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L:\IAIS Analyst\FTAT_Internal\MP23\2023 AM Data Collection\Public versions for posting\"/>
    </mc:Choice>
  </mc:AlternateContent>
  <xr:revisionPtr revIDLastSave="0" documentId="13_ncr:1_{E85B062D-D5A6-434D-B42E-36DEEC973AF9}" xr6:coauthVersionLast="47" xr6:coauthVersionMax="47" xr10:uidLastSave="{00000000-0000-0000-0000-000000000000}"/>
  <bookViews>
    <workbookView xWindow="-120" yWindow="-120" windowWidth="29040" windowHeight="17640" tabRatio="828" xr2:uid="{00000000-000D-0000-FFFF-FFFF00000000}"/>
  </bookViews>
  <sheets>
    <sheet name="AM23.Read-Me" sheetId="1" r:id="rId1"/>
    <sheet name="AM23.Entity Input" sheetId="2" r:id="rId2"/>
    <sheet name="AM23.Financial Instruments" sheetId="3" r:id="rId3"/>
    <sheet name="AM23.Scaling Options" sheetId="14" r:id="rId4"/>
    <sheet name="AM23.Summary" sheetId="15" r:id="rId5"/>
    <sheet name="AM23.ICS Data" sheetId="7" r:id="rId6"/>
    <sheet name="AM23.HLP 1" sheetId="9" r:id="rId7"/>
    <sheet name="AM23.HLP 2 (Risks)" sheetId="10" r:id="rId8"/>
    <sheet name="AM23.HLP 2 (Resources)" sheetId="17" r:id="rId9"/>
    <sheet name="AM23.Param" sheetId="16" r:id="rId10"/>
  </sheets>
  <definedNames>
    <definedName name="_xlnm._FilterDatabase" localSheetId="9" hidden="1">'AM23.Param'!$A$60:$K$114</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RatingAgencies23">'AM23.Param'!$C$336:$C$345</definedName>
    <definedName name="RatingScaleAreas23">'AM23.Param'!$D$336:$D$345</definedName>
    <definedName name="RatingScales23">'AM23.Param'!$E$336:$V$345</definedName>
    <definedName name="Version">'AM23.Read-Me'!$A$1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4" i="9" l="1"/>
  <c r="M73" i="9"/>
  <c r="M72" i="9"/>
  <c r="M71" i="9"/>
  <c r="M70" i="9"/>
  <c r="M69" i="9"/>
  <c r="M68" i="9"/>
  <c r="M67" i="9"/>
  <c r="I74" i="9"/>
  <c r="I73" i="9"/>
  <c r="I72" i="9"/>
  <c r="I71" i="9"/>
  <c r="I70" i="9"/>
  <c r="I69" i="9"/>
  <c r="I68" i="9"/>
  <c r="I67" i="9"/>
  <c r="M62" i="9"/>
  <c r="M61" i="9"/>
  <c r="M60" i="9"/>
  <c r="M59" i="9"/>
  <c r="M58" i="9"/>
  <c r="M57" i="9"/>
  <c r="M56" i="9"/>
  <c r="M55" i="9"/>
  <c r="I62" i="9"/>
  <c r="I61" i="9"/>
  <c r="I60" i="9"/>
  <c r="I59" i="9"/>
  <c r="I58" i="9"/>
  <c r="I57" i="9"/>
  <c r="I56" i="9"/>
  <c r="I55" i="9"/>
  <c r="I50" i="9"/>
  <c r="I49" i="9"/>
  <c r="I48" i="9"/>
  <c r="I47" i="9"/>
  <c r="I46" i="9"/>
  <c r="I45" i="9"/>
  <c r="I44" i="9"/>
  <c r="I43" i="9"/>
  <c r="M38" i="9"/>
  <c r="M37" i="9"/>
  <c r="M36" i="9"/>
  <c r="M35" i="9"/>
  <c r="M34" i="9"/>
  <c r="M33" i="9"/>
  <c r="M32" i="9"/>
  <c r="M31" i="9"/>
  <c r="I38" i="9"/>
  <c r="I37" i="9"/>
  <c r="I36" i="9"/>
  <c r="I35" i="9"/>
  <c r="I34" i="9"/>
  <c r="I33" i="9"/>
  <c r="I32" i="9"/>
  <c r="I31" i="9"/>
  <c r="I26" i="9"/>
  <c r="I25" i="9"/>
  <c r="I24" i="9"/>
  <c r="I23" i="9"/>
  <c r="I22" i="9"/>
  <c r="I21" i="9"/>
  <c r="I20" i="9"/>
  <c r="I19" i="9"/>
  <c r="I14" i="9"/>
  <c r="I13" i="9"/>
  <c r="I12" i="9"/>
  <c r="I11" i="9"/>
  <c r="I10" i="9"/>
  <c r="I9" i="9"/>
  <c r="I8" i="9"/>
  <c r="I7" i="9"/>
  <c r="B125" i="17"/>
  <c r="B119" i="17"/>
  <c r="B98" i="17"/>
  <c r="B92" i="17"/>
  <c r="B71" i="17"/>
  <c r="B65" i="17"/>
  <c r="B44" i="17"/>
  <c r="B38" i="17"/>
  <c r="B17" i="17"/>
  <c r="B11" i="17"/>
  <c r="H66" i="9"/>
  <c r="I66" i="9" s="1"/>
  <c r="J66" i="9" s="1"/>
  <c r="K66" i="9" s="1"/>
  <c r="L66" i="9" s="1"/>
  <c r="M66" i="9" s="1"/>
  <c r="H54" i="9"/>
  <c r="I54" i="9" s="1"/>
  <c r="J54" i="9" s="1"/>
  <c r="K54" i="9" s="1"/>
  <c r="L54" i="9" s="1"/>
  <c r="M54" i="9" s="1"/>
  <c r="H30" i="9"/>
  <c r="I30" i="9" s="1"/>
  <c r="J30" i="9" s="1"/>
  <c r="K30" i="9" s="1"/>
  <c r="L30" i="9" s="1"/>
  <c r="M30" i="9" s="1"/>
  <c r="H18" i="9"/>
  <c r="I18" i="9"/>
  <c r="H6" i="9"/>
  <c r="O6" i="3"/>
  <c r="B18" i="9"/>
  <c r="B20" i="15"/>
  <c r="B21" i="15" s="1"/>
  <c r="B22" i="15" s="1"/>
  <c r="B23" i="15" s="1"/>
  <c r="B24" i="15" s="1"/>
  <c r="B25" i="15" s="1"/>
  <c r="B19" i="15"/>
  <c r="I2" i="10" l="1"/>
  <c r="B30" i="9"/>
  <c r="B42" i="9" s="1"/>
  <c r="B54" i="9" s="1"/>
  <c r="B66" i="9" s="1"/>
  <c r="B6" i="10" s="1"/>
  <c r="B6" i="17" s="1"/>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7" i="3"/>
  <c r="M8" i="3"/>
  <c r="M6" i="3"/>
  <c r="I1" i="10"/>
  <c r="Z996" i="2" l="1"/>
  <c r="Z22" i="2"/>
  <c r="Z30" i="2"/>
  <c r="Z38" i="2"/>
  <c r="Z46" i="2"/>
  <c r="Z54" i="2"/>
  <c r="Z62" i="2"/>
  <c r="Z70" i="2"/>
  <c r="Z78" i="2"/>
  <c r="Z86" i="2"/>
  <c r="Z94" i="2"/>
  <c r="Z102" i="2"/>
  <c r="Z110" i="2"/>
  <c r="Z118" i="2"/>
  <c r="Z126" i="2"/>
  <c r="Z134" i="2"/>
  <c r="Z142" i="2"/>
  <c r="Z150" i="2"/>
  <c r="Z158" i="2"/>
  <c r="Z166" i="2"/>
  <c r="Z174" i="2"/>
  <c r="Z182" i="2"/>
  <c r="Z190" i="2"/>
  <c r="Z198" i="2"/>
  <c r="Z206" i="2"/>
  <c r="Z214" i="2"/>
  <c r="Z222" i="2"/>
  <c r="Z230" i="2"/>
  <c r="Z238" i="2"/>
  <c r="Z246" i="2"/>
  <c r="Z254" i="2"/>
  <c r="Z262" i="2"/>
  <c r="Z270" i="2"/>
  <c r="Z278" i="2"/>
  <c r="Z286" i="2"/>
  <c r="Z294" i="2"/>
  <c r="Z302" i="2"/>
  <c r="Z310" i="2"/>
  <c r="Z318" i="2"/>
  <c r="Z326" i="2"/>
  <c r="Z334" i="2"/>
  <c r="Z342" i="2"/>
  <c r="Z353" i="2"/>
  <c r="Z364" i="2"/>
  <c r="Z374" i="2"/>
  <c r="Z385" i="2"/>
  <c r="Z396" i="2"/>
  <c r="Z406" i="2"/>
  <c r="Z417" i="2"/>
  <c r="Z430" i="2"/>
  <c r="Z442" i="2"/>
  <c r="Z456" i="2"/>
  <c r="Z468" i="2"/>
  <c r="Z482" i="2"/>
  <c r="Z498" i="2"/>
  <c r="Z514" i="2"/>
  <c r="Z530" i="2"/>
  <c r="Z546" i="2"/>
  <c r="Z562" i="2"/>
  <c r="Z578" i="2"/>
  <c r="Z594" i="2"/>
  <c r="Z610" i="2"/>
  <c r="Z626" i="2"/>
  <c r="Z642" i="2"/>
  <c r="Z658" i="2"/>
  <c r="Z674" i="2"/>
  <c r="Z690" i="2"/>
  <c r="Z708" i="2"/>
  <c r="Z730" i="2"/>
  <c r="Z752" i="2"/>
  <c r="Z772" i="2"/>
  <c r="Z794" i="2"/>
  <c r="Z816" i="2"/>
  <c r="Z836" i="2"/>
  <c r="Z858" i="2"/>
  <c r="Z880" i="2"/>
  <c r="Z900" i="2"/>
  <c r="Z922" i="2"/>
  <c r="Z944" i="2"/>
  <c r="Z964" i="2"/>
  <c r="Z986" i="2"/>
  <c r="Z23" i="2"/>
  <c r="Z31" i="2"/>
  <c r="Z39" i="2"/>
  <c r="Z47" i="2"/>
  <c r="Z55" i="2"/>
  <c r="Z63" i="2"/>
  <c r="Z71" i="2"/>
  <c r="Z79" i="2"/>
  <c r="Z87" i="2"/>
  <c r="Z95" i="2"/>
  <c r="Z103" i="2"/>
  <c r="Z111" i="2"/>
  <c r="Z119" i="2"/>
  <c r="Z127" i="2"/>
  <c r="Z135" i="2"/>
  <c r="Z143" i="2"/>
  <c r="Z151" i="2"/>
  <c r="Z159" i="2"/>
  <c r="Z167" i="2"/>
  <c r="Z175" i="2"/>
  <c r="Z183" i="2"/>
  <c r="Z191" i="2"/>
  <c r="Z199" i="2"/>
  <c r="Z207" i="2"/>
  <c r="Z215" i="2"/>
  <c r="Z223" i="2"/>
  <c r="Z231" i="2"/>
  <c r="Z239" i="2"/>
  <c r="Z247" i="2"/>
  <c r="Z255" i="2"/>
  <c r="Z263" i="2"/>
  <c r="Z271" i="2"/>
  <c r="Z279" i="2"/>
  <c r="Z287" i="2"/>
  <c r="Z295" i="2"/>
  <c r="Z303" i="2"/>
  <c r="Z311" i="2"/>
  <c r="Z319" i="2"/>
  <c r="Z327" i="2"/>
  <c r="Z335" i="2"/>
  <c r="Z344" i="2"/>
  <c r="Z354" i="2"/>
  <c r="Z365" i="2"/>
  <c r="Z376" i="2"/>
  <c r="Z386" i="2"/>
  <c r="Z397" i="2"/>
  <c r="Z408" i="2"/>
  <c r="Z418" i="2"/>
  <c r="Z432" i="2"/>
  <c r="Z444" i="2"/>
  <c r="Z457" i="2"/>
  <c r="Z470" i="2"/>
  <c r="Z484" i="2"/>
  <c r="Z500" i="2"/>
  <c r="Z516" i="2"/>
  <c r="Z532" i="2"/>
  <c r="Z548" i="2"/>
  <c r="Z564" i="2"/>
  <c r="Z580" i="2"/>
  <c r="Z596" i="2"/>
  <c r="Z612" i="2"/>
  <c r="Z628" i="2"/>
  <c r="Z644" i="2"/>
  <c r="Z660" i="2"/>
  <c r="Z676" i="2"/>
  <c r="Z692" i="2"/>
  <c r="Z712" i="2"/>
  <c r="Z732" i="2"/>
  <c r="Z754" i="2"/>
  <c r="Z776" i="2"/>
  <c r="Z796" i="2"/>
  <c r="Z818" i="2"/>
  <c r="Z840" i="2"/>
  <c r="Z860" i="2"/>
  <c r="Z882" i="2"/>
  <c r="Z904" i="2"/>
  <c r="Z924" i="2"/>
  <c r="Z946" i="2"/>
  <c r="Z968" i="2"/>
  <c r="Z988" i="2"/>
  <c r="Z24" i="2"/>
  <c r="Z32" i="2"/>
  <c r="Z40" i="2"/>
  <c r="Z48" i="2"/>
  <c r="Z56" i="2"/>
  <c r="Z64" i="2"/>
  <c r="Z72" i="2"/>
  <c r="Z80" i="2"/>
  <c r="Z88" i="2"/>
  <c r="Z96" i="2"/>
  <c r="Z104" i="2"/>
  <c r="Z112" i="2"/>
  <c r="Z120" i="2"/>
  <c r="Z128" i="2"/>
  <c r="Z136" i="2"/>
  <c r="Z144" i="2"/>
  <c r="Z152" i="2"/>
  <c r="Z160" i="2"/>
  <c r="Z168" i="2"/>
  <c r="Z176" i="2"/>
  <c r="Z184" i="2"/>
  <c r="Z192" i="2"/>
  <c r="Z200" i="2"/>
  <c r="Z208" i="2"/>
  <c r="Z216" i="2"/>
  <c r="Z224" i="2"/>
  <c r="Z232" i="2"/>
  <c r="Z240" i="2"/>
  <c r="Z248" i="2"/>
  <c r="Z256" i="2"/>
  <c r="Z264" i="2"/>
  <c r="Z272" i="2"/>
  <c r="Z280" i="2"/>
  <c r="Z288" i="2"/>
  <c r="Z296" i="2"/>
  <c r="Z304" i="2"/>
  <c r="Z312" i="2"/>
  <c r="Z320" i="2"/>
  <c r="Z328" i="2"/>
  <c r="Z336" i="2"/>
  <c r="Z345" i="2"/>
  <c r="Z356" i="2"/>
  <c r="Z366" i="2"/>
  <c r="Z377" i="2"/>
  <c r="Z388" i="2"/>
  <c r="Z398" i="2"/>
  <c r="Z409" i="2"/>
  <c r="Z420" i="2"/>
  <c r="Z433" i="2"/>
  <c r="Z446" i="2"/>
  <c r="Z458" i="2"/>
  <c r="Z472" i="2"/>
  <c r="Z486" i="2"/>
  <c r="Z502" i="2"/>
  <c r="Z518" i="2"/>
  <c r="Z534" i="2"/>
  <c r="Z550" i="2"/>
  <c r="Z566" i="2"/>
  <c r="Z582" i="2"/>
  <c r="Z598" i="2"/>
  <c r="Z614" i="2"/>
  <c r="Z630" i="2"/>
  <c r="Z646" i="2"/>
  <c r="Z662" i="2"/>
  <c r="Z678" i="2"/>
  <c r="Z694" i="2"/>
  <c r="Z714" i="2"/>
  <c r="Z736" i="2"/>
  <c r="Z756" i="2"/>
  <c r="Z778" i="2"/>
  <c r="Z800" i="2"/>
  <c r="Z820" i="2"/>
  <c r="Z842" i="2"/>
  <c r="Z864" i="2"/>
  <c r="Z884" i="2"/>
  <c r="Z906" i="2"/>
  <c r="Z928" i="2"/>
  <c r="Z948" i="2"/>
  <c r="Z970" i="2"/>
  <c r="Z994" i="2"/>
  <c r="Z25" i="2"/>
  <c r="Z33" i="2"/>
  <c r="Z41" i="2"/>
  <c r="Z49" i="2"/>
  <c r="Z57" i="2"/>
  <c r="Z65" i="2"/>
  <c r="Z73" i="2"/>
  <c r="Z81" i="2"/>
  <c r="Z89" i="2"/>
  <c r="Z97" i="2"/>
  <c r="Z105" i="2"/>
  <c r="Z113" i="2"/>
  <c r="Z121" i="2"/>
  <c r="Z129" i="2"/>
  <c r="Z137" i="2"/>
  <c r="Z145" i="2"/>
  <c r="Z153" i="2"/>
  <c r="Z161" i="2"/>
  <c r="Z169" i="2"/>
  <c r="Z177" i="2"/>
  <c r="Z185" i="2"/>
  <c r="Z193" i="2"/>
  <c r="Z201" i="2"/>
  <c r="Z209" i="2"/>
  <c r="Z217" i="2"/>
  <c r="Z225" i="2"/>
  <c r="Z233" i="2"/>
  <c r="Z241" i="2"/>
  <c r="Z249" i="2"/>
  <c r="Z257" i="2"/>
  <c r="Z265" i="2"/>
  <c r="Z273" i="2"/>
  <c r="Z281" i="2"/>
  <c r="Z289" i="2"/>
  <c r="Z297" i="2"/>
  <c r="Z305" i="2"/>
  <c r="Z313" i="2"/>
  <c r="Z321" i="2"/>
  <c r="Z329" i="2"/>
  <c r="Z337" i="2"/>
  <c r="Z346" i="2"/>
  <c r="Z357" i="2"/>
  <c r="Z368" i="2"/>
  <c r="Z378" i="2"/>
  <c r="Z389" i="2"/>
  <c r="Z400" i="2"/>
  <c r="Z410" i="2"/>
  <c r="Z422" i="2"/>
  <c r="Z434" i="2"/>
  <c r="Z448" i="2"/>
  <c r="Z460" i="2"/>
  <c r="Z473" i="2"/>
  <c r="Z488" i="2"/>
  <c r="Z504" i="2"/>
  <c r="Z520" i="2"/>
  <c r="Z536" i="2"/>
  <c r="Z552" i="2"/>
  <c r="Z568" i="2"/>
  <c r="Z584" i="2"/>
  <c r="Z600" i="2"/>
  <c r="Z616" i="2"/>
  <c r="Z632" i="2"/>
  <c r="Z648" i="2"/>
  <c r="Z664" i="2"/>
  <c r="Z680" i="2"/>
  <c r="Z696" i="2"/>
  <c r="Z716" i="2"/>
  <c r="Z738" i="2"/>
  <c r="Z760" i="2"/>
  <c r="Z780" i="2"/>
  <c r="Z802" i="2"/>
  <c r="Z824" i="2"/>
  <c r="Z844" i="2"/>
  <c r="Z866" i="2"/>
  <c r="Z888" i="2"/>
  <c r="Z908" i="2"/>
  <c r="Z930" i="2"/>
  <c r="Z952" i="2"/>
  <c r="Z972" i="2"/>
  <c r="Z1011" i="2"/>
  <c r="Z1003" i="2"/>
  <c r="Z995" i="2"/>
  <c r="Z987" i="2"/>
  <c r="Z979" i="2"/>
  <c r="Z971" i="2"/>
  <c r="Z963" i="2"/>
  <c r="Z955" i="2"/>
  <c r="Z947" i="2"/>
  <c r="Z939" i="2"/>
  <c r="Z931" i="2"/>
  <c r="Z923" i="2"/>
  <c r="Z915" i="2"/>
  <c r="Z907" i="2"/>
  <c r="Z899" i="2"/>
  <c r="Z891" i="2"/>
  <c r="Z883" i="2"/>
  <c r="Z875" i="2"/>
  <c r="Z867" i="2"/>
  <c r="Z859" i="2"/>
  <c r="Z851" i="2"/>
  <c r="Z843" i="2"/>
  <c r="Z835" i="2"/>
  <c r="Z827" i="2"/>
  <c r="Z819" i="2"/>
  <c r="Z811" i="2"/>
  <c r="Z803" i="2"/>
  <c r="Z795" i="2"/>
  <c r="Z787" i="2"/>
  <c r="Z779" i="2"/>
  <c r="Z771" i="2"/>
  <c r="Z763" i="2"/>
  <c r="Z755" i="2"/>
  <c r="Z747" i="2"/>
  <c r="Z739" i="2"/>
  <c r="Z731" i="2"/>
  <c r="Z723" i="2"/>
  <c r="Z715" i="2"/>
  <c r="Z707" i="2"/>
  <c r="Z699" i="2"/>
  <c r="Z691" i="2"/>
  <c r="Z683" i="2"/>
  <c r="Z675" i="2"/>
  <c r="Z667" i="2"/>
  <c r="Z659" i="2"/>
  <c r="Z651" i="2"/>
  <c r="Z643" i="2"/>
  <c r="Z635" i="2"/>
  <c r="Z627" i="2"/>
  <c r="Z619" i="2"/>
  <c r="Z611" i="2"/>
  <c r="Z603" i="2"/>
  <c r="Z595" i="2"/>
  <c r="Z587" i="2"/>
  <c r="Z579" i="2"/>
  <c r="Z571" i="2"/>
  <c r="Z563" i="2"/>
  <c r="Z555" i="2"/>
  <c r="Z547" i="2"/>
  <c r="Z539" i="2"/>
  <c r="Z531" i="2"/>
  <c r="Z523" i="2"/>
  <c r="Z515" i="2"/>
  <c r="Z507" i="2"/>
  <c r="Z499" i="2"/>
  <c r="Z491" i="2"/>
  <c r="Z483" i="2"/>
  <c r="Z475" i="2"/>
  <c r="Z467" i="2"/>
  <c r="Z459" i="2"/>
  <c r="Z451" i="2"/>
  <c r="Z443" i="2"/>
  <c r="Z435" i="2"/>
  <c r="Z427" i="2"/>
  <c r="Z419" i="2"/>
  <c r="Z411" i="2"/>
  <c r="Z403" i="2"/>
  <c r="Z395" i="2"/>
  <c r="Z387" i="2"/>
  <c r="Z379" i="2"/>
  <c r="Z371" i="2"/>
  <c r="Z363" i="2"/>
  <c r="Z355" i="2"/>
  <c r="Z347" i="2"/>
  <c r="Z1010" i="2"/>
  <c r="Z1017" i="2"/>
  <c r="Z1009" i="2"/>
  <c r="Z1001" i="2"/>
  <c r="Z993" i="2"/>
  <c r="Z985" i="2"/>
  <c r="Z977" i="2"/>
  <c r="Z969" i="2"/>
  <c r="Z961" i="2"/>
  <c r="Z953" i="2"/>
  <c r="Z945" i="2"/>
  <c r="Z937" i="2"/>
  <c r="Z929" i="2"/>
  <c r="Z921" i="2"/>
  <c r="Z913" i="2"/>
  <c r="Z905" i="2"/>
  <c r="Z897" i="2"/>
  <c r="Z889" i="2"/>
  <c r="Z881" i="2"/>
  <c r="Z873" i="2"/>
  <c r="Z865" i="2"/>
  <c r="Z857" i="2"/>
  <c r="Z849" i="2"/>
  <c r="Z841" i="2"/>
  <c r="Z833" i="2"/>
  <c r="Z825" i="2"/>
  <c r="Z817" i="2"/>
  <c r="Z809" i="2"/>
  <c r="Z801" i="2"/>
  <c r="Z793" i="2"/>
  <c r="Z785" i="2"/>
  <c r="Z777" i="2"/>
  <c r="Z769" i="2"/>
  <c r="Z761" i="2"/>
  <c r="Z753" i="2"/>
  <c r="Z745" i="2"/>
  <c r="Z737" i="2"/>
  <c r="Z729" i="2"/>
  <c r="Z721" i="2"/>
  <c r="Z713" i="2"/>
  <c r="Z705" i="2"/>
  <c r="Z697" i="2"/>
  <c r="Z689" i="2"/>
  <c r="Z681" i="2"/>
  <c r="Z673" i="2"/>
  <c r="Z665" i="2"/>
  <c r="Z657" i="2"/>
  <c r="Z649" i="2"/>
  <c r="Z641" i="2"/>
  <c r="Z633" i="2"/>
  <c r="Z625" i="2"/>
  <c r="Z617" i="2"/>
  <c r="Z609" i="2"/>
  <c r="Z601" i="2"/>
  <c r="Z593" i="2"/>
  <c r="Z585" i="2"/>
  <c r="Z577" i="2"/>
  <c r="Z569" i="2"/>
  <c r="Z561" i="2"/>
  <c r="Z553" i="2"/>
  <c r="Z545" i="2"/>
  <c r="Z537" i="2"/>
  <c r="Z529" i="2"/>
  <c r="Z521" i="2"/>
  <c r="Z513" i="2"/>
  <c r="Z505" i="2"/>
  <c r="Z497" i="2"/>
  <c r="Z489" i="2"/>
  <c r="Z481" i="2"/>
  <c r="Z1016" i="2"/>
  <c r="Z1008" i="2"/>
  <c r="Z1000" i="2"/>
  <c r="Z992" i="2"/>
  <c r="Z1015" i="2"/>
  <c r="Z1007" i="2"/>
  <c r="Z999" i="2"/>
  <c r="Z991" i="2"/>
  <c r="Z983" i="2"/>
  <c r="Z975" i="2"/>
  <c r="Z967" i="2"/>
  <c r="Z959" i="2"/>
  <c r="Z951" i="2"/>
  <c r="Z943" i="2"/>
  <c r="Z935" i="2"/>
  <c r="Z927" i="2"/>
  <c r="Z919" i="2"/>
  <c r="Z911" i="2"/>
  <c r="Z903" i="2"/>
  <c r="Z895" i="2"/>
  <c r="Z887" i="2"/>
  <c r="Z879" i="2"/>
  <c r="Z871" i="2"/>
  <c r="Z863" i="2"/>
  <c r="Z855" i="2"/>
  <c r="Z847" i="2"/>
  <c r="Z839" i="2"/>
  <c r="Z831" i="2"/>
  <c r="Z823" i="2"/>
  <c r="Z815" i="2"/>
  <c r="Z807" i="2"/>
  <c r="Z799" i="2"/>
  <c r="Z791" i="2"/>
  <c r="Z783" i="2"/>
  <c r="Z775" i="2"/>
  <c r="Z767" i="2"/>
  <c r="Z759" i="2"/>
  <c r="Z751" i="2"/>
  <c r="Z743" i="2"/>
  <c r="Z735" i="2"/>
  <c r="Z727" i="2"/>
  <c r="Z719" i="2"/>
  <c r="Z711" i="2"/>
  <c r="Z703" i="2"/>
  <c r="Z695" i="2"/>
  <c r="Z687" i="2"/>
  <c r="Z679" i="2"/>
  <c r="Z671" i="2"/>
  <c r="Z663" i="2"/>
  <c r="Z655" i="2"/>
  <c r="Z647" i="2"/>
  <c r="Z639" i="2"/>
  <c r="Z631" i="2"/>
  <c r="Z623" i="2"/>
  <c r="Z615" i="2"/>
  <c r="Z607" i="2"/>
  <c r="Z599" i="2"/>
  <c r="Z591" i="2"/>
  <c r="Z583" i="2"/>
  <c r="Z575" i="2"/>
  <c r="Z567" i="2"/>
  <c r="Z559" i="2"/>
  <c r="Z551" i="2"/>
  <c r="Z543" i="2"/>
  <c r="Z535" i="2"/>
  <c r="Z527" i="2"/>
  <c r="Z519" i="2"/>
  <c r="Z511" i="2"/>
  <c r="Z503" i="2"/>
  <c r="Z495" i="2"/>
  <c r="Z487" i="2"/>
  <c r="Z479" i="2"/>
  <c r="Z471" i="2"/>
  <c r="Z463" i="2"/>
  <c r="Z455" i="2"/>
  <c r="Z447" i="2"/>
  <c r="Z439" i="2"/>
  <c r="Z431" i="2"/>
  <c r="Z423" i="2"/>
  <c r="Z415" i="2"/>
  <c r="Z407" i="2"/>
  <c r="Z399" i="2"/>
  <c r="Z391" i="2"/>
  <c r="Z383" i="2"/>
  <c r="Z375" i="2"/>
  <c r="Z367" i="2"/>
  <c r="Z359" i="2"/>
  <c r="Z351" i="2"/>
  <c r="Z343" i="2"/>
  <c r="Z1014" i="2"/>
  <c r="Z1006" i="2"/>
  <c r="Z998" i="2"/>
  <c r="Z990" i="2"/>
  <c r="Z982" i="2"/>
  <c r="Z974" i="2"/>
  <c r="Z966" i="2"/>
  <c r="Z958" i="2"/>
  <c r="Z950" i="2"/>
  <c r="Z942" i="2"/>
  <c r="Z934" i="2"/>
  <c r="Z926" i="2"/>
  <c r="Z918" i="2"/>
  <c r="Z910" i="2"/>
  <c r="Z902" i="2"/>
  <c r="Z894" i="2"/>
  <c r="Z886" i="2"/>
  <c r="Z878" i="2"/>
  <c r="Z870" i="2"/>
  <c r="Z862" i="2"/>
  <c r="Z854" i="2"/>
  <c r="Z846" i="2"/>
  <c r="Z838" i="2"/>
  <c r="Z830" i="2"/>
  <c r="Z822" i="2"/>
  <c r="Z814" i="2"/>
  <c r="Z806" i="2"/>
  <c r="Z798" i="2"/>
  <c r="Z790" i="2"/>
  <c r="Z782" i="2"/>
  <c r="Z774" i="2"/>
  <c r="Z766" i="2"/>
  <c r="Z758" i="2"/>
  <c r="Z750" i="2"/>
  <c r="Z742" i="2"/>
  <c r="Z734" i="2"/>
  <c r="Z726" i="2"/>
  <c r="Z718" i="2"/>
  <c r="Z710" i="2"/>
  <c r="Z702" i="2"/>
  <c r="Z1013" i="2"/>
  <c r="Z1005" i="2"/>
  <c r="Z997" i="2"/>
  <c r="Z989" i="2"/>
  <c r="Z981" i="2"/>
  <c r="Z973" i="2"/>
  <c r="Z965" i="2"/>
  <c r="Z957" i="2"/>
  <c r="Z949" i="2"/>
  <c r="Z941" i="2"/>
  <c r="Z933" i="2"/>
  <c r="Z925" i="2"/>
  <c r="Z917" i="2"/>
  <c r="Z909" i="2"/>
  <c r="Z901" i="2"/>
  <c r="Z893" i="2"/>
  <c r="Z885" i="2"/>
  <c r="Z877" i="2"/>
  <c r="Z869" i="2"/>
  <c r="Z861" i="2"/>
  <c r="Z853" i="2"/>
  <c r="Z845" i="2"/>
  <c r="Z837" i="2"/>
  <c r="Z829" i="2"/>
  <c r="Z821" i="2"/>
  <c r="Z813" i="2"/>
  <c r="Z805" i="2"/>
  <c r="Z797" i="2"/>
  <c r="Z789" i="2"/>
  <c r="Z781" i="2"/>
  <c r="Z773" i="2"/>
  <c r="Z765" i="2"/>
  <c r="Z757" i="2"/>
  <c r="Z749" i="2"/>
  <c r="Z741" i="2"/>
  <c r="Z733" i="2"/>
  <c r="Z725" i="2"/>
  <c r="Z717" i="2"/>
  <c r="Z709" i="2"/>
  <c r="Z701" i="2"/>
  <c r="Z693" i="2"/>
  <c r="Z685" i="2"/>
  <c r="Z677" i="2"/>
  <c r="Z669" i="2"/>
  <c r="Z661" i="2"/>
  <c r="Z653" i="2"/>
  <c r="Z645" i="2"/>
  <c r="Z637" i="2"/>
  <c r="Z629" i="2"/>
  <c r="Z621" i="2"/>
  <c r="Z613" i="2"/>
  <c r="Z605" i="2"/>
  <c r="Z597" i="2"/>
  <c r="Z589" i="2"/>
  <c r="Z581" i="2"/>
  <c r="Z573" i="2"/>
  <c r="Z565" i="2"/>
  <c r="Z557" i="2"/>
  <c r="Z549" i="2"/>
  <c r="Z541" i="2"/>
  <c r="Z533" i="2"/>
  <c r="Z525" i="2"/>
  <c r="Z517" i="2"/>
  <c r="Z509" i="2"/>
  <c r="Z501" i="2"/>
  <c r="Z493" i="2"/>
  <c r="Z485" i="2"/>
  <c r="Z477" i="2"/>
  <c r="Z469" i="2"/>
  <c r="Z461" i="2"/>
  <c r="Z453" i="2"/>
  <c r="Z445" i="2"/>
  <c r="Z437" i="2"/>
  <c r="Z429" i="2"/>
  <c r="Z421" i="2"/>
  <c r="Z1012" i="2"/>
  <c r="Z18" i="2"/>
  <c r="Z26" i="2"/>
  <c r="Z34" i="2"/>
  <c r="Z42" i="2"/>
  <c r="Z50" i="2"/>
  <c r="Z58" i="2"/>
  <c r="Z66" i="2"/>
  <c r="Z74" i="2"/>
  <c r="Z82" i="2"/>
  <c r="Z90" i="2"/>
  <c r="Z98" i="2"/>
  <c r="Z106" i="2"/>
  <c r="Z114" i="2"/>
  <c r="Z122" i="2"/>
  <c r="Z130" i="2"/>
  <c r="Z138" i="2"/>
  <c r="Z146" i="2"/>
  <c r="Z154" i="2"/>
  <c r="Z162" i="2"/>
  <c r="Z170" i="2"/>
  <c r="Z178" i="2"/>
  <c r="Z186" i="2"/>
  <c r="Z194" i="2"/>
  <c r="Z202" i="2"/>
  <c r="Z210" i="2"/>
  <c r="Z218" i="2"/>
  <c r="Z226" i="2"/>
  <c r="Z234" i="2"/>
  <c r="Z242" i="2"/>
  <c r="Z250" i="2"/>
  <c r="Z258" i="2"/>
  <c r="Z266" i="2"/>
  <c r="Z274" i="2"/>
  <c r="Z282" i="2"/>
  <c r="Z290" i="2"/>
  <c r="Z298" i="2"/>
  <c r="Z306" i="2"/>
  <c r="Z314" i="2"/>
  <c r="Z322" i="2"/>
  <c r="Z330" i="2"/>
  <c r="Z338" i="2"/>
  <c r="Z348" i="2"/>
  <c r="Z358" i="2"/>
  <c r="Z369" i="2"/>
  <c r="Z380" i="2"/>
  <c r="Z390" i="2"/>
  <c r="Z401" i="2"/>
  <c r="Z412" i="2"/>
  <c r="Z424" i="2"/>
  <c r="Z436" i="2"/>
  <c r="Z449" i="2"/>
  <c r="Z462" i="2"/>
  <c r="Z474" i="2"/>
  <c r="Z490" i="2"/>
  <c r="Z506" i="2"/>
  <c r="Z522" i="2"/>
  <c r="Z538" i="2"/>
  <c r="Z554" i="2"/>
  <c r="Z570" i="2"/>
  <c r="Z586" i="2"/>
  <c r="Z602" i="2"/>
  <c r="Z618" i="2"/>
  <c r="Z634" i="2"/>
  <c r="Z650" i="2"/>
  <c r="Z666" i="2"/>
  <c r="Z682" i="2"/>
  <c r="Z698" i="2"/>
  <c r="Z720" i="2"/>
  <c r="Z740" i="2"/>
  <c r="Z762" i="2"/>
  <c r="Z784" i="2"/>
  <c r="Z804" i="2"/>
  <c r="Z826" i="2"/>
  <c r="Z848" i="2"/>
  <c r="Z868" i="2"/>
  <c r="Z890" i="2"/>
  <c r="Z912" i="2"/>
  <c r="Z932" i="2"/>
  <c r="Z954" i="2"/>
  <c r="Z976" i="2"/>
  <c r="Z1002" i="2"/>
  <c r="Z19" i="2"/>
  <c r="Z27" i="2"/>
  <c r="Z35" i="2"/>
  <c r="Z43" i="2"/>
  <c r="Z51" i="2"/>
  <c r="Z59" i="2"/>
  <c r="Z67" i="2"/>
  <c r="Z75" i="2"/>
  <c r="Z83" i="2"/>
  <c r="Z91" i="2"/>
  <c r="Z99" i="2"/>
  <c r="Z107" i="2"/>
  <c r="Z115" i="2"/>
  <c r="Z123" i="2"/>
  <c r="Z131" i="2"/>
  <c r="Z139" i="2"/>
  <c r="Z147" i="2"/>
  <c r="Z155" i="2"/>
  <c r="Z163" i="2"/>
  <c r="Z171" i="2"/>
  <c r="Z179" i="2"/>
  <c r="Z187" i="2"/>
  <c r="Z195" i="2"/>
  <c r="Z203" i="2"/>
  <c r="Z211" i="2"/>
  <c r="Z219" i="2"/>
  <c r="Z227" i="2"/>
  <c r="Z235" i="2"/>
  <c r="Z243" i="2"/>
  <c r="Z251" i="2"/>
  <c r="Z259" i="2"/>
  <c r="Z267" i="2"/>
  <c r="Z275" i="2"/>
  <c r="Z283" i="2"/>
  <c r="Z291" i="2"/>
  <c r="Z299" i="2"/>
  <c r="Z307" i="2"/>
  <c r="Z315" i="2"/>
  <c r="Z323" i="2"/>
  <c r="Z331" i="2"/>
  <c r="Z339" i="2"/>
  <c r="Z349" i="2"/>
  <c r="Z360" i="2"/>
  <c r="Z370" i="2"/>
  <c r="Z381" i="2"/>
  <c r="Z392" i="2"/>
  <c r="Z402" i="2"/>
  <c r="Z413" i="2"/>
  <c r="Z425" i="2"/>
  <c r="Z438" i="2"/>
  <c r="Z450" i="2"/>
  <c r="Z464" i="2"/>
  <c r="Z476" i="2"/>
  <c r="Z492" i="2"/>
  <c r="Z508" i="2"/>
  <c r="Z524" i="2"/>
  <c r="Z540" i="2"/>
  <c r="Z556" i="2"/>
  <c r="Z572" i="2"/>
  <c r="Z588" i="2"/>
  <c r="Z604" i="2"/>
  <c r="Z620" i="2"/>
  <c r="Z636" i="2"/>
  <c r="Z652" i="2"/>
  <c r="Z668" i="2"/>
  <c r="Z684" i="2"/>
  <c r="Z700" i="2"/>
  <c r="Z722" i="2"/>
  <c r="Z744" i="2"/>
  <c r="Z764" i="2"/>
  <c r="Z786" i="2"/>
  <c r="Z808" i="2"/>
  <c r="Z828" i="2"/>
  <c r="Z850" i="2"/>
  <c r="Z872" i="2"/>
  <c r="Z892" i="2"/>
  <c r="Z914" i="2"/>
  <c r="Z936" i="2"/>
  <c r="Z956" i="2"/>
  <c r="Z978" i="2"/>
  <c r="Z1004" i="2"/>
  <c r="Z20" i="2"/>
  <c r="Z28" i="2"/>
  <c r="Z36" i="2"/>
  <c r="Z44" i="2"/>
  <c r="Z52" i="2"/>
  <c r="Z60" i="2"/>
  <c r="Z68" i="2"/>
  <c r="Z76" i="2"/>
  <c r="Z84" i="2"/>
  <c r="Z92" i="2"/>
  <c r="Z100" i="2"/>
  <c r="Z108" i="2"/>
  <c r="Z116" i="2"/>
  <c r="Z124" i="2"/>
  <c r="Z132" i="2"/>
  <c r="Z140" i="2"/>
  <c r="Z148" i="2"/>
  <c r="Z156" i="2"/>
  <c r="Z164" i="2"/>
  <c r="Z172" i="2"/>
  <c r="Z180" i="2"/>
  <c r="Z188" i="2"/>
  <c r="Z196" i="2"/>
  <c r="Z204" i="2"/>
  <c r="Z212" i="2"/>
  <c r="Z220" i="2"/>
  <c r="Z228" i="2"/>
  <c r="Z236" i="2"/>
  <c r="Z244" i="2"/>
  <c r="Z252" i="2"/>
  <c r="Z260" i="2"/>
  <c r="Z268" i="2"/>
  <c r="Z276" i="2"/>
  <c r="Z284" i="2"/>
  <c r="Z292" i="2"/>
  <c r="Z300" i="2"/>
  <c r="Z308" i="2"/>
  <c r="Z316" i="2"/>
  <c r="Z324" i="2"/>
  <c r="Z332" i="2"/>
  <c r="Z340" i="2"/>
  <c r="Z350" i="2"/>
  <c r="Z361" i="2"/>
  <c r="Z372" i="2"/>
  <c r="Z382" i="2"/>
  <c r="Z393" i="2"/>
  <c r="Z404" i="2"/>
  <c r="Z414" i="2"/>
  <c r="Z426" i="2"/>
  <c r="Z440" i="2"/>
  <c r="Z452" i="2"/>
  <c r="Z465" i="2"/>
  <c r="Z478" i="2"/>
  <c r="Z494" i="2"/>
  <c r="Z510" i="2"/>
  <c r="Z526" i="2"/>
  <c r="Z542" i="2"/>
  <c r="Z558" i="2"/>
  <c r="Z574" i="2"/>
  <c r="Z590" i="2"/>
  <c r="Z606" i="2"/>
  <c r="Z622" i="2"/>
  <c r="Z638" i="2"/>
  <c r="Z654" i="2"/>
  <c r="Z670" i="2"/>
  <c r="Z686" i="2"/>
  <c r="Z704" i="2"/>
  <c r="Z724" i="2"/>
  <c r="Z746" i="2"/>
  <c r="Z768" i="2"/>
  <c r="Z788" i="2"/>
  <c r="Z810" i="2"/>
  <c r="Z832" i="2"/>
  <c r="Z852" i="2"/>
  <c r="Z874" i="2"/>
  <c r="Z896" i="2"/>
  <c r="Z916" i="2"/>
  <c r="Z938" i="2"/>
  <c r="Z960" i="2"/>
  <c r="Z980" i="2"/>
  <c r="Z21" i="2"/>
  <c r="Z29" i="2"/>
  <c r="Z37" i="2"/>
  <c r="Z45" i="2"/>
  <c r="Z53" i="2"/>
  <c r="Z61" i="2"/>
  <c r="Z69" i="2"/>
  <c r="Z77" i="2"/>
  <c r="Z85" i="2"/>
  <c r="Z93" i="2"/>
  <c r="Z101" i="2"/>
  <c r="Z109" i="2"/>
  <c r="Z117" i="2"/>
  <c r="Z125" i="2"/>
  <c r="Z133" i="2"/>
  <c r="Z141" i="2"/>
  <c r="Z149" i="2"/>
  <c r="Z157" i="2"/>
  <c r="Z165" i="2"/>
  <c r="Z173" i="2"/>
  <c r="Z181" i="2"/>
  <c r="Z189" i="2"/>
  <c r="Z197" i="2"/>
  <c r="Z205" i="2"/>
  <c r="Z213" i="2"/>
  <c r="Z221" i="2"/>
  <c r="Z229" i="2"/>
  <c r="Z237" i="2"/>
  <c r="Z245" i="2"/>
  <c r="Z253" i="2"/>
  <c r="Z261" i="2"/>
  <c r="Z269" i="2"/>
  <c r="Z277" i="2"/>
  <c r="Z285" i="2"/>
  <c r="Z293" i="2"/>
  <c r="Z301" i="2"/>
  <c r="Z309" i="2"/>
  <c r="Z317" i="2"/>
  <c r="Z325" i="2"/>
  <c r="Z333" i="2"/>
  <c r="Z341" i="2"/>
  <c r="Z352" i="2"/>
  <c r="Z362" i="2"/>
  <c r="Z373" i="2"/>
  <c r="Z384" i="2"/>
  <c r="Z394" i="2"/>
  <c r="Z405" i="2"/>
  <c r="Z416" i="2"/>
  <c r="Z428" i="2"/>
  <c r="Z441" i="2"/>
  <c r="Z454" i="2"/>
  <c r="Z466" i="2"/>
  <c r="Z480" i="2"/>
  <c r="Z496" i="2"/>
  <c r="Z512" i="2"/>
  <c r="Z528" i="2"/>
  <c r="Z544" i="2"/>
  <c r="Z560" i="2"/>
  <c r="Z576" i="2"/>
  <c r="Z592" i="2"/>
  <c r="Z608" i="2"/>
  <c r="Z624" i="2"/>
  <c r="Z640" i="2"/>
  <c r="Z656" i="2"/>
  <c r="Z672" i="2"/>
  <c r="Z688" i="2"/>
  <c r="Z706" i="2"/>
  <c r="Z728" i="2"/>
  <c r="Z748" i="2"/>
  <c r="Z770" i="2"/>
  <c r="Z792" i="2"/>
  <c r="Z812" i="2"/>
  <c r="Z834" i="2"/>
  <c r="Z856" i="2"/>
  <c r="Z876" i="2"/>
  <c r="Z898" i="2"/>
  <c r="Z920" i="2"/>
  <c r="Z940" i="2"/>
  <c r="Z962" i="2"/>
  <c r="Z984" i="2"/>
  <c r="K74" i="9"/>
  <c r="J74" i="9"/>
  <c r="G74" i="9"/>
  <c r="F74" i="9"/>
  <c r="E74" i="9"/>
  <c r="D74" i="9"/>
  <c r="L73" i="9"/>
  <c r="H73" i="9"/>
  <c r="L72" i="9"/>
  <c r="H72" i="9"/>
  <c r="L71" i="9"/>
  <c r="H71" i="9"/>
  <c r="L70" i="9"/>
  <c r="H70" i="9"/>
  <c r="L69" i="9"/>
  <c r="H69" i="9"/>
  <c r="L68" i="9"/>
  <c r="H68" i="9"/>
  <c r="B68" i="9"/>
  <c r="B69" i="9" s="1"/>
  <c r="B70" i="9" s="1"/>
  <c r="B71" i="9" s="1"/>
  <c r="B72" i="9" s="1"/>
  <c r="B73" i="9" s="1"/>
  <c r="B74" i="9" s="1"/>
  <c r="L67" i="9"/>
  <c r="H67" i="9"/>
  <c r="D66" i="9"/>
  <c r="E66" i="9" s="1"/>
  <c r="K62" i="9"/>
  <c r="J62" i="9"/>
  <c r="G62" i="9"/>
  <c r="F62" i="9"/>
  <c r="E62" i="9"/>
  <c r="D62" i="9"/>
  <c r="L61" i="9"/>
  <c r="H61" i="9"/>
  <c r="L60" i="9"/>
  <c r="H60" i="9"/>
  <c r="L59" i="9"/>
  <c r="H59" i="9"/>
  <c r="L58" i="9"/>
  <c r="H58" i="9"/>
  <c r="L57" i="9"/>
  <c r="H57" i="9"/>
  <c r="L56" i="9"/>
  <c r="H56" i="9"/>
  <c r="B56" i="9"/>
  <c r="B57" i="9" s="1"/>
  <c r="B58" i="9" s="1"/>
  <c r="B59" i="9" s="1"/>
  <c r="B60" i="9" s="1"/>
  <c r="B61" i="9" s="1"/>
  <c r="B62" i="9" s="1"/>
  <c r="L55" i="9"/>
  <c r="H55" i="9"/>
  <c r="D54" i="9"/>
  <c r="E54" i="9" s="1"/>
  <c r="L37" i="9"/>
  <c r="L36" i="9"/>
  <c r="L35" i="9"/>
  <c r="L34" i="9"/>
  <c r="L33" i="9"/>
  <c r="L32" i="9"/>
  <c r="L31" i="9"/>
  <c r="K38" i="9"/>
  <c r="J38" i="9"/>
  <c r="G50" i="9"/>
  <c r="F50" i="9"/>
  <c r="E50" i="9"/>
  <c r="D50" i="9"/>
  <c r="H49" i="9"/>
  <c r="H48" i="9"/>
  <c r="H47" i="9"/>
  <c r="H46" i="9"/>
  <c r="H45" i="9"/>
  <c r="H44" i="9"/>
  <c r="B44" i="9"/>
  <c r="B45" i="9" s="1"/>
  <c r="B46" i="9" s="1"/>
  <c r="B47" i="9" s="1"/>
  <c r="B48" i="9" s="1"/>
  <c r="B49" i="9" s="1"/>
  <c r="B50" i="9" s="1"/>
  <c r="H43" i="9"/>
  <c r="D42" i="9"/>
  <c r="E42" i="9" s="1"/>
  <c r="G38" i="9"/>
  <c r="F38" i="9"/>
  <c r="E38" i="9"/>
  <c r="D38" i="9"/>
  <c r="L38" i="9" s="1"/>
  <c r="H37" i="9"/>
  <c r="H36" i="9"/>
  <c r="H35" i="9"/>
  <c r="H34" i="9"/>
  <c r="H33" i="9"/>
  <c r="H32" i="9"/>
  <c r="B32" i="9"/>
  <c r="B33" i="9" s="1"/>
  <c r="B34" i="9" s="1"/>
  <c r="B35" i="9" s="1"/>
  <c r="B36" i="9" s="1"/>
  <c r="B37" i="9" s="1"/>
  <c r="B38" i="9" s="1"/>
  <c r="H31" i="9"/>
  <c r="D30" i="9"/>
  <c r="E30" i="9" s="1"/>
  <c r="G26" i="9"/>
  <c r="F26" i="9"/>
  <c r="E26" i="9"/>
  <c r="D26" i="9"/>
  <c r="H25" i="9"/>
  <c r="H24" i="9"/>
  <c r="H23" i="9"/>
  <c r="H22" i="9"/>
  <c r="H21" i="9"/>
  <c r="H20" i="9"/>
  <c r="B20" i="9"/>
  <c r="B21" i="9" s="1"/>
  <c r="B22" i="9" s="1"/>
  <c r="B23" i="9" s="1"/>
  <c r="B24" i="9" s="1"/>
  <c r="B25" i="9" s="1"/>
  <c r="B26" i="9" s="1"/>
  <c r="H19" i="9"/>
  <c r="D18" i="9"/>
  <c r="E18" i="9" s="1"/>
  <c r="H13" i="9"/>
  <c r="H12" i="9"/>
  <c r="H11" i="9"/>
  <c r="H10" i="9"/>
  <c r="H9" i="9"/>
  <c r="H8" i="9"/>
  <c r="H7" i="9"/>
  <c r="G14" i="9"/>
  <c r="F14" i="9"/>
  <c r="H74" i="9" l="1"/>
  <c r="H62" i="9"/>
  <c r="L74" i="9"/>
  <c r="F66" i="9"/>
  <c r="G66" i="9" s="1"/>
  <c r="H26" i="9"/>
  <c r="L62" i="9"/>
  <c r="H50" i="9"/>
  <c r="F54" i="9"/>
  <c r="G54" i="9" s="1"/>
  <c r="F42" i="9"/>
  <c r="G42" i="9" s="1"/>
  <c r="H38" i="9"/>
  <c r="F30" i="9"/>
  <c r="G30" i="9" s="1"/>
  <c r="F18" i="9"/>
  <c r="G18" i="9" s="1"/>
  <c r="D6" i="9" l="1"/>
  <c r="E6" i="9" s="1"/>
  <c r="B8" i="9"/>
  <c r="B9" i="9" s="1"/>
  <c r="B10" i="9" s="1"/>
  <c r="B11" i="9" s="1"/>
  <c r="B12" i="9" s="1"/>
  <c r="B13" i="9" s="1"/>
  <c r="B14" i="9" s="1"/>
  <c r="E14" i="9"/>
  <c r="D14" i="9"/>
  <c r="I6" i="9" l="1"/>
  <c r="F6" i="9"/>
  <c r="G6" i="9" s="1"/>
  <c r="H14" i="9"/>
  <c r="AJ223" i="3"/>
  <c r="AI223" i="3"/>
  <c r="AH223" i="3"/>
  <c r="AG223" i="3"/>
  <c r="AJ222" i="3"/>
  <c r="AI222" i="3"/>
  <c r="AH222" i="3"/>
  <c r="AG222" i="3"/>
  <c r="AJ221" i="3"/>
  <c r="AI221" i="3"/>
  <c r="AH221" i="3"/>
  <c r="AG221" i="3"/>
  <c r="AJ220" i="3"/>
  <c r="AI220" i="3"/>
  <c r="AH220" i="3"/>
  <c r="AG220" i="3"/>
  <c r="AJ219" i="3"/>
  <c r="AI219" i="3"/>
  <c r="AH219" i="3"/>
  <c r="AG219" i="3"/>
  <c r="AJ218" i="3"/>
  <c r="AI218" i="3"/>
  <c r="AH218" i="3"/>
  <c r="AG218" i="3"/>
  <c r="AJ217" i="3"/>
  <c r="AI217" i="3"/>
  <c r="AH217" i="3"/>
  <c r="AG217" i="3"/>
  <c r="AJ216" i="3"/>
  <c r="AI216" i="3"/>
  <c r="AH216" i="3"/>
  <c r="AG216" i="3"/>
  <c r="AJ215" i="3"/>
  <c r="AI215" i="3"/>
  <c r="AH215" i="3"/>
  <c r="AG215" i="3"/>
  <c r="AJ214" i="3"/>
  <c r="AI214" i="3"/>
  <c r="AH214" i="3"/>
  <c r="AG214" i="3"/>
  <c r="AJ213" i="3"/>
  <c r="AI213" i="3"/>
  <c r="AH213" i="3"/>
  <c r="AG213" i="3"/>
  <c r="AJ212" i="3"/>
  <c r="AI212" i="3"/>
  <c r="AH212" i="3"/>
  <c r="AG212" i="3"/>
  <c r="AJ211" i="3"/>
  <c r="AI211" i="3"/>
  <c r="AH211" i="3"/>
  <c r="AG211" i="3"/>
  <c r="AJ210" i="3"/>
  <c r="AI210" i="3"/>
  <c r="AH210" i="3"/>
  <c r="AG210" i="3"/>
  <c r="AJ209" i="3"/>
  <c r="AI209" i="3"/>
  <c r="AH209" i="3"/>
  <c r="AG209" i="3"/>
  <c r="AJ208" i="3"/>
  <c r="AI208" i="3"/>
  <c r="AH208" i="3"/>
  <c r="AG208" i="3"/>
  <c r="AJ207" i="3"/>
  <c r="AI207" i="3"/>
  <c r="AH207" i="3"/>
  <c r="AG207" i="3"/>
  <c r="AJ206" i="3"/>
  <c r="AI206" i="3"/>
  <c r="AH206" i="3"/>
  <c r="AG206" i="3"/>
  <c r="AJ205" i="3"/>
  <c r="AI205" i="3"/>
  <c r="AH205" i="3"/>
  <c r="AG205" i="3"/>
  <c r="AJ204" i="3"/>
  <c r="AI204" i="3"/>
  <c r="AH204" i="3"/>
  <c r="AG204" i="3"/>
  <c r="AJ203" i="3"/>
  <c r="AI203" i="3"/>
  <c r="AH203" i="3"/>
  <c r="AG203" i="3"/>
  <c r="AJ202" i="3"/>
  <c r="AI202" i="3"/>
  <c r="AH202" i="3"/>
  <c r="AG202" i="3"/>
  <c r="AJ201" i="3"/>
  <c r="AI201" i="3"/>
  <c r="AH201" i="3"/>
  <c r="AG201" i="3"/>
  <c r="AJ200" i="3"/>
  <c r="AI200" i="3"/>
  <c r="AH200" i="3"/>
  <c r="AG200" i="3"/>
  <c r="AJ199" i="3"/>
  <c r="AI199" i="3"/>
  <c r="AH199" i="3"/>
  <c r="AG199" i="3"/>
  <c r="AJ198" i="3"/>
  <c r="AI198" i="3"/>
  <c r="AH198" i="3"/>
  <c r="AG198" i="3"/>
  <c r="AJ197" i="3"/>
  <c r="AI197" i="3"/>
  <c r="AH197" i="3"/>
  <c r="AG197" i="3"/>
  <c r="AJ196" i="3"/>
  <c r="AI196" i="3"/>
  <c r="AH196" i="3"/>
  <c r="AG196" i="3"/>
  <c r="AJ195" i="3"/>
  <c r="AI195" i="3"/>
  <c r="AH195" i="3"/>
  <c r="AG195" i="3"/>
  <c r="AJ194" i="3"/>
  <c r="AI194" i="3"/>
  <c r="AH194" i="3"/>
  <c r="AG194" i="3"/>
  <c r="AJ193" i="3"/>
  <c r="AI193" i="3"/>
  <c r="AH193" i="3"/>
  <c r="AG193" i="3"/>
  <c r="AJ192" i="3"/>
  <c r="AI192" i="3"/>
  <c r="AH192" i="3"/>
  <c r="AG192" i="3"/>
  <c r="AJ191" i="3"/>
  <c r="AI191" i="3"/>
  <c r="AH191" i="3"/>
  <c r="AG191" i="3"/>
  <c r="AJ190" i="3"/>
  <c r="AI190" i="3"/>
  <c r="AH190" i="3"/>
  <c r="AG190" i="3"/>
  <c r="AJ189" i="3"/>
  <c r="AI189" i="3"/>
  <c r="AH189" i="3"/>
  <c r="AG189" i="3"/>
  <c r="AJ188" i="3"/>
  <c r="AI188" i="3"/>
  <c r="AH188" i="3"/>
  <c r="AG188" i="3"/>
  <c r="AJ187" i="3"/>
  <c r="AI187" i="3"/>
  <c r="AH187" i="3"/>
  <c r="AG187" i="3"/>
  <c r="AJ186" i="3"/>
  <c r="AI186" i="3"/>
  <c r="AH186" i="3"/>
  <c r="AG186" i="3"/>
  <c r="AJ185" i="3"/>
  <c r="AI185" i="3"/>
  <c r="AH185" i="3"/>
  <c r="AG185" i="3"/>
  <c r="AJ184" i="3"/>
  <c r="AI184" i="3"/>
  <c r="AH184" i="3"/>
  <c r="AG184" i="3"/>
  <c r="AJ183" i="3"/>
  <c r="AI183" i="3"/>
  <c r="AH183" i="3"/>
  <c r="AG183" i="3"/>
  <c r="AJ182" i="3"/>
  <c r="AI182" i="3"/>
  <c r="AH182" i="3"/>
  <c r="AG182" i="3"/>
  <c r="AJ181" i="3"/>
  <c r="AI181" i="3"/>
  <c r="AH181" i="3"/>
  <c r="AG181" i="3"/>
  <c r="AJ180" i="3"/>
  <c r="AI180" i="3"/>
  <c r="AH180" i="3"/>
  <c r="AG180" i="3"/>
  <c r="AJ179" i="3"/>
  <c r="AI179" i="3"/>
  <c r="AH179" i="3"/>
  <c r="AG179" i="3"/>
  <c r="AJ178" i="3"/>
  <c r="AI178" i="3"/>
  <c r="AH178" i="3"/>
  <c r="AG178" i="3"/>
  <c r="AJ177" i="3"/>
  <c r="AI177" i="3"/>
  <c r="AH177" i="3"/>
  <c r="AG177" i="3"/>
  <c r="AJ176" i="3"/>
  <c r="AI176" i="3"/>
  <c r="AH176" i="3"/>
  <c r="AG176" i="3"/>
  <c r="AJ175" i="3"/>
  <c r="AI175" i="3"/>
  <c r="AH175" i="3"/>
  <c r="AG175" i="3"/>
  <c r="AJ174" i="3"/>
  <c r="AI174" i="3"/>
  <c r="AH174" i="3"/>
  <c r="AG174" i="3"/>
  <c r="AJ173" i="3"/>
  <c r="AI173" i="3"/>
  <c r="AH173" i="3"/>
  <c r="AG173" i="3"/>
  <c r="AJ172" i="3"/>
  <c r="AI172" i="3"/>
  <c r="AH172" i="3"/>
  <c r="AG172" i="3"/>
  <c r="AJ171" i="3"/>
  <c r="AI171" i="3"/>
  <c r="AH171" i="3"/>
  <c r="AG171" i="3"/>
  <c r="AJ170" i="3"/>
  <c r="AI170" i="3"/>
  <c r="AH170" i="3"/>
  <c r="AG170" i="3"/>
  <c r="AJ169" i="3"/>
  <c r="AI169" i="3"/>
  <c r="AH169" i="3"/>
  <c r="AG169" i="3"/>
  <c r="AJ168" i="3"/>
  <c r="AI168" i="3"/>
  <c r="AH168" i="3"/>
  <c r="AG168" i="3"/>
  <c r="AJ167" i="3"/>
  <c r="AI167" i="3"/>
  <c r="AH167" i="3"/>
  <c r="AG167" i="3"/>
  <c r="AJ166" i="3"/>
  <c r="AI166" i="3"/>
  <c r="AH166" i="3"/>
  <c r="AG166" i="3"/>
  <c r="AJ165" i="3"/>
  <c r="AI165" i="3"/>
  <c r="AH165" i="3"/>
  <c r="AG165" i="3"/>
  <c r="AJ164" i="3"/>
  <c r="AI164" i="3"/>
  <c r="AH164" i="3"/>
  <c r="AG164" i="3"/>
  <c r="AJ163" i="3"/>
  <c r="AI163" i="3"/>
  <c r="AH163" i="3"/>
  <c r="AG163" i="3"/>
  <c r="AJ162" i="3"/>
  <c r="AI162" i="3"/>
  <c r="AH162" i="3"/>
  <c r="AG162" i="3"/>
  <c r="AJ161" i="3"/>
  <c r="AI161" i="3"/>
  <c r="AH161" i="3"/>
  <c r="AG161" i="3"/>
  <c r="AJ160" i="3"/>
  <c r="AI160" i="3"/>
  <c r="AH160" i="3"/>
  <c r="AG160" i="3"/>
  <c r="AJ159" i="3"/>
  <c r="AI159" i="3"/>
  <c r="AH159" i="3"/>
  <c r="AG159" i="3"/>
  <c r="AJ158" i="3"/>
  <c r="AI158" i="3"/>
  <c r="AH158" i="3"/>
  <c r="AG158" i="3"/>
  <c r="AJ157" i="3"/>
  <c r="AI157" i="3"/>
  <c r="AH157" i="3"/>
  <c r="AG157" i="3"/>
  <c r="AJ156" i="3"/>
  <c r="AI156" i="3"/>
  <c r="AH156" i="3"/>
  <c r="AG156" i="3"/>
  <c r="AJ155" i="3"/>
  <c r="AI155" i="3"/>
  <c r="AH155" i="3"/>
  <c r="AG155" i="3"/>
  <c r="AJ154" i="3"/>
  <c r="AI154" i="3"/>
  <c r="AH154" i="3"/>
  <c r="AG154" i="3"/>
  <c r="AJ153" i="3"/>
  <c r="AI153" i="3"/>
  <c r="AH153" i="3"/>
  <c r="AG153" i="3"/>
  <c r="AJ152" i="3"/>
  <c r="AI152" i="3"/>
  <c r="AH152" i="3"/>
  <c r="AG152" i="3"/>
  <c r="AJ151" i="3"/>
  <c r="AI151" i="3"/>
  <c r="AH151" i="3"/>
  <c r="AG151" i="3"/>
  <c r="AJ150" i="3"/>
  <c r="AI150" i="3"/>
  <c r="AH150" i="3"/>
  <c r="AG150" i="3"/>
  <c r="AJ149" i="3"/>
  <c r="AI149" i="3"/>
  <c r="AH149" i="3"/>
  <c r="AG149" i="3"/>
  <c r="AJ148" i="3"/>
  <c r="AI148" i="3"/>
  <c r="AH148" i="3"/>
  <c r="AG148" i="3"/>
  <c r="AJ147" i="3"/>
  <c r="AI147" i="3"/>
  <c r="AH147" i="3"/>
  <c r="AG147" i="3"/>
  <c r="AJ146" i="3"/>
  <c r="AI146" i="3"/>
  <c r="AH146" i="3"/>
  <c r="AG146" i="3"/>
  <c r="AJ145" i="3"/>
  <c r="AI145" i="3"/>
  <c r="AH145" i="3"/>
  <c r="AG145" i="3"/>
  <c r="AJ144" i="3"/>
  <c r="AI144" i="3"/>
  <c r="AH144" i="3"/>
  <c r="AG144" i="3"/>
  <c r="AJ143" i="3"/>
  <c r="AI143" i="3"/>
  <c r="AH143" i="3"/>
  <c r="AG143" i="3"/>
  <c r="AJ142" i="3"/>
  <c r="AI142" i="3"/>
  <c r="AH142" i="3"/>
  <c r="AG142" i="3"/>
  <c r="AJ141" i="3"/>
  <c r="AI141" i="3"/>
  <c r="AH141" i="3"/>
  <c r="AG141" i="3"/>
  <c r="AJ140" i="3"/>
  <c r="AI140" i="3"/>
  <c r="AH140" i="3"/>
  <c r="AG140" i="3"/>
  <c r="AJ139" i="3"/>
  <c r="AI139" i="3"/>
  <c r="AH139" i="3"/>
  <c r="AG139" i="3"/>
  <c r="AJ138" i="3"/>
  <c r="AI138" i="3"/>
  <c r="AH138" i="3"/>
  <c r="AG138" i="3"/>
  <c r="AJ137" i="3"/>
  <c r="AI137" i="3"/>
  <c r="AH137" i="3"/>
  <c r="AG137" i="3"/>
  <c r="AJ136" i="3"/>
  <c r="AI136" i="3"/>
  <c r="AH136" i="3"/>
  <c r="AG136" i="3"/>
  <c r="AJ135" i="3"/>
  <c r="AI135" i="3"/>
  <c r="AH135" i="3"/>
  <c r="AG135" i="3"/>
  <c r="AJ134" i="3"/>
  <c r="AI134" i="3"/>
  <c r="AH134" i="3"/>
  <c r="AG134" i="3"/>
  <c r="AJ133" i="3"/>
  <c r="AI133" i="3"/>
  <c r="AH133" i="3"/>
  <c r="AG133" i="3"/>
  <c r="AJ132" i="3"/>
  <c r="AI132" i="3"/>
  <c r="AH132" i="3"/>
  <c r="AG132" i="3"/>
  <c r="AJ131" i="3"/>
  <c r="AI131" i="3"/>
  <c r="AH131" i="3"/>
  <c r="AG131" i="3"/>
  <c r="AJ130" i="3"/>
  <c r="AI130" i="3"/>
  <c r="AH130" i="3"/>
  <c r="AG130" i="3"/>
  <c r="AJ129" i="3"/>
  <c r="AI129" i="3"/>
  <c r="AH129" i="3"/>
  <c r="AG129" i="3"/>
  <c r="AJ128" i="3"/>
  <c r="AI128" i="3"/>
  <c r="AH128" i="3"/>
  <c r="AG128" i="3"/>
  <c r="AJ127" i="3"/>
  <c r="AI127" i="3"/>
  <c r="AH127" i="3"/>
  <c r="AG127" i="3"/>
  <c r="AJ126" i="3"/>
  <c r="AI126" i="3"/>
  <c r="AH126" i="3"/>
  <c r="AG126" i="3"/>
  <c r="AJ125" i="3"/>
  <c r="AI125" i="3"/>
  <c r="AH125" i="3"/>
  <c r="AG125" i="3"/>
  <c r="AJ124" i="3"/>
  <c r="AI124" i="3"/>
  <c r="AH124" i="3"/>
  <c r="AG124" i="3"/>
  <c r="AJ123" i="3"/>
  <c r="AI123" i="3"/>
  <c r="AH123" i="3"/>
  <c r="AG123" i="3"/>
  <c r="AJ122" i="3"/>
  <c r="AI122" i="3"/>
  <c r="AH122" i="3"/>
  <c r="AG122" i="3"/>
  <c r="AJ121" i="3"/>
  <c r="AI121" i="3"/>
  <c r="AH121" i="3"/>
  <c r="AG121" i="3"/>
  <c r="AJ120" i="3"/>
  <c r="AI120" i="3"/>
  <c r="AH120" i="3"/>
  <c r="AG120" i="3"/>
  <c r="AJ119" i="3"/>
  <c r="AI119" i="3"/>
  <c r="AH119" i="3"/>
  <c r="AG119" i="3"/>
  <c r="AJ118" i="3"/>
  <c r="AI118" i="3"/>
  <c r="AH118" i="3"/>
  <c r="AG118" i="3"/>
  <c r="AJ117" i="3"/>
  <c r="AI117" i="3"/>
  <c r="AH117" i="3"/>
  <c r="AG117" i="3"/>
  <c r="AJ116" i="3"/>
  <c r="AI116" i="3"/>
  <c r="AH116" i="3"/>
  <c r="AG116" i="3"/>
  <c r="AJ115" i="3"/>
  <c r="AI115" i="3"/>
  <c r="AH115" i="3"/>
  <c r="AG115" i="3"/>
  <c r="AJ114" i="3"/>
  <c r="AI114" i="3"/>
  <c r="AH114" i="3"/>
  <c r="AG114" i="3"/>
  <c r="AJ113" i="3"/>
  <c r="AI113" i="3"/>
  <c r="AH113" i="3"/>
  <c r="AG113" i="3"/>
  <c r="AJ112" i="3"/>
  <c r="AI112" i="3"/>
  <c r="AH112" i="3"/>
  <c r="AG112" i="3"/>
  <c r="AJ111" i="3"/>
  <c r="AI111" i="3"/>
  <c r="AH111" i="3"/>
  <c r="AG111" i="3"/>
  <c r="AJ110" i="3"/>
  <c r="AI110" i="3"/>
  <c r="AH110" i="3"/>
  <c r="AG110" i="3"/>
  <c r="AJ109" i="3"/>
  <c r="AI109" i="3"/>
  <c r="AH109" i="3"/>
  <c r="AG109" i="3"/>
  <c r="AJ108" i="3"/>
  <c r="AI108" i="3"/>
  <c r="AH108" i="3"/>
  <c r="AG108" i="3"/>
  <c r="AJ107" i="3"/>
  <c r="AI107" i="3"/>
  <c r="AH107" i="3"/>
  <c r="AG107" i="3"/>
  <c r="AJ106" i="3"/>
  <c r="AI106" i="3"/>
  <c r="AH106" i="3"/>
  <c r="AG106" i="3"/>
  <c r="AJ105" i="3"/>
  <c r="AI105" i="3"/>
  <c r="AH105" i="3"/>
  <c r="AG105" i="3"/>
  <c r="AJ104" i="3"/>
  <c r="AI104" i="3"/>
  <c r="AH104" i="3"/>
  <c r="AG104" i="3"/>
  <c r="AJ103" i="3"/>
  <c r="AI103" i="3"/>
  <c r="AH103" i="3"/>
  <c r="AG103" i="3"/>
  <c r="AJ102" i="3"/>
  <c r="AI102" i="3"/>
  <c r="AH102" i="3"/>
  <c r="AG102" i="3"/>
  <c r="AJ101" i="3"/>
  <c r="AI101" i="3"/>
  <c r="AH101" i="3"/>
  <c r="AG101" i="3"/>
  <c r="AJ100" i="3"/>
  <c r="AI100" i="3"/>
  <c r="AH100" i="3"/>
  <c r="AG100" i="3"/>
  <c r="AJ99" i="3"/>
  <c r="AI99" i="3"/>
  <c r="AH99" i="3"/>
  <c r="AG99" i="3"/>
  <c r="AJ98" i="3"/>
  <c r="AI98" i="3"/>
  <c r="AH98" i="3"/>
  <c r="AG98" i="3"/>
  <c r="AJ97" i="3"/>
  <c r="AI97" i="3"/>
  <c r="AH97" i="3"/>
  <c r="AG97" i="3"/>
  <c r="AJ96" i="3"/>
  <c r="AI96" i="3"/>
  <c r="AH96" i="3"/>
  <c r="AG96" i="3"/>
  <c r="AJ95" i="3"/>
  <c r="AI95" i="3"/>
  <c r="AH95" i="3"/>
  <c r="AG95" i="3"/>
  <c r="AJ94" i="3"/>
  <c r="AI94" i="3"/>
  <c r="AH94" i="3"/>
  <c r="AG94" i="3"/>
  <c r="AJ93" i="3"/>
  <c r="AI93" i="3"/>
  <c r="AH93" i="3"/>
  <c r="AG93" i="3"/>
  <c r="AJ92" i="3"/>
  <c r="AI92" i="3"/>
  <c r="AH92" i="3"/>
  <c r="AG92" i="3"/>
  <c r="AJ91" i="3"/>
  <c r="AI91" i="3"/>
  <c r="AH91" i="3"/>
  <c r="AG91" i="3"/>
  <c r="AJ90" i="3"/>
  <c r="AI90" i="3"/>
  <c r="AH90" i="3"/>
  <c r="AG90" i="3"/>
  <c r="AJ89" i="3"/>
  <c r="AI89" i="3"/>
  <c r="AH89" i="3"/>
  <c r="AG89" i="3"/>
  <c r="AJ88" i="3"/>
  <c r="AI88" i="3"/>
  <c r="AH88" i="3"/>
  <c r="AG88" i="3"/>
  <c r="AJ87" i="3"/>
  <c r="AI87" i="3"/>
  <c r="AH87" i="3"/>
  <c r="AG87" i="3"/>
  <c r="AJ86" i="3"/>
  <c r="AI86" i="3"/>
  <c r="AH86" i="3"/>
  <c r="AG86" i="3"/>
  <c r="AJ85" i="3"/>
  <c r="AI85" i="3"/>
  <c r="AH85" i="3"/>
  <c r="AG85" i="3"/>
  <c r="AJ84" i="3"/>
  <c r="AI84" i="3"/>
  <c r="AH84" i="3"/>
  <c r="AG84" i="3"/>
  <c r="AJ83" i="3"/>
  <c r="AI83" i="3"/>
  <c r="AH83" i="3"/>
  <c r="AG83" i="3"/>
  <c r="AJ82" i="3"/>
  <c r="AI82" i="3"/>
  <c r="AH82" i="3"/>
  <c r="AG82" i="3"/>
  <c r="AJ81" i="3"/>
  <c r="AI81" i="3"/>
  <c r="AH81" i="3"/>
  <c r="AG81" i="3"/>
  <c r="AJ80" i="3"/>
  <c r="AI80" i="3"/>
  <c r="AH80" i="3"/>
  <c r="AG80" i="3"/>
  <c r="AJ79" i="3"/>
  <c r="AI79" i="3"/>
  <c r="AH79" i="3"/>
  <c r="AG79" i="3"/>
  <c r="AJ78" i="3"/>
  <c r="AI78" i="3"/>
  <c r="AH78" i="3"/>
  <c r="AG78" i="3"/>
  <c r="AJ77" i="3"/>
  <c r="AI77" i="3"/>
  <c r="AH77" i="3"/>
  <c r="AG77" i="3"/>
  <c r="AJ76" i="3"/>
  <c r="AI76" i="3"/>
  <c r="AH76" i="3"/>
  <c r="AG76" i="3"/>
  <c r="AJ75" i="3"/>
  <c r="AI75" i="3"/>
  <c r="AH75" i="3"/>
  <c r="AG75" i="3"/>
  <c r="AJ74" i="3"/>
  <c r="AI74" i="3"/>
  <c r="AH74" i="3"/>
  <c r="AG74" i="3"/>
  <c r="AJ73" i="3"/>
  <c r="AI73" i="3"/>
  <c r="AH73" i="3"/>
  <c r="AG73" i="3"/>
  <c r="AJ72" i="3"/>
  <c r="AI72" i="3"/>
  <c r="AH72" i="3"/>
  <c r="AG72" i="3"/>
  <c r="AJ71" i="3"/>
  <c r="AI71" i="3"/>
  <c r="AH71" i="3"/>
  <c r="AG71" i="3"/>
  <c r="AJ70" i="3"/>
  <c r="AI70" i="3"/>
  <c r="AH70" i="3"/>
  <c r="AG70" i="3"/>
  <c r="AJ69" i="3"/>
  <c r="AI69" i="3"/>
  <c r="AH69" i="3"/>
  <c r="AG69" i="3"/>
  <c r="AJ68" i="3"/>
  <c r="AI68" i="3"/>
  <c r="AH68" i="3"/>
  <c r="AG68" i="3"/>
  <c r="AJ67" i="3"/>
  <c r="AI67" i="3"/>
  <c r="AH67" i="3"/>
  <c r="AG67" i="3"/>
  <c r="AJ66" i="3"/>
  <c r="AI66" i="3"/>
  <c r="AH66" i="3"/>
  <c r="AG66" i="3"/>
  <c r="AJ65" i="3"/>
  <c r="AI65" i="3"/>
  <c r="AH65" i="3"/>
  <c r="AG65" i="3"/>
  <c r="AJ64" i="3"/>
  <c r="AI64" i="3"/>
  <c r="AH64" i="3"/>
  <c r="AG64" i="3"/>
  <c r="AJ63" i="3"/>
  <c r="AI63" i="3"/>
  <c r="AH63" i="3"/>
  <c r="AG63" i="3"/>
  <c r="AJ62" i="3"/>
  <c r="AI62" i="3"/>
  <c r="AH62" i="3"/>
  <c r="AG62" i="3"/>
  <c r="AJ61" i="3"/>
  <c r="AI61" i="3"/>
  <c r="AH61" i="3"/>
  <c r="AG61" i="3"/>
  <c r="AJ60" i="3"/>
  <c r="AI60" i="3"/>
  <c r="AH60" i="3"/>
  <c r="AG60" i="3"/>
  <c r="AJ59" i="3"/>
  <c r="AI59" i="3"/>
  <c r="AH59" i="3"/>
  <c r="AG59" i="3"/>
  <c r="AJ58" i="3"/>
  <c r="AI58" i="3"/>
  <c r="AH58" i="3"/>
  <c r="AG58" i="3"/>
  <c r="AJ57" i="3"/>
  <c r="AI57" i="3"/>
  <c r="AH57" i="3"/>
  <c r="AG57" i="3"/>
  <c r="AJ56" i="3"/>
  <c r="AI56" i="3"/>
  <c r="AH56" i="3"/>
  <c r="AG56" i="3"/>
  <c r="AJ55" i="3"/>
  <c r="AI55" i="3"/>
  <c r="AH55" i="3"/>
  <c r="AG55" i="3"/>
  <c r="AJ54" i="3"/>
  <c r="AI54" i="3"/>
  <c r="AH54" i="3"/>
  <c r="AG54" i="3"/>
  <c r="AJ53" i="3"/>
  <c r="AI53" i="3"/>
  <c r="AH53" i="3"/>
  <c r="AG53" i="3"/>
  <c r="AJ52" i="3"/>
  <c r="AI52" i="3"/>
  <c r="AH52" i="3"/>
  <c r="AG52" i="3"/>
  <c r="AJ51" i="3"/>
  <c r="AI51" i="3"/>
  <c r="AH51" i="3"/>
  <c r="AG51" i="3"/>
  <c r="AJ50" i="3"/>
  <c r="AI50" i="3"/>
  <c r="AH50" i="3"/>
  <c r="AG50" i="3"/>
  <c r="AJ49" i="3"/>
  <c r="AI49" i="3"/>
  <c r="AH49" i="3"/>
  <c r="AG49" i="3"/>
  <c r="AJ48" i="3"/>
  <c r="AI48" i="3"/>
  <c r="AH48" i="3"/>
  <c r="AG48" i="3"/>
  <c r="AJ47" i="3"/>
  <c r="AI47" i="3"/>
  <c r="AH47" i="3"/>
  <c r="AG47" i="3"/>
  <c r="AJ46" i="3"/>
  <c r="AI46" i="3"/>
  <c r="AH46" i="3"/>
  <c r="AG46" i="3"/>
  <c r="AJ45" i="3"/>
  <c r="AI45" i="3"/>
  <c r="AH45" i="3"/>
  <c r="AG45" i="3"/>
  <c r="AJ44" i="3"/>
  <c r="AI44" i="3"/>
  <c r="AH44" i="3"/>
  <c r="AG44" i="3"/>
  <c r="AJ43" i="3"/>
  <c r="AI43" i="3"/>
  <c r="AH43" i="3"/>
  <c r="AG43" i="3"/>
  <c r="AJ42" i="3"/>
  <c r="AI42" i="3"/>
  <c r="AH42" i="3"/>
  <c r="AG42" i="3"/>
  <c r="AJ41" i="3"/>
  <c r="AI41" i="3"/>
  <c r="AH41" i="3"/>
  <c r="AG41" i="3"/>
  <c r="AJ40" i="3"/>
  <c r="AI40" i="3"/>
  <c r="AH40" i="3"/>
  <c r="AG40" i="3"/>
  <c r="AJ39" i="3"/>
  <c r="AI39" i="3"/>
  <c r="AH39" i="3"/>
  <c r="AG39" i="3"/>
  <c r="AJ38" i="3"/>
  <c r="AI38" i="3"/>
  <c r="AH38" i="3"/>
  <c r="AG38" i="3"/>
  <c r="AJ37" i="3"/>
  <c r="AI37" i="3"/>
  <c r="AH37" i="3"/>
  <c r="AG37" i="3"/>
  <c r="AJ36" i="3"/>
  <c r="AI36" i="3"/>
  <c r="AH36" i="3"/>
  <c r="AG36" i="3"/>
  <c r="AJ35" i="3"/>
  <c r="AI35" i="3"/>
  <c r="AH35" i="3"/>
  <c r="AG35" i="3"/>
  <c r="AJ34" i="3"/>
  <c r="AI34" i="3"/>
  <c r="AH34" i="3"/>
  <c r="AG34" i="3"/>
  <c r="AJ33" i="3"/>
  <c r="AI33" i="3"/>
  <c r="AH33" i="3"/>
  <c r="AG33" i="3"/>
  <c r="AJ32" i="3"/>
  <c r="AI32" i="3"/>
  <c r="AH32" i="3"/>
  <c r="AG32" i="3"/>
  <c r="AJ31" i="3"/>
  <c r="AI31" i="3"/>
  <c r="AH31" i="3"/>
  <c r="AG31" i="3"/>
  <c r="AJ30" i="3"/>
  <c r="AI30" i="3"/>
  <c r="AH30" i="3"/>
  <c r="AG30" i="3"/>
  <c r="AJ29" i="3"/>
  <c r="AI29" i="3"/>
  <c r="AH29" i="3"/>
  <c r="AG29" i="3"/>
  <c r="AJ28" i="3"/>
  <c r="AI28" i="3"/>
  <c r="AH28" i="3"/>
  <c r="AG28" i="3"/>
  <c r="AJ27" i="3"/>
  <c r="AI27" i="3"/>
  <c r="AH27" i="3"/>
  <c r="AG27" i="3"/>
  <c r="AJ26" i="3"/>
  <c r="AI26" i="3"/>
  <c r="AH26" i="3"/>
  <c r="AG26" i="3"/>
  <c r="AJ25" i="3"/>
  <c r="AI25" i="3"/>
  <c r="AH25" i="3"/>
  <c r="AG25" i="3"/>
  <c r="AJ24" i="3"/>
  <c r="AI24" i="3"/>
  <c r="AH24" i="3"/>
  <c r="AG24" i="3"/>
  <c r="AJ23" i="3"/>
  <c r="AI23" i="3"/>
  <c r="AH23" i="3"/>
  <c r="AG23" i="3"/>
  <c r="AJ22" i="3"/>
  <c r="AI22" i="3"/>
  <c r="AH22" i="3"/>
  <c r="AG22" i="3"/>
  <c r="AJ21" i="3"/>
  <c r="AI21" i="3"/>
  <c r="AH21" i="3"/>
  <c r="AG21" i="3"/>
  <c r="AJ20" i="3"/>
  <c r="AI20" i="3"/>
  <c r="AH20" i="3"/>
  <c r="AG20" i="3"/>
  <c r="AJ19" i="3"/>
  <c r="AI19" i="3"/>
  <c r="AH19" i="3"/>
  <c r="AG19" i="3"/>
  <c r="AJ18" i="3"/>
  <c r="AI18" i="3"/>
  <c r="AH18" i="3"/>
  <c r="AG18" i="3"/>
  <c r="AJ17" i="3"/>
  <c r="AI17" i="3"/>
  <c r="AH17" i="3"/>
  <c r="AG17" i="3"/>
  <c r="AJ16" i="3"/>
  <c r="AI16" i="3"/>
  <c r="AH16" i="3"/>
  <c r="AG16" i="3"/>
  <c r="AJ15" i="3"/>
  <c r="AI15" i="3"/>
  <c r="AH15" i="3"/>
  <c r="AG15" i="3"/>
  <c r="AJ14" i="3"/>
  <c r="AI14" i="3"/>
  <c r="AH14" i="3"/>
  <c r="AG14" i="3"/>
  <c r="AJ13" i="3"/>
  <c r="AI13" i="3"/>
  <c r="AH13" i="3"/>
  <c r="AG13" i="3"/>
  <c r="AJ12" i="3"/>
  <c r="AI12" i="3"/>
  <c r="AH12" i="3"/>
  <c r="AG12" i="3"/>
  <c r="AJ11" i="3"/>
  <c r="AI11" i="3"/>
  <c r="AH11" i="3"/>
  <c r="AG11" i="3"/>
  <c r="AJ10" i="3"/>
  <c r="AI10" i="3"/>
  <c r="AH10" i="3"/>
  <c r="AG10" i="3"/>
  <c r="AJ9" i="3"/>
  <c r="AI9" i="3"/>
  <c r="AH9" i="3"/>
  <c r="AG9" i="3"/>
  <c r="AJ8" i="3"/>
  <c r="AI8" i="3"/>
  <c r="AH8" i="3"/>
  <c r="AG8" i="3"/>
  <c r="AJ7" i="3"/>
  <c r="AI7" i="3"/>
  <c r="AH7" i="3"/>
  <c r="AG7"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B12" i="17" l="1"/>
  <c r="B13" i="17" s="1"/>
  <c r="B14" i="17" s="1"/>
  <c r="B15" i="17" s="1"/>
  <c r="B18" i="17" s="1"/>
  <c r="B19" i="17" s="1"/>
  <c r="B21" i="17" s="1"/>
  <c r="I2" i="17"/>
  <c r="A2" i="17"/>
  <c r="A1" i="17"/>
  <c r="I1" i="17"/>
  <c r="B22" i="17" l="1"/>
  <c r="B23" i="17" s="1"/>
  <c r="B24" i="17" s="1"/>
  <c r="B25" i="17" s="1"/>
  <c r="B26" i="17" s="1"/>
  <c r="B27" i="17" s="1"/>
  <c r="B28" i="17" s="1"/>
  <c r="B30" i="17" s="1"/>
  <c r="B31" i="17" s="1"/>
  <c r="B32" i="17" s="1"/>
  <c r="B35" i="17" s="1"/>
  <c r="B39" i="17" s="1"/>
  <c r="B40" i="17" s="1"/>
  <c r="B41" i="17" s="1"/>
  <c r="B42" i="17" s="1"/>
  <c r="B45" i="17" s="1"/>
  <c r="B46" i="17" s="1"/>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J20" i="14"/>
  <c r="K20" i="14" s="1"/>
  <c r="L20" i="14" s="1"/>
  <c r="M20" i="14" s="1"/>
  <c r="N20" i="14" s="1"/>
  <c r="O20" i="14" s="1"/>
  <c r="P20" i="14" s="1"/>
  <c r="Q20" i="14" s="1"/>
  <c r="R20" i="14" s="1"/>
  <c r="S20" i="14" s="1"/>
  <c r="T20" i="14" s="1"/>
  <c r="U20" i="14" s="1"/>
  <c r="V20" i="14" s="1"/>
  <c r="W20" i="14" s="1"/>
  <c r="X20" i="14" s="1"/>
  <c r="Y20" i="14" s="1"/>
  <c r="Z20" i="14" s="1"/>
  <c r="AA20" i="14" s="1"/>
  <c r="AB20" i="14" s="1"/>
  <c r="AC20" i="14" s="1"/>
  <c r="AD20" i="14" s="1"/>
  <c r="AE20" i="14" s="1"/>
  <c r="AF20" i="14" s="1"/>
  <c r="AG20" i="14" s="1"/>
  <c r="AH20" i="14" s="1"/>
  <c r="AI20"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J6" i="14"/>
  <c r="AB8" i="3"/>
  <c r="AC8" i="3"/>
  <c r="AD8" i="3"/>
  <c r="AE8" i="3"/>
  <c r="AF8" i="3"/>
  <c r="AB9" i="3"/>
  <c r="AC9" i="3"/>
  <c r="AD9" i="3"/>
  <c r="AE9" i="3"/>
  <c r="AF9" i="3"/>
  <c r="AB10" i="3"/>
  <c r="AC10" i="3"/>
  <c r="AD10" i="3"/>
  <c r="AE10" i="3"/>
  <c r="AF10" i="3"/>
  <c r="AB11" i="3"/>
  <c r="AC11" i="3"/>
  <c r="AD11" i="3"/>
  <c r="AE11" i="3"/>
  <c r="AF11" i="3"/>
  <c r="AB12" i="3"/>
  <c r="AC12" i="3"/>
  <c r="AD12" i="3"/>
  <c r="AE12" i="3"/>
  <c r="AF12" i="3"/>
  <c r="AB13" i="3"/>
  <c r="AC13" i="3"/>
  <c r="AD13" i="3"/>
  <c r="AE13" i="3"/>
  <c r="AF13" i="3"/>
  <c r="AB14" i="3"/>
  <c r="AC14" i="3"/>
  <c r="AD14" i="3"/>
  <c r="AE14" i="3"/>
  <c r="AF14" i="3"/>
  <c r="AB15" i="3"/>
  <c r="AC15" i="3"/>
  <c r="AD15" i="3"/>
  <c r="AE15" i="3"/>
  <c r="AF15" i="3"/>
  <c r="AB16" i="3"/>
  <c r="AC16" i="3"/>
  <c r="AD16" i="3"/>
  <c r="AE16" i="3"/>
  <c r="AF16" i="3"/>
  <c r="AB17" i="3"/>
  <c r="AC17" i="3"/>
  <c r="AD17" i="3"/>
  <c r="AE17" i="3"/>
  <c r="AF17" i="3"/>
  <c r="AB18" i="3"/>
  <c r="AC18" i="3"/>
  <c r="AD18" i="3"/>
  <c r="AE18" i="3"/>
  <c r="AF18" i="3"/>
  <c r="AB19" i="3"/>
  <c r="AC19" i="3"/>
  <c r="AD19" i="3"/>
  <c r="AE19" i="3"/>
  <c r="AF19" i="3"/>
  <c r="AB20" i="3"/>
  <c r="AC20" i="3"/>
  <c r="AD20" i="3"/>
  <c r="AE20" i="3"/>
  <c r="AF20" i="3"/>
  <c r="AB21" i="3"/>
  <c r="AC21" i="3"/>
  <c r="AD21" i="3"/>
  <c r="AE21" i="3"/>
  <c r="AF21" i="3"/>
  <c r="AB22" i="3"/>
  <c r="AC22" i="3"/>
  <c r="AD22" i="3"/>
  <c r="AE22" i="3"/>
  <c r="AF22" i="3"/>
  <c r="AB23" i="3"/>
  <c r="AC23" i="3"/>
  <c r="AD23" i="3"/>
  <c r="AE23" i="3"/>
  <c r="AF23" i="3"/>
  <c r="AB24" i="3"/>
  <c r="AC24" i="3"/>
  <c r="AD24" i="3"/>
  <c r="AE24" i="3"/>
  <c r="AF24" i="3"/>
  <c r="AB25" i="3"/>
  <c r="AC25" i="3"/>
  <c r="AD25" i="3"/>
  <c r="AE25" i="3"/>
  <c r="AF25" i="3"/>
  <c r="AB26" i="3"/>
  <c r="AC26" i="3"/>
  <c r="AD26" i="3"/>
  <c r="AE26" i="3"/>
  <c r="AF26" i="3"/>
  <c r="AB27" i="3"/>
  <c r="AC27" i="3"/>
  <c r="AD27" i="3"/>
  <c r="AE27" i="3"/>
  <c r="AF27" i="3"/>
  <c r="AB28" i="3"/>
  <c r="AC28" i="3"/>
  <c r="AD28" i="3"/>
  <c r="AE28" i="3"/>
  <c r="AF28" i="3"/>
  <c r="AB29" i="3"/>
  <c r="AC29" i="3"/>
  <c r="AD29" i="3"/>
  <c r="AE29" i="3"/>
  <c r="AF29" i="3"/>
  <c r="AB30" i="3"/>
  <c r="AC30" i="3"/>
  <c r="AD30" i="3"/>
  <c r="AE30" i="3"/>
  <c r="AF30" i="3"/>
  <c r="AB31" i="3"/>
  <c r="AC31" i="3"/>
  <c r="AD31" i="3"/>
  <c r="AE31" i="3"/>
  <c r="AF31" i="3"/>
  <c r="AB32" i="3"/>
  <c r="AC32" i="3"/>
  <c r="AD32" i="3"/>
  <c r="AE32" i="3"/>
  <c r="AF32" i="3"/>
  <c r="AB33" i="3"/>
  <c r="AC33" i="3"/>
  <c r="AD33" i="3"/>
  <c r="AE33" i="3"/>
  <c r="AF33" i="3"/>
  <c r="AB34" i="3"/>
  <c r="AC34" i="3"/>
  <c r="AD34" i="3"/>
  <c r="AE34" i="3"/>
  <c r="AF34" i="3"/>
  <c r="AB35" i="3"/>
  <c r="AC35" i="3"/>
  <c r="AD35" i="3"/>
  <c r="AE35" i="3"/>
  <c r="AF35" i="3"/>
  <c r="AB36" i="3"/>
  <c r="AC36" i="3"/>
  <c r="AD36" i="3"/>
  <c r="AE36" i="3"/>
  <c r="AF36" i="3"/>
  <c r="AB37" i="3"/>
  <c r="AC37" i="3"/>
  <c r="AD37" i="3"/>
  <c r="AE37" i="3"/>
  <c r="AF37" i="3"/>
  <c r="AB38" i="3"/>
  <c r="AC38" i="3"/>
  <c r="AD38" i="3"/>
  <c r="AE38" i="3"/>
  <c r="AF38" i="3"/>
  <c r="AB39" i="3"/>
  <c r="AC39" i="3"/>
  <c r="AD39" i="3"/>
  <c r="AE39" i="3"/>
  <c r="AF39" i="3"/>
  <c r="AB40" i="3"/>
  <c r="AC40" i="3"/>
  <c r="AD40" i="3"/>
  <c r="AE40" i="3"/>
  <c r="AF40" i="3"/>
  <c r="AB41" i="3"/>
  <c r="AC41" i="3"/>
  <c r="AD41" i="3"/>
  <c r="AE41" i="3"/>
  <c r="AF41" i="3"/>
  <c r="AB42" i="3"/>
  <c r="AC42" i="3"/>
  <c r="AD42" i="3"/>
  <c r="AE42" i="3"/>
  <c r="AF42" i="3"/>
  <c r="AB43" i="3"/>
  <c r="AC43" i="3"/>
  <c r="AD43" i="3"/>
  <c r="AE43" i="3"/>
  <c r="AF43" i="3"/>
  <c r="AB44" i="3"/>
  <c r="AC44" i="3"/>
  <c r="AD44" i="3"/>
  <c r="AE44" i="3"/>
  <c r="AF44" i="3"/>
  <c r="AB45" i="3"/>
  <c r="AC45" i="3"/>
  <c r="AD45" i="3"/>
  <c r="AE45" i="3"/>
  <c r="AF45" i="3"/>
  <c r="AB46" i="3"/>
  <c r="AC46" i="3"/>
  <c r="AD46" i="3"/>
  <c r="AE46" i="3"/>
  <c r="AF46" i="3"/>
  <c r="AB47" i="3"/>
  <c r="AC47" i="3"/>
  <c r="AD47" i="3"/>
  <c r="AE47" i="3"/>
  <c r="AF47" i="3"/>
  <c r="AB48" i="3"/>
  <c r="AC48" i="3"/>
  <c r="AD48" i="3"/>
  <c r="AE48" i="3"/>
  <c r="AF48" i="3"/>
  <c r="AB49" i="3"/>
  <c r="AC49" i="3"/>
  <c r="AD49" i="3"/>
  <c r="AE49" i="3"/>
  <c r="AF49" i="3"/>
  <c r="AB50" i="3"/>
  <c r="AC50" i="3"/>
  <c r="AD50" i="3"/>
  <c r="AE50" i="3"/>
  <c r="AF50" i="3"/>
  <c r="AB51" i="3"/>
  <c r="AC51" i="3"/>
  <c r="AD51" i="3"/>
  <c r="AE51" i="3"/>
  <c r="AF51" i="3"/>
  <c r="AB52" i="3"/>
  <c r="AC52" i="3"/>
  <c r="AD52" i="3"/>
  <c r="AE52" i="3"/>
  <c r="AF52" i="3"/>
  <c r="AB53" i="3"/>
  <c r="AC53" i="3"/>
  <c r="AD53" i="3"/>
  <c r="AE53" i="3"/>
  <c r="AF53" i="3"/>
  <c r="AB54" i="3"/>
  <c r="AC54" i="3"/>
  <c r="AD54" i="3"/>
  <c r="AE54" i="3"/>
  <c r="AF54" i="3"/>
  <c r="AB55" i="3"/>
  <c r="AC55" i="3"/>
  <c r="AD55" i="3"/>
  <c r="AE55" i="3"/>
  <c r="AF55" i="3"/>
  <c r="AB56" i="3"/>
  <c r="AC56" i="3"/>
  <c r="AD56" i="3"/>
  <c r="AE56" i="3"/>
  <c r="AF56" i="3"/>
  <c r="AB57" i="3"/>
  <c r="AC57" i="3"/>
  <c r="AD57" i="3"/>
  <c r="AE57" i="3"/>
  <c r="AF57" i="3"/>
  <c r="AB58" i="3"/>
  <c r="AC58" i="3"/>
  <c r="AD58" i="3"/>
  <c r="AE58" i="3"/>
  <c r="AF58" i="3"/>
  <c r="AB59" i="3"/>
  <c r="AC59" i="3"/>
  <c r="AD59" i="3"/>
  <c r="AE59" i="3"/>
  <c r="AF59" i="3"/>
  <c r="AB60" i="3"/>
  <c r="AC60" i="3"/>
  <c r="AD60" i="3"/>
  <c r="AE60" i="3"/>
  <c r="AF60" i="3"/>
  <c r="AB61" i="3"/>
  <c r="AC61" i="3"/>
  <c r="AD61" i="3"/>
  <c r="AE61" i="3"/>
  <c r="AF61" i="3"/>
  <c r="AB62" i="3"/>
  <c r="AC62" i="3"/>
  <c r="AD62" i="3"/>
  <c r="AE62" i="3"/>
  <c r="AF62" i="3"/>
  <c r="AB63" i="3"/>
  <c r="AC63" i="3"/>
  <c r="AD63" i="3"/>
  <c r="AE63" i="3"/>
  <c r="AF63" i="3"/>
  <c r="AB64" i="3"/>
  <c r="AC64" i="3"/>
  <c r="AD64" i="3"/>
  <c r="AE64" i="3"/>
  <c r="AF64" i="3"/>
  <c r="AB65" i="3"/>
  <c r="AC65" i="3"/>
  <c r="AD65" i="3"/>
  <c r="AE65" i="3"/>
  <c r="AF65" i="3"/>
  <c r="AB66" i="3"/>
  <c r="AC66" i="3"/>
  <c r="AD66" i="3"/>
  <c r="AE66" i="3"/>
  <c r="AF66" i="3"/>
  <c r="AB67" i="3"/>
  <c r="AC67" i="3"/>
  <c r="AD67" i="3"/>
  <c r="AE67" i="3"/>
  <c r="AF67" i="3"/>
  <c r="AB68" i="3"/>
  <c r="AC68" i="3"/>
  <c r="AD68" i="3"/>
  <c r="AE68" i="3"/>
  <c r="AF68" i="3"/>
  <c r="AB69" i="3"/>
  <c r="AC69" i="3"/>
  <c r="AD69" i="3"/>
  <c r="AE69" i="3"/>
  <c r="AF69" i="3"/>
  <c r="AB70" i="3"/>
  <c r="AC70" i="3"/>
  <c r="AD70" i="3"/>
  <c r="AE70" i="3"/>
  <c r="AF70" i="3"/>
  <c r="AB71" i="3"/>
  <c r="AC71" i="3"/>
  <c r="AD71" i="3"/>
  <c r="AE71" i="3"/>
  <c r="AF71" i="3"/>
  <c r="AB72" i="3"/>
  <c r="AC72" i="3"/>
  <c r="AD72" i="3"/>
  <c r="AE72" i="3"/>
  <c r="AF72" i="3"/>
  <c r="AB73" i="3"/>
  <c r="AC73" i="3"/>
  <c r="AD73" i="3"/>
  <c r="AE73" i="3"/>
  <c r="AF73" i="3"/>
  <c r="AB74" i="3"/>
  <c r="AC74" i="3"/>
  <c r="AD74" i="3"/>
  <c r="AE74" i="3"/>
  <c r="AF74" i="3"/>
  <c r="AB75" i="3"/>
  <c r="AC75" i="3"/>
  <c r="AD75" i="3"/>
  <c r="AE75" i="3"/>
  <c r="AF75" i="3"/>
  <c r="AB76" i="3"/>
  <c r="AC76" i="3"/>
  <c r="AD76" i="3"/>
  <c r="AE76" i="3"/>
  <c r="AF76" i="3"/>
  <c r="AB77" i="3"/>
  <c r="AC77" i="3"/>
  <c r="AD77" i="3"/>
  <c r="AE77" i="3"/>
  <c r="AF77" i="3"/>
  <c r="AB78" i="3"/>
  <c r="AC78" i="3"/>
  <c r="AD78" i="3"/>
  <c r="AE78" i="3"/>
  <c r="AF78" i="3"/>
  <c r="AB79" i="3"/>
  <c r="AC79" i="3"/>
  <c r="AD79" i="3"/>
  <c r="AE79" i="3"/>
  <c r="AF79" i="3"/>
  <c r="AB80" i="3"/>
  <c r="AC80" i="3"/>
  <c r="AD80" i="3"/>
  <c r="AE80" i="3"/>
  <c r="AF80" i="3"/>
  <c r="AB81" i="3"/>
  <c r="AC81" i="3"/>
  <c r="AD81" i="3"/>
  <c r="AE81" i="3"/>
  <c r="AF81" i="3"/>
  <c r="AB82" i="3"/>
  <c r="AC82" i="3"/>
  <c r="AD82" i="3"/>
  <c r="AE82" i="3"/>
  <c r="AF82" i="3"/>
  <c r="AB83" i="3"/>
  <c r="AC83" i="3"/>
  <c r="AD83" i="3"/>
  <c r="AE83" i="3"/>
  <c r="AF83" i="3"/>
  <c r="AB84" i="3"/>
  <c r="AC84" i="3"/>
  <c r="AD84" i="3"/>
  <c r="AE84" i="3"/>
  <c r="AF84" i="3"/>
  <c r="AB85" i="3"/>
  <c r="AC85" i="3"/>
  <c r="AD85" i="3"/>
  <c r="AE85" i="3"/>
  <c r="AF85" i="3"/>
  <c r="AB86" i="3"/>
  <c r="AC86" i="3"/>
  <c r="AD86" i="3"/>
  <c r="AE86" i="3"/>
  <c r="AF86" i="3"/>
  <c r="AB87" i="3"/>
  <c r="AC87" i="3"/>
  <c r="AD87" i="3"/>
  <c r="AE87" i="3"/>
  <c r="AF87" i="3"/>
  <c r="AB88" i="3"/>
  <c r="AC88" i="3"/>
  <c r="AD88" i="3"/>
  <c r="AE88" i="3"/>
  <c r="AF88" i="3"/>
  <c r="AB89" i="3"/>
  <c r="AC89" i="3"/>
  <c r="AD89" i="3"/>
  <c r="AE89" i="3"/>
  <c r="AF89" i="3"/>
  <c r="AB90" i="3"/>
  <c r="AC90" i="3"/>
  <c r="AD90" i="3"/>
  <c r="AE90" i="3"/>
  <c r="AF90" i="3"/>
  <c r="AB91" i="3"/>
  <c r="AC91" i="3"/>
  <c r="AD91" i="3"/>
  <c r="AE91" i="3"/>
  <c r="AF91" i="3"/>
  <c r="AB92" i="3"/>
  <c r="AC92" i="3"/>
  <c r="AD92" i="3"/>
  <c r="AE92" i="3"/>
  <c r="AF92" i="3"/>
  <c r="AB93" i="3"/>
  <c r="AC93" i="3"/>
  <c r="AD93" i="3"/>
  <c r="AE93" i="3"/>
  <c r="AF93" i="3"/>
  <c r="AB94" i="3"/>
  <c r="AC94" i="3"/>
  <c r="AD94" i="3"/>
  <c r="AE94" i="3"/>
  <c r="AF94" i="3"/>
  <c r="AB95" i="3"/>
  <c r="AC95" i="3"/>
  <c r="AD95" i="3"/>
  <c r="AE95" i="3"/>
  <c r="AF95" i="3"/>
  <c r="AB96" i="3"/>
  <c r="AC96" i="3"/>
  <c r="AD96" i="3"/>
  <c r="AE96" i="3"/>
  <c r="AF96" i="3"/>
  <c r="AB97" i="3"/>
  <c r="AC97" i="3"/>
  <c r="AD97" i="3"/>
  <c r="AE97" i="3"/>
  <c r="AF97" i="3"/>
  <c r="AB98" i="3"/>
  <c r="AC98" i="3"/>
  <c r="AD98" i="3"/>
  <c r="AE98" i="3"/>
  <c r="AF98" i="3"/>
  <c r="AB99" i="3"/>
  <c r="AC99" i="3"/>
  <c r="AD99" i="3"/>
  <c r="AE99" i="3"/>
  <c r="AF99" i="3"/>
  <c r="AB100" i="3"/>
  <c r="AC100" i="3"/>
  <c r="AD100" i="3"/>
  <c r="AE100" i="3"/>
  <c r="AF100" i="3"/>
  <c r="AB101" i="3"/>
  <c r="AC101" i="3"/>
  <c r="AD101" i="3"/>
  <c r="AE101" i="3"/>
  <c r="AF101" i="3"/>
  <c r="AB102" i="3"/>
  <c r="AC102" i="3"/>
  <c r="AD102" i="3"/>
  <c r="AE102" i="3"/>
  <c r="AF102" i="3"/>
  <c r="AB103" i="3"/>
  <c r="AC103" i="3"/>
  <c r="AD103" i="3"/>
  <c r="AE103" i="3"/>
  <c r="AF103" i="3"/>
  <c r="AB104" i="3"/>
  <c r="AC104" i="3"/>
  <c r="AD104" i="3"/>
  <c r="AE104" i="3"/>
  <c r="AF104" i="3"/>
  <c r="AB105" i="3"/>
  <c r="AC105" i="3"/>
  <c r="AD105" i="3"/>
  <c r="AE105" i="3"/>
  <c r="AF105" i="3"/>
  <c r="AB106" i="3"/>
  <c r="AC106" i="3"/>
  <c r="AD106" i="3"/>
  <c r="AE106" i="3"/>
  <c r="AF106" i="3"/>
  <c r="AB107" i="3"/>
  <c r="AC107" i="3"/>
  <c r="AD107" i="3"/>
  <c r="AE107" i="3"/>
  <c r="AF107" i="3"/>
  <c r="AB108" i="3"/>
  <c r="AC108" i="3"/>
  <c r="AD108" i="3"/>
  <c r="AE108" i="3"/>
  <c r="AF108" i="3"/>
  <c r="AB109" i="3"/>
  <c r="AC109" i="3"/>
  <c r="AD109" i="3"/>
  <c r="AE109" i="3"/>
  <c r="AF109" i="3"/>
  <c r="AB110" i="3"/>
  <c r="AC110" i="3"/>
  <c r="AD110" i="3"/>
  <c r="AE110" i="3"/>
  <c r="AF110" i="3"/>
  <c r="AB111" i="3"/>
  <c r="AC111" i="3"/>
  <c r="AD111" i="3"/>
  <c r="AE111" i="3"/>
  <c r="AF111" i="3"/>
  <c r="AB112" i="3"/>
  <c r="AC112" i="3"/>
  <c r="AD112" i="3"/>
  <c r="AE112" i="3"/>
  <c r="AF112" i="3"/>
  <c r="AB113" i="3"/>
  <c r="AC113" i="3"/>
  <c r="AD113" i="3"/>
  <c r="AE113" i="3"/>
  <c r="AF113" i="3"/>
  <c r="AB114" i="3"/>
  <c r="AC114" i="3"/>
  <c r="AD114" i="3"/>
  <c r="AE114" i="3"/>
  <c r="AF114" i="3"/>
  <c r="AB115" i="3"/>
  <c r="AC115" i="3"/>
  <c r="AD115" i="3"/>
  <c r="AE115" i="3"/>
  <c r="AF115" i="3"/>
  <c r="AB116" i="3"/>
  <c r="AC116" i="3"/>
  <c r="AD116" i="3"/>
  <c r="AE116" i="3"/>
  <c r="AF116" i="3"/>
  <c r="AB117" i="3"/>
  <c r="AC117" i="3"/>
  <c r="AD117" i="3"/>
  <c r="AE117" i="3"/>
  <c r="AF117" i="3"/>
  <c r="AB118" i="3"/>
  <c r="AC118" i="3"/>
  <c r="AD118" i="3"/>
  <c r="AE118" i="3"/>
  <c r="AF118" i="3"/>
  <c r="AB119" i="3"/>
  <c r="AC119" i="3"/>
  <c r="AD119" i="3"/>
  <c r="AE119" i="3"/>
  <c r="AF119" i="3"/>
  <c r="AB120" i="3"/>
  <c r="AC120" i="3"/>
  <c r="AD120" i="3"/>
  <c r="AE120" i="3"/>
  <c r="AF120" i="3"/>
  <c r="AB121" i="3"/>
  <c r="AC121" i="3"/>
  <c r="AD121" i="3"/>
  <c r="AE121" i="3"/>
  <c r="AF121" i="3"/>
  <c r="AB122" i="3"/>
  <c r="AC122" i="3"/>
  <c r="AD122" i="3"/>
  <c r="AE122" i="3"/>
  <c r="AF122" i="3"/>
  <c r="AB123" i="3"/>
  <c r="AC123" i="3"/>
  <c r="AD123" i="3"/>
  <c r="AE123" i="3"/>
  <c r="AF123" i="3"/>
  <c r="AB124" i="3"/>
  <c r="AC124" i="3"/>
  <c r="AD124" i="3"/>
  <c r="AE124" i="3"/>
  <c r="AF124" i="3"/>
  <c r="AB125" i="3"/>
  <c r="AC125" i="3"/>
  <c r="AD125" i="3"/>
  <c r="AE125" i="3"/>
  <c r="AF125" i="3"/>
  <c r="AB126" i="3"/>
  <c r="AC126" i="3"/>
  <c r="AD126" i="3"/>
  <c r="AE126" i="3"/>
  <c r="AF126" i="3"/>
  <c r="AB127" i="3"/>
  <c r="AC127" i="3"/>
  <c r="AD127" i="3"/>
  <c r="AE127" i="3"/>
  <c r="AF127" i="3"/>
  <c r="AB128" i="3"/>
  <c r="AC128" i="3"/>
  <c r="AD128" i="3"/>
  <c r="AE128" i="3"/>
  <c r="AF128" i="3"/>
  <c r="AB129" i="3"/>
  <c r="AC129" i="3"/>
  <c r="AD129" i="3"/>
  <c r="AE129" i="3"/>
  <c r="AF129" i="3"/>
  <c r="AB130" i="3"/>
  <c r="AC130" i="3"/>
  <c r="AD130" i="3"/>
  <c r="AE130" i="3"/>
  <c r="AF130" i="3"/>
  <c r="AB131" i="3"/>
  <c r="AC131" i="3"/>
  <c r="AD131" i="3"/>
  <c r="AE131" i="3"/>
  <c r="AF131" i="3"/>
  <c r="AB132" i="3"/>
  <c r="AC132" i="3"/>
  <c r="AD132" i="3"/>
  <c r="AE132" i="3"/>
  <c r="AF132" i="3"/>
  <c r="AB133" i="3"/>
  <c r="AC133" i="3"/>
  <c r="AD133" i="3"/>
  <c r="AE133" i="3"/>
  <c r="AF133" i="3"/>
  <c r="AB134" i="3"/>
  <c r="AC134" i="3"/>
  <c r="AD134" i="3"/>
  <c r="AE134" i="3"/>
  <c r="AF134" i="3"/>
  <c r="AB135" i="3"/>
  <c r="AC135" i="3"/>
  <c r="AD135" i="3"/>
  <c r="AE135" i="3"/>
  <c r="AF135" i="3"/>
  <c r="AB136" i="3"/>
  <c r="AC136" i="3"/>
  <c r="AD136" i="3"/>
  <c r="AE136" i="3"/>
  <c r="AF136" i="3"/>
  <c r="AB137" i="3"/>
  <c r="AC137" i="3"/>
  <c r="AD137" i="3"/>
  <c r="AE137" i="3"/>
  <c r="AF137" i="3"/>
  <c r="AB138" i="3"/>
  <c r="AC138" i="3"/>
  <c r="AD138" i="3"/>
  <c r="AE138" i="3"/>
  <c r="AF138" i="3"/>
  <c r="AB139" i="3"/>
  <c r="AC139" i="3"/>
  <c r="AD139" i="3"/>
  <c r="AE139" i="3"/>
  <c r="AF139" i="3"/>
  <c r="AB140" i="3"/>
  <c r="AC140" i="3"/>
  <c r="AD140" i="3"/>
  <c r="AE140" i="3"/>
  <c r="AF140" i="3"/>
  <c r="AB141" i="3"/>
  <c r="AC141" i="3"/>
  <c r="AD141" i="3"/>
  <c r="AE141" i="3"/>
  <c r="AF141" i="3"/>
  <c r="AB142" i="3"/>
  <c r="AC142" i="3"/>
  <c r="AD142" i="3"/>
  <c r="AE142" i="3"/>
  <c r="AF142" i="3"/>
  <c r="AB143" i="3"/>
  <c r="AC143" i="3"/>
  <c r="AD143" i="3"/>
  <c r="AE143" i="3"/>
  <c r="AF143" i="3"/>
  <c r="AB144" i="3"/>
  <c r="AC144" i="3"/>
  <c r="AD144" i="3"/>
  <c r="AE144" i="3"/>
  <c r="AF144" i="3"/>
  <c r="AB145" i="3"/>
  <c r="AC145" i="3"/>
  <c r="AD145" i="3"/>
  <c r="AE145" i="3"/>
  <c r="AF145" i="3"/>
  <c r="AB146" i="3"/>
  <c r="AC146" i="3"/>
  <c r="AD146" i="3"/>
  <c r="AE146" i="3"/>
  <c r="AF146" i="3"/>
  <c r="AB147" i="3"/>
  <c r="AC147" i="3"/>
  <c r="AD147" i="3"/>
  <c r="AE147" i="3"/>
  <c r="AF147" i="3"/>
  <c r="AB148" i="3"/>
  <c r="AC148" i="3"/>
  <c r="AD148" i="3"/>
  <c r="AE148" i="3"/>
  <c r="AF148" i="3"/>
  <c r="AB149" i="3"/>
  <c r="AC149" i="3"/>
  <c r="AD149" i="3"/>
  <c r="AE149" i="3"/>
  <c r="AF149" i="3"/>
  <c r="AB150" i="3"/>
  <c r="AC150" i="3"/>
  <c r="AD150" i="3"/>
  <c r="AE150" i="3"/>
  <c r="AF150" i="3"/>
  <c r="AB151" i="3"/>
  <c r="AC151" i="3"/>
  <c r="AD151" i="3"/>
  <c r="AE151" i="3"/>
  <c r="AF151" i="3"/>
  <c r="AB152" i="3"/>
  <c r="AC152" i="3"/>
  <c r="AD152" i="3"/>
  <c r="AE152" i="3"/>
  <c r="AF152" i="3"/>
  <c r="AB153" i="3"/>
  <c r="AC153" i="3"/>
  <c r="AD153" i="3"/>
  <c r="AE153" i="3"/>
  <c r="AF153" i="3"/>
  <c r="AB154" i="3"/>
  <c r="AC154" i="3"/>
  <c r="AD154" i="3"/>
  <c r="AE154" i="3"/>
  <c r="AF154" i="3"/>
  <c r="AB155" i="3"/>
  <c r="AC155" i="3"/>
  <c r="AD155" i="3"/>
  <c r="AE155" i="3"/>
  <c r="AF155" i="3"/>
  <c r="AB156" i="3"/>
  <c r="AC156" i="3"/>
  <c r="AD156" i="3"/>
  <c r="AE156" i="3"/>
  <c r="AF156" i="3"/>
  <c r="AB157" i="3"/>
  <c r="AC157" i="3"/>
  <c r="AD157" i="3"/>
  <c r="AE157" i="3"/>
  <c r="AF157" i="3"/>
  <c r="AB158" i="3"/>
  <c r="AC158" i="3"/>
  <c r="AD158" i="3"/>
  <c r="AE158" i="3"/>
  <c r="AF158" i="3"/>
  <c r="AB159" i="3"/>
  <c r="AC159" i="3"/>
  <c r="AD159" i="3"/>
  <c r="AE159" i="3"/>
  <c r="AF159" i="3"/>
  <c r="AB160" i="3"/>
  <c r="AC160" i="3"/>
  <c r="AD160" i="3"/>
  <c r="AE160" i="3"/>
  <c r="AF160" i="3"/>
  <c r="AB161" i="3"/>
  <c r="AC161" i="3"/>
  <c r="AD161" i="3"/>
  <c r="AE161" i="3"/>
  <c r="AF161" i="3"/>
  <c r="AB162" i="3"/>
  <c r="AC162" i="3"/>
  <c r="AD162" i="3"/>
  <c r="AE162" i="3"/>
  <c r="AF162" i="3"/>
  <c r="AB163" i="3"/>
  <c r="AC163" i="3"/>
  <c r="AD163" i="3"/>
  <c r="AE163" i="3"/>
  <c r="AF163" i="3"/>
  <c r="AB164" i="3"/>
  <c r="AC164" i="3"/>
  <c r="AD164" i="3"/>
  <c r="AE164" i="3"/>
  <c r="AF164" i="3"/>
  <c r="AB165" i="3"/>
  <c r="AC165" i="3"/>
  <c r="AD165" i="3"/>
  <c r="AE165" i="3"/>
  <c r="AF165" i="3"/>
  <c r="AB166" i="3"/>
  <c r="AC166" i="3"/>
  <c r="AD166" i="3"/>
  <c r="AE166" i="3"/>
  <c r="AF166" i="3"/>
  <c r="AB167" i="3"/>
  <c r="AC167" i="3"/>
  <c r="AD167" i="3"/>
  <c r="AE167" i="3"/>
  <c r="AF167" i="3"/>
  <c r="AB168" i="3"/>
  <c r="AC168" i="3"/>
  <c r="AD168" i="3"/>
  <c r="AE168" i="3"/>
  <c r="AF168" i="3"/>
  <c r="AB169" i="3"/>
  <c r="AC169" i="3"/>
  <c r="AD169" i="3"/>
  <c r="AE169" i="3"/>
  <c r="AF169" i="3"/>
  <c r="AB170" i="3"/>
  <c r="AC170" i="3"/>
  <c r="AD170" i="3"/>
  <c r="AE170" i="3"/>
  <c r="AF170" i="3"/>
  <c r="AB171" i="3"/>
  <c r="AC171" i="3"/>
  <c r="AD171" i="3"/>
  <c r="AE171" i="3"/>
  <c r="AF171" i="3"/>
  <c r="AB172" i="3"/>
  <c r="AC172" i="3"/>
  <c r="AD172" i="3"/>
  <c r="AE172" i="3"/>
  <c r="AF172" i="3"/>
  <c r="AB173" i="3"/>
  <c r="AC173" i="3"/>
  <c r="AD173" i="3"/>
  <c r="AE173" i="3"/>
  <c r="AF173" i="3"/>
  <c r="AB174" i="3"/>
  <c r="AC174" i="3"/>
  <c r="AD174" i="3"/>
  <c r="AE174" i="3"/>
  <c r="AF174" i="3"/>
  <c r="AB175" i="3"/>
  <c r="AC175" i="3"/>
  <c r="AD175" i="3"/>
  <c r="AE175" i="3"/>
  <c r="AF175" i="3"/>
  <c r="AB176" i="3"/>
  <c r="AC176" i="3"/>
  <c r="AD176" i="3"/>
  <c r="AE176" i="3"/>
  <c r="AF176" i="3"/>
  <c r="AB177" i="3"/>
  <c r="AC177" i="3"/>
  <c r="AD177" i="3"/>
  <c r="AE177" i="3"/>
  <c r="AF177" i="3"/>
  <c r="AB178" i="3"/>
  <c r="AC178" i="3"/>
  <c r="AD178" i="3"/>
  <c r="AE178" i="3"/>
  <c r="AF178" i="3"/>
  <c r="AB179" i="3"/>
  <c r="AC179" i="3"/>
  <c r="AD179" i="3"/>
  <c r="AE179" i="3"/>
  <c r="AF179" i="3"/>
  <c r="AB180" i="3"/>
  <c r="AC180" i="3"/>
  <c r="AD180" i="3"/>
  <c r="AE180" i="3"/>
  <c r="AF180" i="3"/>
  <c r="AB181" i="3"/>
  <c r="AC181" i="3"/>
  <c r="AD181" i="3"/>
  <c r="AE181" i="3"/>
  <c r="AF181" i="3"/>
  <c r="AB182" i="3"/>
  <c r="AC182" i="3"/>
  <c r="AD182" i="3"/>
  <c r="AE182" i="3"/>
  <c r="AF182" i="3"/>
  <c r="AB183" i="3"/>
  <c r="AC183" i="3"/>
  <c r="AD183" i="3"/>
  <c r="AE183" i="3"/>
  <c r="AF183" i="3"/>
  <c r="AB184" i="3"/>
  <c r="AC184" i="3"/>
  <c r="AD184" i="3"/>
  <c r="AE184" i="3"/>
  <c r="AF184" i="3"/>
  <c r="AB185" i="3"/>
  <c r="AC185" i="3"/>
  <c r="AD185" i="3"/>
  <c r="AE185" i="3"/>
  <c r="AF185" i="3"/>
  <c r="AB186" i="3"/>
  <c r="AC186" i="3"/>
  <c r="AD186" i="3"/>
  <c r="AE186" i="3"/>
  <c r="AF186" i="3"/>
  <c r="AB187" i="3"/>
  <c r="AC187" i="3"/>
  <c r="AD187" i="3"/>
  <c r="AE187" i="3"/>
  <c r="AF187" i="3"/>
  <c r="AB188" i="3"/>
  <c r="AC188" i="3"/>
  <c r="AD188" i="3"/>
  <c r="AE188" i="3"/>
  <c r="AF188" i="3"/>
  <c r="AB189" i="3"/>
  <c r="AC189" i="3"/>
  <c r="AD189" i="3"/>
  <c r="AE189" i="3"/>
  <c r="AF189" i="3"/>
  <c r="AB190" i="3"/>
  <c r="AC190" i="3"/>
  <c r="AD190" i="3"/>
  <c r="AE190" i="3"/>
  <c r="AF190" i="3"/>
  <c r="AB191" i="3"/>
  <c r="AC191" i="3"/>
  <c r="AD191" i="3"/>
  <c r="AE191" i="3"/>
  <c r="AF191" i="3"/>
  <c r="AB192" i="3"/>
  <c r="AC192" i="3"/>
  <c r="AD192" i="3"/>
  <c r="AE192" i="3"/>
  <c r="AF192" i="3"/>
  <c r="AB193" i="3"/>
  <c r="AC193" i="3"/>
  <c r="AD193" i="3"/>
  <c r="AE193" i="3"/>
  <c r="AF193" i="3"/>
  <c r="AB194" i="3"/>
  <c r="AC194" i="3"/>
  <c r="AD194" i="3"/>
  <c r="AE194" i="3"/>
  <c r="AF194" i="3"/>
  <c r="AB195" i="3"/>
  <c r="AC195" i="3"/>
  <c r="AD195" i="3"/>
  <c r="AE195" i="3"/>
  <c r="AF195" i="3"/>
  <c r="AB196" i="3"/>
  <c r="AC196" i="3"/>
  <c r="AD196" i="3"/>
  <c r="AE196" i="3"/>
  <c r="AF196" i="3"/>
  <c r="AB197" i="3"/>
  <c r="AC197" i="3"/>
  <c r="AD197" i="3"/>
  <c r="AE197" i="3"/>
  <c r="AF197" i="3"/>
  <c r="AB198" i="3"/>
  <c r="AC198" i="3"/>
  <c r="AD198" i="3"/>
  <c r="AE198" i="3"/>
  <c r="AF198" i="3"/>
  <c r="AB199" i="3"/>
  <c r="AC199" i="3"/>
  <c r="AD199" i="3"/>
  <c r="AE199" i="3"/>
  <c r="AF199" i="3"/>
  <c r="AB200" i="3"/>
  <c r="AC200" i="3"/>
  <c r="AD200" i="3"/>
  <c r="AE200" i="3"/>
  <c r="AF200" i="3"/>
  <c r="AB201" i="3"/>
  <c r="AC201" i="3"/>
  <c r="AD201" i="3"/>
  <c r="AE201" i="3"/>
  <c r="AF201" i="3"/>
  <c r="AB202" i="3"/>
  <c r="AC202" i="3"/>
  <c r="AD202" i="3"/>
  <c r="AE202" i="3"/>
  <c r="AF202" i="3"/>
  <c r="AB203" i="3"/>
  <c r="AC203" i="3"/>
  <c r="AD203" i="3"/>
  <c r="AE203" i="3"/>
  <c r="AF203" i="3"/>
  <c r="AB204" i="3"/>
  <c r="AC204" i="3"/>
  <c r="AD204" i="3"/>
  <c r="AE204" i="3"/>
  <c r="AF204" i="3"/>
  <c r="AB205" i="3"/>
  <c r="AC205" i="3"/>
  <c r="AD205" i="3"/>
  <c r="AE205" i="3"/>
  <c r="AF205" i="3"/>
  <c r="AB206" i="3"/>
  <c r="AC206" i="3"/>
  <c r="AD206" i="3"/>
  <c r="AE206" i="3"/>
  <c r="AF206" i="3"/>
  <c r="AB207" i="3"/>
  <c r="AC207" i="3"/>
  <c r="AD207" i="3"/>
  <c r="AE207" i="3"/>
  <c r="AF207" i="3"/>
  <c r="AB208" i="3"/>
  <c r="AC208" i="3"/>
  <c r="AD208" i="3"/>
  <c r="AE208" i="3"/>
  <c r="AF208" i="3"/>
  <c r="AB209" i="3"/>
  <c r="AC209" i="3"/>
  <c r="AD209" i="3"/>
  <c r="AE209" i="3"/>
  <c r="AF209" i="3"/>
  <c r="AB210" i="3"/>
  <c r="AC210" i="3"/>
  <c r="AD210" i="3"/>
  <c r="AE210" i="3"/>
  <c r="AF210" i="3"/>
  <c r="AB211" i="3"/>
  <c r="AC211" i="3"/>
  <c r="AD211" i="3"/>
  <c r="AE211" i="3"/>
  <c r="AF211" i="3"/>
  <c r="AB212" i="3"/>
  <c r="AC212" i="3"/>
  <c r="AD212" i="3"/>
  <c r="AE212" i="3"/>
  <c r="AF212" i="3"/>
  <c r="AB213" i="3"/>
  <c r="AC213" i="3"/>
  <c r="AD213" i="3"/>
  <c r="AE213" i="3"/>
  <c r="AF213" i="3"/>
  <c r="AB214" i="3"/>
  <c r="AC214" i="3"/>
  <c r="AD214" i="3"/>
  <c r="AE214" i="3"/>
  <c r="AF214" i="3"/>
  <c r="AB215" i="3"/>
  <c r="AC215" i="3"/>
  <c r="AD215" i="3"/>
  <c r="AE215" i="3"/>
  <c r="AF215" i="3"/>
  <c r="AB216" i="3"/>
  <c r="AC216" i="3"/>
  <c r="AD216" i="3"/>
  <c r="AE216" i="3"/>
  <c r="AF216" i="3"/>
  <c r="AB217" i="3"/>
  <c r="AC217" i="3"/>
  <c r="AD217" i="3"/>
  <c r="AE217" i="3"/>
  <c r="AF217" i="3"/>
  <c r="AB218" i="3"/>
  <c r="AC218" i="3"/>
  <c r="AD218" i="3"/>
  <c r="AE218" i="3"/>
  <c r="AF218" i="3"/>
  <c r="AB219" i="3"/>
  <c r="AC219" i="3"/>
  <c r="AD219" i="3"/>
  <c r="AE219" i="3"/>
  <c r="AF219" i="3"/>
  <c r="AB220" i="3"/>
  <c r="AC220" i="3"/>
  <c r="AD220" i="3"/>
  <c r="AE220" i="3"/>
  <c r="AF220" i="3"/>
  <c r="AB221" i="3"/>
  <c r="AC221" i="3"/>
  <c r="AD221" i="3"/>
  <c r="AE221" i="3"/>
  <c r="AF221" i="3"/>
  <c r="AB222" i="3"/>
  <c r="AC222" i="3"/>
  <c r="AD222" i="3"/>
  <c r="AE222" i="3"/>
  <c r="AF222" i="3"/>
  <c r="AB223" i="3"/>
  <c r="AC223" i="3"/>
  <c r="AD223" i="3"/>
  <c r="AE223" i="3"/>
  <c r="AF223" i="3"/>
  <c r="AF7" i="3"/>
  <c r="AE7" i="3"/>
  <c r="AD7" i="3"/>
  <c r="AC7" i="3"/>
  <c r="AB7" i="3"/>
  <c r="B48" i="17" l="1"/>
  <c r="B49" i="17" s="1"/>
  <c r="B50" i="17" s="1"/>
  <c r="B51" i="17" s="1"/>
  <c r="B52" i="17" s="1"/>
  <c r="B53" i="17" s="1"/>
  <c r="B54" i="17" s="1"/>
  <c r="B55" i="17" s="1"/>
  <c r="B57" i="17" s="1"/>
  <c r="B58" i="17" s="1"/>
  <c r="B59" i="17" s="1"/>
  <c r="B62" i="17" s="1"/>
  <c r="B66" i="17" s="1"/>
  <c r="B67" i="17" s="1"/>
  <c r="B68" i="17" s="1"/>
  <c r="B69" i="17" s="1"/>
  <c r="B72" i="17" s="1"/>
  <c r="B73" i="17" s="1"/>
  <c r="B75" i="17" s="1"/>
  <c r="B76" i="17" s="1"/>
  <c r="B77" i="17" s="1"/>
  <c r="B78" i="17" s="1"/>
  <c r="B79" i="17" s="1"/>
  <c r="B80" i="17" s="1"/>
  <c r="B81" i="17" s="1"/>
  <c r="B82" i="17" s="1"/>
  <c r="B84" i="17" s="1"/>
  <c r="B85" i="17" s="1"/>
  <c r="B86" i="17" s="1"/>
  <c r="B89" i="17" s="1"/>
  <c r="AA216" i="3"/>
  <c r="AA208" i="3"/>
  <c r="AA200" i="3"/>
  <c r="AA192" i="3"/>
  <c r="AA184" i="3"/>
  <c r="AA176" i="3"/>
  <c r="AA168" i="3"/>
  <c r="AA160" i="3"/>
  <c r="AA152" i="3"/>
  <c r="AA144" i="3"/>
  <c r="AA136" i="3"/>
  <c r="AA128" i="3"/>
  <c r="AA120" i="3"/>
  <c r="AA109" i="3"/>
  <c r="AA104" i="3"/>
  <c r="AA101" i="3"/>
  <c r="AA96" i="3"/>
  <c r="AA93" i="3"/>
  <c r="AA88" i="3"/>
  <c r="AA85" i="3"/>
  <c r="AA80" i="3"/>
  <c r="AA77" i="3"/>
  <c r="AA72" i="3"/>
  <c r="AA69" i="3"/>
  <c r="AA64" i="3"/>
  <c r="AA61" i="3"/>
  <c r="AA56" i="3"/>
  <c r="AA48" i="3"/>
  <c r="AA45" i="3"/>
  <c r="AA219" i="3"/>
  <c r="AA211" i="3"/>
  <c r="AA203" i="3"/>
  <c r="AA195" i="3"/>
  <c r="AA187" i="3"/>
  <c r="AA179" i="3"/>
  <c r="AA171" i="3"/>
  <c r="AA163" i="3"/>
  <c r="AA155" i="3"/>
  <c r="AA147" i="3"/>
  <c r="AA139" i="3"/>
  <c r="AA131" i="3"/>
  <c r="AA123" i="3"/>
  <c r="AA115" i="3"/>
  <c r="AA107" i="3"/>
  <c r="AA99" i="3"/>
  <c r="AA91" i="3"/>
  <c r="AA83" i="3"/>
  <c r="AA75" i="3"/>
  <c r="AA67" i="3"/>
  <c r="AA59" i="3"/>
  <c r="AA51" i="3"/>
  <c r="AA43" i="3"/>
  <c r="AA35" i="3"/>
  <c r="AA27" i="3"/>
  <c r="AA19" i="3"/>
  <c r="AA14" i="3"/>
  <c r="AA11" i="3"/>
  <c r="AA222" i="3"/>
  <c r="AA206" i="3"/>
  <c r="AA190" i="3"/>
  <c r="AA150" i="3"/>
  <c r="AA102" i="3"/>
  <c r="AA94" i="3"/>
  <c r="AA70" i="3"/>
  <c r="AA62" i="3"/>
  <c r="AA30" i="3"/>
  <c r="AA22" i="3"/>
  <c r="AA217" i="3"/>
  <c r="AA209" i="3"/>
  <c r="AA201" i="3"/>
  <c r="AA193" i="3"/>
  <c r="AA185" i="3"/>
  <c r="AA177" i="3"/>
  <c r="AA169" i="3"/>
  <c r="AA161" i="3"/>
  <c r="AA153" i="3"/>
  <c r="AA148" i="3"/>
  <c r="AA145" i="3"/>
  <c r="AA137" i="3"/>
  <c r="AA129" i="3"/>
  <c r="AA121" i="3"/>
  <c r="AA113" i="3"/>
  <c r="AA108" i="3"/>
  <c r="AA105" i="3"/>
  <c r="AA100" i="3"/>
  <c r="AA97" i="3"/>
  <c r="AA92" i="3"/>
  <c r="AA89" i="3"/>
  <c r="AA84" i="3"/>
  <c r="AA81" i="3"/>
  <c r="AA76" i="3"/>
  <c r="AA73" i="3"/>
  <c r="AA68" i="3"/>
  <c r="AA65" i="3"/>
  <c r="AA60" i="3"/>
  <c r="AA57" i="3"/>
  <c r="AA52" i="3"/>
  <c r="AA49" i="3"/>
  <c r="AA44" i="3"/>
  <c r="AA41" i="3"/>
  <c r="AA36" i="3"/>
  <c r="AA33" i="3"/>
  <c r="AA28" i="3"/>
  <c r="AA25" i="3"/>
  <c r="AA20" i="3"/>
  <c r="AA17" i="3"/>
  <c r="AA9" i="3"/>
  <c r="AA214" i="3"/>
  <c r="AA198" i="3"/>
  <c r="AA188" i="3"/>
  <c r="AA166" i="3"/>
  <c r="AA118" i="3"/>
  <c r="AA54" i="3"/>
  <c r="AA46" i="3"/>
  <c r="AA38" i="3"/>
  <c r="AA12" i="3"/>
  <c r="AA196" i="3"/>
  <c r="AA174" i="3"/>
  <c r="AA164" i="3"/>
  <c r="AA140" i="3"/>
  <c r="AA126" i="3"/>
  <c r="AA116" i="3"/>
  <c r="AA86" i="3"/>
  <c r="AA78" i="3"/>
  <c r="AA223" i="3"/>
  <c r="AA215" i="3"/>
  <c r="AA207" i="3"/>
  <c r="AA199" i="3"/>
  <c r="AA191" i="3"/>
  <c r="AA183" i="3"/>
  <c r="AA175" i="3"/>
  <c r="AA167" i="3"/>
  <c r="AA159" i="3"/>
  <c r="AA151" i="3"/>
  <c r="AA143" i="3"/>
  <c r="AA135" i="3"/>
  <c r="AA127" i="3"/>
  <c r="AA119" i="3"/>
  <c r="AA111" i="3"/>
  <c r="AA103" i="3"/>
  <c r="AA95" i="3"/>
  <c r="AA87" i="3"/>
  <c r="AA79" i="3"/>
  <c r="AA71" i="3"/>
  <c r="AA63" i="3"/>
  <c r="AA55" i="3"/>
  <c r="AA47" i="3"/>
  <c r="AA39" i="3"/>
  <c r="AA31" i="3"/>
  <c r="AA23" i="3"/>
  <c r="AA15" i="3"/>
  <c r="AA10" i="3"/>
  <c r="AA212" i="3"/>
  <c r="AA180" i="3"/>
  <c r="AA156" i="3"/>
  <c r="AA134" i="3"/>
  <c r="AA124" i="3"/>
  <c r="AA110" i="3"/>
  <c r="AA218" i="3"/>
  <c r="AA202" i="3"/>
  <c r="AA194" i="3"/>
  <c r="AA186" i="3"/>
  <c r="AA178" i="3"/>
  <c r="AA170" i="3"/>
  <c r="AA162" i="3"/>
  <c r="AA154" i="3"/>
  <c r="AA146" i="3"/>
  <c r="AA138" i="3"/>
  <c r="AA130" i="3"/>
  <c r="AA122" i="3"/>
  <c r="AA114" i="3"/>
  <c r="AA112" i="3"/>
  <c r="AA106" i="3"/>
  <c r="AA98" i="3"/>
  <c r="AA90" i="3"/>
  <c r="AA82" i="3"/>
  <c r="AA74" i="3"/>
  <c r="AA66" i="3"/>
  <c r="AA58" i="3"/>
  <c r="AA50" i="3"/>
  <c r="AA42" i="3"/>
  <c r="AA34" i="3"/>
  <c r="AA26" i="3"/>
  <c r="AA18" i="3"/>
  <c r="AA204" i="3"/>
  <c r="AA182" i="3"/>
  <c r="AA172" i="3"/>
  <c r="AA158" i="3"/>
  <c r="AA210" i="3"/>
  <c r="AA197" i="3"/>
  <c r="AA189" i="3"/>
  <c r="AA181" i="3"/>
  <c r="AA173" i="3"/>
  <c r="AA165" i="3"/>
  <c r="AA157" i="3"/>
  <c r="AA149" i="3"/>
  <c r="AA141" i="3"/>
  <c r="AA133" i="3"/>
  <c r="AA125" i="3"/>
  <c r="AA117" i="3"/>
  <c r="AA53" i="3"/>
  <c r="AA40" i="3"/>
  <c r="AA37" i="3"/>
  <c r="AA32" i="3"/>
  <c r="AA29" i="3"/>
  <c r="AA24" i="3"/>
  <c r="AA21" i="3"/>
  <c r="AA16" i="3"/>
  <c r="AA13" i="3"/>
  <c r="AA220" i="3"/>
  <c r="AA142" i="3"/>
  <c r="AA132" i="3"/>
  <c r="AA221" i="3"/>
  <c r="AA213" i="3"/>
  <c r="AA205" i="3"/>
  <c r="AA8" i="3"/>
  <c r="B93" i="17" l="1"/>
  <c r="B94" i="17" s="1"/>
  <c r="B95" i="17" s="1"/>
  <c r="B96" i="17" s="1"/>
  <c r="B99" i="17" s="1"/>
  <c r="B100" i="17" s="1"/>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B1017" i="2"/>
  <c r="B1016" i="2"/>
  <c r="B1015" i="2"/>
  <c r="B1014" i="2"/>
  <c r="B1013" i="2"/>
  <c r="B1012" i="2"/>
  <c r="B1011" i="2"/>
  <c r="B1010" i="2"/>
  <c r="B1009" i="2"/>
  <c r="B1008" i="2"/>
  <c r="B1007" i="2"/>
  <c r="B1006" i="2"/>
  <c r="B1005" i="2"/>
  <c r="B1004" i="2"/>
  <c r="B1003" i="2"/>
  <c r="B1002" i="2"/>
  <c r="B1001" i="2"/>
  <c r="B1000" i="2"/>
  <c r="B999" i="2"/>
  <c r="B998" i="2"/>
  <c r="B997" i="2"/>
  <c r="B996" i="2"/>
  <c r="B995" i="2"/>
  <c r="B994" i="2"/>
  <c r="B993" i="2"/>
  <c r="B992" i="2"/>
  <c r="B991" i="2"/>
  <c r="B990" i="2"/>
  <c r="B989" i="2"/>
  <c r="B988" i="2"/>
  <c r="B987" i="2"/>
  <c r="B986" i="2"/>
  <c r="B985" i="2"/>
  <c r="B984" i="2"/>
  <c r="B983" i="2"/>
  <c r="B982" i="2"/>
  <c r="B981" i="2"/>
  <c r="B980" i="2"/>
  <c r="B979" i="2"/>
  <c r="B978" i="2"/>
  <c r="B977" i="2"/>
  <c r="B976" i="2"/>
  <c r="B975" i="2"/>
  <c r="B974" i="2"/>
  <c r="B973" i="2"/>
  <c r="B972" i="2"/>
  <c r="B971" i="2"/>
  <c r="B970" i="2"/>
  <c r="B969" i="2"/>
  <c r="B968"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D24" i="1"/>
  <c r="D26" i="1"/>
  <c r="G97" i="16"/>
  <c r="G86" i="16"/>
  <c r="G83" i="16"/>
  <c r="B102" i="17" l="1"/>
  <c r="B103" i="17" s="1"/>
  <c r="B104" i="17" s="1"/>
  <c r="B105" i="17" s="1"/>
  <c r="B106" i="17" s="1"/>
  <c r="B107" i="17" s="1"/>
  <c r="B108" i="17" s="1"/>
  <c r="B109" i="17" s="1"/>
  <c r="B111" i="17" s="1"/>
  <c r="B112" i="17" s="1"/>
  <c r="B113" i="17" s="1"/>
  <c r="B116" i="17" s="1"/>
  <c r="B120" i="17" s="1"/>
  <c r="B121" i="17" s="1"/>
  <c r="B122" i="17" s="1"/>
  <c r="B123" i="17" s="1"/>
  <c r="B126" i="17" s="1"/>
  <c r="B127" i="17" s="1"/>
  <c r="B129" i="17" s="1"/>
  <c r="B130" i="17" s="1"/>
  <c r="B131" i="17" s="1"/>
  <c r="B132" i="17" s="1"/>
  <c r="B133" i="17" s="1"/>
  <c r="B134" i="17" s="1"/>
  <c r="B135" i="17" s="1"/>
  <c r="B136" i="17" s="1"/>
  <c r="B138" i="17" s="1"/>
  <c r="B139" i="17" s="1"/>
  <c r="B140" i="17" s="1"/>
  <c r="G78" i="16"/>
  <c r="G77" i="16"/>
  <c r="C77" i="14" l="1"/>
  <c r="D77" i="14" s="1"/>
  <c r="E77" i="14" s="1"/>
  <c r="F77" i="14" s="1"/>
  <c r="G77" i="14" s="1"/>
  <c r="I77" i="14" s="1"/>
  <c r="V2" i="16"/>
  <c r="A2" i="16"/>
  <c r="A1" i="16"/>
  <c r="G2" i="15"/>
  <c r="A2" i="15"/>
  <c r="A1" i="15"/>
  <c r="E2" i="14"/>
  <c r="A2" i="14"/>
  <c r="A1" i="14"/>
  <c r="B79" i="14"/>
  <c r="C79" i="14"/>
  <c r="D79" i="14"/>
  <c r="E79" i="14"/>
  <c r="G79" i="14"/>
  <c r="B80" i="14"/>
  <c r="C80" i="14"/>
  <c r="D80" i="14"/>
  <c r="E80" i="14"/>
  <c r="G80" i="14"/>
  <c r="B81" i="14"/>
  <c r="C81" i="14"/>
  <c r="D81" i="14"/>
  <c r="E81" i="14"/>
  <c r="G81" i="14"/>
  <c r="B82" i="14"/>
  <c r="C82" i="14"/>
  <c r="D82" i="14"/>
  <c r="E82" i="14"/>
  <c r="G82" i="14"/>
  <c r="B83" i="14"/>
  <c r="C83" i="14"/>
  <c r="D83" i="14"/>
  <c r="E83" i="14"/>
  <c r="G83" i="14"/>
  <c r="B84" i="14"/>
  <c r="C84" i="14"/>
  <c r="D84" i="14"/>
  <c r="E84" i="14"/>
  <c r="G84" i="14"/>
  <c r="B85" i="14"/>
  <c r="C85" i="14"/>
  <c r="D85" i="14"/>
  <c r="E85" i="14"/>
  <c r="G85" i="14"/>
  <c r="B86" i="14"/>
  <c r="C86" i="14"/>
  <c r="D86" i="14"/>
  <c r="E86" i="14"/>
  <c r="G86" i="14"/>
  <c r="B87" i="14"/>
  <c r="C87" i="14"/>
  <c r="D87" i="14"/>
  <c r="E87" i="14"/>
  <c r="G87" i="14"/>
  <c r="B88" i="14"/>
  <c r="C88" i="14"/>
  <c r="D88" i="14"/>
  <c r="E88" i="14"/>
  <c r="G88" i="14"/>
  <c r="B89" i="14"/>
  <c r="C89" i="14"/>
  <c r="D89" i="14"/>
  <c r="E89" i="14"/>
  <c r="G89" i="14"/>
  <c r="B90" i="14"/>
  <c r="C90" i="14"/>
  <c r="D90" i="14"/>
  <c r="E90" i="14"/>
  <c r="G90" i="14"/>
  <c r="B91" i="14"/>
  <c r="C91" i="14"/>
  <c r="D91" i="14"/>
  <c r="E91" i="14"/>
  <c r="G91" i="14"/>
  <c r="B92" i="14"/>
  <c r="C92" i="14"/>
  <c r="D92" i="14"/>
  <c r="E92" i="14"/>
  <c r="G92" i="14"/>
  <c r="B93" i="14"/>
  <c r="C93" i="14"/>
  <c r="D93" i="14"/>
  <c r="E93" i="14"/>
  <c r="G93" i="14"/>
  <c r="B94" i="14"/>
  <c r="C94" i="14"/>
  <c r="D94" i="14"/>
  <c r="E94" i="14"/>
  <c r="G94" i="14"/>
  <c r="B95" i="14"/>
  <c r="C95" i="14"/>
  <c r="D95" i="14"/>
  <c r="E95" i="14"/>
  <c r="G95" i="14"/>
  <c r="B96" i="14"/>
  <c r="C96" i="14"/>
  <c r="D96" i="14"/>
  <c r="E96" i="14"/>
  <c r="G96" i="14"/>
  <c r="B97" i="14"/>
  <c r="C97" i="14"/>
  <c r="D97" i="14"/>
  <c r="E97" i="14"/>
  <c r="G97" i="14"/>
  <c r="B98" i="14"/>
  <c r="C98" i="14"/>
  <c r="D98" i="14"/>
  <c r="E98" i="14"/>
  <c r="G98" i="14"/>
  <c r="B99" i="14"/>
  <c r="C99" i="14"/>
  <c r="D99" i="14"/>
  <c r="E99" i="14"/>
  <c r="G99" i="14"/>
  <c r="B100" i="14"/>
  <c r="C100" i="14"/>
  <c r="D100" i="14"/>
  <c r="E100" i="14"/>
  <c r="G100" i="14"/>
  <c r="B101" i="14"/>
  <c r="C101" i="14"/>
  <c r="D101" i="14"/>
  <c r="E101" i="14"/>
  <c r="G101" i="14"/>
  <c r="B102" i="14"/>
  <c r="C102" i="14"/>
  <c r="D102" i="14"/>
  <c r="E102" i="14"/>
  <c r="G102" i="14"/>
  <c r="B103" i="14"/>
  <c r="C103" i="14"/>
  <c r="D103" i="14"/>
  <c r="E103" i="14"/>
  <c r="G103" i="14"/>
  <c r="B104" i="14"/>
  <c r="C104" i="14"/>
  <c r="D104" i="14"/>
  <c r="E104" i="14"/>
  <c r="G104" i="14"/>
  <c r="B105" i="14"/>
  <c r="C105" i="14"/>
  <c r="D105" i="14"/>
  <c r="E105" i="14"/>
  <c r="G105" i="14"/>
  <c r="B106" i="14"/>
  <c r="C106" i="14"/>
  <c r="D106" i="14"/>
  <c r="E106" i="14"/>
  <c r="G106" i="14"/>
  <c r="B107" i="14"/>
  <c r="C107" i="14"/>
  <c r="D107" i="14"/>
  <c r="E107" i="14"/>
  <c r="G107" i="14"/>
  <c r="B108" i="14"/>
  <c r="C108" i="14"/>
  <c r="D108" i="14"/>
  <c r="E108" i="14"/>
  <c r="G108" i="14"/>
  <c r="B109" i="14"/>
  <c r="C109" i="14"/>
  <c r="D109" i="14"/>
  <c r="E109" i="14"/>
  <c r="G109" i="14"/>
  <c r="B110" i="14"/>
  <c r="C110" i="14"/>
  <c r="D110" i="14"/>
  <c r="E110" i="14"/>
  <c r="G110" i="14"/>
  <c r="B111" i="14"/>
  <c r="C111" i="14"/>
  <c r="D111" i="14"/>
  <c r="E111" i="14"/>
  <c r="G111" i="14"/>
  <c r="B112" i="14"/>
  <c r="C112" i="14"/>
  <c r="D112" i="14"/>
  <c r="E112" i="14"/>
  <c r="G112" i="14"/>
  <c r="B113" i="14"/>
  <c r="C113" i="14"/>
  <c r="D113" i="14"/>
  <c r="E113" i="14"/>
  <c r="G113" i="14"/>
  <c r="B114" i="14"/>
  <c r="C114" i="14"/>
  <c r="D114" i="14"/>
  <c r="E114" i="14"/>
  <c r="G114" i="14"/>
  <c r="B115" i="14"/>
  <c r="C115" i="14"/>
  <c r="D115" i="14"/>
  <c r="E115" i="14"/>
  <c r="G115" i="14"/>
  <c r="B116" i="14"/>
  <c r="C116" i="14"/>
  <c r="D116" i="14"/>
  <c r="E116" i="14"/>
  <c r="G116" i="14"/>
  <c r="B117" i="14"/>
  <c r="C117" i="14"/>
  <c r="D117" i="14"/>
  <c r="AD117" i="14" s="1"/>
  <c r="AE117" i="14" s="1"/>
  <c r="E117" i="14"/>
  <c r="G117" i="14"/>
  <c r="B118" i="14"/>
  <c r="C118" i="14"/>
  <c r="D118" i="14"/>
  <c r="E118" i="14"/>
  <c r="G118" i="14"/>
  <c r="B119" i="14"/>
  <c r="C119" i="14"/>
  <c r="D119" i="14"/>
  <c r="E119" i="14"/>
  <c r="G119" i="14"/>
  <c r="B120" i="14"/>
  <c r="C120" i="14"/>
  <c r="D120" i="14"/>
  <c r="E120" i="14"/>
  <c r="G120" i="14"/>
  <c r="B121" i="14"/>
  <c r="C121" i="14"/>
  <c r="D121" i="14"/>
  <c r="E121" i="14"/>
  <c r="G121" i="14"/>
  <c r="B122" i="14"/>
  <c r="C122" i="14"/>
  <c r="D122" i="14"/>
  <c r="E122" i="14"/>
  <c r="G122" i="14"/>
  <c r="B123" i="14"/>
  <c r="C123" i="14"/>
  <c r="D123" i="14"/>
  <c r="E123" i="14"/>
  <c r="G123" i="14"/>
  <c r="B124" i="14"/>
  <c r="C124" i="14"/>
  <c r="D124" i="14"/>
  <c r="E124" i="14"/>
  <c r="G124" i="14"/>
  <c r="B125" i="14"/>
  <c r="C125" i="14"/>
  <c r="D125" i="14"/>
  <c r="E125" i="14"/>
  <c r="G125" i="14"/>
  <c r="B126" i="14"/>
  <c r="C126" i="14"/>
  <c r="D126" i="14"/>
  <c r="E126" i="14"/>
  <c r="G126" i="14"/>
  <c r="B127" i="14"/>
  <c r="C127" i="14"/>
  <c r="D127" i="14"/>
  <c r="E127" i="14"/>
  <c r="G127" i="14"/>
  <c r="B128" i="14"/>
  <c r="C128" i="14"/>
  <c r="D128" i="14"/>
  <c r="E128" i="14"/>
  <c r="G128" i="14"/>
  <c r="B129" i="14"/>
  <c r="C129" i="14"/>
  <c r="D129" i="14"/>
  <c r="E129" i="14"/>
  <c r="G129" i="14"/>
  <c r="B130" i="14"/>
  <c r="C130" i="14"/>
  <c r="D130" i="14"/>
  <c r="E130" i="14"/>
  <c r="G130" i="14"/>
  <c r="B131" i="14"/>
  <c r="C131" i="14"/>
  <c r="D131" i="14"/>
  <c r="E131" i="14"/>
  <c r="G131" i="14"/>
  <c r="B132" i="14"/>
  <c r="C132" i="14"/>
  <c r="D132" i="14"/>
  <c r="E132" i="14"/>
  <c r="G132" i="14"/>
  <c r="B133" i="14"/>
  <c r="C133" i="14"/>
  <c r="D133" i="14"/>
  <c r="E133" i="14"/>
  <c r="G133" i="14"/>
  <c r="B134" i="14"/>
  <c r="C134" i="14"/>
  <c r="D134" i="14"/>
  <c r="E134" i="14"/>
  <c r="G134" i="14"/>
  <c r="B135" i="14"/>
  <c r="C135" i="14"/>
  <c r="D135" i="14"/>
  <c r="E135" i="14"/>
  <c r="G135" i="14"/>
  <c r="B136" i="14"/>
  <c r="C136" i="14"/>
  <c r="D136" i="14"/>
  <c r="E136" i="14"/>
  <c r="G136" i="14"/>
  <c r="B137" i="14"/>
  <c r="C137" i="14"/>
  <c r="D137" i="14"/>
  <c r="E137" i="14"/>
  <c r="G137" i="14"/>
  <c r="B138" i="14"/>
  <c r="C138" i="14"/>
  <c r="D138" i="14"/>
  <c r="E138" i="14"/>
  <c r="G138" i="14"/>
  <c r="B139" i="14"/>
  <c r="C139" i="14"/>
  <c r="D139" i="14"/>
  <c r="E139" i="14"/>
  <c r="G139" i="14"/>
  <c r="B140" i="14"/>
  <c r="C140" i="14"/>
  <c r="D140" i="14"/>
  <c r="E140" i="14"/>
  <c r="G140" i="14"/>
  <c r="B141" i="14"/>
  <c r="C141" i="14"/>
  <c r="D141" i="14"/>
  <c r="E141" i="14"/>
  <c r="G141" i="14"/>
  <c r="B142" i="14"/>
  <c r="C142" i="14"/>
  <c r="D142" i="14"/>
  <c r="E142" i="14"/>
  <c r="G142" i="14"/>
  <c r="B143" i="14"/>
  <c r="C143" i="14"/>
  <c r="D143" i="14"/>
  <c r="E143" i="14"/>
  <c r="G143" i="14"/>
  <c r="B144" i="14"/>
  <c r="C144" i="14"/>
  <c r="D144" i="14"/>
  <c r="E144" i="14"/>
  <c r="G144" i="14"/>
  <c r="B145" i="14"/>
  <c r="C145" i="14"/>
  <c r="D145" i="14"/>
  <c r="E145" i="14"/>
  <c r="G145" i="14"/>
  <c r="B146" i="14"/>
  <c r="C146" i="14"/>
  <c r="D146" i="14"/>
  <c r="E146" i="14"/>
  <c r="G146" i="14"/>
  <c r="B147" i="14"/>
  <c r="C147" i="14"/>
  <c r="D147" i="14"/>
  <c r="E147" i="14"/>
  <c r="G147" i="14"/>
  <c r="B148" i="14"/>
  <c r="C148" i="14"/>
  <c r="D148" i="14"/>
  <c r="E148" i="14"/>
  <c r="G148" i="14"/>
  <c r="B149" i="14"/>
  <c r="C149" i="14"/>
  <c r="D149" i="14"/>
  <c r="E149" i="14"/>
  <c r="G149" i="14"/>
  <c r="B150" i="14"/>
  <c r="C150" i="14"/>
  <c r="D150" i="14"/>
  <c r="E150" i="14"/>
  <c r="G150" i="14"/>
  <c r="B151" i="14"/>
  <c r="C151" i="14"/>
  <c r="D151" i="14"/>
  <c r="E151" i="14"/>
  <c r="G151" i="14"/>
  <c r="B152" i="14"/>
  <c r="C152" i="14"/>
  <c r="D152" i="14"/>
  <c r="E152" i="14"/>
  <c r="G152" i="14"/>
  <c r="B153" i="14"/>
  <c r="C153" i="14"/>
  <c r="D153" i="14"/>
  <c r="E153" i="14"/>
  <c r="G153" i="14"/>
  <c r="B154" i="14"/>
  <c r="C154" i="14"/>
  <c r="D154" i="14"/>
  <c r="E154" i="14"/>
  <c r="G154" i="14"/>
  <c r="B155" i="14"/>
  <c r="C155" i="14"/>
  <c r="D155" i="14"/>
  <c r="E155" i="14"/>
  <c r="G155" i="14"/>
  <c r="B156" i="14"/>
  <c r="C156" i="14"/>
  <c r="D156" i="14"/>
  <c r="E156" i="14"/>
  <c r="G156" i="14"/>
  <c r="B157" i="14"/>
  <c r="C157" i="14"/>
  <c r="D157" i="14"/>
  <c r="E157" i="14"/>
  <c r="G157" i="14"/>
  <c r="B158" i="14"/>
  <c r="C158" i="14"/>
  <c r="D158" i="14"/>
  <c r="E158" i="14"/>
  <c r="G158" i="14"/>
  <c r="B159" i="14"/>
  <c r="C159" i="14"/>
  <c r="D159" i="14"/>
  <c r="E159" i="14"/>
  <c r="G159" i="14"/>
  <c r="B160" i="14"/>
  <c r="C160" i="14"/>
  <c r="D160" i="14"/>
  <c r="E160" i="14"/>
  <c r="G160" i="14"/>
  <c r="B161" i="14"/>
  <c r="C161" i="14"/>
  <c r="D161" i="14"/>
  <c r="E161" i="14"/>
  <c r="G161" i="14"/>
  <c r="B162" i="14"/>
  <c r="C162" i="14"/>
  <c r="D162" i="14"/>
  <c r="E162" i="14"/>
  <c r="G162" i="14"/>
  <c r="B163" i="14"/>
  <c r="C163" i="14"/>
  <c r="D163" i="14"/>
  <c r="E163" i="14"/>
  <c r="G163" i="14"/>
  <c r="B164" i="14"/>
  <c r="C164" i="14"/>
  <c r="D164" i="14"/>
  <c r="E164" i="14"/>
  <c r="G164" i="14"/>
  <c r="B165" i="14"/>
  <c r="C165" i="14"/>
  <c r="D165" i="14"/>
  <c r="E165" i="14"/>
  <c r="G165" i="14"/>
  <c r="B166" i="14"/>
  <c r="C166" i="14"/>
  <c r="D166" i="14"/>
  <c r="E166" i="14"/>
  <c r="G166" i="14"/>
  <c r="B167" i="14"/>
  <c r="C167" i="14"/>
  <c r="D167" i="14"/>
  <c r="E167" i="14"/>
  <c r="G167" i="14"/>
  <c r="B168" i="14"/>
  <c r="C168" i="14"/>
  <c r="D168" i="14"/>
  <c r="E168" i="14"/>
  <c r="G168" i="14"/>
  <c r="B169" i="14"/>
  <c r="C169" i="14"/>
  <c r="D169" i="14"/>
  <c r="E169" i="14"/>
  <c r="G169" i="14"/>
  <c r="B170" i="14"/>
  <c r="C170" i="14"/>
  <c r="D170" i="14"/>
  <c r="E170" i="14"/>
  <c r="G170" i="14"/>
  <c r="B171" i="14"/>
  <c r="C171" i="14"/>
  <c r="D171" i="14"/>
  <c r="E171" i="14"/>
  <c r="G171" i="14"/>
  <c r="B172" i="14"/>
  <c r="C172" i="14"/>
  <c r="D172" i="14"/>
  <c r="E172" i="14"/>
  <c r="G172" i="14"/>
  <c r="B173" i="14"/>
  <c r="C173" i="14"/>
  <c r="D173" i="14"/>
  <c r="E173" i="14"/>
  <c r="G173" i="14"/>
  <c r="B174" i="14"/>
  <c r="C174" i="14"/>
  <c r="D174" i="14"/>
  <c r="E174" i="14"/>
  <c r="G174" i="14"/>
  <c r="B175" i="14"/>
  <c r="C175" i="14"/>
  <c r="D175" i="14"/>
  <c r="E175" i="14"/>
  <c r="G175" i="14"/>
  <c r="B176" i="14"/>
  <c r="C176" i="14"/>
  <c r="D176" i="14"/>
  <c r="E176" i="14"/>
  <c r="G176" i="14"/>
  <c r="B177" i="14"/>
  <c r="C177" i="14"/>
  <c r="D177" i="14"/>
  <c r="E177" i="14"/>
  <c r="G177" i="14"/>
  <c r="B178" i="14"/>
  <c r="C178" i="14"/>
  <c r="D178" i="14"/>
  <c r="E178" i="14"/>
  <c r="G178" i="14"/>
  <c r="B179" i="14"/>
  <c r="C179" i="14"/>
  <c r="D179" i="14"/>
  <c r="E179" i="14"/>
  <c r="G179" i="14"/>
  <c r="B180" i="14"/>
  <c r="C180" i="14"/>
  <c r="D180" i="14"/>
  <c r="E180" i="14"/>
  <c r="G180" i="14"/>
  <c r="B181" i="14"/>
  <c r="C181" i="14"/>
  <c r="D181" i="14"/>
  <c r="E181" i="14"/>
  <c r="G181" i="14"/>
  <c r="B182" i="14"/>
  <c r="C182" i="14"/>
  <c r="D182" i="14"/>
  <c r="E182" i="14"/>
  <c r="G182" i="14"/>
  <c r="B183" i="14"/>
  <c r="C183" i="14"/>
  <c r="D183" i="14"/>
  <c r="E183" i="14"/>
  <c r="G183" i="14"/>
  <c r="B184" i="14"/>
  <c r="C184" i="14"/>
  <c r="D184" i="14"/>
  <c r="E184" i="14"/>
  <c r="G184" i="14"/>
  <c r="B185" i="14"/>
  <c r="C185" i="14"/>
  <c r="D185" i="14"/>
  <c r="E185" i="14"/>
  <c r="G185" i="14"/>
  <c r="B186" i="14"/>
  <c r="C186" i="14"/>
  <c r="D186" i="14"/>
  <c r="E186" i="14"/>
  <c r="G186" i="14"/>
  <c r="B187" i="14"/>
  <c r="C187" i="14"/>
  <c r="D187" i="14"/>
  <c r="E187" i="14"/>
  <c r="G187" i="14"/>
  <c r="B188" i="14"/>
  <c r="C188" i="14"/>
  <c r="D188" i="14"/>
  <c r="E188" i="14"/>
  <c r="G188" i="14"/>
  <c r="B189" i="14"/>
  <c r="C189" i="14"/>
  <c r="D189" i="14"/>
  <c r="E189" i="14"/>
  <c r="G189" i="14"/>
  <c r="B190" i="14"/>
  <c r="C190" i="14"/>
  <c r="D190" i="14"/>
  <c r="E190" i="14"/>
  <c r="G190" i="14"/>
  <c r="B191" i="14"/>
  <c r="C191" i="14"/>
  <c r="D191" i="14"/>
  <c r="E191" i="14"/>
  <c r="G191" i="14"/>
  <c r="B192" i="14"/>
  <c r="C192" i="14"/>
  <c r="D192" i="14"/>
  <c r="E192" i="14"/>
  <c r="G192" i="14"/>
  <c r="B193" i="14"/>
  <c r="C193" i="14"/>
  <c r="D193" i="14"/>
  <c r="E193" i="14"/>
  <c r="G193" i="14"/>
  <c r="B194" i="14"/>
  <c r="C194" i="14"/>
  <c r="D194" i="14"/>
  <c r="E194" i="14"/>
  <c r="G194" i="14"/>
  <c r="B195" i="14"/>
  <c r="C195" i="14"/>
  <c r="D195" i="14"/>
  <c r="E195" i="14"/>
  <c r="G195" i="14"/>
  <c r="B196" i="14"/>
  <c r="C196" i="14"/>
  <c r="D196" i="14"/>
  <c r="E196" i="14"/>
  <c r="G196" i="14"/>
  <c r="B197" i="14"/>
  <c r="C197" i="14"/>
  <c r="D197" i="14"/>
  <c r="E197" i="14"/>
  <c r="G197" i="14"/>
  <c r="B198" i="14"/>
  <c r="C198" i="14"/>
  <c r="D198" i="14"/>
  <c r="E198" i="14"/>
  <c r="G198" i="14"/>
  <c r="B199" i="14"/>
  <c r="C199" i="14"/>
  <c r="D199" i="14"/>
  <c r="E199" i="14"/>
  <c r="G199" i="14"/>
  <c r="B200" i="14"/>
  <c r="C200" i="14"/>
  <c r="D200" i="14"/>
  <c r="E200" i="14"/>
  <c r="G200" i="14"/>
  <c r="B201" i="14"/>
  <c r="C201" i="14"/>
  <c r="D201" i="14"/>
  <c r="E201" i="14"/>
  <c r="G201" i="14"/>
  <c r="B202" i="14"/>
  <c r="C202" i="14"/>
  <c r="D202" i="14"/>
  <c r="E202" i="14"/>
  <c r="G202" i="14"/>
  <c r="B203" i="14"/>
  <c r="C203" i="14"/>
  <c r="D203" i="14"/>
  <c r="E203" i="14"/>
  <c r="G203" i="14"/>
  <c r="B204" i="14"/>
  <c r="C204" i="14"/>
  <c r="D204" i="14"/>
  <c r="E204" i="14"/>
  <c r="G204" i="14"/>
  <c r="B205" i="14"/>
  <c r="C205" i="14"/>
  <c r="D205" i="14"/>
  <c r="E205" i="14"/>
  <c r="G205" i="14"/>
  <c r="B206" i="14"/>
  <c r="C206" i="14"/>
  <c r="D206" i="14"/>
  <c r="E206" i="14"/>
  <c r="G206" i="14"/>
  <c r="B207" i="14"/>
  <c r="C207" i="14"/>
  <c r="D207" i="14"/>
  <c r="E207" i="14"/>
  <c r="G207" i="14"/>
  <c r="B208" i="14"/>
  <c r="C208" i="14"/>
  <c r="D208" i="14"/>
  <c r="E208" i="14"/>
  <c r="G208" i="14"/>
  <c r="B209" i="14"/>
  <c r="C209" i="14"/>
  <c r="D209" i="14"/>
  <c r="E209" i="14"/>
  <c r="G209" i="14"/>
  <c r="B210" i="14"/>
  <c r="C210" i="14"/>
  <c r="D210" i="14"/>
  <c r="E210" i="14"/>
  <c r="G210" i="14"/>
  <c r="B211" i="14"/>
  <c r="C211" i="14"/>
  <c r="D211" i="14"/>
  <c r="E211" i="14"/>
  <c r="G211" i="14"/>
  <c r="B212" i="14"/>
  <c r="C212" i="14"/>
  <c r="D212" i="14"/>
  <c r="E212" i="14"/>
  <c r="G212" i="14"/>
  <c r="B213" i="14"/>
  <c r="C213" i="14"/>
  <c r="D213" i="14"/>
  <c r="E213" i="14"/>
  <c r="G213" i="14"/>
  <c r="B214" i="14"/>
  <c r="C214" i="14"/>
  <c r="D214" i="14"/>
  <c r="E214" i="14"/>
  <c r="G214" i="14"/>
  <c r="B215" i="14"/>
  <c r="C215" i="14"/>
  <c r="D215" i="14"/>
  <c r="E215" i="14"/>
  <c r="G215" i="14"/>
  <c r="B216" i="14"/>
  <c r="C216" i="14"/>
  <c r="D216" i="14"/>
  <c r="E216" i="14"/>
  <c r="G216" i="14"/>
  <c r="B217" i="14"/>
  <c r="C217" i="14"/>
  <c r="D217" i="14"/>
  <c r="E217" i="14"/>
  <c r="G217" i="14"/>
  <c r="B218" i="14"/>
  <c r="C218" i="14"/>
  <c r="D218" i="14"/>
  <c r="E218" i="14"/>
  <c r="G218" i="14"/>
  <c r="B219" i="14"/>
  <c r="C219" i="14"/>
  <c r="D219" i="14"/>
  <c r="E219" i="14"/>
  <c r="G219" i="14"/>
  <c r="B220" i="14"/>
  <c r="C220" i="14"/>
  <c r="D220" i="14"/>
  <c r="E220" i="14"/>
  <c r="G220" i="14"/>
  <c r="B221" i="14"/>
  <c r="C221" i="14"/>
  <c r="D221" i="14"/>
  <c r="E221" i="14"/>
  <c r="G221" i="14"/>
  <c r="B222" i="14"/>
  <c r="C222" i="14"/>
  <c r="D222" i="14"/>
  <c r="E222" i="14"/>
  <c r="G222" i="14"/>
  <c r="B223" i="14"/>
  <c r="C223" i="14"/>
  <c r="D223" i="14"/>
  <c r="E223" i="14"/>
  <c r="G223" i="14"/>
  <c r="B224" i="14"/>
  <c r="C224" i="14"/>
  <c r="D224" i="14"/>
  <c r="E224" i="14"/>
  <c r="G224" i="14"/>
  <c r="B225" i="14"/>
  <c r="C225" i="14"/>
  <c r="D225" i="14"/>
  <c r="E225" i="14"/>
  <c r="G225" i="14"/>
  <c r="B226" i="14"/>
  <c r="C226" i="14"/>
  <c r="D226" i="14"/>
  <c r="E226" i="14"/>
  <c r="G226" i="14"/>
  <c r="B227" i="14"/>
  <c r="C227" i="14"/>
  <c r="D227" i="14"/>
  <c r="E227" i="14"/>
  <c r="G227" i="14"/>
  <c r="B228" i="14"/>
  <c r="C228" i="14"/>
  <c r="D228" i="14"/>
  <c r="E228" i="14"/>
  <c r="G228" i="14"/>
  <c r="B229" i="14"/>
  <c r="C229" i="14"/>
  <c r="D229" i="14"/>
  <c r="E229" i="14"/>
  <c r="G229" i="14"/>
  <c r="B230" i="14"/>
  <c r="C230" i="14"/>
  <c r="D230" i="14"/>
  <c r="E230" i="14"/>
  <c r="G230" i="14"/>
  <c r="B231" i="14"/>
  <c r="C231" i="14"/>
  <c r="D231" i="14"/>
  <c r="E231" i="14"/>
  <c r="G231" i="14"/>
  <c r="B232" i="14"/>
  <c r="C232" i="14"/>
  <c r="D232" i="14"/>
  <c r="E232" i="14"/>
  <c r="G232" i="14"/>
  <c r="B233" i="14"/>
  <c r="C233" i="14"/>
  <c r="D233" i="14"/>
  <c r="E233" i="14"/>
  <c r="G233" i="14"/>
  <c r="B234" i="14"/>
  <c r="C234" i="14"/>
  <c r="D234" i="14"/>
  <c r="E234" i="14"/>
  <c r="G234" i="14"/>
  <c r="B235" i="14"/>
  <c r="C235" i="14"/>
  <c r="D235" i="14"/>
  <c r="E235" i="14"/>
  <c r="G235" i="14"/>
  <c r="B236" i="14"/>
  <c r="C236" i="14"/>
  <c r="D236" i="14"/>
  <c r="E236" i="14"/>
  <c r="G236" i="14"/>
  <c r="B237" i="14"/>
  <c r="C237" i="14"/>
  <c r="D237" i="14"/>
  <c r="E237" i="14"/>
  <c r="G237" i="14"/>
  <c r="B238" i="14"/>
  <c r="C238" i="14"/>
  <c r="D238" i="14"/>
  <c r="E238" i="14"/>
  <c r="G238" i="14"/>
  <c r="B239" i="14"/>
  <c r="C239" i="14"/>
  <c r="D239" i="14"/>
  <c r="E239" i="14"/>
  <c r="G239" i="14"/>
  <c r="B240" i="14"/>
  <c r="C240" i="14"/>
  <c r="D240" i="14"/>
  <c r="E240" i="14"/>
  <c r="G240" i="14"/>
  <c r="B241" i="14"/>
  <c r="C241" i="14"/>
  <c r="D241" i="14"/>
  <c r="E241" i="14"/>
  <c r="G241" i="14"/>
  <c r="B242" i="14"/>
  <c r="C242" i="14"/>
  <c r="D242" i="14"/>
  <c r="E242" i="14"/>
  <c r="G242" i="14"/>
  <c r="B243" i="14"/>
  <c r="C243" i="14"/>
  <c r="D243" i="14"/>
  <c r="E243" i="14"/>
  <c r="G243" i="14"/>
  <c r="B244" i="14"/>
  <c r="C244" i="14"/>
  <c r="D244" i="14"/>
  <c r="E244" i="14"/>
  <c r="G244" i="14"/>
  <c r="B245" i="14"/>
  <c r="C245" i="14"/>
  <c r="D245" i="14"/>
  <c r="E245" i="14"/>
  <c r="G245" i="14"/>
  <c r="B246" i="14"/>
  <c r="C246" i="14"/>
  <c r="D246" i="14"/>
  <c r="E246" i="14"/>
  <c r="G246" i="14"/>
  <c r="B247" i="14"/>
  <c r="C247" i="14"/>
  <c r="D247" i="14"/>
  <c r="E247" i="14"/>
  <c r="G247" i="14"/>
  <c r="B248" i="14"/>
  <c r="C248" i="14"/>
  <c r="D248" i="14"/>
  <c r="E248" i="14"/>
  <c r="G248" i="14"/>
  <c r="B249" i="14"/>
  <c r="C249" i="14"/>
  <c r="D249" i="14"/>
  <c r="E249" i="14"/>
  <c r="G249" i="14"/>
  <c r="B250" i="14"/>
  <c r="C250" i="14"/>
  <c r="D250" i="14"/>
  <c r="E250" i="14"/>
  <c r="G250" i="14"/>
  <c r="B251" i="14"/>
  <c r="C251" i="14"/>
  <c r="D251" i="14"/>
  <c r="E251" i="14"/>
  <c r="G251" i="14"/>
  <c r="B252" i="14"/>
  <c r="C252" i="14"/>
  <c r="D252" i="14"/>
  <c r="E252" i="14"/>
  <c r="G252" i="14"/>
  <c r="B253" i="14"/>
  <c r="C253" i="14"/>
  <c r="D253" i="14"/>
  <c r="E253" i="14"/>
  <c r="G253" i="14"/>
  <c r="B254" i="14"/>
  <c r="C254" i="14"/>
  <c r="D254" i="14"/>
  <c r="E254" i="14"/>
  <c r="G254" i="14"/>
  <c r="B255" i="14"/>
  <c r="C255" i="14"/>
  <c r="D255" i="14"/>
  <c r="E255" i="14"/>
  <c r="G255" i="14"/>
  <c r="B256" i="14"/>
  <c r="C256" i="14"/>
  <c r="D256" i="14"/>
  <c r="E256" i="14"/>
  <c r="G256" i="14"/>
  <c r="B257" i="14"/>
  <c r="C257" i="14"/>
  <c r="D257" i="14"/>
  <c r="E257" i="14"/>
  <c r="G257" i="14"/>
  <c r="B258" i="14"/>
  <c r="C258" i="14"/>
  <c r="D258" i="14"/>
  <c r="E258" i="14"/>
  <c r="G258" i="14"/>
  <c r="B259" i="14"/>
  <c r="C259" i="14"/>
  <c r="D259" i="14"/>
  <c r="E259" i="14"/>
  <c r="G259" i="14"/>
  <c r="B260" i="14"/>
  <c r="C260" i="14"/>
  <c r="D260" i="14"/>
  <c r="E260" i="14"/>
  <c r="G260" i="14"/>
  <c r="B261" i="14"/>
  <c r="C261" i="14"/>
  <c r="D261" i="14"/>
  <c r="E261" i="14"/>
  <c r="G261" i="14"/>
  <c r="B262" i="14"/>
  <c r="C262" i="14"/>
  <c r="D262" i="14"/>
  <c r="E262" i="14"/>
  <c r="G262" i="14"/>
  <c r="B263" i="14"/>
  <c r="C263" i="14"/>
  <c r="D263" i="14"/>
  <c r="E263" i="14"/>
  <c r="G263" i="14"/>
  <c r="B264" i="14"/>
  <c r="C264" i="14"/>
  <c r="D264" i="14"/>
  <c r="E264" i="14"/>
  <c r="G264" i="14"/>
  <c r="B265" i="14"/>
  <c r="C265" i="14"/>
  <c r="D265" i="14"/>
  <c r="E265" i="14"/>
  <c r="G265" i="14"/>
  <c r="B266" i="14"/>
  <c r="C266" i="14"/>
  <c r="D266" i="14"/>
  <c r="E266" i="14"/>
  <c r="G266" i="14"/>
  <c r="B267" i="14"/>
  <c r="C267" i="14"/>
  <c r="D267" i="14"/>
  <c r="E267" i="14"/>
  <c r="G267" i="14"/>
  <c r="B268" i="14"/>
  <c r="C268" i="14"/>
  <c r="D268" i="14"/>
  <c r="E268" i="14"/>
  <c r="G268" i="14"/>
  <c r="B269" i="14"/>
  <c r="C269" i="14"/>
  <c r="D269" i="14"/>
  <c r="E269" i="14"/>
  <c r="G269" i="14"/>
  <c r="B270" i="14"/>
  <c r="C270" i="14"/>
  <c r="D270" i="14"/>
  <c r="E270" i="14"/>
  <c r="G270" i="14"/>
  <c r="B271" i="14"/>
  <c r="C271" i="14"/>
  <c r="D271" i="14"/>
  <c r="E271" i="14"/>
  <c r="G271" i="14"/>
  <c r="B272" i="14"/>
  <c r="C272" i="14"/>
  <c r="D272" i="14"/>
  <c r="E272" i="14"/>
  <c r="G272" i="14"/>
  <c r="B273" i="14"/>
  <c r="C273" i="14"/>
  <c r="D273" i="14"/>
  <c r="E273" i="14"/>
  <c r="G273" i="14"/>
  <c r="B274" i="14"/>
  <c r="C274" i="14"/>
  <c r="D274" i="14"/>
  <c r="E274" i="14"/>
  <c r="G274" i="14"/>
  <c r="B275" i="14"/>
  <c r="C275" i="14"/>
  <c r="D275" i="14"/>
  <c r="E275" i="14"/>
  <c r="G275" i="14"/>
  <c r="B276" i="14"/>
  <c r="C276" i="14"/>
  <c r="D276" i="14"/>
  <c r="E276" i="14"/>
  <c r="G276" i="14"/>
  <c r="B277" i="14"/>
  <c r="C277" i="14"/>
  <c r="D277" i="14"/>
  <c r="E277" i="14"/>
  <c r="G277" i="14"/>
  <c r="B278" i="14"/>
  <c r="C278" i="14"/>
  <c r="D278" i="14"/>
  <c r="E278" i="14"/>
  <c r="G278" i="14"/>
  <c r="B279" i="14"/>
  <c r="C279" i="14"/>
  <c r="D279" i="14"/>
  <c r="E279" i="14"/>
  <c r="G279" i="14"/>
  <c r="B280" i="14"/>
  <c r="C280" i="14"/>
  <c r="D280" i="14"/>
  <c r="E280" i="14"/>
  <c r="G280" i="14"/>
  <c r="B281" i="14"/>
  <c r="C281" i="14"/>
  <c r="D281" i="14"/>
  <c r="E281" i="14"/>
  <c r="G281" i="14"/>
  <c r="B282" i="14"/>
  <c r="C282" i="14"/>
  <c r="D282" i="14"/>
  <c r="E282" i="14"/>
  <c r="G282" i="14"/>
  <c r="B283" i="14"/>
  <c r="C283" i="14"/>
  <c r="D283" i="14"/>
  <c r="E283" i="14"/>
  <c r="G283" i="14"/>
  <c r="B284" i="14"/>
  <c r="C284" i="14"/>
  <c r="D284" i="14"/>
  <c r="E284" i="14"/>
  <c r="G284" i="14"/>
  <c r="B285" i="14"/>
  <c r="C285" i="14"/>
  <c r="D285" i="14"/>
  <c r="L285" i="14" s="1"/>
  <c r="M285" i="14" s="1"/>
  <c r="E285" i="14"/>
  <c r="G285" i="14"/>
  <c r="B286" i="14"/>
  <c r="C286" i="14"/>
  <c r="D286" i="14"/>
  <c r="E286" i="14"/>
  <c r="G286" i="14"/>
  <c r="B287" i="14"/>
  <c r="C287" i="14"/>
  <c r="D287" i="14"/>
  <c r="E287" i="14"/>
  <c r="G287" i="14"/>
  <c r="B288" i="14"/>
  <c r="C288" i="14"/>
  <c r="D288" i="14"/>
  <c r="E288" i="14"/>
  <c r="G288" i="14"/>
  <c r="B289" i="14"/>
  <c r="C289" i="14"/>
  <c r="D289" i="14"/>
  <c r="E289" i="14"/>
  <c r="G289" i="14"/>
  <c r="B290" i="14"/>
  <c r="C290" i="14"/>
  <c r="D290" i="14"/>
  <c r="E290" i="14"/>
  <c r="G290" i="14"/>
  <c r="B291" i="14"/>
  <c r="C291" i="14"/>
  <c r="D291" i="14"/>
  <c r="E291" i="14"/>
  <c r="G291" i="14"/>
  <c r="B292" i="14"/>
  <c r="C292" i="14"/>
  <c r="D292" i="14"/>
  <c r="E292" i="14"/>
  <c r="G292" i="14"/>
  <c r="B293" i="14"/>
  <c r="C293" i="14"/>
  <c r="D293" i="14"/>
  <c r="E293" i="14"/>
  <c r="G293" i="14"/>
  <c r="B294" i="14"/>
  <c r="C294" i="14"/>
  <c r="D294" i="14"/>
  <c r="E294" i="14"/>
  <c r="G294" i="14"/>
  <c r="B295" i="14"/>
  <c r="C295" i="14"/>
  <c r="D295" i="14"/>
  <c r="E295" i="14"/>
  <c r="G295" i="14"/>
  <c r="B296" i="14"/>
  <c r="C296" i="14"/>
  <c r="D296" i="14"/>
  <c r="E296" i="14"/>
  <c r="G296" i="14"/>
  <c r="B297" i="14"/>
  <c r="C297" i="14"/>
  <c r="D297" i="14"/>
  <c r="E297" i="14"/>
  <c r="G297" i="14"/>
  <c r="B298" i="14"/>
  <c r="C298" i="14"/>
  <c r="D298" i="14"/>
  <c r="E298" i="14"/>
  <c r="G298" i="14"/>
  <c r="B299" i="14"/>
  <c r="C299" i="14"/>
  <c r="D299" i="14"/>
  <c r="E299" i="14"/>
  <c r="G299" i="14"/>
  <c r="B300" i="14"/>
  <c r="C300" i="14"/>
  <c r="D300" i="14"/>
  <c r="E300" i="14"/>
  <c r="G300" i="14"/>
  <c r="B301" i="14"/>
  <c r="C301" i="14"/>
  <c r="D301" i="14"/>
  <c r="E301" i="14"/>
  <c r="G301" i="14"/>
  <c r="B302" i="14"/>
  <c r="C302" i="14"/>
  <c r="D302" i="14"/>
  <c r="E302" i="14"/>
  <c r="G302" i="14"/>
  <c r="B303" i="14"/>
  <c r="C303" i="14"/>
  <c r="D303" i="14"/>
  <c r="E303" i="14"/>
  <c r="G303" i="14"/>
  <c r="B304" i="14"/>
  <c r="C304" i="14"/>
  <c r="D304" i="14"/>
  <c r="E304" i="14"/>
  <c r="G304" i="14"/>
  <c r="B305" i="14"/>
  <c r="C305" i="14"/>
  <c r="D305" i="14"/>
  <c r="E305" i="14"/>
  <c r="G305" i="14"/>
  <c r="B306" i="14"/>
  <c r="C306" i="14"/>
  <c r="D306" i="14"/>
  <c r="E306" i="14"/>
  <c r="G306" i="14"/>
  <c r="B307" i="14"/>
  <c r="C307" i="14"/>
  <c r="D307" i="14"/>
  <c r="E307" i="14"/>
  <c r="G307" i="14"/>
  <c r="B308" i="14"/>
  <c r="C308" i="14"/>
  <c r="D308" i="14"/>
  <c r="E308" i="14"/>
  <c r="G308" i="14"/>
  <c r="B309" i="14"/>
  <c r="C309" i="14"/>
  <c r="D309" i="14"/>
  <c r="O309" i="14" s="1"/>
  <c r="P309" i="14" s="1"/>
  <c r="E309" i="14"/>
  <c r="G309" i="14"/>
  <c r="B310" i="14"/>
  <c r="C310" i="14"/>
  <c r="D310" i="14"/>
  <c r="E310" i="14"/>
  <c r="G310" i="14"/>
  <c r="B311" i="14"/>
  <c r="C311" i="14"/>
  <c r="D311" i="14"/>
  <c r="E311" i="14"/>
  <c r="G311" i="14"/>
  <c r="B312" i="14"/>
  <c r="C312" i="14"/>
  <c r="D312" i="14"/>
  <c r="E312" i="14"/>
  <c r="G312" i="14"/>
  <c r="B313" i="14"/>
  <c r="C313" i="14"/>
  <c r="D313" i="14"/>
  <c r="E313" i="14"/>
  <c r="G313" i="14"/>
  <c r="B314" i="14"/>
  <c r="C314" i="14"/>
  <c r="D314" i="14"/>
  <c r="E314" i="14"/>
  <c r="G314" i="14"/>
  <c r="B315" i="14"/>
  <c r="C315" i="14"/>
  <c r="D315" i="14"/>
  <c r="E315" i="14"/>
  <c r="G315" i="14"/>
  <c r="B316" i="14"/>
  <c r="C316" i="14"/>
  <c r="D316" i="14"/>
  <c r="E316" i="14"/>
  <c r="G316" i="14"/>
  <c r="B317" i="14"/>
  <c r="C317" i="14"/>
  <c r="D317" i="14"/>
  <c r="E317" i="14"/>
  <c r="G317" i="14"/>
  <c r="B318" i="14"/>
  <c r="C318" i="14"/>
  <c r="D318" i="14"/>
  <c r="E318" i="14"/>
  <c r="G318" i="14"/>
  <c r="B319" i="14"/>
  <c r="C319" i="14"/>
  <c r="D319" i="14"/>
  <c r="E319" i="14"/>
  <c r="G319" i="14"/>
  <c r="B320" i="14"/>
  <c r="C320" i="14"/>
  <c r="D320" i="14"/>
  <c r="E320" i="14"/>
  <c r="G320" i="14"/>
  <c r="B321" i="14"/>
  <c r="C321" i="14"/>
  <c r="D321" i="14"/>
  <c r="E321" i="14"/>
  <c r="G321" i="14"/>
  <c r="B322" i="14"/>
  <c r="C322" i="14"/>
  <c r="D322" i="14"/>
  <c r="E322" i="14"/>
  <c r="G322" i="14"/>
  <c r="B323" i="14"/>
  <c r="C323" i="14"/>
  <c r="D323" i="14"/>
  <c r="E323" i="14"/>
  <c r="G323" i="14"/>
  <c r="B324" i="14"/>
  <c r="C324" i="14"/>
  <c r="D324" i="14"/>
  <c r="E324" i="14"/>
  <c r="G324" i="14"/>
  <c r="B325" i="14"/>
  <c r="C325" i="14"/>
  <c r="D325" i="14"/>
  <c r="E325" i="14"/>
  <c r="G325" i="14"/>
  <c r="B326" i="14"/>
  <c r="C326" i="14"/>
  <c r="D326" i="14"/>
  <c r="E326" i="14"/>
  <c r="G326" i="14"/>
  <c r="B327" i="14"/>
  <c r="C327" i="14"/>
  <c r="D327" i="14"/>
  <c r="E327" i="14"/>
  <c r="G327" i="14"/>
  <c r="B328" i="14"/>
  <c r="C328" i="14"/>
  <c r="D328" i="14"/>
  <c r="E328" i="14"/>
  <c r="G328" i="14"/>
  <c r="B329" i="14"/>
  <c r="C329" i="14"/>
  <c r="D329" i="14"/>
  <c r="E329" i="14"/>
  <c r="G329" i="14"/>
  <c r="B330" i="14"/>
  <c r="C330" i="14"/>
  <c r="D330" i="14"/>
  <c r="E330" i="14"/>
  <c r="G330" i="14"/>
  <c r="B331" i="14"/>
  <c r="C331" i="14"/>
  <c r="D331" i="14"/>
  <c r="E331" i="14"/>
  <c r="G331" i="14"/>
  <c r="B332" i="14"/>
  <c r="C332" i="14"/>
  <c r="D332" i="14"/>
  <c r="E332" i="14"/>
  <c r="G332" i="14"/>
  <c r="B333" i="14"/>
  <c r="C333" i="14"/>
  <c r="D333" i="14"/>
  <c r="E333" i="14"/>
  <c r="G333" i="14"/>
  <c r="B334" i="14"/>
  <c r="C334" i="14"/>
  <c r="D334" i="14"/>
  <c r="E334" i="14"/>
  <c r="G334" i="14"/>
  <c r="B335" i="14"/>
  <c r="C335" i="14"/>
  <c r="D335" i="14"/>
  <c r="E335" i="14"/>
  <c r="G335" i="14"/>
  <c r="B336" i="14"/>
  <c r="C336" i="14"/>
  <c r="D336" i="14"/>
  <c r="E336" i="14"/>
  <c r="G336" i="14"/>
  <c r="B337" i="14"/>
  <c r="C337" i="14"/>
  <c r="D337" i="14"/>
  <c r="E337" i="14"/>
  <c r="G337" i="14"/>
  <c r="B338" i="14"/>
  <c r="C338" i="14"/>
  <c r="D338" i="14"/>
  <c r="E338" i="14"/>
  <c r="G338" i="14"/>
  <c r="B339" i="14"/>
  <c r="C339" i="14"/>
  <c r="D339" i="14"/>
  <c r="E339" i="14"/>
  <c r="G339" i="14"/>
  <c r="B340" i="14"/>
  <c r="C340" i="14"/>
  <c r="D340" i="14"/>
  <c r="E340" i="14"/>
  <c r="G340" i="14"/>
  <c r="B341" i="14"/>
  <c r="C341" i="14"/>
  <c r="D341" i="14"/>
  <c r="U341" i="14" s="1"/>
  <c r="V341" i="14" s="1"/>
  <c r="E341" i="14"/>
  <c r="G341" i="14"/>
  <c r="B342" i="14"/>
  <c r="C342" i="14"/>
  <c r="D342" i="14"/>
  <c r="E342" i="14"/>
  <c r="G342" i="14"/>
  <c r="B343" i="14"/>
  <c r="C343" i="14"/>
  <c r="D343" i="14"/>
  <c r="E343" i="14"/>
  <c r="G343" i="14"/>
  <c r="B344" i="14"/>
  <c r="C344" i="14"/>
  <c r="D344" i="14"/>
  <c r="E344" i="14"/>
  <c r="G344" i="14"/>
  <c r="B345" i="14"/>
  <c r="C345" i="14"/>
  <c r="D345" i="14"/>
  <c r="E345" i="14"/>
  <c r="G345" i="14"/>
  <c r="B346" i="14"/>
  <c r="C346" i="14"/>
  <c r="D346" i="14"/>
  <c r="E346" i="14"/>
  <c r="G346" i="14"/>
  <c r="B347" i="14"/>
  <c r="C347" i="14"/>
  <c r="D347" i="14"/>
  <c r="E347" i="14"/>
  <c r="G347" i="14"/>
  <c r="B348" i="14"/>
  <c r="C348" i="14"/>
  <c r="D348" i="14"/>
  <c r="E348" i="14"/>
  <c r="G348" i="14"/>
  <c r="B349" i="14"/>
  <c r="C349" i="14"/>
  <c r="D349" i="14"/>
  <c r="E349" i="14"/>
  <c r="G349" i="14"/>
  <c r="B350" i="14"/>
  <c r="C350" i="14"/>
  <c r="D350" i="14"/>
  <c r="E350" i="14"/>
  <c r="G350" i="14"/>
  <c r="B351" i="14"/>
  <c r="C351" i="14"/>
  <c r="D351" i="14"/>
  <c r="E351" i="14"/>
  <c r="G351" i="14"/>
  <c r="B352" i="14"/>
  <c r="C352" i="14"/>
  <c r="D352" i="14"/>
  <c r="E352" i="14"/>
  <c r="G352" i="14"/>
  <c r="B353" i="14"/>
  <c r="C353" i="14"/>
  <c r="D353" i="14"/>
  <c r="E353" i="14"/>
  <c r="G353" i="14"/>
  <c r="B354" i="14"/>
  <c r="C354" i="14"/>
  <c r="D354" i="14"/>
  <c r="E354" i="14"/>
  <c r="G354" i="14"/>
  <c r="B355" i="14"/>
  <c r="C355" i="14"/>
  <c r="D355" i="14"/>
  <c r="E355" i="14"/>
  <c r="G355" i="14"/>
  <c r="B356" i="14"/>
  <c r="C356" i="14"/>
  <c r="D356" i="14"/>
  <c r="E356" i="14"/>
  <c r="G356" i="14"/>
  <c r="B357" i="14"/>
  <c r="C357" i="14"/>
  <c r="D357" i="14"/>
  <c r="U357" i="14" s="1"/>
  <c r="V357" i="14" s="1"/>
  <c r="E357" i="14"/>
  <c r="G357" i="14"/>
  <c r="B358" i="14"/>
  <c r="C358" i="14"/>
  <c r="D358" i="14"/>
  <c r="E358" i="14"/>
  <c r="G358" i="14"/>
  <c r="B359" i="14"/>
  <c r="C359" i="14"/>
  <c r="D359" i="14"/>
  <c r="E359" i="14"/>
  <c r="G359" i="14"/>
  <c r="B360" i="14"/>
  <c r="C360" i="14"/>
  <c r="D360" i="14"/>
  <c r="E360" i="14"/>
  <c r="G360" i="14"/>
  <c r="B361" i="14"/>
  <c r="C361" i="14"/>
  <c r="D361" i="14"/>
  <c r="E361" i="14"/>
  <c r="G361" i="14"/>
  <c r="B362" i="14"/>
  <c r="C362" i="14"/>
  <c r="D362" i="14"/>
  <c r="E362" i="14"/>
  <c r="G362" i="14"/>
  <c r="B363" i="14"/>
  <c r="C363" i="14"/>
  <c r="D363" i="14"/>
  <c r="E363" i="14"/>
  <c r="G363" i="14"/>
  <c r="B364" i="14"/>
  <c r="C364" i="14"/>
  <c r="D364" i="14"/>
  <c r="E364" i="14"/>
  <c r="G364" i="14"/>
  <c r="B365" i="14"/>
  <c r="C365" i="14"/>
  <c r="D365" i="14"/>
  <c r="E365" i="14"/>
  <c r="G365" i="14"/>
  <c r="B366" i="14"/>
  <c r="C366" i="14"/>
  <c r="D366" i="14"/>
  <c r="E366" i="14"/>
  <c r="G366" i="14"/>
  <c r="B367" i="14"/>
  <c r="C367" i="14"/>
  <c r="D367" i="14"/>
  <c r="E367" i="14"/>
  <c r="G367" i="14"/>
  <c r="B368" i="14"/>
  <c r="C368" i="14"/>
  <c r="D368" i="14"/>
  <c r="E368" i="14"/>
  <c r="G368" i="14"/>
  <c r="B369" i="14"/>
  <c r="C369" i="14"/>
  <c r="D369" i="14"/>
  <c r="E369" i="14"/>
  <c r="G369" i="14"/>
  <c r="B370" i="14"/>
  <c r="C370" i="14"/>
  <c r="D370" i="14"/>
  <c r="E370" i="14"/>
  <c r="G370" i="14"/>
  <c r="B371" i="14"/>
  <c r="C371" i="14"/>
  <c r="D371" i="14"/>
  <c r="E371" i="14"/>
  <c r="G371" i="14"/>
  <c r="B372" i="14"/>
  <c r="C372" i="14"/>
  <c r="D372" i="14"/>
  <c r="E372" i="14"/>
  <c r="G372" i="14"/>
  <c r="B373" i="14"/>
  <c r="C373" i="14"/>
  <c r="D373" i="14"/>
  <c r="E373" i="14"/>
  <c r="G373" i="14"/>
  <c r="B374" i="14"/>
  <c r="C374" i="14"/>
  <c r="D374" i="14"/>
  <c r="E374" i="14"/>
  <c r="G374" i="14"/>
  <c r="B375" i="14"/>
  <c r="C375" i="14"/>
  <c r="D375" i="14"/>
  <c r="E375" i="14"/>
  <c r="G375" i="14"/>
  <c r="B376" i="14"/>
  <c r="C376" i="14"/>
  <c r="D376" i="14"/>
  <c r="E376" i="14"/>
  <c r="G376" i="14"/>
  <c r="B377" i="14"/>
  <c r="C377" i="14"/>
  <c r="D377" i="14"/>
  <c r="E377" i="14"/>
  <c r="G377" i="14"/>
  <c r="B378" i="14"/>
  <c r="C378" i="14"/>
  <c r="D378" i="14"/>
  <c r="E378" i="14"/>
  <c r="G378" i="14"/>
  <c r="B379" i="14"/>
  <c r="C379" i="14"/>
  <c r="D379" i="14"/>
  <c r="E379" i="14"/>
  <c r="G379" i="14"/>
  <c r="B380" i="14"/>
  <c r="C380" i="14"/>
  <c r="D380" i="14"/>
  <c r="E380" i="14"/>
  <c r="G380" i="14"/>
  <c r="B381" i="14"/>
  <c r="C381" i="14"/>
  <c r="D381" i="14"/>
  <c r="E381" i="14"/>
  <c r="G381" i="14"/>
  <c r="B382" i="14"/>
  <c r="C382" i="14"/>
  <c r="D382" i="14"/>
  <c r="E382" i="14"/>
  <c r="G382" i="14"/>
  <c r="B383" i="14"/>
  <c r="C383" i="14"/>
  <c r="D383" i="14"/>
  <c r="E383" i="14"/>
  <c r="G383" i="14"/>
  <c r="B384" i="14"/>
  <c r="C384" i="14"/>
  <c r="D384" i="14"/>
  <c r="E384" i="14"/>
  <c r="G384" i="14"/>
  <c r="B385" i="14"/>
  <c r="C385" i="14"/>
  <c r="D385" i="14"/>
  <c r="E385" i="14"/>
  <c r="G385" i="14"/>
  <c r="B386" i="14"/>
  <c r="C386" i="14"/>
  <c r="D386" i="14"/>
  <c r="E386" i="14"/>
  <c r="G386" i="14"/>
  <c r="B387" i="14"/>
  <c r="C387" i="14"/>
  <c r="D387" i="14"/>
  <c r="E387" i="14"/>
  <c r="G387" i="14"/>
  <c r="B388" i="14"/>
  <c r="C388" i="14"/>
  <c r="D388" i="14"/>
  <c r="E388" i="14"/>
  <c r="G388" i="14"/>
  <c r="B389" i="14"/>
  <c r="C389" i="14"/>
  <c r="D389" i="14"/>
  <c r="U389" i="14" s="1"/>
  <c r="V389" i="14" s="1"/>
  <c r="E389" i="14"/>
  <c r="G389" i="14"/>
  <c r="B390" i="14"/>
  <c r="C390" i="14"/>
  <c r="D390" i="14"/>
  <c r="E390" i="14"/>
  <c r="G390" i="14"/>
  <c r="B391" i="14"/>
  <c r="C391" i="14"/>
  <c r="D391" i="14"/>
  <c r="E391" i="14"/>
  <c r="G391" i="14"/>
  <c r="B392" i="14"/>
  <c r="C392" i="14"/>
  <c r="D392" i="14"/>
  <c r="E392" i="14"/>
  <c r="G392" i="14"/>
  <c r="B393" i="14"/>
  <c r="C393" i="14"/>
  <c r="D393" i="14"/>
  <c r="E393" i="14"/>
  <c r="G393" i="14"/>
  <c r="B394" i="14"/>
  <c r="C394" i="14"/>
  <c r="D394" i="14"/>
  <c r="E394" i="14"/>
  <c r="G394" i="14"/>
  <c r="B395" i="14"/>
  <c r="C395" i="14"/>
  <c r="D395" i="14"/>
  <c r="E395" i="14"/>
  <c r="G395" i="14"/>
  <c r="B396" i="14"/>
  <c r="C396" i="14"/>
  <c r="D396" i="14"/>
  <c r="E396" i="14"/>
  <c r="G396" i="14"/>
  <c r="B397" i="14"/>
  <c r="C397" i="14"/>
  <c r="D397" i="14"/>
  <c r="AA397" i="14" s="1"/>
  <c r="AB397" i="14" s="1"/>
  <c r="E397" i="14"/>
  <c r="G397" i="14"/>
  <c r="B398" i="14"/>
  <c r="C398" i="14"/>
  <c r="D398" i="14"/>
  <c r="E398" i="14"/>
  <c r="G398" i="14"/>
  <c r="B399" i="14"/>
  <c r="C399" i="14"/>
  <c r="D399" i="14"/>
  <c r="E399" i="14"/>
  <c r="G399" i="14"/>
  <c r="B400" i="14"/>
  <c r="C400" i="14"/>
  <c r="D400" i="14"/>
  <c r="E400" i="14"/>
  <c r="G400" i="14"/>
  <c r="B401" i="14"/>
  <c r="C401" i="14"/>
  <c r="D401" i="14"/>
  <c r="E401" i="14"/>
  <c r="G401" i="14"/>
  <c r="B402" i="14"/>
  <c r="C402" i="14"/>
  <c r="D402" i="14"/>
  <c r="E402" i="14"/>
  <c r="G402" i="14"/>
  <c r="B403" i="14"/>
  <c r="C403" i="14"/>
  <c r="D403" i="14"/>
  <c r="E403" i="14"/>
  <c r="G403" i="14"/>
  <c r="B404" i="14"/>
  <c r="C404" i="14"/>
  <c r="D404" i="14"/>
  <c r="E404" i="14"/>
  <c r="G404" i="14"/>
  <c r="B405" i="14"/>
  <c r="C405" i="14"/>
  <c r="D405" i="14"/>
  <c r="R405" i="14" s="1"/>
  <c r="E405" i="14"/>
  <c r="G405" i="14"/>
  <c r="B406" i="14"/>
  <c r="C406" i="14"/>
  <c r="D406" i="14"/>
  <c r="E406" i="14"/>
  <c r="G406" i="14"/>
  <c r="B407" i="14"/>
  <c r="C407" i="14"/>
  <c r="D407" i="14"/>
  <c r="E407" i="14"/>
  <c r="G407" i="14"/>
  <c r="B408" i="14"/>
  <c r="C408" i="14"/>
  <c r="D408" i="14"/>
  <c r="E408" i="14"/>
  <c r="G408" i="14"/>
  <c r="B409" i="14"/>
  <c r="C409" i="14"/>
  <c r="D409" i="14"/>
  <c r="E409" i="14"/>
  <c r="G409" i="14"/>
  <c r="B410" i="14"/>
  <c r="C410" i="14"/>
  <c r="D410" i="14"/>
  <c r="E410" i="14"/>
  <c r="G410" i="14"/>
  <c r="B411" i="14"/>
  <c r="C411" i="14"/>
  <c r="D411" i="14"/>
  <c r="E411" i="14"/>
  <c r="G411" i="14"/>
  <c r="B412" i="14"/>
  <c r="C412" i="14"/>
  <c r="D412" i="14"/>
  <c r="E412" i="14"/>
  <c r="G412" i="14"/>
  <c r="B413" i="14"/>
  <c r="C413" i="14"/>
  <c r="D413" i="14"/>
  <c r="E413" i="14"/>
  <c r="G413" i="14"/>
  <c r="B414" i="14"/>
  <c r="C414" i="14"/>
  <c r="D414" i="14"/>
  <c r="E414" i="14"/>
  <c r="G414" i="14"/>
  <c r="B415" i="14"/>
  <c r="C415" i="14"/>
  <c r="D415" i="14"/>
  <c r="E415" i="14"/>
  <c r="G415" i="14"/>
  <c r="B416" i="14"/>
  <c r="C416" i="14"/>
  <c r="D416" i="14"/>
  <c r="E416" i="14"/>
  <c r="G416" i="14"/>
  <c r="B417" i="14"/>
  <c r="C417" i="14"/>
  <c r="D417" i="14"/>
  <c r="E417" i="14"/>
  <c r="G417" i="14"/>
  <c r="B418" i="14"/>
  <c r="C418" i="14"/>
  <c r="D418" i="14"/>
  <c r="E418" i="14"/>
  <c r="G418" i="14"/>
  <c r="B419" i="14"/>
  <c r="C419" i="14"/>
  <c r="D419" i="14"/>
  <c r="E419" i="14"/>
  <c r="G419" i="14"/>
  <c r="B420" i="14"/>
  <c r="C420" i="14"/>
  <c r="D420" i="14"/>
  <c r="E420" i="14"/>
  <c r="G420" i="14"/>
  <c r="B421" i="14"/>
  <c r="C421" i="14"/>
  <c r="D421" i="14"/>
  <c r="E421" i="14"/>
  <c r="G421" i="14"/>
  <c r="B422" i="14"/>
  <c r="C422" i="14"/>
  <c r="D422" i="14"/>
  <c r="E422" i="14"/>
  <c r="G422" i="14"/>
  <c r="B423" i="14"/>
  <c r="C423" i="14"/>
  <c r="D423" i="14"/>
  <c r="E423" i="14"/>
  <c r="G423" i="14"/>
  <c r="B424" i="14"/>
  <c r="C424" i="14"/>
  <c r="D424" i="14"/>
  <c r="E424" i="14"/>
  <c r="G424" i="14"/>
  <c r="B425" i="14"/>
  <c r="C425" i="14"/>
  <c r="D425" i="14"/>
  <c r="E425" i="14"/>
  <c r="G425" i="14"/>
  <c r="B426" i="14"/>
  <c r="C426" i="14"/>
  <c r="D426" i="14"/>
  <c r="E426" i="14"/>
  <c r="G426" i="14"/>
  <c r="B427" i="14"/>
  <c r="C427" i="14"/>
  <c r="D427" i="14"/>
  <c r="E427" i="14"/>
  <c r="G427" i="14"/>
  <c r="B428" i="14"/>
  <c r="C428" i="14"/>
  <c r="D428" i="14"/>
  <c r="E428" i="14"/>
  <c r="G428" i="14"/>
  <c r="B429" i="14"/>
  <c r="C429" i="14"/>
  <c r="D429" i="14"/>
  <c r="E429" i="14"/>
  <c r="G429" i="14"/>
  <c r="B430" i="14"/>
  <c r="C430" i="14"/>
  <c r="D430" i="14"/>
  <c r="E430" i="14"/>
  <c r="G430" i="14"/>
  <c r="B431" i="14"/>
  <c r="C431" i="14"/>
  <c r="D431" i="14"/>
  <c r="E431" i="14"/>
  <c r="G431" i="14"/>
  <c r="B432" i="14"/>
  <c r="C432" i="14"/>
  <c r="D432" i="14"/>
  <c r="E432" i="14"/>
  <c r="G432" i="14"/>
  <c r="B433" i="14"/>
  <c r="C433" i="14"/>
  <c r="D433" i="14"/>
  <c r="E433" i="14"/>
  <c r="G433" i="14"/>
  <c r="B434" i="14"/>
  <c r="C434" i="14"/>
  <c r="D434" i="14"/>
  <c r="E434" i="14"/>
  <c r="G434" i="14"/>
  <c r="B435" i="14"/>
  <c r="C435" i="14"/>
  <c r="D435" i="14"/>
  <c r="E435" i="14"/>
  <c r="G435" i="14"/>
  <c r="B436" i="14"/>
  <c r="C436" i="14"/>
  <c r="D436" i="14"/>
  <c r="E436" i="14"/>
  <c r="G436" i="14"/>
  <c r="B437" i="14"/>
  <c r="C437" i="14"/>
  <c r="D437" i="14"/>
  <c r="E437" i="14"/>
  <c r="G437" i="14"/>
  <c r="B438" i="14"/>
  <c r="C438" i="14"/>
  <c r="D438" i="14"/>
  <c r="E438" i="14"/>
  <c r="G438" i="14"/>
  <c r="B439" i="14"/>
  <c r="C439" i="14"/>
  <c r="D439" i="14"/>
  <c r="E439" i="14"/>
  <c r="G439" i="14"/>
  <c r="B440" i="14"/>
  <c r="C440" i="14"/>
  <c r="D440" i="14"/>
  <c r="E440" i="14"/>
  <c r="G440" i="14"/>
  <c r="B441" i="14"/>
  <c r="C441" i="14"/>
  <c r="D441" i="14"/>
  <c r="E441" i="14"/>
  <c r="G441" i="14"/>
  <c r="B442" i="14"/>
  <c r="C442" i="14"/>
  <c r="D442" i="14"/>
  <c r="E442" i="14"/>
  <c r="G442" i="14"/>
  <c r="B443" i="14"/>
  <c r="C443" i="14"/>
  <c r="D443" i="14"/>
  <c r="E443" i="14"/>
  <c r="G443" i="14"/>
  <c r="B444" i="14"/>
  <c r="C444" i="14"/>
  <c r="D444" i="14"/>
  <c r="E444" i="14"/>
  <c r="G444" i="14"/>
  <c r="B445" i="14"/>
  <c r="C445" i="14"/>
  <c r="D445" i="14"/>
  <c r="E445" i="14"/>
  <c r="G445" i="14"/>
  <c r="B446" i="14"/>
  <c r="C446" i="14"/>
  <c r="D446" i="14"/>
  <c r="E446" i="14"/>
  <c r="G446" i="14"/>
  <c r="B447" i="14"/>
  <c r="C447" i="14"/>
  <c r="D447" i="14"/>
  <c r="E447" i="14"/>
  <c r="G447" i="14"/>
  <c r="B448" i="14"/>
  <c r="C448" i="14"/>
  <c r="D448" i="14"/>
  <c r="E448" i="14"/>
  <c r="G448" i="14"/>
  <c r="B449" i="14"/>
  <c r="C449" i="14"/>
  <c r="D449" i="14"/>
  <c r="E449" i="14"/>
  <c r="G449" i="14"/>
  <c r="B450" i="14"/>
  <c r="C450" i="14"/>
  <c r="D450" i="14"/>
  <c r="E450" i="14"/>
  <c r="G450" i="14"/>
  <c r="B451" i="14"/>
  <c r="C451" i="14"/>
  <c r="D451" i="14"/>
  <c r="E451" i="14"/>
  <c r="G451" i="14"/>
  <c r="B452" i="14"/>
  <c r="C452" i="14"/>
  <c r="D452" i="14"/>
  <c r="E452" i="14"/>
  <c r="G452" i="14"/>
  <c r="B453" i="14"/>
  <c r="C453" i="14"/>
  <c r="D453" i="14"/>
  <c r="E453" i="14"/>
  <c r="G453" i="14"/>
  <c r="B454" i="14"/>
  <c r="C454" i="14"/>
  <c r="D454" i="14"/>
  <c r="E454" i="14"/>
  <c r="G454" i="14"/>
  <c r="B455" i="14"/>
  <c r="C455" i="14"/>
  <c r="D455" i="14"/>
  <c r="E455" i="14"/>
  <c r="G455" i="14"/>
  <c r="B456" i="14"/>
  <c r="C456" i="14"/>
  <c r="D456" i="14"/>
  <c r="E456" i="14"/>
  <c r="G456" i="14"/>
  <c r="B457" i="14"/>
  <c r="C457" i="14"/>
  <c r="D457" i="14"/>
  <c r="E457" i="14"/>
  <c r="G457" i="14"/>
  <c r="B458" i="14"/>
  <c r="C458" i="14"/>
  <c r="D458" i="14"/>
  <c r="E458" i="14"/>
  <c r="G458" i="14"/>
  <c r="B459" i="14"/>
  <c r="C459" i="14"/>
  <c r="D459" i="14"/>
  <c r="E459" i="14"/>
  <c r="G459" i="14"/>
  <c r="B460" i="14"/>
  <c r="C460" i="14"/>
  <c r="D460" i="14"/>
  <c r="E460" i="14"/>
  <c r="G460" i="14"/>
  <c r="B461" i="14"/>
  <c r="C461" i="14"/>
  <c r="D461" i="14"/>
  <c r="E461" i="14"/>
  <c r="G461" i="14"/>
  <c r="B462" i="14"/>
  <c r="C462" i="14"/>
  <c r="D462" i="14"/>
  <c r="E462" i="14"/>
  <c r="G462" i="14"/>
  <c r="B463" i="14"/>
  <c r="C463" i="14"/>
  <c r="D463" i="14"/>
  <c r="E463" i="14"/>
  <c r="G463" i="14"/>
  <c r="B464" i="14"/>
  <c r="C464" i="14"/>
  <c r="D464" i="14"/>
  <c r="E464" i="14"/>
  <c r="G464" i="14"/>
  <c r="B465" i="14"/>
  <c r="C465" i="14"/>
  <c r="D465" i="14"/>
  <c r="E465" i="14"/>
  <c r="G465" i="14"/>
  <c r="B466" i="14"/>
  <c r="C466" i="14"/>
  <c r="D466" i="14"/>
  <c r="E466" i="14"/>
  <c r="G466" i="14"/>
  <c r="B467" i="14"/>
  <c r="C467" i="14"/>
  <c r="D467" i="14"/>
  <c r="E467" i="14"/>
  <c r="G467" i="14"/>
  <c r="B468" i="14"/>
  <c r="C468" i="14"/>
  <c r="D468" i="14"/>
  <c r="E468" i="14"/>
  <c r="G468" i="14"/>
  <c r="B469" i="14"/>
  <c r="C469" i="14"/>
  <c r="D469" i="14"/>
  <c r="E469" i="14"/>
  <c r="G469" i="14"/>
  <c r="B470" i="14"/>
  <c r="C470" i="14"/>
  <c r="D470" i="14"/>
  <c r="E470" i="14"/>
  <c r="G470" i="14"/>
  <c r="B471" i="14"/>
  <c r="C471" i="14"/>
  <c r="D471" i="14"/>
  <c r="E471" i="14"/>
  <c r="G471" i="14"/>
  <c r="B472" i="14"/>
  <c r="C472" i="14"/>
  <c r="D472" i="14"/>
  <c r="E472" i="14"/>
  <c r="G472" i="14"/>
  <c r="B473" i="14"/>
  <c r="C473" i="14"/>
  <c r="D473" i="14"/>
  <c r="E473" i="14"/>
  <c r="G473" i="14"/>
  <c r="B474" i="14"/>
  <c r="C474" i="14"/>
  <c r="D474" i="14"/>
  <c r="E474" i="14"/>
  <c r="G474" i="14"/>
  <c r="B475" i="14"/>
  <c r="C475" i="14"/>
  <c r="D475" i="14"/>
  <c r="E475" i="14"/>
  <c r="G475" i="14"/>
  <c r="B476" i="14"/>
  <c r="C476" i="14"/>
  <c r="D476" i="14"/>
  <c r="E476" i="14"/>
  <c r="G476" i="14"/>
  <c r="B477" i="14"/>
  <c r="C477" i="14"/>
  <c r="D477" i="14"/>
  <c r="E477" i="14"/>
  <c r="G477" i="14"/>
  <c r="B478" i="14"/>
  <c r="C478" i="14"/>
  <c r="D478" i="14"/>
  <c r="E478" i="14"/>
  <c r="G478" i="14"/>
  <c r="B479" i="14"/>
  <c r="C479" i="14"/>
  <c r="D479" i="14"/>
  <c r="E479" i="14"/>
  <c r="G479" i="14"/>
  <c r="B480" i="14"/>
  <c r="C480" i="14"/>
  <c r="D480" i="14"/>
  <c r="E480" i="14"/>
  <c r="G480" i="14"/>
  <c r="B481" i="14"/>
  <c r="C481" i="14"/>
  <c r="D481" i="14"/>
  <c r="E481" i="14"/>
  <c r="G481" i="14"/>
  <c r="B482" i="14"/>
  <c r="C482" i="14"/>
  <c r="D482" i="14"/>
  <c r="E482" i="14"/>
  <c r="G482" i="14"/>
  <c r="B483" i="14"/>
  <c r="C483" i="14"/>
  <c r="D483" i="14"/>
  <c r="E483" i="14"/>
  <c r="G483" i="14"/>
  <c r="B484" i="14"/>
  <c r="C484" i="14"/>
  <c r="D484" i="14"/>
  <c r="E484" i="14"/>
  <c r="G484" i="14"/>
  <c r="B485" i="14"/>
  <c r="C485" i="14"/>
  <c r="D485" i="14"/>
  <c r="E485" i="14"/>
  <c r="G485" i="14"/>
  <c r="B486" i="14"/>
  <c r="C486" i="14"/>
  <c r="D486" i="14"/>
  <c r="E486" i="14"/>
  <c r="G486" i="14"/>
  <c r="B487" i="14"/>
  <c r="C487" i="14"/>
  <c r="D487" i="14"/>
  <c r="E487" i="14"/>
  <c r="G487" i="14"/>
  <c r="B488" i="14"/>
  <c r="C488" i="14"/>
  <c r="D488" i="14"/>
  <c r="E488" i="14"/>
  <c r="G488" i="14"/>
  <c r="B489" i="14"/>
  <c r="C489" i="14"/>
  <c r="D489" i="14"/>
  <c r="E489" i="14"/>
  <c r="G489" i="14"/>
  <c r="B490" i="14"/>
  <c r="C490" i="14"/>
  <c r="D490" i="14"/>
  <c r="E490" i="14"/>
  <c r="G490" i="14"/>
  <c r="B491" i="14"/>
  <c r="C491" i="14"/>
  <c r="D491" i="14"/>
  <c r="E491" i="14"/>
  <c r="G491" i="14"/>
  <c r="B492" i="14"/>
  <c r="C492" i="14"/>
  <c r="D492" i="14"/>
  <c r="E492" i="14"/>
  <c r="G492" i="14"/>
  <c r="B493" i="14"/>
  <c r="C493" i="14"/>
  <c r="D493" i="14"/>
  <c r="E493" i="14"/>
  <c r="G493" i="14"/>
  <c r="B494" i="14"/>
  <c r="C494" i="14"/>
  <c r="D494" i="14"/>
  <c r="E494" i="14"/>
  <c r="G494" i="14"/>
  <c r="B495" i="14"/>
  <c r="C495" i="14"/>
  <c r="D495" i="14"/>
  <c r="E495" i="14"/>
  <c r="G495" i="14"/>
  <c r="B496" i="14"/>
  <c r="C496" i="14"/>
  <c r="D496" i="14"/>
  <c r="E496" i="14"/>
  <c r="G496" i="14"/>
  <c r="B497" i="14"/>
  <c r="C497" i="14"/>
  <c r="D497" i="14"/>
  <c r="E497" i="14"/>
  <c r="G497" i="14"/>
  <c r="B498" i="14"/>
  <c r="C498" i="14"/>
  <c r="D498" i="14"/>
  <c r="E498" i="14"/>
  <c r="G498" i="14"/>
  <c r="B499" i="14"/>
  <c r="C499" i="14"/>
  <c r="D499" i="14"/>
  <c r="E499" i="14"/>
  <c r="G499" i="14"/>
  <c r="B500" i="14"/>
  <c r="C500" i="14"/>
  <c r="D500" i="14"/>
  <c r="E500" i="14"/>
  <c r="G500" i="14"/>
  <c r="B501" i="14"/>
  <c r="C501" i="14"/>
  <c r="D501" i="14"/>
  <c r="E501" i="14"/>
  <c r="G501" i="14"/>
  <c r="B502" i="14"/>
  <c r="C502" i="14"/>
  <c r="D502" i="14"/>
  <c r="E502" i="14"/>
  <c r="G502" i="14"/>
  <c r="B503" i="14"/>
  <c r="C503" i="14"/>
  <c r="D503" i="14"/>
  <c r="E503" i="14"/>
  <c r="G503" i="14"/>
  <c r="B504" i="14"/>
  <c r="C504" i="14"/>
  <c r="D504" i="14"/>
  <c r="E504" i="14"/>
  <c r="G504" i="14"/>
  <c r="B505" i="14"/>
  <c r="C505" i="14"/>
  <c r="D505" i="14"/>
  <c r="E505" i="14"/>
  <c r="G505" i="14"/>
  <c r="B506" i="14"/>
  <c r="C506" i="14"/>
  <c r="D506" i="14"/>
  <c r="E506" i="14"/>
  <c r="G506" i="14"/>
  <c r="B507" i="14"/>
  <c r="C507" i="14"/>
  <c r="D507" i="14"/>
  <c r="E507" i="14"/>
  <c r="G507" i="14"/>
  <c r="B508" i="14"/>
  <c r="C508" i="14"/>
  <c r="D508" i="14"/>
  <c r="E508" i="14"/>
  <c r="G508" i="14"/>
  <c r="B509" i="14"/>
  <c r="C509" i="14"/>
  <c r="D509" i="14"/>
  <c r="I509" i="14" s="1"/>
  <c r="J509" i="14" s="1"/>
  <c r="E509" i="14"/>
  <c r="G509" i="14"/>
  <c r="B510" i="14"/>
  <c r="C510" i="14"/>
  <c r="D510" i="14"/>
  <c r="E510" i="14"/>
  <c r="G510" i="14"/>
  <c r="B511" i="14"/>
  <c r="C511" i="14"/>
  <c r="D511" i="14"/>
  <c r="E511" i="14"/>
  <c r="G511" i="14"/>
  <c r="B512" i="14"/>
  <c r="C512" i="14"/>
  <c r="D512" i="14"/>
  <c r="E512" i="14"/>
  <c r="G512" i="14"/>
  <c r="B513" i="14"/>
  <c r="C513" i="14"/>
  <c r="D513" i="14"/>
  <c r="E513" i="14"/>
  <c r="G513" i="14"/>
  <c r="B514" i="14"/>
  <c r="C514" i="14"/>
  <c r="D514" i="14"/>
  <c r="E514" i="14"/>
  <c r="G514" i="14"/>
  <c r="B515" i="14"/>
  <c r="C515" i="14"/>
  <c r="D515" i="14"/>
  <c r="E515" i="14"/>
  <c r="G515" i="14"/>
  <c r="B516" i="14"/>
  <c r="C516" i="14"/>
  <c r="D516" i="14"/>
  <c r="E516" i="14"/>
  <c r="G516" i="14"/>
  <c r="B517" i="14"/>
  <c r="C517" i="14"/>
  <c r="D517" i="14"/>
  <c r="E517" i="14"/>
  <c r="G517" i="14"/>
  <c r="B518" i="14"/>
  <c r="C518" i="14"/>
  <c r="D518" i="14"/>
  <c r="E518" i="14"/>
  <c r="G518" i="14"/>
  <c r="B519" i="14"/>
  <c r="C519" i="14"/>
  <c r="D519" i="14"/>
  <c r="E519" i="14"/>
  <c r="G519" i="14"/>
  <c r="B520" i="14"/>
  <c r="C520" i="14"/>
  <c r="D520" i="14"/>
  <c r="E520" i="14"/>
  <c r="G520" i="14"/>
  <c r="B521" i="14"/>
  <c r="C521" i="14"/>
  <c r="D521" i="14"/>
  <c r="E521" i="14"/>
  <c r="G521" i="14"/>
  <c r="B522" i="14"/>
  <c r="C522" i="14"/>
  <c r="D522" i="14"/>
  <c r="E522" i="14"/>
  <c r="G522" i="14"/>
  <c r="B523" i="14"/>
  <c r="C523" i="14"/>
  <c r="D523" i="14"/>
  <c r="E523" i="14"/>
  <c r="G523" i="14"/>
  <c r="B524" i="14"/>
  <c r="C524" i="14"/>
  <c r="D524" i="14"/>
  <c r="E524" i="14"/>
  <c r="G524" i="14"/>
  <c r="B525" i="14"/>
  <c r="C525" i="14"/>
  <c r="D525" i="14"/>
  <c r="E525" i="14"/>
  <c r="G525" i="14"/>
  <c r="B526" i="14"/>
  <c r="C526" i="14"/>
  <c r="D526" i="14"/>
  <c r="E526" i="14"/>
  <c r="G526" i="14"/>
  <c r="B527" i="14"/>
  <c r="C527" i="14"/>
  <c r="D527" i="14"/>
  <c r="E527" i="14"/>
  <c r="G527" i="14"/>
  <c r="B528" i="14"/>
  <c r="C528" i="14"/>
  <c r="D528" i="14"/>
  <c r="E528" i="14"/>
  <c r="G528" i="14"/>
  <c r="B529" i="14"/>
  <c r="C529" i="14"/>
  <c r="D529" i="14"/>
  <c r="E529" i="14"/>
  <c r="G529" i="14"/>
  <c r="B530" i="14"/>
  <c r="C530" i="14"/>
  <c r="D530" i="14"/>
  <c r="E530" i="14"/>
  <c r="G530" i="14"/>
  <c r="B531" i="14"/>
  <c r="C531" i="14"/>
  <c r="D531" i="14"/>
  <c r="E531" i="14"/>
  <c r="G531" i="14"/>
  <c r="B532" i="14"/>
  <c r="C532" i="14"/>
  <c r="D532" i="14"/>
  <c r="E532" i="14"/>
  <c r="G532" i="14"/>
  <c r="B533" i="14"/>
  <c r="C533" i="14"/>
  <c r="D533" i="14"/>
  <c r="E533" i="14"/>
  <c r="G533" i="14"/>
  <c r="B534" i="14"/>
  <c r="C534" i="14"/>
  <c r="D534" i="14"/>
  <c r="E534" i="14"/>
  <c r="G534" i="14"/>
  <c r="B535" i="14"/>
  <c r="C535" i="14"/>
  <c r="D535" i="14"/>
  <c r="E535" i="14"/>
  <c r="G535" i="14"/>
  <c r="B536" i="14"/>
  <c r="C536" i="14"/>
  <c r="D536" i="14"/>
  <c r="E536" i="14"/>
  <c r="G536" i="14"/>
  <c r="B537" i="14"/>
  <c r="C537" i="14"/>
  <c r="D537" i="14"/>
  <c r="E537" i="14"/>
  <c r="G537" i="14"/>
  <c r="B538" i="14"/>
  <c r="C538" i="14"/>
  <c r="D538" i="14"/>
  <c r="E538" i="14"/>
  <c r="G538" i="14"/>
  <c r="B539" i="14"/>
  <c r="C539" i="14"/>
  <c r="D539" i="14"/>
  <c r="E539" i="14"/>
  <c r="G539" i="14"/>
  <c r="B540" i="14"/>
  <c r="C540" i="14"/>
  <c r="D540" i="14"/>
  <c r="E540" i="14"/>
  <c r="G540" i="14"/>
  <c r="B541" i="14"/>
  <c r="C541" i="14"/>
  <c r="D541" i="14"/>
  <c r="E541" i="14"/>
  <c r="G541" i="14"/>
  <c r="B542" i="14"/>
  <c r="C542" i="14"/>
  <c r="D542" i="14"/>
  <c r="E542" i="14"/>
  <c r="G542" i="14"/>
  <c r="B543" i="14"/>
  <c r="C543" i="14"/>
  <c r="D543" i="14"/>
  <c r="E543" i="14"/>
  <c r="G543" i="14"/>
  <c r="B544" i="14"/>
  <c r="C544" i="14"/>
  <c r="D544" i="14"/>
  <c r="E544" i="14"/>
  <c r="G544" i="14"/>
  <c r="B545" i="14"/>
  <c r="C545" i="14"/>
  <c r="D545" i="14"/>
  <c r="E545" i="14"/>
  <c r="G545" i="14"/>
  <c r="B546" i="14"/>
  <c r="C546" i="14"/>
  <c r="D546" i="14"/>
  <c r="E546" i="14"/>
  <c r="G546" i="14"/>
  <c r="B547" i="14"/>
  <c r="C547" i="14"/>
  <c r="D547" i="14"/>
  <c r="E547" i="14"/>
  <c r="G547" i="14"/>
  <c r="B548" i="14"/>
  <c r="C548" i="14"/>
  <c r="D548" i="14"/>
  <c r="E548" i="14"/>
  <c r="G548" i="14"/>
  <c r="B549" i="14"/>
  <c r="C549" i="14"/>
  <c r="D549" i="14"/>
  <c r="AG549" i="14" s="1"/>
  <c r="AH549" i="14" s="1"/>
  <c r="E549" i="14"/>
  <c r="G549" i="14"/>
  <c r="B550" i="14"/>
  <c r="C550" i="14"/>
  <c r="D550" i="14"/>
  <c r="E550" i="14"/>
  <c r="G550" i="14"/>
  <c r="B551" i="14"/>
  <c r="C551" i="14"/>
  <c r="D551" i="14"/>
  <c r="E551" i="14"/>
  <c r="G551" i="14"/>
  <c r="B552" i="14"/>
  <c r="C552" i="14"/>
  <c r="D552" i="14"/>
  <c r="E552" i="14"/>
  <c r="G552" i="14"/>
  <c r="B553" i="14"/>
  <c r="C553" i="14"/>
  <c r="D553" i="14"/>
  <c r="E553" i="14"/>
  <c r="G553" i="14"/>
  <c r="B554" i="14"/>
  <c r="C554" i="14"/>
  <c r="D554" i="14"/>
  <c r="E554" i="14"/>
  <c r="G554" i="14"/>
  <c r="B555" i="14"/>
  <c r="C555" i="14"/>
  <c r="D555" i="14"/>
  <c r="E555" i="14"/>
  <c r="G555" i="14"/>
  <c r="B556" i="14"/>
  <c r="C556" i="14"/>
  <c r="D556" i="14"/>
  <c r="E556" i="14"/>
  <c r="G556" i="14"/>
  <c r="B557" i="14"/>
  <c r="C557" i="14"/>
  <c r="D557" i="14"/>
  <c r="E557" i="14"/>
  <c r="G557" i="14"/>
  <c r="B558" i="14"/>
  <c r="C558" i="14"/>
  <c r="D558" i="14"/>
  <c r="E558" i="14"/>
  <c r="G558" i="14"/>
  <c r="B559" i="14"/>
  <c r="C559" i="14"/>
  <c r="D559" i="14"/>
  <c r="E559" i="14"/>
  <c r="G559" i="14"/>
  <c r="B560" i="14"/>
  <c r="C560" i="14"/>
  <c r="D560" i="14"/>
  <c r="E560" i="14"/>
  <c r="G560" i="14"/>
  <c r="B561" i="14"/>
  <c r="C561" i="14"/>
  <c r="D561" i="14"/>
  <c r="E561" i="14"/>
  <c r="G561" i="14"/>
  <c r="B562" i="14"/>
  <c r="C562" i="14"/>
  <c r="D562" i="14"/>
  <c r="E562" i="14"/>
  <c r="G562" i="14"/>
  <c r="B563" i="14"/>
  <c r="C563" i="14"/>
  <c r="D563" i="14"/>
  <c r="E563" i="14"/>
  <c r="G563" i="14"/>
  <c r="B564" i="14"/>
  <c r="C564" i="14"/>
  <c r="D564" i="14"/>
  <c r="E564" i="14"/>
  <c r="G564" i="14"/>
  <c r="B565" i="14"/>
  <c r="C565" i="14"/>
  <c r="D565" i="14"/>
  <c r="E565" i="14"/>
  <c r="G565" i="14"/>
  <c r="B566" i="14"/>
  <c r="C566" i="14"/>
  <c r="D566" i="14"/>
  <c r="E566" i="14"/>
  <c r="G566" i="14"/>
  <c r="B567" i="14"/>
  <c r="C567" i="14"/>
  <c r="D567" i="14"/>
  <c r="E567" i="14"/>
  <c r="G567" i="14"/>
  <c r="B568" i="14"/>
  <c r="C568" i="14"/>
  <c r="D568" i="14"/>
  <c r="E568" i="14"/>
  <c r="G568" i="14"/>
  <c r="B569" i="14"/>
  <c r="C569" i="14"/>
  <c r="D569" i="14"/>
  <c r="E569" i="14"/>
  <c r="G569" i="14"/>
  <c r="B570" i="14"/>
  <c r="C570" i="14"/>
  <c r="D570" i="14"/>
  <c r="E570" i="14"/>
  <c r="G570" i="14"/>
  <c r="B571" i="14"/>
  <c r="C571" i="14"/>
  <c r="D571" i="14"/>
  <c r="E571" i="14"/>
  <c r="G571" i="14"/>
  <c r="B572" i="14"/>
  <c r="C572" i="14"/>
  <c r="D572" i="14"/>
  <c r="E572" i="14"/>
  <c r="G572" i="14"/>
  <c r="B573" i="14"/>
  <c r="C573" i="14"/>
  <c r="D573" i="14"/>
  <c r="E573" i="14"/>
  <c r="G573" i="14"/>
  <c r="B574" i="14"/>
  <c r="C574" i="14"/>
  <c r="D574" i="14"/>
  <c r="E574" i="14"/>
  <c r="G574" i="14"/>
  <c r="B575" i="14"/>
  <c r="C575" i="14"/>
  <c r="D575" i="14"/>
  <c r="E575" i="14"/>
  <c r="G575" i="14"/>
  <c r="B576" i="14"/>
  <c r="C576" i="14"/>
  <c r="D576" i="14"/>
  <c r="E576" i="14"/>
  <c r="G576" i="14"/>
  <c r="B577" i="14"/>
  <c r="C577" i="14"/>
  <c r="D577" i="14"/>
  <c r="E577" i="14"/>
  <c r="G577" i="14"/>
  <c r="B578" i="14"/>
  <c r="C578" i="14"/>
  <c r="D578" i="14"/>
  <c r="E578" i="14"/>
  <c r="G578" i="14"/>
  <c r="B579" i="14"/>
  <c r="C579" i="14"/>
  <c r="D579" i="14"/>
  <c r="E579" i="14"/>
  <c r="G579" i="14"/>
  <c r="B580" i="14"/>
  <c r="C580" i="14"/>
  <c r="D580" i="14"/>
  <c r="E580" i="14"/>
  <c r="G580" i="14"/>
  <c r="B581" i="14"/>
  <c r="C581" i="14"/>
  <c r="D581" i="14"/>
  <c r="E581" i="14"/>
  <c r="G581" i="14"/>
  <c r="B582" i="14"/>
  <c r="C582" i="14"/>
  <c r="D582" i="14"/>
  <c r="E582" i="14"/>
  <c r="G582" i="14"/>
  <c r="B583" i="14"/>
  <c r="C583" i="14"/>
  <c r="D583" i="14"/>
  <c r="E583" i="14"/>
  <c r="G583" i="14"/>
  <c r="B584" i="14"/>
  <c r="C584" i="14"/>
  <c r="D584" i="14"/>
  <c r="E584" i="14"/>
  <c r="G584" i="14"/>
  <c r="B585" i="14"/>
  <c r="C585" i="14"/>
  <c r="D585" i="14"/>
  <c r="E585" i="14"/>
  <c r="G585" i="14"/>
  <c r="B586" i="14"/>
  <c r="C586" i="14"/>
  <c r="D586" i="14"/>
  <c r="E586" i="14"/>
  <c r="G586" i="14"/>
  <c r="B587" i="14"/>
  <c r="C587" i="14"/>
  <c r="D587" i="14"/>
  <c r="E587" i="14"/>
  <c r="G587" i="14"/>
  <c r="B588" i="14"/>
  <c r="C588" i="14"/>
  <c r="D588" i="14"/>
  <c r="E588" i="14"/>
  <c r="G588" i="14"/>
  <c r="B589" i="14"/>
  <c r="C589" i="14"/>
  <c r="D589" i="14"/>
  <c r="E589" i="14"/>
  <c r="G589" i="14"/>
  <c r="B590" i="14"/>
  <c r="C590" i="14"/>
  <c r="D590" i="14"/>
  <c r="E590" i="14"/>
  <c r="G590" i="14"/>
  <c r="B591" i="14"/>
  <c r="C591" i="14"/>
  <c r="D591" i="14"/>
  <c r="E591" i="14"/>
  <c r="G591" i="14"/>
  <c r="B592" i="14"/>
  <c r="C592" i="14"/>
  <c r="D592" i="14"/>
  <c r="E592" i="14"/>
  <c r="G592" i="14"/>
  <c r="B593" i="14"/>
  <c r="C593" i="14"/>
  <c r="D593" i="14"/>
  <c r="E593" i="14"/>
  <c r="G593" i="14"/>
  <c r="B594" i="14"/>
  <c r="C594" i="14"/>
  <c r="D594" i="14"/>
  <c r="E594" i="14"/>
  <c r="G594" i="14"/>
  <c r="B595" i="14"/>
  <c r="C595" i="14"/>
  <c r="D595" i="14"/>
  <c r="E595" i="14"/>
  <c r="G595" i="14"/>
  <c r="B596" i="14"/>
  <c r="C596" i="14"/>
  <c r="D596" i="14"/>
  <c r="E596" i="14"/>
  <c r="G596" i="14"/>
  <c r="B597" i="14"/>
  <c r="C597" i="14"/>
  <c r="D597" i="14"/>
  <c r="E597" i="14"/>
  <c r="G597" i="14"/>
  <c r="B598" i="14"/>
  <c r="C598" i="14"/>
  <c r="D598" i="14"/>
  <c r="E598" i="14"/>
  <c r="G598" i="14"/>
  <c r="B599" i="14"/>
  <c r="C599" i="14"/>
  <c r="D599" i="14"/>
  <c r="E599" i="14"/>
  <c r="G599" i="14"/>
  <c r="B600" i="14"/>
  <c r="C600" i="14"/>
  <c r="D600" i="14"/>
  <c r="E600" i="14"/>
  <c r="G600" i="14"/>
  <c r="B601" i="14"/>
  <c r="C601" i="14"/>
  <c r="D601" i="14"/>
  <c r="E601" i="14"/>
  <c r="G601" i="14"/>
  <c r="B602" i="14"/>
  <c r="C602" i="14"/>
  <c r="D602" i="14"/>
  <c r="E602" i="14"/>
  <c r="G602" i="14"/>
  <c r="B603" i="14"/>
  <c r="C603" i="14"/>
  <c r="D603" i="14"/>
  <c r="E603" i="14"/>
  <c r="G603" i="14"/>
  <c r="B604" i="14"/>
  <c r="C604" i="14"/>
  <c r="D604" i="14"/>
  <c r="E604" i="14"/>
  <c r="G604" i="14"/>
  <c r="B605" i="14"/>
  <c r="C605" i="14"/>
  <c r="D605" i="14"/>
  <c r="E605" i="14"/>
  <c r="G605" i="14"/>
  <c r="B606" i="14"/>
  <c r="C606" i="14"/>
  <c r="D606" i="14"/>
  <c r="E606" i="14"/>
  <c r="G606" i="14"/>
  <c r="B607" i="14"/>
  <c r="C607" i="14"/>
  <c r="D607" i="14"/>
  <c r="E607" i="14"/>
  <c r="G607" i="14"/>
  <c r="B608" i="14"/>
  <c r="C608" i="14"/>
  <c r="D608" i="14"/>
  <c r="E608" i="14"/>
  <c r="G608" i="14"/>
  <c r="B609" i="14"/>
  <c r="C609" i="14"/>
  <c r="D609" i="14"/>
  <c r="E609" i="14"/>
  <c r="G609" i="14"/>
  <c r="B610" i="14"/>
  <c r="C610" i="14"/>
  <c r="D610" i="14"/>
  <c r="E610" i="14"/>
  <c r="G610" i="14"/>
  <c r="B611" i="14"/>
  <c r="C611" i="14"/>
  <c r="D611" i="14"/>
  <c r="E611" i="14"/>
  <c r="G611" i="14"/>
  <c r="B612" i="14"/>
  <c r="C612" i="14"/>
  <c r="D612" i="14"/>
  <c r="E612" i="14"/>
  <c r="G612" i="14"/>
  <c r="B613" i="14"/>
  <c r="C613" i="14"/>
  <c r="D613" i="14"/>
  <c r="E613" i="14"/>
  <c r="G613" i="14"/>
  <c r="B614" i="14"/>
  <c r="C614" i="14"/>
  <c r="D614" i="14"/>
  <c r="E614" i="14"/>
  <c r="G614" i="14"/>
  <c r="B615" i="14"/>
  <c r="C615" i="14"/>
  <c r="D615" i="14"/>
  <c r="E615" i="14"/>
  <c r="G615" i="14"/>
  <c r="B616" i="14"/>
  <c r="C616" i="14"/>
  <c r="D616" i="14"/>
  <c r="E616" i="14"/>
  <c r="G616" i="14"/>
  <c r="B617" i="14"/>
  <c r="C617" i="14"/>
  <c r="D617" i="14"/>
  <c r="E617" i="14"/>
  <c r="G617" i="14"/>
  <c r="B618" i="14"/>
  <c r="C618" i="14"/>
  <c r="D618" i="14"/>
  <c r="E618" i="14"/>
  <c r="G618" i="14"/>
  <c r="B619" i="14"/>
  <c r="C619" i="14"/>
  <c r="D619" i="14"/>
  <c r="E619" i="14"/>
  <c r="G619" i="14"/>
  <c r="B620" i="14"/>
  <c r="C620" i="14"/>
  <c r="D620" i="14"/>
  <c r="E620" i="14"/>
  <c r="G620" i="14"/>
  <c r="B621" i="14"/>
  <c r="C621" i="14"/>
  <c r="D621" i="14"/>
  <c r="E621" i="14"/>
  <c r="G621" i="14"/>
  <c r="B622" i="14"/>
  <c r="C622" i="14"/>
  <c r="D622" i="14"/>
  <c r="E622" i="14"/>
  <c r="G622" i="14"/>
  <c r="B623" i="14"/>
  <c r="C623" i="14"/>
  <c r="D623" i="14"/>
  <c r="E623" i="14"/>
  <c r="G623" i="14"/>
  <c r="B624" i="14"/>
  <c r="C624" i="14"/>
  <c r="D624" i="14"/>
  <c r="E624" i="14"/>
  <c r="G624" i="14"/>
  <c r="B625" i="14"/>
  <c r="C625" i="14"/>
  <c r="D625" i="14"/>
  <c r="E625" i="14"/>
  <c r="G625" i="14"/>
  <c r="B626" i="14"/>
  <c r="C626" i="14"/>
  <c r="D626" i="14"/>
  <c r="E626" i="14"/>
  <c r="G626" i="14"/>
  <c r="B627" i="14"/>
  <c r="C627" i="14"/>
  <c r="D627" i="14"/>
  <c r="E627" i="14"/>
  <c r="G627" i="14"/>
  <c r="B628" i="14"/>
  <c r="C628" i="14"/>
  <c r="D628" i="14"/>
  <c r="E628" i="14"/>
  <c r="G628" i="14"/>
  <c r="B629" i="14"/>
  <c r="C629" i="14"/>
  <c r="D629" i="14"/>
  <c r="E629" i="14"/>
  <c r="G629" i="14"/>
  <c r="B630" i="14"/>
  <c r="C630" i="14"/>
  <c r="D630" i="14"/>
  <c r="E630" i="14"/>
  <c r="G630" i="14"/>
  <c r="B631" i="14"/>
  <c r="C631" i="14"/>
  <c r="D631" i="14"/>
  <c r="E631" i="14"/>
  <c r="G631" i="14"/>
  <c r="B632" i="14"/>
  <c r="C632" i="14"/>
  <c r="D632" i="14"/>
  <c r="E632" i="14"/>
  <c r="G632" i="14"/>
  <c r="B633" i="14"/>
  <c r="C633" i="14"/>
  <c r="D633" i="14"/>
  <c r="E633" i="14"/>
  <c r="G633" i="14"/>
  <c r="B634" i="14"/>
  <c r="C634" i="14"/>
  <c r="D634" i="14"/>
  <c r="E634" i="14"/>
  <c r="G634" i="14"/>
  <c r="B635" i="14"/>
  <c r="C635" i="14"/>
  <c r="D635" i="14"/>
  <c r="E635" i="14"/>
  <c r="G635" i="14"/>
  <c r="B636" i="14"/>
  <c r="C636" i="14"/>
  <c r="D636" i="14"/>
  <c r="E636" i="14"/>
  <c r="G636" i="14"/>
  <c r="B637" i="14"/>
  <c r="C637" i="14"/>
  <c r="D637" i="14"/>
  <c r="E637" i="14"/>
  <c r="G637" i="14"/>
  <c r="B638" i="14"/>
  <c r="C638" i="14"/>
  <c r="D638" i="14"/>
  <c r="E638" i="14"/>
  <c r="G638" i="14"/>
  <c r="B639" i="14"/>
  <c r="C639" i="14"/>
  <c r="D639" i="14"/>
  <c r="E639" i="14"/>
  <c r="G639" i="14"/>
  <c r="B640" i="14"/>
  <c r="C640" i="14"/>
  <c r="D640" i="14"/>
  <c r="E640" i="14"/>
  <c r="G640" i="14"/>
  <c r="B641" i="14"/>
  <c r="C641" i="14"/>
  <c r="D641" i="14"/>
  <c r="E641" i="14"/>
  <c r="G641" i="14"/>
  <c r="B642" i="14"/>
  <c r="C642" i="14"/>
  <c r="D642" i="14"/>
  <c r="E642" i="14"/>
  <c r="G642" i="14"/>
  <c r="B643" i="14"/>
  <c r="C643" i="14"/>
  <c r="D643" i="14"/>
  <c r="E643" i="14"/>
  <c r="G643" i="14"/>
  <c r="B644" i="14"/>
  <c r="C644" i="14"/>
  <c r="D644" i="14"/>
  <c r="E644" i="14"/>
  <c r="G644" i="14"/>
  <c r="B645" i="14"/>
  <c r="C645" i="14"/>
  <c r="D645" i="14"/>
  <c r="L645" i="14" s="1"/>
  <c r="M645" i="14" s="1"/>
  <c r="E645" i="14"/>
  <c r="G645" i="14"/>
  <c r="B646" i="14"/>
  <c r="C646" i="14"/>
  <c r="D646" i="14"/>
  <c r="E646" i="14"/>
  <c r="G646" i="14"/>
  <c r="B647" i="14"/>
  <c r="C647" i="14"/>
  <c r="D647" i="14"/>
  <c r="E647" i="14"/>
  <c r="G647" i="14"/>
  <c r="B648" i="14"/>
  <c r="C648" i="14"/>
  <c r="D648" i="14"/>
  <c r="E648" i="14"/>
  <c r="G648" i="14"/>
  <c r="B649" i="14"/>
  <c r="C649" i="14"/>
  <c r="D649" i="14"/>
  <c r="E649" i="14"/>
  <c r="G649" i="14"/>
  <c r="B650" i="14"/>
  <c r="C650" i="14"/>
  <c r="D650" i="14"/>
  <c r="E650" i="14"/>
  <c r="G650" i="14"/>
  <c r="B651" i="14"/>
  <c r="C651" i="14"/>
  <c r="D651" i="14"/>
  <c r="E651" i="14"/>
  <c r="G651" i="14"/>
  <c r="B652" i="14"/>
  <c r="C652" i="14"/>
  <c r="D652" i="14"/>
  <c r="E652" i="14"/>
  <c r="G652" i="14"/>
  <c r="B653" i="14"/>
  <c r="C653" i="14"/>
  <c r="D653" i="14"/>
  <c r="E653" i="14"/>
  <c r="G653" i="14"/>
  <c r="B654" i="14"/>
  <c r="C654" i="14"/>
  <c r="D654" i="14"/>
  <c r="E654" i="14"/>
  <c r="G654" i="14"/>
  <c r="B655" i="14"/>
  <c r="C655" i="14"/>
  <c r="D655" i="14"/>
  <c r="E655" i="14"/>
  <c r="G655" i="14"/>
  <c r="B656" i="14"/>
  <c r="C656" i="14"/>
  <c r="D656" i="14"/>
  <c r="E656" i="14"/>
  <c r="G656" i="14"/>
  <c r="B657" i="14"/>
  <c r="C657" i="14"/>
  <c r="D657" i="14"/>
  <c r="E657" i="14"/>
  <c r="G657" i="14"/>
  <c r="B658" i="14"/>
  <c r="C658" i="14"/>
  <c r="D658" i="14"/>
  <c r="E658" i="14"/>
  <c r="G658" i="14"/>
  <c r="B659" i="14"/>
  <c r="C659" i="14"/>
  <c r="D659" i="14"/>
  <c r="E659" i="14"/>
  <c r="G659" i="14"/>
  <c r="B660" i="14"/>
  <c r="C660" i="14"/>
  <c r="D660" i="14"/>
  <c r="E660" i="14"/>
  <c r="G660" i="14"/>
  <c r="B661" i="14"/>
  <c r="C661" i="14"/>
  <c r="D661" i="14"/>
  <c r="E661" i="14"/>
  <c r="G661" i="14"/>
  <c r="B662" i="14"/>
  <c r="C662" i="14"/>
  <c r="D662" i="14"/>
  <c r="E662" i="14"/>
  <c r="G662" i="14"/>
  <c r="B663" i="14"/>
  <c r="C663" i="14"/>
  <c r="D663" i="14"/>
  <c r="E663" i="14"/>
  <c r="G663" i="14"/>
  <c r="B664" i="14"/>
  <c r="C664" i="14"/>
  <c r="D664" i="14"/>
  <c r="E664" i="14"/>
  <c r="G664" i="14"/>
  <c r="B665" i="14"/>
  <c r="C665" i="14"/>
  <c r="D665" i="14"/>
  <c r="E665" i="14"/>
  <c r="G665" i="14"/>
  <c r="B666" i="14"/>
  <c r="C666" i="14"/>
  <c r="D666" i="14"/>
  <c r="E666" i="14"/>
  <c r="G666" i="14"/>
  <c r="B667" i="14"/>
  <c r="C667" i="14"/>
  <c r="D667" i="14"/>
  <c r="E667" i="14"/>
  <c r="G667" i="14"/>
  <c r="B668" i="14"/>
  <c r="C668" i="14"/>
  <c r="D668" i="14"/>
  <c r="E668" i="14"/>
  <c r="G668" i="14"/>
  <c r="B669" i="14"/>
  <c r="C669" i="14"/>
  <c r="D669" i="14"/>
  <c r="I669" i="14" s="1"/>
  <c r="E669" i="14"/>
  <c r="G669" i="14"/>
  <c r="B670" i="14"/>
  <c r="C670" i="14"/>
  <c r="D670" i="14"/>
  <c r="E670" i="14"/>
  <c r="G670" i="14"/>
  <c r="B671" i="14"/>
  <c r="C671" i="14"/>
  <c r="D671" i="14"/>
  <c r="E671" i="14"/>
  <c r="G671" i="14"/>
  <c r="B672" i="14"/>
  <c r="C672" i="14"/>
  <c r="D672" i="14"/>
  <c r="E672" i="14"/>
  <c r="G672" i="14"/>
  <c r="B673" i="14"/>
  <c r="C673" i="14"/>
  <c r="D673" i="14"/>
  <c r="E673" i="14"/>
  <c r="G673" i="14"/>
  <c r="B674" i="14"/>
  <c r="C674" i="14"/>
  <c r="D674" i="14"/>
  <c r="E674" i="14"/>
  <c r="G674" i="14"/>
  <c r="B675" i="14"/>
  <c r="C675" i="14"/>
  <c r="D675" i="14"/>
  <c r="E675" i="14"/>
  <c r="G675" i="14"/>
  <c r="B676" i="14"/>
  <c r="C676" i="14"/>
  <c r="D676" i="14"/>
  <c r="E676" i="14"/>
  <c r="G676" i="14"/>
  <c r="B677" i="14"/>
  <c r="C677" i="14"/>
  <c r="D677" i="14"/>
  <c r="E677" i="14"/>
  <c r="G677" i="14"/>
  <c r="B678" i="14"/>
  <c r="C678" i="14"/>
  <c r="D678" i="14"/>
  <c r="E678" i="14"/>
  <c r="G678" i="14"/>
  <c r="B679" i="14"/>
  <c r="C679" i="14"/>
  <c r="D679" i="14"/>
  <c r="E679" i="14"/>
  <c r="G679" i="14"/>
  <c r="B680" i="14"/>
  <c r="C680" i="14"/>
  <c r="D680" i="14"/>
  <c r="E680" i="14"/>
  <c r="G680" i="14"/>
  <c r="B681" i="14"/>
  <c r="C681" i="14"/>
  <c r="D681" i="14"/>
  <c r="E681" i="14"/>
  <c r="G681" i="14"/>
  <c r="B682" i="14"/>
  <c r="C682" i="14"/>
  <c r="D682" i="14"/>
  <c r="E682" i="14"/>
  <c r="G682" i="14"/>
  <c r="B683" i="14"/>
  <c r="C683" i="14"/>
  <c r="D683" i="14"/>
  <c r="E683" i="14"/>
  <c r="G683" i="14"/>
  <c r="B684" i="14"/>
  <c r="C684" i="14"/>
  <c r="D684" i="14"/>
  <c r="E684" i="14"/>
  <c r="G684" i="14"/>
  <c r="B685" i="14"/>
  <c r="C685" i="14"/>
  <c r="D685" i="14"/>
  <c r="E685" i="14"/>
  <c r="G685" i="14"/>
  <c r="B686" i="14"/>
  <c r="C686" i="14"/>
  <c r="D686" i="14"/>
  <c r="E686" i="14"/>
  <c r="G686" i="14"/>
  <c r="B687" i="14"/>
  <c r="C687" i="14"/>
  <c r="D687" i="14"/>
  <c r="E687" i="14"/>
  <c r="G687" i="14"/>
  <c r="B688" i="14"/>
  <c r="C688" i="14"/>
  <c r="D688" i="14"/>
  <c r="E688" i="14"/>
  <c r="G688" i="14"/>
  <c r="B689" i="14"/>
  <c r="C689" i="14"/>
  <c r="D689" i="14"/>
  <c r="E689" i="14"/>
  <c r="G689" i="14"/>
  <c r="B690" i="14"/>
  <c r="C690" i="14"/>
  <c r="D690" i="14"/>
  <c r="E690" i="14"/>
  <c r="G690" i="14"/>
  <c r="B691" i="14"/>
  <c r="C691" i="14"/>
  <c r="D691" i="14"/>
  <c r="E691" i="14"/>
  <c r="G691" i="14"/>
  <c r="B692" i="14"/>
  <c r="C692" i="14"/>
  <c r="D692" i="14"/>
  <c r="E692" i="14"/>
  <c r="G692" i="14"/>
  <c r="B693" i="14"/>
  <c r="C693" i="14"/>
  <c r="D693" i="14"/>
  <c r="E693" i="14"/>
  <c r="G693" i="14"/>
  <c r="B694" i="14"/>
  <c r="C694" i="14"/>
  <c r="D694" i="14"/>
  <c r="E694" i="14"/>
  <c r="G694" i="14"/>
  <c r="B695" i="14"/>
  <c r="C695" i="14"/>
  <c r="D695" i="14"/>
  <c r="E695" i="14"/>
  <c r="G695" i="14"/>
  <c r="B696" i="14"/>
  <c r="C696" i="14"/>
  <c r="D696" i="14"/>
  <c r="E696" i="14"/>
  <c r="G696" i="14"/>
  <c r="B697" i="14"/>
  <c r="C697" i="14"/>
  <c r="D697" i="14"/>
  <c r="U697" i="14" s="1"/>
  <c r="V697" i="14" s="1"/>
  <c r="E697" i="14"/>
  <c r="G697" i="14"/>
  <c r="B698" i="14"/>
  <c r="C698" i="14"/>
  <c r="D698" i="14"/>
  <c r="E698" i="14"/>
  <c r="G698" i="14"/>
  <c r="B699" i="14"/>
  <c r="C699" i="14"/>
  <c r="D699" i="14"/>
  <c r="E699" i="14"/>
  <c r="G699" i="14"/>
  <c r="B700" i="14"/>
  <c r="C700" i="14"/>
  <c r="D700" i="14"/>
  <c r="E700" i="14"/>
  <c r="G700" i="14"/>
  <c r="B701" i="14"/>
  <c r="C701" i="14"/>
  <c r="D701" i="14"/>
  <c r="E701" i="14"/>
  <c r="G701" i="14"/>
  <c r="B702" i="14"/>
  <c r="C702" i="14"/>
  <c r="D702" i="14"/>
  <c r="E702" i="14"/>
  <c r="G702" i="14"/>
  <c r="B703" i="14"/>
  <c r="C703" i="14"/>
  <c r="D703" i="14"/>
  <c r="E703" i="14"/>
  <c r="G703" i="14"/>
  <c r="B704" i="14"/>
  <c r="C704" i="14"/>
  <c r="D704" i="14"/>
  <c r="E704" i="14"/>
  <c r="G704" i="14"/>
  <c r="B705" i="14"/>
  <c r="C705" i="14"/>
  <c r="D705" i="14"/>
  <c r="E705" i="14"/>
  <c r="G705" i="14"/>
  <c r="B706" i="14"/>
  <c r="C706" i="14"/>
  <c r="D706" i="14"/>
  <c r="E706" i="14"/>
  <c r="G706" i="14"/>
  <c r="B707" i="14"/>
  <c r="C707" i="14"/>
  <c r="D707" i="14"/>
  <c r="E707" i="14"/>
  <c r="G707" i="14"/>
  <c r="B708" i="14"/>
  <c r="C708" i="14"/>
  <c r="D708" i="14"/>
  <c r="E708" i="14"/>
  <c r="G708" i="14"/>
  <c r="B709" i="14"/>
  <c r="C709" i="14"/>
  <c r="D709" i="14"/>
  <c r="E709" i="14"/>
  <c r="G709" i="14"/>
  <c r="B710" i="14"/>
  <c r="C710" i="14"/>
  <c r="D710" i="14"/>
  <c r="E710" i="14"/>
  <c r="G710" i="14"/>
  <c r="B711" i="14"/>
  <c r="C711" i="14"/>
  <c r="D711" i="14"/>
  <c r="E711" i="14"/>
  <c r="G711" i="14"/>
  <c r="B712" i="14"/>
  <c r="C712" i="14"/>
  <c r="D712" i="14"/>
  <c r="E712" i="14"/>
  <c r="G712" i="14"/>
  <c r="B713" i="14"/>
  <c r="C713" i="14"/>
  <c r="D713" i="14"/>
  <c r="E713" i="14"/>
  <c r="G713" i="14"/>
  <c r="B714" i="14"/>
  <c r="C714" i="14"/>
  <c r="D714" i="14"/>
  <c r="E714" i="14"/>
  <c r="G714" i="14"/>
  <c r="B715" i="14"/>
  <c r="C715" i="14"/>
  <c r="D715" i="14"/>
  <c r="E715" i="14"/>
  <c r="G715" i="14"/>
  <c r="B716" i="14"/>
  <c r="C716" i="14"/>
  <c r="D716" i="14"/>
  <c r="E716" i="14"/>
  <c r="G716" i="14"/>
  <c r="B717" i="14"/>
  <c r="C717" i="14"/>
  <c r="D717" i="14"/>
  <c r="E717" i="14"/>
  <c r="G717" i="14"/>
  <c r="B718" i="14"/>
  <c r="C718" i="14"/>
  <c r="D718" i="14"/>
  <c r="E718" i="14"/>
  <c r="G718" i="14"/>
  <c r="B719" i="14"/>
  <c r="C719" i="14"/>
  <c r="D719" i="14"/>
  <c r="E719" i="14"/>
  <c r="G719" i="14"/>
  <c r="B720" i="14"/>
  <c r="C720" i="14"/>
  <c r="D720" i="14"/>
  <c r="E720" i="14"/>
  <c r="G720" i="14"/>
  <c r="B721" i="14"/>
  <c r="C721" i="14"/>
  <c r="D721" i="14"/>
  <c r="AG721" i="14" s="1"/>
  <c r="AH721" i="14" s="1"/>
  <c r="E721" i="14"/>
  <c r="G721" i="14"/>
  <c r="B722" i="14"/>
  <c r="C722" i="14"/>
  <c r="D722" i="14"/>
  <c r="O722" i="14" s="1"/>
  <c r="P722" i="14" s="1"/>
  <c r="E722" i="14"/>
  <c r="G722" i="14"/>
  <c r="B723" i="14"/>
  <c r="C723" i="14"/>
  <c r="D723" i="14"/>
  <c r="E723" i="14"/>
  <c r="G723" i="14"/>
  <c r="B724" i="14"/>
  <c r="C724" i="14"/>
  <c r="D724" i="14"/>
  <c r="E724" i="14"/>
  <c r="G724" i="14"/>
  <c r="B725" i="14"/>
  <c r="C725" i="14"/>
  <c r="D725" i="14"/>
  <c r="E725" i="14"/>
  <c r="G725" i="14"/>
  <c r="B726" i="14"/>
  <c r="C726" i="14"/>
  <c r="D726" i="14"/>
  <c r="E726" i="14"/>
  <c r="G726" i="14"/>
  <c r="B727" i="14"/>
  <c r="C727" i="14"/>
  <c r="D727" i="14"/>
  <c r="E727" i="14"/>
  <c r="G727" i="14"/>
  <c r="B728" i="14"/>
  <c r="C728" i="14"/>
  <c r="D728" i="14"/>
  <c r="E728" i="14"/>
  <c r="G728" i="14"/>
  <c r="B729" i="14"/>
  <c r="C729" i="14"/>
  <c r="D729" i="14"/>
  <c r="AD729" i="14" s="1"/>
  <c r="AE729" i="14" s="1"/>
  <c r="E729" i="14"/>
  <c r="G729" i="14"/>
  <c r="B730" i="14"/>
  <c r="C730" i="14"/>
  <c r="D730" i="14"/>
  <c r="AG730" i="14" s="1"/>
  <c r="AH730" i="14" s="1"/>
  <c r="E730" i="14"/>
  <c r="G730" i="14"/>
  <c r="B731" i="14"/>
  <c r="C731" i="14"/>
  <c r="D731" i="14"/>
  <c r="E731" i="14"/>
  <c r="G731" i="14"/>
  <c r="B732" i="14"/>
  <c r="C732" i="14"/>
  <c r="D732" i="14"/>
  <c r="E732" i="14"/>
  <c r="G732" i="14"/>
  <c r="B733" i="14"/>
  <c r="C733" i="14"/>
  <c r="D733" i="14"/>
  <c r="E733" i="14"/>
  <c r="G733" i="14"/>
  <c r="B734" i="14"/>
  <c r="C734" i="14"/>
  <c r="D734" i="14"/>
  <c r="E734" i="14"/>
  <c r="G734" i="14"/>
  <c r="B735" i="14"/>
  <c r="C735" i="14"/>
  <c r="D735" i="14"/>
  <c r="E735" i="14"/>
  <c r="G735" i="14"/>
  <c r="B736" i="14"/>
  <c r="C736" i="14"/>
  <c r="D736" i="14"/>
  <c r="E736" i="14"/>
  <c r="G736" i="14"/>
  <c r="B737" i="14"/>
  <c r="C737" i="14"/>
  <c r="D737" i="14"/>
  <c r="AD737" i="14" s="1"/>
  <c r="AE737" i="14" s="1"/>
  <c r="E737" i="14"/>
  <c r="G737" i="14"/>
  <c r="B738" i="14"/>
  <c r="C738" i="14"/>
  <c r="D738" i="14"/>
  <c r="AG738" i="14" s="1"/>
  <c r="AH738" i="14" s="1"/>
  <c r="E738" i="14"/>
  <c r="G738" i="14"/>
  <c r="B739" i="14"/>
  <c r="C739" i="14"/>
  <c r="D739" i="14"/>
  <c r="I739" i="14" s="1"/>
  <c r="J739" i="14" s="1"/>
  <c r="E739" i="14"/>
  <c r="G739" i="14"/>
  <c r="B740" i="14"/>
  <c r="C740" i="14"/>
  <c r="D740" i="14"/>
  <c r="E740" i="14"/>
  <c r="G740" i="14"/>
  <c r="B741" i="14"/>
  <c r="C741" i="14"/>
  <c r="D741" i="14"/>
  <c r="I741" i="14" s="1"/>
  <c r="J741" i="14" s="1"/>
  <c r="E741" i="14"/>
  <c r="G741" i="14"/>
  <c r="B742" i="14"/>
  <c r="C742" i="14"/>
  <c r="D742" i="14"/>
  <c r="E742" i="14"/>
  <c r="G742" i="14"/>
  <c r="B743" i="14"/>
  <c r="C743" i="14"/>
  <c r="D743" i="14"/>
  <c r="E743" i="14"/>
  <c r="G743" i="14"/>
  <c r="B744" i="14"/>
  <c r="C744" i="14"/>
  <c r="D744" i="14"/>
  <c r="E744" i="14"/>
  <c r="G744" i="14"/>
  <c r="B745" i="14"/>
  <c r="C745" i="14"/>
  <c r="D745" i="14"/>
  <c r="E745" i="14"/>
  <c r="G745" i="14"/>
  <c r="B746" i="14"/>
  <c r="C746" i="14"/>
  <c r="D746" i="14"/>
  <c r="I746" i="14" s="1"/>
  <c r="J746" i="14" s="1"/>
  <c r="E746" i="14"/>
  <c r="G746" i="14"/>
  <c r="B747" i="14"/>
  <c r="C747" i="14"/>
  <c r="D747" i="14"/>
  <c r="E747" i="14"/>
  <c r="G747" i="14"/>
  <c r="B748" i="14"/>
  <c r="C748" i="14"/>
  <c r="D748" i="14"/>
  <c r="E748" i="14"/>
  <c r="G748" i="14"/>
  <c r="B749" i="14"/>
  <c r="C749" i="14"/>
  <c r="D749" i="14"/>
  <c r="E749" i="14"/>
  <c r="G749" i="14"/>
  <c r="B750" i="14"/>
  <c r="C750" i="14"/>
  <c r="D750" i="14"/>
  <c r="E750" i="14"/>
  <c r="G750" i="14"/>
  <c r="B751" i="14"/>
  <c r="C751" i="14"/>
  <c r="D751" i="14"/>
  <c r="E751" i="14"/>
  <c r="G751" i="14"/>
  <c r="B752" i="14"/>
  <c r="C752" i="14"/>
  <c r="D752" i="14"/>
  <c r="E752" i="14"/>
  <c r="G752" i="14"/>
  <c r="B753" i="14"/>
  <c r="C753" i="14"/>
  <c r="D753" i="14"/>
  <c r="AD753" i="14" s="1"/>
  <c r="AE753" i="14" s="1"/>
  <c r="E753" i="14"/>
  <c r="G753" i="14"/>
  <c r="B754" i="14"/>
  <c r="C754" i="14"/>
  <c r="D754" i="14"/>
  <c r="L754" i="14" s="1"/>
  <c r="E754" i="14"/>
  <c r="G754" i="14"/>
  <c r="B755" i="14"/>
  <c r="C755" i="14"/>
  <c r="D755" i="14"/>
  <c r="E755" i="14"/>
  <c r="G755" i="14"/>
  <c r="B756" i="14"/>
  <c r="C756" i="14"/>
  <c r="D756" i="14"/>
  <c r="E756" i="14"/>
  <c r="G756" i="14"/>
  <c r="B757" i="14"/>
  <c r="C757" i="14"/>
  <c r="D757" i="14"/>
  <c r="AD757" i="14" s="1"/>
  <c r="AE757" i="14" s="1"/>
  <c r="E757" i="14"/>
  <c r="G757" i="14"/>
  <c r="B758" i="14"/>
  <c r="C758" i="14"/>
  <c r="D758" i="14"/>
  <c r="E758" i="14"/>
  <c r="G758" i="14"/>
  <c r="B759" i="14"/>
  <c r="C759" i="14"/>
  <c r="D759" i="14"/>
  <c r="E759" i="14"/>
  <c r="G759" i="14"/>
  <c r="B760" i="14"/>
  <c r="C760" i="14"/>
  <c r="D760" i="14"/>
  <c r="E760" i="14"/>
  <c r="G760" i="14"/>
  <c r="B761" i="14"/>
  <c r="C761" i="14"/>
  <c r="D761" i="14"/>
  <c r="L761" i="14" s="1"/>
  <c r="M761" i="14" s="1"/>
  <c r="E761" i="14"/>
  <c r="G761" i="14"/>
  <c r="B762" i="14"/>
  <c r="C762" i="14"/>
  <c r="D762" i="14"/>
  <c r="L762" i="14" s="1"/>
  <c r="M762" i="14" s="1"/>
  <c r="E762" i="14"/>
  <c r="G762" i="14"/>
  <c r="B763" i="14"/>
  <c r="C763" i="14"/>
  <c r="D763" i="14"/>
  <c r="L763" i="14" s="1"/>
  <c r="M763" i="14" s="1"/>
  <c r="E763" i="14"/>
  <c r="G763" i="14"/>
  <c r="B764" i="14"/>
  <c r="C764" i="14"/>
  <c r="D764" i="14"/>
  <c r="E764" i="14"/>
  <c r="G764" i="14"/>
  <c r="B765" i="14"/>
  <c r="C765" i="14"/>
  <c r="D765" i="14"/>
  <c r="E765" i="14"/>
  <c r="G765" i="14"/>
  <c r="B766" i="14"/>
  <c r="C766" i="14"/>
  <c r="D766" i="14"/>
  <c r="E766" i="14"/>
  <c r="G766" i="14"/>
  <c r="B767" i="14"/>
  <c r="C767" i="14"/>
  <c r="D767" i="14"/>
  <c r="E767" i="14"/>
  <c r="G767" i="14"/>
  <c r="B768" i="14"/>
  <c r="C768" i="14"/>
  <c r="D768" i="14"/>
  <c r="E768" i="14"/>
  <c r="G768" i="14"/>
  <c r="B769" i="14"/>
  <c r="C769" i="14"/>
  <c r="D769" i="14"/>
  <c r="E769" i="14"/>
  <c r="G769" i="14"/>
  <c r="B770" i="14"/>
  <c r="C770" i="14"/>
  <c r="D770" i="14"/>
  <c r="O770" i="14" s="1"/>
  <c r="P770" i="14" s="1"/>
  <c r="E770" i="14"/>
  <c r="G770" i="14"/>
  <c r="B771" i="14"/>
  <c r="C771" i="14"/>
  <c r="D771" i="14"/>
  <c r="E771" i="14"/>
  <c r="G771" i="14"/>
  <c r="B772" i="14"/>
  <c r="C772" i="14"/>
  <c r="D772" i="14"/>
  <c r="E772" i="14"/>
  <c r="G772" i="14"/>
  <c r="B773" i="14"/>
  <c r="C773" i="14"/>
  <c r="D773" i="14"/>
  <c r="E773" i="14"/>
  <c r="G773" i="14"/>
  <c r="B774" i="14"/>
  <c r="C774" i="14"/>
  <c r="D774" i="14"/>
  <c r="E774" i="14"/>
  <c r="G774" i="14"/>
  <c r="B775" i="14"/>
  <c r="C775" i="14"/>
  <c r="D775" i="14"/>
  <c r="E775" i="14"/>
  <c r="G775" i="14"/>
  <c r="B776" i="14"/>
  <c r="C776" i="14"/>
  <c r="D776" i="14"/>
  <c r="E776" i="14"/>
  <c r="G776" i="14"/>
  <c r="B777" i="14"/>
  <c r="C777" i="14"/>
  <c r="D777" i="14"/>
  <c r="E777" i="14"/>
  <c r="G777" i="14"/>
  <c r="B778" i="14"/>
  <c r="C778" i="14"/>
  <c r="D778" i="14"/>
  <c r="I778" i="14" s="1"/>
  <c r="J778" i="14" s="1"/>
  <c r="E778" i="14"/>
  <c r="G778" i="14"/>
  <c r="B779" i="14"/>
  <c r="C779" i="14"/>
  <c r="D779" i="14"/>
  <c r="L779" i="14" s="1"/>
  <c r="M779" i="14" s="1"/>
  <c r="E779" i="14"/>
  <c r="G779" i="14"/>
  <c r="B780" i="14"/>
  <c r="C780" i="14"/>
  <c r="D780" i="14"/>
  <c r="E780" i="14"/>
  <c r="G780" i="14"/>
  <c r="B781" i="14"/>
  <c r="C781" i="14"/>
  <c r="D781" i="14"/>
  <c r="E781" i="14"/>
  <c r="G781" i="14"/>
  <c r="B782" i="14"/>
  <c r="C782" i="14"/>
  <c r="D782" i="14"/>
  <c r="E782" i="14"/>
  <c r="G782" i="14"/>
  <c r="B783" i="14"/>
  <c r="C783" i="14"/>
  <c r="D783" i="14"/>
  <c r="E783" i="14"/>
  <c r="G783" i="14"/>
  <c r="B784" i="14"/>
  <c r="C784" i="14"/>
  <c r="D784" i="14"/>
  <c r="E784" i="14"/>
  <c r="G784" i="14"/>
  <c r="B785" i="14"/>
  <c r="C785" i="14"/>
  <c r="D785" i="14"/>
  <c r="E785" i="14"/>
  <c r="G785" i="14"/>
  <c r="B786" i="14"/>
  <c r="C786" i="14"/>
  <c r="D786" i="14"/>
  <c r="AG786" i="14" s="1"/>
  <c r="AH786" i="14" s="1"/>
  <c r="E786" i="14"/>
  <c r="G786" i="14"/>
  <c r="B787" i="14"/>
  <c r="C787" i="14"/>
  <c r="D787" i="14"/>
  <c r="E787" i="14"/>
  <c r="G787" i="14"/>
  <c r="B788" i="14"/>
  <c r="C788" i="14"/>
  <c r="D788" i="14"/>
  <c r="E788" i="14"/>
  <c r="G788" i="14"/>
  <c r="B789" i="14"/>
  <c r="C789" i="14"/>
  <c r="D789" i="14"/>
  <c r="E789" i="14"/>
  <c r="G789" i="14"/>
  <c r="B790" i="14"/>
  <c r="C790" i="14"/>
  <c r="D790" i="14"/>
  <c r="L790" i="14" s="1"/>
  <c r="M790" i="14" s="1"/>
  <c r="E790" i="14"/>
  <c r="G790" i="14"/>
  <c r="B791" i="14"/>
  <c r="C791" i="14"/>
  <c r="D791" i="14"/>
  <c r="E791" i="14"/>
  <c r="G791" i="14"/>
  <c r="B792" i="14"/>
  <c r="C792" i="14"/>
  <c r="D792" i="14"/>
  <c r="E792" i="14"/>
  <c r="G792" i="14"/>
  <c r="B793" i="14"/>
  <c r="C793" i="14"/>
  <c r="D793" i="14"/>
  <c r="E793" i="14"/>
  <c r="G793" i="14"/>
  <c r="B794" i="14"/>
  <c r="C794" i="14"/>
  <c r="D794" i="14"/>
  <c r="AG794" i="14" s="1"/>
  <c r="AH794" i="14" s="1"/>
  <c r="E794" i="14"/>
  <c r="G794" i="14"/>
  <c r="B795" i="14"/>
  <c r="C795" i="14"/>
  <c r="D795" i="14"/>
  <c r="E795" i="14"/>
  <c r="G795" i="14"/>
  <c r="B796" i="14"/>
  <c r="C796" i="14"/>
  <c r="D796" i="14"/>
  <c r="E796" i="14"/>
  <c r="G796" i="14"/>
  <c r="B797" i="14"/>
  <c r="C797" i="14"/>
  <c r="D797" i="14"/>
  <c r="E797" i="14"/>
  <c r="G797" i="14"/>
  <c r="B798" i="14"/>
  <c r="C798" i="14"/>
  <c r="D798" i="14"/>
  <c r="E798" i="14"/>
  <c r="G798" i="14"/>
  <c r="B799" i="14"/>
  <c r="C799" i="14"/>
  <c r="D799" i="14"/>
  <c r="E799" i="14"/>
  <c r="G799" i="14"/>
  <c r="B800" i="14"/>
  <c r="C800" i="14"/>
  <c r="D800" i="14"/>
  <c r="E800" i="14"/>
  <c r="G800" i="14"/>
  <c r="B801" i="14"/>
  <c r="C801" i="14"/>
  <c r="D801" i="14"/>
  <c r="E801" i="14"/>
  <c r="G801" i="14"/>
  <c r="B802" i="14"/>
  <c r="C802" i="14"/>
  <c r="D802" i="14"/>
  <c r="AA802" i="14" s="1"/>
  <c r="AB802" i="14" s="1"/>
  <c r="E802" i="14"/>
  <c r="G802" i="14"/>
  <c r="B803" i="14"/>
  <c r="C803" i="14"/>
  <c r="D803" i="14"/>
  <c r="E803" i="14"/>
  <c r="G803" i="14"/>
  <c r="B804" i="14"/>
  <c r="C804" i="14"/>
  <c r="D804" i="14"/>
  <c r="E804" i="14"/>
  <c r="G804" i="14"/>
  <c r="B805" i="14"/>
  <c r="C805" i="14"/>
  <c r="D805" i="14"/>
  <c r="E805" i="14"/>
  <c r="G805" i="14"/>
  <c r="B806" i="14"/>
  <c r="C806" i="14"/>
  <c r="D806" i="14"/>
  <c r="E806" i="14"/>
  <c r="G806" i="14"/>
  <c r="B807" i="14"/>
  <c r="C807" i="14"/>
  <c r="D807" i="14"/>
  <c r="E807" i="14"/>
  <c r="G807" i="14"/>
  <c r="B808" i="14"/>
  <c r="C808" i="14"/>
  <c r="D808" i="14"/>
  <c r="E808" i="14"/>
  <c r="G808" i="14"/>
  <c r="B809" i="14"/>
  <c r="C809" i="14"/>
  <c r="D809" i="14"/>
  <c r="E809" i="14"/>
  <c r="G809" i="14"/>
  <c r="B810" i="14"/>
  <c r="C810" i="14"/>
  <c r="D810" i="14"/>
  <c r="H810" i="14" s="1"/>
  <c r="E810" i="14"/>
  <c r="G810" i="14"/>
  <c r="B811" i="14"/>
  <c r="C811" i="14"/>
  <c r="D811" i="14"/>
  <c r="O811" i="14" s="1"/>
  <c r="P811" i="14" s="1"/>
  <c r="E811" i="14"/>
  <c r="G811" i="14"/>
  <c r="B812" i="14"/>
  <c r="C812" i="14"/>
  <c r="D812" i="14"/>
  <c r="E812" i="14"/>
  <c r="G812" i="14"/>
  <c r="B813" i="14"/>
  <c r="C813" i="14"/>
  <c r="D813" i="14"/>
  <c r="E813" i="14"/>
  <c r="G813" i="14"/>
  <c r="B814" i="14"/>
  <c r="C814" i="14"/>
  <c r="D814" i="14"/>
  <c r="E814" i="14"/>
  <c r="G814" i="14"/>
  <c r="B815" i="14"/>
  <c r="C815" i="14"/>
  <c r="D815" i="14"/>
  <c r="E815" i="14"/>
  <c r="G815" i="14"/>
  <c r="B816" i="14"/>
  <c r="C816" i="14"/>
  <c r="D816" i="14"/>
  <c r="E816" i="14"/>
  <c r="G816" i="14"/>
  <c r="B817" i="14"/>
  <c r="C817" i="14"/>
  <c r="D817" i="14"/>
  <c r="E817" i="14"/>
  <c r="G817" i="14"/>
  <c r="B818" i="14"/>
  <c r="C818" i="14"/>
  <c r="D818" i="14"/>
  <c r="X818" i="14" s="1"/>
  <c r="E818" i="14"/>
  <c r="G818" i="14"/>
  <c r="B819" i="14"/>
  <c r="C819" i="14"/>
  <c r="D819" i="14"/>
  <c r="E819" i="14"/>
  <c r="G819" i="14"/>
  <c r="B820" i="14"/>
  <c r="C820" i="14"/>
  <c r="D820" i="14"/>
  <c r="E820" i="14"/>
  <c r="G820" i="14"/>
  <c r="B821" i="14"/>
  <c r="C821" i="14"/>
  <c r="D821" i="14"/>
  <c r="E821" i="14"/>
  <c r="G821" i="14"/>
  <c r="B822" i="14"/>
  <c r="C822" i="14"/>
  <c r="D822" i="14"/>
  <c r="E822" i="14"/>
  <c r="G822" i="14"/>
  <c r="B823" i="14"/>
  <c r="C823" i="14"/>
  <c r="D823" i="14"/>
  <c r="E823" i="14"/>
  <c r="G823" i="14"/>
  <c r="B824" i="14"/>
  <c r="C824" i="14"/>
  <c r="D824" i="14"/>
  <c r="E824" i="14"/>
  <c r="G824" i="14"/>
  <c r="B825" i="14"/>
  <c r="C825" i="14"/>
  <c r="D825" i="14"/>
  <c r="E825" i="14"/>
  <c r="G825" i="14"/>
  <c r="B826" i="14"/>
  <c r="C826" i="14"/>
  <c r="D826" i="14"/>
  <c r="H826" i="14" s="1"/>
  <c r="E826" i="14"/>
  <c r="G826" i="14"/>
  <c r="B827" i="14"/>
  <c r="C827" i="14"/>
  <c r="D827" i="14"/>
  <c r="AD827" i="14" s="1"/>
  <c r="AE827" i="14" s="1"/>
  <c r="E827" i="14"/>
  <c r="G827" i="14"/>
  <c r="B828" i="14"/>
  <c r="C828" i="14"/>
  <c r="D828" i="14"/>
  <c r="E828" i="14"/>
  <c r="G828" i="14"/>
  <c r="B829" i="14"/>
  <c r="C829" i="14"/>
  <c r="D829" i="14"/>
  <c r="E829" i="14"/>
  <c r="G829" i="14"/>
  <c r="B830" i="14"/>
  <c r="C830" i="14"/>
  <c r="D830" i="14"/>
  <c r="U830" i="14" s="1"/>
  <c r="V830" i="14" s="1"/>
  <c r="E830" i="14"/>
  <c r="G830" i="14"/>
  <c r="B831" i="14"/>
  <c r="C831" i="14"/>
  <c r="D831" i="14"/>
  <c r="E831" i="14"/>
  <c r="G831" i="14"/>
  <c r="B832" i="14"/>
  <c r="C832" i="14"/>
  <c r="D832" i="14"/>
  <c r="E832" i="14"/>
  <c r="G832" i="14"/>
  <c r="B833" i="14"/>
  <c r="C833" i="14"/>
  <c r="D833" i="14"/>
  <c r="E833" i="14"/>
  <c r="G833" i="14"/>
  <c r="B834" i="14"/>
  <c r="C834" i="14"/>
  <c r="D834" i="14"/>
  <c r="AD834" i="14" s="1"/>
  <c r="AE834" i="14" s="1"/>
  <c r="E834" i="14"/>
  <c r="G834" i="14"/>
  <c r="B835" i="14"/>
  <c r="C835" i="14"/>
  <c r="D835" i="14"/>
  <c r="E835" i="14"/>
  <c r="G835" i="14"/>
  <c r="B836" i="14"/>
  <c r="C836" i="14"/>
  <c r="D836" i="14"/>
  <c r="E836" i="14"/>
  <c r="G836" i="14"/>
  <c r="B837" i="14"/>
  <c r="C837" i="14"/>
  <c r="D837" i="14"/>
  <c r="U837" i="14" s="1"/>
  <c r="V837" i="14" s="1"/>
  <c r="E837" i="14"/>
  <c r="G837" i="14"/>
  <c r="B838" i="14"/>
  <c r="C838" i="14"/>
  <c r="D838" i="14"/>
  <c r="AG838" i="14" s="1"/>
  <c r="E838" i="14"/>
  <c r="G838" i="14"/>
  <c r="B839" i="14"/>
  <c r="C839" i="14"/>
  <c r="D839" i="14"/>
  <c r="E839" i="14"/>
  <c r="G839" i="14"/>
  <c r="B840" i="14"/>
  <c r="C840" i="14"/>
  <c r="D840" i="14"/>
  <c r="E840" i="14"/>
  <c r="G840" i="14"/>
  <c r="B841" i="14"/>
  <c r="C841" i="14"/>
  <c r="D841" i="14"/>
  <c r="E841" i="14"/>
  <c r="G841" i="14"/>
  <c r="B842" i="14"/>
  <c r="C842" i="14"/>
  <c r="D842" i="14"/>
  <c r="AA842" i="14" s="1"/>
  <c r="E842" i="14"/>
  <c r="G842" i="14"/>
  <c r="B843" i="14"/>
  <c r="C843" i="14"/>
  <c r="D843" i="14"/>
  <c r="E843" i="14"/>
  <c r="G843" i="14"/>
  <c r="B844" i="14"/>
  <c r="C844" i="14"/>
  <c r="D844" i="14"/>
  <c r="E844" i="14"/>
  <c r="G844" i="14"/>
  <c r="B845" i="14"/>
  <c r="C845" i="14"/>
  <c r="D845" i="14"/>
  <c r="E845" i="14"/>
  <c r="G845" i="14"/>
  <c r="B846" i="14"/>
  <c r="C846" i="14"/>
  <c r="D846" i="14"/>
  <c r="E846" i="14"/>
  <c r="G846" i="14"/>
  <c r="B847" i="14"/>
  <c r="C847" i="14"/>
  <c r="D847" i="14"/>
  <c r="E847" i="14"/>
  <c r="G847" i="14"/>
  <c r="B848" i="14"/>
  <c r="C848" i="14"/>
  <c r="D848" i="14"/>
  <c r="E848" i="14"/>
  <c r="G848" i="14"/>
  <c r="B849" i="14"/>
  <c r="C849" i="14"/>
  <c r="D849" i="14"/>
  <c r="L849" i="14" s="1"/>
  <c r="M849" i="14" s="1"/>
  <c r="E849" i="14"/>
  <c r="G849" i="14"/>
  <c r="B850" i="14"/>
  <c r="C850" i="14"/>
  <c r="D850" i="14"/>
  <c r="O850" i="14" s="1"/>
  <c r="P850" i="14" s="1"/>
  <c r="E850" i="14"/>
  <c r="G850" i="14"/>
  <c r="B851" i="14"/>
  <c r="C851" i="14"/>
  <c r="D851" i="14"/>
  <c r="H851" i="14" s="1"/>
  <c r="E851" i="14"/>
  <c r="G851" i="14"/>
  <c r="B852" i="14"/>
  <c r="C852" i="14"/>
  <c r="D852" i="14"/>
  <c r="E852" i="14"/>
  <c r="G852" i="14"/>
  <c r="B853" i="14"/>
  <c r="C853" i="14"/>
  <c r="D853" i="14"/>
  <c r="E853" i="14"/>
  <c r="G853" i="14"/>
  <c r="B854" i="14"/>
  <c r="C854" i="14"/>
  <c r="D854" i="14"/>
  <c r="R854" i="14" s="1"/>
  <c r="E854" i="14"/>
  <c r="G854" i="14"/>
  <c r="B855" i="14"/>
  <c r="C855" i="14"/>
  <c r="D855" i="14"/>
  <c r="E855" i="14"/>
  <c r="G855" i="14"/>
  <c r="B856" i="14"/>
  <c r="C856" i="14"/>
  <c r="D856" i="14"/>
  <c r="E856" i="14"/>
  <c r="G856" i="14"/>
  <c r="B857" i="14"/>
  <c r="C857" i="14"/>
  <c r="D857" i="14"/>
  <c r="E857" i="14"/>
  <c r="G857" i="14"/>
  <c r="B858" i="14"/>
  <c r="C858" i="14"/>
  <c r="D858" i="14"/>
  <c r="X858" i="14" s="1"/>
  <c r="E858" i="14"/>
  <c r="G858" i="14"/>
  <c r="B859" i="14"/>
  <c r="C859" i="14"/>
  <c r="D859" i="14"/>
  <c r="E859" i="14"/>
  <c r="G859" i="14"/>
  <c r="B860" i="14"/>
  <c r="C860" i="14"/>
  <c r="D860" i="14"/>
  <c r="E860" i="14"/>
  <c r="G860" i="14"/>
  <c r="B861" i="14"/>
  <c r="C861" i="14"/>
  <c r="D861" i="14"/>
  <c r="E861" i="14"/>
  <c r="G861" i="14"/>
  <c r="B862" i="14"/>
  <c r="C862" i="14"/>
  <c r="D862" i="14"/>
  <c r="E862" i="14"/>
  <c r="G862" i="14"/>
  <c r="B863" i="14"/>
  <c r="C863" i="14"/>
  <c r="D863" i="14"/>
  <c r="E863" i="14"/>
  <c r="G863" i="14"/>
  <c r="B864" i="14"/>
  <c r="C864" i="14"/>
  <c r="D864" i="14"/>
  <c r="E864" i="14"/>
  <c r="G864" i="14"/>
  <c r="B865" i="14"/>
  <c r="C865" i="14"/>
  <c r="D865" i="14"/>
  <c r="E865" i="14"/>
  <c r="G865" i="14"/>
  <c r="B866" i="14"/>
  <c r="C866" i="14"/>
  <c r="D866" i="14"/>
  <c r="I866" i="14" s="1"/>
  <c r="J866" i="14" s="1"/>
  <c r="E866" i="14"/>
  <c r="G866" i="14"/>
  <c r="B867" i="14"/>
  <c r="C867" i="14"/>
  <c r="D867" i="14"/>
  <c r="E867" i="14"/>
  <c r="G867" i="14"/>
  <c r="B868" i="14"/>
  <c r="C868" i="14"/>
  <c r="D868" i="14"/>
  <c r="E868" i="14"/>
  <c r="G868" i="14"/>
  <c r="B869" i="14"/>
  <c r="C869" i="14"/>
  <c r="D869" i="14"/>
  <c r="E869" i="14"/>
  <c r="G869" i="14"/>
  <c r="B870" i="14"/>
  <c r="C870" i="14"/>
  <c r="D870" i="14"/>
  <c r="E870" i="14"/>
  <c r="G870" i="14"/>
  <c r="B871" i="14"/>
  <c r="C871" i="14"/>
  <c r="D871" i="14"/>
  <c r="E871" i="14"/>
  <c r="G871" i="14"/>
  <c r="B872" i="14"/>
  <c r="C872" i="14"/>
  <c r="D872" i="14"/>
  <c r="E872" i="14"/>
  <c r="G872" i="14"/>
  <c r="B873" i="14"/>
  <c r="C873" i="14"/>
  <c r="D873" i="14"/>
  <c r="E873" i="14"/>
  <c r="G873" i="14"/>
  <c r="B874" i="14"/>
  <c r="C874" i="14"/>
  <c r="D874" i="14"/>
  <c r="X874" i="14" s="1"/>
  <c r="Y874" i="14" s="1"/>
  <c r="Z874" i="14" s="1"/>
  <c r="E874" i="14"/>
  <c r="G874" i="14"/>
  <c r="B875" i="14"/>
  <c r="C875" i="14"/>
  <c r="D875" i="14"/>
  <c r="E875" i="14"/>
  <c r="G875" i="14"/>
  <c r="B876" i="14"/>
  <c r="C876" i="14"/>
  <c r="D876" i="14"/>
  <c r="E876" i="14"/>
  <c r="G876" i="14"/>
  <c r="B877" i="14"/>
  <c r="C877" i="14"/>
  <c r="D877" i="14"/>
  <c r="O877" i="14" s="1"/>
  <c r="P877" i="14" s="1"/>
  <c r="E877" i="14"/>
  <c r="G877" i="14"/>
  <c r="B878" i="14"/>
  <c r="C878" i="14"/>
  <c r="D878" i="14"/>
  <c r="U878" i="14" s="1"/>
  <c r="V878" i="14" s="1"/>
  <c r="E878" i="14"/>
  <c r="G878" i="14"/>
  <c r="B879" i="14"/>
  <c r="C879" i="14"/>
  <c r="D879" i="14"/>
  <c r="E879" i="14"/>
  <c r="G879" i="14"/>
  <c r="B880" i="14"/>
  <c r="C880" i="14"/>
  <c r="D880" i="14"/>
  <c r="E880" i="14"/>
  <c r="G880" i="14"/>
  <c r="B881" i="14"/>
  <c r="C881" i="14"/>
  <c r="D881" i="14"/>
  <c r="E881" i="14"/>
  <c r="G881" i="14"/>
  <c r="B882" i="14"/>
  <c r="C882" i="14"/>
  <c r="D882" i="14"/>
  <c r="L882" i="14" s="1"/>
  <c r="M882" i="14" s="1"/>
  <c r="E882" i="14"/>
  <c r="G882" i="14"/>
  <c r="B883" i="14"/>
  <c r="C883" i="14"/>
  <c r="D883" i="14"/>
  <c r="E883" i="14"/>
  <c r="G883" i="14"/>
  <c r="B884" i="14"/>
  <c r="C884" i="14"/>
  <c r="D884" i="14"/>
  <c r="E884" i="14"/>
  <c r="G884" i="14"/>
  <c r="B885" i="14"/>
  <c r="C885" i="14"/>
  <c r="D885" i="14"/>
  <c r="AA885" i="14" s="1"/>
  <c r="AB885" i="14" s="1"/>
  <c r="E885" i="14"/>
  <c r="G885" i="14"/>
  <c r="B886" i="14"/>
  <c r="C886" i="14"/>
  <c r="D886" i="14"/>
  <c r="E886" i="14"/>
  <c r="G886" i="14"/>
  <c r="B887" i="14"/>
  <c r="C887" i="14"/>
  <c r="D887" i="14"/>
  <c r="E887" i="14"/>
  <c r="G887" i="14"/>
  <c r="B888" i="14"/>
  <c r="C888" i="14"/>
  <c r="D888" i="14"/>
  <c r="E888" i="14"/>
  <c r="G888" i="14"/>
  <c r="B889" i="14"/>
  <c r="C889" i="14"/>
  <c r="D889" i="14"/>
  <c r="H889" i="14" s="1"/>
  <c r="E889" i="14"/>
  <c r="G889" i="14"/>
  <c r="B890" i="14"/>
  <c r="C890" i="14"/>
  <c r="D890" i="14"/>
  <c r="R890" i="14" s="1"/>
  <c r="E890" i="14"/>
  <c r="G890" i="14"/>
  <c r="B891" i="14"/>
  <c r="C891" i="14"/>
  <c r="D891" i="14"/>
  <c r="E891" i="14"/>
  <c r="G891" i="14"/>
  <c r="B892" i="14"/>
  <c r="C892" i="14"/>
  <c r="D892" i="14"/>
  <c r="E892" i="14"/>
  <c r="G892" i="14"/>
  <c r="B893" i="14"/>
  <c r="C893" i="14"/>
  <c r="D893" i="14"/>
  <c r="E893" i="14"/>
  <c r="G893" i="14"/>
  <c r="B894" i="14"/>
  <c r="C894" i="14"/>
  <c r="D894" i="14"/>
  <c r="E894" i="14"/>
  <c r="G894" i="14"/>
  <c r="B895" i="14"/>
  <c r="C895" i="14"/>
  <c r="D895" i="14"/>
  <c r="E895" i="14"/>
  <c r="G895" i="14"/>
  <c r="B896" i="14"/>
  <c r="C896" i="14"/>
  <c r="D896" i="14"/>
  <c r="E896" i="14"/>
  <c r="G896" i="14"/>
  <c r="B897" i="14"/>
  <c r="C897" i="14"/>
  <c r="D897" i="14"/>
  <c r="E897" i="14"/>
  <c r="G897" i="14"/>
  <c r="B898" i="14"/>
  <c r="C898" i="14"/>
  <c r="D898" i="14"/>
  <c r="AG898" i="14" s="1"/>
  <c r="AH898" i="14" s="1"/>
  <c r="E898" i="14"/>
  <c r="G898" i="14"/>
  <c r="B899" i="14"/>
  <c r="C899" i="14"/>
  <c r="D899" i="14"/>
  <c r="E899" i="14"/>
  <c r="G899" i="14"/>
  <c r="B900" i="14"/>
  <c r="C900" i="14"/>
  <c r="D900" i="14"/>
  <c r="E900" i="14"/>
  <c r="G900" i="14"/>
  <c r="B901" i="14"/>
  <c r="C901" i="14"/>
  <c r="D901" i="14"/>
  <c r="E901" i="14"/>
  <c r="G901" i="14"/>
  <c r="B902" i="14"/>
  <c r="C902" i="14"/>
  <c r="D902" i="14"/>
  <c r="E902" i="14"/>
  <c r="G902" i="14"/>
  <c r="B903" i="14"/>
  <c r="C903" i="14"/>
  <c r="D903" i="14"/>
  <c r="E903" i="14"/>
  <c r="G903" i="14"/>
  <c r="B904" i="14"/>
  <c r="C904" i="14"/>
  <c r="D904" i="14"/>
  <c r="E904" i="14"/>
  <c r="G904" i="14"/>
  <c r="B905" i="14"/>
  <c r="C905" i="14"/>
  <c r="D905" i="14"/>
  <c r="E905" i="14"/>
  <c r="G905" i="14"/>
  <c r="B906" i="14"/>
  <c r="C906" i="14"/>
  <c r="D906" i="14"/>
  <c r="E906" i="14"/>
  <c r="G906" i="14"/>
  <c r="B907" i="14"/>
  <c r="C907" i="14"/>
  <c r="D907" i="14"/>
  <c r="E907" i="14"/>
  <c r="G907" i="14"/>
  <c r="B908" i="14"/>
  <c r="C908" i="14"/>
  <c r="D908" i="14"/>
  <c r="E908" i="14"/>
  <c r="G908" i="14"/>
  <c r="B909" i="14"/>
  <c r="C909" i="14"/>
  <c r="D909" i="14"/>
  <c r="E909" i="14"/>
  <c r="G909" i="14"/>
  <c r="B910" i="14"/>
  <c r="C910" i="14"/>
  <c r="D910" i="14"/>
  <c r="X910" i="14" s="1"/>
  <c r="E910" i="14"/>
  <c r="G910" i="14"/>
  <c r="B911" i="14"/>
  <c r="C911" i="14"/>
  <c r="D911" i="14"/>
  <c r="E911" i="14"/>
  <c r="G911" i="14"/>
  <c r="B912" i="14"/>
  <c r="C912" i="14"/>
  <c r="D912" i="14"/>
  <c r="E912" i="14"/>
  <c r="G912" i="14"/>
  <c r="B913" i="14"/>
  <c r="C913" i="14"/>
  <c r="D913" i="14"/>
  <c r="E913" i="14"/>
  <c r="G913" i="14"/>
  <c r="B914" i="14"/>
  <c r="C914" i="14"/>
  <c r="D914" i="14"/>
  <c r="I914" i="14" s="1"/>
  <c r="J914" i="14" s="1"/>
  <c r="E914" i="14"/>
  <c r="G914" i="14"/>
  <c r="B915" i="14"/>
  <c r="C915" i="14"/>
  <c r="D915" i="14"/>
  <c r="E915" i="14"/>
  <c r="G915" i="14"/>
  <c r="B916" i="14"/>
  <c r="C916" i="14"/>
  <c r="D916" i="14"/>
  <c r="E916" i="14"/>
  <c r="G916" i="14"/>
  <c r="B917" i="14"/>
  <c r="C917" i="14"/>
  <c r="D917" i="14"/>
  <c r="U917" i="14" s="1"/>
  <c r="V917" i="14" s="1"/>
  <c r="E917" i="14"/>
  <c r="G917" i="14"/>
  <c r="B918" i="14"/>
  <c r="C918" i="14"/>
  <c r="D918" i="14"/>
  <c r="AA918" i="14" s="1"/>
  <c r="AB918" i="14" s="1"/>
  <c r="E918" i="14"/>
  <c r="G918" i="14"/>
  <c r="B919" i="14"/>
  <c r="C919" i="14"/>
  <c r="D919" i="14"/>
  <c r="E919" i="14"/>
  <c r="G919" i="14"/>
  <c r="B920" i="14"/>
  <c r="C920" i="14"/>
  <c r="D920" i="14"/>
  <c r="E920" i="14"/>
  <c r="G920" i="14"/>
  <c r="B921" i="14"/>
  <c r="C921" i="14"/>
  <c r="D921" i="14"/>
  <c r="E921" i="14"/>
  <c r="G921" i="14"/>
  <c r="B922" i="14"/>
  <c r="C922" i="14"/>
  <c r="D922" i="14"/>
  <c r="E922" i="14"/>
  <c r="G922" i="14"/>
  <c r="B923" i="14"/>
  <c r="C923" i="14"/>
  <c r="D923" i="14"/>
  <c r="E923" i="14"/>
  <c r="G923" i="14"/>
  <c r="B924" i="14"/>
  <c r="C924" i="14"/>
  <c r="D924" i="14"/>
  <c r="E924" i="14"/>
  <c r="G924" i="14"/>
  <c r="B925" i="14"/>
  <c r="C925" i="14"/>
  <c r="D925" i="14"/>
  <c r="U925" i="14" s="1"/>
  <c r="V925" i="14" s="1"/>
  <c r="E925" i="14"/>
  <c r="G925" i="14"/>
  <c r="B926" i="14"/>
  <c r="C926" i="14"/>
  <c r="D926" i="14"/>
  <c r="X926" i="14" s="1"/>
  <c r="E926" i="14"/>
  <c r="G926" i="14"/>
  <c r="B927" i="14"/>
  <c r="C927" i="14"/>
  <c r="D927" i="14"/>
  <c r="E927" i="14"/>
  <c r="G927" i="14"/>
  <c r="B928" i="14"/>
  <c r="C928" i="14"/>
  <c r="D928" i="14"/>
  <c r="E928" i="14"/>
  <c r="G928" i="14"/>
  <c r="B929" i="14"/>
  <c r="C929" i="14"/>
  <c r="D929" i="14"/>
  <c r="E929" i="14"/>
  <c r="G929" i="14"/>
  <c r="B930" i="14"/>
  <c r="C930" i="14"/>
  <c r="D930" i="14"/>
  <c r="U930" i="14" s="1"/>
  <c r="V930" i="14" s="1"/>
  <c r="E930" i="14"/>
  <c r="G930" i="14"/>
  <c r="B931" i="14"/>
  <c r="C931" i="14"/>
  <c r="D931" i="14"/>
  <c r="E931" i="14"/>
  <c r="G931" i="14"/>
  <c r="B932" i="14"/>
  <c r="C932" i="14"/>
  <c r="D932" i="14"/>
  <c r="E932" i="14"/>
  <c r="G932" i="14"/>
  <c r="B933" i="14"/>
  <c r="C933" i="14"/>
  <c r="D933" i="14"/>
  <c r="E933" i="14"/>
  <c r="G933" i="14"/>
  <c r="B934" i="14"/>
  <c r="C934" i="14"/>
  <c r="D934" i="14"/>
  <c r="E934" i="14"/>
  <c r="G934" i="14"/>
  <c r="B935" i="14"/>
  <c r="C935" i="14"/>
  <c r="D935" i="14"/>
  <c r="E935" i="14"/>
  <c r="G935" i="14"/>
  <c r="B936" i="14"/>
  <c r="C936" i="14"/>
  <c r="D936" i="14"/>
  <c r="E936" i="14"/>
  <c r="G936" i="14"/>
  <c r="B937" i="14"/>
  <c r="C937" i="14"/>
  <c r="D937" i="14"/>
  <c r="E937" i="14"/>
  <c r="G937" i="14"/>
  <c r="B938" i="14"/>
  <c r="C938" i="14"/>
  <c r="D938" i="14"/>
  <c r="O938" i="14" s="1"/>
  <c r="P938" i="14" s="1"/>
  <c r="E938" i="14"/>
  <c r="G938" i="14"/>
  <c r="B939" i="14"/>
  <c r="C939" i="14"/>
  <c r="D939" i="14"/>
  <c r="E939" i="14"/>
  <c r="G939" i="14"/>
  <c r="B940" i="14"/>
  <c r="C940" i="14"/>
  <c r="D940" i="14"/>
  <c r="E940" i="14"/>
  <c r="G940" i="14"/>
  <c r="B941" i="14"/>
  <c r="C941" i="14"/>
  <c r="D941" i="14"/>
  <c r="E941" i="14"/>
  <c r="G941" i="14"/>
  <c r="B942" i="14"/>
  <c r="C942" i="14"/>
  <c r="D942" i="14"/>
  <c r="AD942" i="14" s="1"/>
  <c r="AE942" i="14" s="1"/>
  <c r="E942" i="14"/>
  <c r="G942" i="14"/>
  <c r="B943" i="14"/>
  <c r="C943" i="14"/>
  <c r="D943" i="14"/>
  <c r="E943" i="14"/>
  <c r="G943" i="14"/>
  <c r="B944" i="14"/>
  <c r="C944" i="14"/>
  <c r="D944" i="14"/>
  <c r="E944" i="14"/>
  <c r="G944" i="14"/>
  <c r="B945" i="14"/>
  <c r="C945" i="14"/>
  <c r="D945" i="14"/>
  <c r="E945" i="14"/>
  <c r="G945" i="14"/>
  <c r="B946" i="14"/>
  <c r="C946" i="14"/>
  <c r="D946" i="14"/>
  <c r="X946" i="14" s="1"/>
  <c r="E946" i="14"/>
  <c r="G946" i="14"/>
  <c r="B947" i="14"/>
  <c r="C947" i="14"/>
  <c r="D947" i="14"/>
  <c r="E947" i="14"/>
  <c r="G947" i="14"/>
  <c r="B948" i="14"/>
  <c r="C948" i="14"/>
  <c r="D948" i="14"/>
  <c r="E948" i="14"/>
  <c r="G948" i="14"/>
  <c r="B949" i="14"/>
  <c r="C949" i="14"/>
  <c r="D949" i="14"/>
  <c r="E949" i="14"/>
  <c r="G949" i="14"/>
  <c r="B950" i="14"/>
  <c r="C950" i="14"/>
  <c r="D950" i="14"/>
  <c r="R950" i="14" s="1"/>
  <c r="E950" i="14"/>
  <c r="G950" i="14"/>
  <c r="B951" i="14"/>
  <c r="C951" i="14"/>
  <c r="D951" i="14"/>
  <c r="E951" i="14"/>
  <c r="G951" i="14"/>
  <c r="B952" i="14"/>
  <c r="C952" i="14"/>
  <c r="D952" i="14"/>
  <c r="E952" i="14"/>
  <c r="G952" i="14"/>
  <c r="B953" i="14"/>
  <c r="C953" i="14"/>
  <c r="D953" i="14"/>
  <c r="X953" i="14" s="1"/>
  <c r="E953" i="14"/>
  <c r="G953" i="14"/>
  <c r="B954" i="14"/>
  <c r="C954" i="14"/>
  <c r="D954" i="14"/>
  <c r="E954" i="14"/>
  <c r="G954" i="14"/>
  <c r="B955" i="14"/>
  <c r="C955" i="14"/>
  <c r="D955" i="14"/>
  <c r="E955" i="14"/>
  <c r="G955" i="14"/>
  <c r="B956" i="14"/>
  <c r="C956" i="14"/>
  <c r="D956" i="14"/>
  <c r="E956" i="14"/>
  <c r="G956" i="14"/>
  <c r="B957" i="14"/>
  <c r="C957" i="14"/>
  <c r="D957" i="14"/>
  <c r="E957" i="14"/>
  <c r="G957" i="14"/>
  <c r="B958" i="14"/>
  <c r="C958" i="14"/>
  <c r="D958" i="14"/>
  <c r="E958" i="14"/>
  <c r="G958" i="14"/>
  <c r="B959" i="14"/>
  <c r="C959" i="14"/>
  <c r="D959" i="14"/>
  <c r="E959" i="14"/>
  <c r="G959" i="14"/>
  <c r="B960" i="14"/>
  <c r="C960" i="14"/>
  <c r="D960" i="14"/>
  <c r="E960" i="14"/>
  <c r="G960" i="14"/>
  <c r="B961" i="14"/>
  <c r="C961" i="14"/>
  <c r="D961" i="14"/>
  <c r="E961" i="14"/>
  <c r="G961" i="14"/>
  <c r="B962" i="14"/>
  <c r="C962" i="14"/>
  <c r="D962" i="14"/>
  <c r="L962" i="14" s="1"/>
  <c r="M962" i="14" s="1"/>
  <c r="E962" i="14"/>
  <c r="G962" i="14"/>
  <c r="B963" i="14"/>
  <c r="C963" i="14"/>
  <c r="D963" i="14"/>
  <c r="AG963" i="14" s="1"/>
  <c r="AH963" i="14" s="1"/>
  <c r="E963" i="14"/>
  <c r="G963" i="14"/>
  <c r="B964" i="14"/>
  <c r="C964" i="14"/>
  <c r="D964" i="14"/>
  <c r="E964" i="14"/>
  <c r="G964" i="14"/>
  <c r="B965" i="14"/>
  <c r="C965" i="14"/>
  <c r="D965" i="14"/>
  <c r="E965" i="14"/>
  <c r="G965" i="14"/>
  <c r="B966" i="14"/>
  <c r="C966" i="14"/>
  <c r="D966" i="14"/>
  <c r="E966" i="14"/>
  <c r="G966" i="14"/>
  <c r="B967" i="14"/>
  <c r="C967" i="14"/>
  <c r="D967" i="14"/>
  <c r="E967" i="14"/>
  <c r="G967" i="14"/>
  <c r="B968" i="14"/>
  <c r="C968" i="14"/>
  <c r="D968" i="14"/>
  <c r="E968" i="14"/>
  <c r="G968" i="14"/>
  <c r="B969" i="14"/>
  <c r="C969" i="14"/>
  <c r="D969" i="14"/>
  <c r="E969" i="14"/>
  <c r="G969" i="14"/>
  <c r="B970" i="14"/>
  <c r="C970" i="14"/>
  <c r="D970" i="14"/>
  <c r="E970" i="14"/>
  <c r="G970" i="14"/>
  <c r="B971" i="14"/>
  <c r="C971" i="14"/>
  <c r="D971" i="14"/>
  <c r="E971" i="14"/>
  <c r="G971" i="14"/>
  <c r="B972" i="14"/>
  <c r="C972" i="14"/>
  <c r="D972" i="14"/>
  <c r="E972" i="14"/>
  <c r="G972" i="14"/>
  <c r="B973" i="14"/>
  <c r="C973" i="14"/>
  <c r="D973" i="14"/>
  <c r="E973" i="14"/>
  <c r="G973" i="14"/>
  <c r="B974" i="14"/>
  <c r="C974" i="14"/>
  <c r="D974" i="14"/>
  <c r="H974" i="14" s="1"/>
  <c r="E974" i="14"/>
  <c r="G974" i="14"/>
  <c r="B975" i="14"/>
  <c r="C975" i="14"/>
  <c r="D975" i="14"/>
  <c r="E975" i="14"/>
  <c r="G975" i="14"/>
  <c r="B976" i="14"/>
  <c r="C976" i="14"/>
  <c r="D976" i="14"/>
  <c r="E976" i="14"/>
  <c r="G976" i="14"/>
  <c r="B977" i="14"/>
  <c r="C977" i="14"/>
  <c r="D977" i="14"/>
  <c r="E977" i="14"/>
  <c r="G977" i="14"/>
  <c r="B978" i="14"/>
  <c r="C978" i="14"/>
  <c r="D978" i="14"/>
  <c r="E978" i="14"/>
  <c r="G978" i="14"/>
  <c r="B979" i="14"/>
  <c r="C979" i="14"/>
  <c r="D979" i="14"/>
  <c r="E979" i="14"/>
  <c r="G979" i="14"/>
  <c r="B980" i="14"/>
  <c r="C980" i="14"/>
  <c r="D980" i="14"/>
  <c r="E980" i="14"/>
  <c r="G980" i="14"/>
  <c r="B981" i="14"/>
  <c r="C981" i="14"/>
  <c r="D981" i="14"/>
  <c r="E981" i="14"/>
  <c r="G981" i="14"/>
  <c r="B982" i="14"/>
  <c r="C982" i="14"/>
  <c r="D982" i="14"/>
  <c r="E982" i="14"/>
  <c r="G982" i="14"/>
  <c r="B983" i="14"/>
  <c r="C983" i="14"/>
  <c r="D983" i="14"/>
  <c r="E983" i="14"/>
  <c r="G983" i="14"/>
  <c r="B984" i="14"/>
  <c r="C984" i="14"/>
  <c r="D984" i="14"/>
  <c r="E984" i="14"/>
  <c r="G984" i="14"/>
  <c r="B985" i="14"/>
  <c r="C985" i="14"/>
  <c r="D985" i="14"/>
  <c r="E985" i="14"/>
  <c r="G985" i="14"/>
  <c r="B986" i="14"/>
  <c r="C986" i="14"/>
  <c r="D986" i="14"/>
  <c r="E986" i="14"/>
  <c r="G986" i="14"/>
  <c r="B987" i="14"/>
  <c r="C987" i="14"/>
  <c r="D987" i="14"/>
  <c r="E987" i="14"/>
  <c r="G987" i="14"/>
  <c r="B988" i="14"/>
  <c r="C988" i="14"/>
  <c r="D988" i="14"/>
  <c r="E988" i="14"/>
  <c r="G988" i="14"/>
  <c r="B989" i="14"/>
  <c r="C989" i="14"/>
  <c r="D989" i="14"/>
  <c r="E989" i="14"/>
  <c r="G989" i="14"/>
  <c r="B990" i="14"/>
  <c r="C990" i="14"/>
  <c r="D990" i="14"/>
  <c r="E990" i="14"/>
  <c r="G990" i="14"/>
  <c r="B991" i="14"/>
  <c r="C991" i="14"/>
  <c r="D991" i="14"/>
  <c r="E991" i="14"/>
  <c r="G991" i="14"/>
  <c r="B992" i="14"/>
  <c r="C992" i="14"/>
  <c r="D992" i="14"/>
  <c r="E992" i="14"/>
  <c r="G992" i="14"/>
  <c r="B993" i="14"/>
  <c r="C993" i="14"/>
  <c r="D993" i="14"/>
  <c r="E993" i="14"/>
  <c r="G993" i="14"/>
  <c r="B994" i="14"/>
  <c r="C994" i="14"/>
  <c r="D994" i="14"/>
  <c r="E994" i="14"/>
  <c r="G994" i="14"/>
  <c r="B995" i="14"/>
  <c r="C995" i="14"/>
  <c r="D995" i="14"/>
  <c r="E995" i="14"/>
  <c r="G995" i="14"/>
  <c r="B996" i="14"/>
  <c r="C996" i="14"/>
  <c r="D996" i="14"/>
  <c r="E996" i="14"/>
  <c r="G996" i="14"/>
  <c r="B997" i="14"/>
  <c r="C997" i="14"/>
  <c r="D997" i="14"/>
  <c r="E997" i="14"/>
  <c r="G997" i="14"/>
  <c r="B998" i="14"/>
  <c r="C998" i="14"/>
  <c r="D998" i="14"/>
  <c r="E998" i="14"/>
  <c r="G998" i="14"/>
  <c r="B999" i="14"/>
  <c r="C999" i="14"/>
  <c r="D999" i="14"/>
  <c r="E999" i="14"/>
  <c r="G999" i="14"/>
  <c r="B1000" i="14"/>
  <c r="C1000" i="14"/>
  <c r="D1000" i="14"/>
  <c r="E1000" i="14"/>
  <c r="G1000" i="14"/>
  <c r="B1001" i="14"/>
  <c r="C1001" i="14"/>
  <c r="D1001" i="14"/>
  <c r="E1001" i="14"/>
  <c r="G1001" i="14"/>
  <c r="B1002" i="14"/>
  <c r="C1002" i="14"/>
  <c r="D1002" i="14"/>
  <c r="E1002" i="14"/>
  <c r="G1002" i="14"/>
  <c r="B1003" i="14"/>
  <c r="C1003" i="14"/>
  <c r="D1003" i="14"/>
  <c r="E1003" i="14"/>
  <c r="G1003" i="14"/>
  <c r="B1004" i="14"/>
  <c r="C1004" i="14"/>
  <c r="D1004" i="14"/>
  <c r="E1004" i="14"/>
  <c r="G1004" i="14"/>
  <c r="B1005" i="14"/>
  <c r="C1005" i="14"/>
  <c r="D1005" i="14"/>
  <c r="E1005" i="14"/>
  <c r="G1005" i="14"/>
  <c r="B1006" i="14"/>
  <c r="C1006" i="14"/>
  <c r="D1006" i="14"/>
  <c r="I1006" i="14" s="1"/>
  <c r="J1006" i="14" s="1"/>
  <c r="E1006" i="14"/>
  <c r="G1006" i="14"/>
  <c r="B1007" i="14"/>
  <c r="C1007" i="14"/>
  <c r="D1007" i="14"/>
  <c r="E1007" i="14"/>
  <c r="G1007" i="14"/>
  <c r="B1008" i="14"/>
  <c r="C1008" i="14"/>
  <c r="D1008" i="14"/>
  <c r="E1008" i="14"/>
  <c r="G1008" i="14"/>
  <c r="B1009" i="14"/>
  <c r="C1009" i="14"/>
  <c r="D1009" i="14"/>
  <c r="E1009" i="14"/>
  <c r="G1009" i="14"/>
  <c r="B1010" i="14"/>
  <c r="C1010" i="14"/>
  <c r="D1010" i="14"/>
  <c r="E1010" i="14"/>
  <c r="G1010" i="14"/>
  <c r="B1011" i="14"/>
  <c r="C1011" i="14"/>
  <c r="D1011" i="14"/>
  <c r="E1011" i="14"/>
  <c r="G1011" i="14"/>
  <c r="B1012" i="14"/>
  <c r="C1012" i="14"/>
  <c r="D1012" i="14"/>
  <c r="E1012" i="14"/>
  <c r="G1012" i="14"/>
  <c r="B1013" i="14"/>
  <c r="C1013" i="14"/>
  <c r="D1013" i="14"/>
  <c r="E1013" i="14"/>
  <c r="G1013" i="14"/>
  <c r="B1014" i="14"/>
  <c r="C1014" i="14"/>
  <c r="D1014" i="14"/>
  <c r="E1014" i="14"/>
  <c r="G1014" i="14"/>
  <c r="B1015" i="14"/>
  <c r="C1015" i="14"/>
  <c r="D1015" i="14"/>
  <c r="E1015" i="14"/>
  <c r="G1015" i="14"/>
  <c r="B1016" i="14"/>
  <c r="C1016" i="14"/>
  <c r="D1016" i="14"/>
  <c r="E1016" i="14"/>
  <c r="G1016" i="14"/>
  <c r="B1017" i="14"/>
  <c r="C1017" i="14"/>
  <c r="D1017" i="14"/>
  <c r="L1017" i="14" s="1"/>
  <c r="E1017" i="14"/>
  <c r="G1017" i="14"/>
  <c r="B1018" i="14"/>
  <c r="C1018" i="14"/>
  <c r="D1018" i="14"/>
  <c r="AG1018" i="14" s="1"/>
  <c r="AH1018" i="14" s="1"/>
  <c r="E1018" i="14"/>
  <c r="G1018" i="14"/>
  <c r="B1019" i="14"/>
  <c r="C1019" i="14"/>
  <c r="D1019" i="14"/>
  <c r="E1019" i="14"/>
  <c r="G1019" i="14"/>
  <c r="B1020" i="14"/>
  <c r="C1020" i="14"/>
  <c r="D1020" i="14"/>
  <c r="E1020" i="14"/>
  <c r="G1020" i="14"/>
  <c r="B1021" i="14"/>
  <c r="C1021" i="14"/>
  <c r="D1021" i="14"/>
  <c r="E1021" i="14"/>
  <c r="G1021" i="14"/>
  <c r="B1022" i="14"/>
  <c r="C1022" i="14"/>
  <c r="D1022" i="14"/>
  <c r="E1022" i="14"/>
  <c r="G1022" i="14"/>
  <c r="B1023" i="14"/>
  <c r="C1023" i="14"/>
  <c r="D1023" i="14"/>
  <c r="E1023" i="14"/>
  <c r="G1023" i="14"/>
  <c r="B1024" i="14"/>
  <c r="C1024" i="14"/>
  <c r="D1024" i="14"/>
  <c r="E1024" i="14"/>
  <c r="G1024" i="14"/>
  <c r="B1025" i="14"/>
  <c r="C1025" i="14"/>
  <c r="D1025" i="14"/>
  <c r="E1025" i="14"/>
  <c r="G1025" i="14"/>
  <c r="B1026" i="14"/>
  <c r="C1026" i="14"/>
  <c r="D1026" i="14"/>
  <c r="E1026" i="14"/>
  <c r="G1026" i="14"/>
  <c r="B1027" i="14"/>
  <c r="C1027" i="14"/>
  <c r="D1027" i="14"/>
  <c r="E1027" i="14"/>
  <c r="G1027" i="14"/>
  <c r="B1028" i="14"/>
  <c r="C1028" i="14"/>
  <c r="D1028" i="14"/>
  <c r="E1028" i="14"/>
  <c r="G1028" i="14"/>
  <c r="B1029" i="14"/>
  <c r="C1029" i="14"/>
  <c r="D1029" i="14"/>
  <c r="E1029" i="14"/>
  <c r="G1029" i="14"/>
  <c r="B1030" i="14"/>
  <c r="C1030" i="14"/>
  <c r="D1030" i="14"/>
  <c r="AG1030" i="14" s="1"/>
  <c r="AH1030" i="14" s="1"/>
  <c r="E1030" i="14"/>
  <c r="G1030" i="14"/>
  <c r="B1031" i="14"/>
  <c r="C1031" i="14"/>
  <c r="D1031" i="14"/>
  <c r="E1031" i="14"/>
  <c r="G1031" i="14"/>
  <c r="B1032" i="14"/>
  <c r="C1032" i="14"/>
  <c r="D1032" i="14"/>
  <c r="E1032" i="14"/>
  <c r="G1032" i="14"/>
  <c r="B1033" i="14"/>
  <c r="C1033" i="14"/>
  <c r="D1033" i="14"/>
  <c r="E1033" i="14"/>
  <c r="G1033" i="14"/>
  <c r="B1034" i="14"/>
  <c r="C1034" i="14"/>
  <c r="D1034" i="14"/>
  <c r="E1034" i="14"/>
  <c r="G1034" i="14"/>
  <c r="B1035" i="14"/>
  <c r="C1035" i="14"/>
  <c r="D1035" i="14"/>
  <c r="E1035" i="14"/>
  <c r="G1035" i="14"/>
  <c r="B1036" i="14"/>
  <c r="C1036" i="14"/>
  <c r="D1036" i="14"/>
  <c r="E1036" i="14"/>
  <c r="G1036" i="14"/>
  <c r="B1037" i="14"/>
  <c r="C1037" i="14"/>
  <c r="D1037" i="14"/>
  <c r="E1037" i="14"/>
  <c r="G1037" i="14"/>
  <c r="B1038" i="14"/>
  <c r="C1038" i="14"/>
  <c r="D1038" i="14"/>
  <c r="AA1038" i="14" s="1"/>
  <c r="AB1038" i="14" s="1"/>
  <c r="E1038" i="14"/>
  <c r="G1038" i="14"/>
  <c r="B1039" i="14"/>
  <c r="C1039" i="14"/>
  <c r="D1039" i="14"/>
  <c r="E1039" i="14"/>
  <c r="G1039" i="14"/>
  <c r="B1040" i="14"/>
  <c r="C1040" i="14"/>
  <c r="D1040" i="14"/>
  <c r="E1040" i="14"/>
  <c r="G1040" i="14"/>
  <c r="B1041" i="14"/>
  <c r="C1041" i="14"/>
  <c r="D1041" i="14"/>
  <c r="U1041" i="14" s="1"/>
  <c r="V1041" i="14" s="1"/>
  <c r="E1041" i="14"/>
  <c r="G1041" i="14"/>
  <c r="B1042" i="14"/>
  <c r="C1042" i="14"/>
  <c r="D1042" i="14"/>
  <c r="E1042" i="14"/>
  <c r="G1042" i="14"/>
  <c r="B1043" i="14"/>
  <c r="C1043" i="14"/>
  <c r="D1043" i="14"/>
  <c r="E1043" i="14"/>
  <c r="G1043" i="14"/>
  <c r="B1044" i="14"/>
  <c r="C1044" i="14"/>
  <c r="D1044" i="14"/>
  <c r="E1044" i="14"/>
  <c r="G1044" i="14"/>
  <c r="B1045" i="14"/>
  <c r="C1045" i="14"/>
  <c r="D1045" i="14"/>
  <c r="O1045" i="14" s="1"/>
  <c r="P1045" i="14" s="1"/>
  <c r="E1045" i="14"/>
  <c r="G1045" i="14"/>
  <c r="B1046" i="14"/>
  <c r="C1046" i="14"/>
  <c r="D1046" i="14"/>
  <c r="E1046" i="14"/>
  <c r="G1046" i="14"/>
  <c r="B1047" i="14"/>
  <c r="C1047" i="14"/>
  <c r="D1047" i="14"/>
  <c r="E1047" i="14"/>
  <c r="G1047" i="14"/>
  <c r="B1048" i="14"/>
  <c r="C1048" i="14"/>
  <c r="D1048" i="14"/>
  <c r="E1048" i="14"/>
  <c r="G1048" i="14"/>
  <c r="B1049" i="14"/>
  <c r="C1049" i="14"/>
  <c r="D1049" i="14"/>
  <c r="AG1049" i="14" s="1"/>
  <c r="AH1049" i="14" s="1"/>
  <c r="E1049" i="14"/>
  <c r="G1049" i="14"/>
  <c r="B1050" i="14"/>
  <c r="C1050" i="14"/>
  <c r="D1050" i="14"/>
  <c r="O1050" i="14" s="1"/>
  <c r="P1050" i="14" s="1"/>
  <c r="E1050" i="14"/>
  <c r="G1050" i="14"/>
  <c r="B1051" i="14"/>
  <c r="C1051" i="14"/>
  <c r="D1051" i="14"/>
  <c r="E1051" i="14"/>
  <c r="G1051" i="14"/>
  <c r="B1052" i="14"/>
  <c r="C1052" i="14"/>
  <c r="D1052" i="14"/>
  <c r="E1052" i="14"/>
  <c r="G1052" i="14"/>
  <c r="B1053" i="14"/>
  <c r="C1053" i="14"/>
  <c r="D1053" i="14"/>
  <c r="E1053" i="14"/>
  <c r="G1053" i="14"/>
  <c r="B1054" i="14"/>
  <c r="C1054" i="14"/>
  <c r="D1054" i="14"/>
  <c r="U1054" i="14" s="1"/>
  <c r="V1054" i="14" s="1"/>
  <c r="E1054" i="14"/>
  <c r="G1054" i="14"/>
  <c r="B1055" i="14"/>
  <c r="C1055" i="14"/>
  <c r="D1055" i="14"/>
  <c r="E1055" i="14"/>
  <c r="G1055" i="14"/>
  <c r="B1056" i="14"/>
  <c r="C1056" i="14"/>
  <c r="D1056" i="14"/>
  <c r="E1056" i="14"/>
  <c r="G1056" i="14"/>
  <c r="B1057" i="14"/>
  <c r="C1057" i="14"/>
  <c r="D1057" i="14"/>
  <c r="E1057" i="14"/>
  <c r="G1057" i="14"/>
  <c r="B1058" i="14"/>
  <c r="C1058" i="14"/>
  <c r="D1058" i="14"/>
  <c r="AA1058" i="14" s="1"/>
  <c r="E1058" i="14"/>
  <c r="G1058" i="14"/>
  <c r="B1059" i="14"/>
  <c r="C1059" i="14"/>
  <c r="D1059" i="14"/>
  <c r="E1059" i="14"/>
  <c r="G1059" i="14"/>
  <c r="B1060" i="14"/>
  <c r="C1060" i="14"/>
  <c r="D1060" i="14"/>
  <c r="E1060" i="14"/>
  <c r="G1060" i="14"/>
  <c r="B1061" i="14"/>
  <c r="C1061" i="14"/>
  <c r="D1061" i="14"/>
  <c r="E1061" i="14"/>
  <c r="G1061" i="14"/>
  <c r="B1062" i="14"/>
  <c r="C1062" i="14"/>
  <c r="D1062" i="14"/>
  <c r="AG1062" i="14" s="1"/>
  <c r="E1062" i="14"/>
  <c r="G1062" i="14"/>
  <c r="B1063" i="14"/>
  <c r="C1063" i="14"/>
  <c r="D1063" i="14"/>
  <c r="E1063" i="14"/>
  <c r="G1063" i="14"/>
  <c r="B1064" i="14"/>
  <c r="C1064" i="14"/>
  <c r="D1064" i="14"/>
  <c r="E1064" i="14"/>
  <c r="G1064" i="14"/>
  <c r="B1065" i="14"/>
  <c r="C1065" i="14"/>
  <c r="D1065" i="14"/>
  <c r="E1065" i="14"/>
  <c r="G1065" i="14"/>
  <c r="B1066" i="14"/>
  <c r="C1066" i="14"/>
  <c r="D1066" i="14"/>
  <c r="E1066" i="14"/>
  <c r="G1066" i="14"/>
  <c r="B1067" i="14"/>
  <c r="C1067" i="14"/>
  <c r="D1067" i="14"/>
  <c r="O1067" i="14" s="1"/>
  <c r="P1067" i="14" s="1"/>
  <c r="E1067" i="14"/>
  <c r="G1067" i="14"/>
  <c r="B1068" i="14"/>
  <c r="C1068" i="14"/>
  <c r="D1068" i="14"/>
  <c r="E1068" i="14"/>
  <c r="G1068" i="14"/>
  <c r="B1069" i="14"/>
  <c r="C1069" i="14"/>
  <c r="D1069" i="14"/>
  <c r="E1069" i="14"/>
  <c r="G1069" i="14"/>
  <c r="B1070" i="14"/>
  <c r="C1070" i="14"/>
  <c r="D1070" i="14"/>
  <c r="L1070" i="14" s="1"/>
  <c r="M1070" i="14" s="1"/>
  <c r="E1070" i="14"/>
  <c r="G1070" i="14"/>
  <c r="B1071" i="14"/>
  <c r="C1071" i="14"/>
  <c r="D1071" i="14"/>
  <c r="E1071" i="14"/>
  <c r="G1071" i="14"/>
  <c r="B1072" i="14"/>
  <c r="C1072" i="14"/>
  <c r="D1072" i="14"/>
  <c r="E1072" i="14"/>
  <c r="G1072" i="14"/>
  <c r="B1073" i="14"/>
  <c r="C1073" i="14"/>
  <c r="D1073" i="14"/>
  <c r="I1073" i="14" s="1"/>
  <c r="J1073" i="14" s="1"/>
  <c r="E1073" i="14"/>
  <c r="G1073" i="14"/>
  <c r="B1074" i="14"/>
  <c r="C1074" i="14"/>
  <c r="D1074" i="14"/>
  <c r="E1074" i="14"/>
  <c r="G1074" i="14"/>
  <c r="B1075" i="14"/>
  <c r="C1075" i="14"/>
  <c r="D1075" i="14"/>
  <c r="O1075" i="14" s="1"/>
  <c r="E1075" i="14"/>
  <c r="G1075" i="14"/>
  <c r="B1076" i="14"/>
  <c r="C1076" i="14"/>
  <c r="D1076" i="14"/>
  <c r="E1076" i="14"/>
  <c r="G1076" i="14"/>
  <c r="B1077" i="14"/>
  <c r="C1077" i="14"/>
  <c r="D1077" i="14"/>
  <c r="E1077" i="14"/>
  <c r="G1077" i="14"/>
  <c r="G78" i="14"/>
  <c r="E78" i="14"/>
  <c r="D78" i="14"/>
  <c r="C78" i="14"/>
  <c r="B78" i="14"/>
  <c r="D345" i="16"/>
  <c r="D344" i="16"/>
  <c r="D343" i="16"/>
  <c r="D342" i="16"/>
  <c r="D341" i="16"/>
  <c r="D340" i="16"/>
  <c r="D339" i="16"/>
  <c r="D338" i="16"/>
  <c r="D337" i="16"/>
  <c r="D336" i="16"/>
  <c r="D335" i="16"/>
  <c r="G114" i="16"/>
  <c r="G113" i="16"/>
  <c r="G112" i="16"/>
  <c r="G111" i="16"/>
  <c r="G110" i="16"/>
  <c r="G109" i="16"/>
  <c r="G108" i="16"/>
  <c r="G107" i="16"/>
  <c r="G106" i="16"/>
  <c r="G105" i="16"/>
  <c r="G104" i="16"/>
  <c r="G103" i="16"/>
  <c r="G102" i="16"/>
  <c r="G101" i="16"/>
  <c r="G100" i="16"/>
  <c r="G99" i="16"/>
  <c r="G98" i="16"/>
  <c r="G96" i="16"/>
  <c r="G95" i="16"/>
  <c r="G94" i="16"/>
  <c r="G93" i="16"/>
  <c r="G92" i="16"/>
  <c r="G91" i="16"/>
  <c r="G90" i="16"/>
  <c r="G89" i="16"/>
  <c r="G88" i="16"/>
  <c r="G87" i="16"/>
  <c r="G85" i="16"/>
  <c r="G84" i="16"/>
  <c r="G82" i="16"/>
  <c r="G81" i="16"/>
  <c r="G80" i="16"/>
  <c r="G79" i="16"/>
  <c r="G76" i="16"/>
  <c r="G75" i="16"/>
  <c r="G74" i="16"/>
  <c r="G73" i="16"/>
  <c r="G72" i="16"/>
  <c r="G71" i="16"/>
  <c r="G70" i="16"/>
  <c r="G69" i="16"/>
  <c r="G68" i="16"/>
  <c r="G67" i="16"/>
  <c r="G66" i="16"/>
  <c r="G65" i="16"/>
  <c r="G64" i="16"/>
  <c r="G63" i="16"/>
  <c r="G62" i="16"/>
  <c r="AA1077" i="14"/>
  <c r="AB1077" i="14" s="1"/>
  <c r="AA1076" i="14"/>
  <c r="L1075" i="14"/>
  <c r="I1075" i="14"/>
  <c r="J1075" i="14" s="1"/>
  <c r="AD1072" i="14"/>
  <c r="X1072" i="14"/>
  <c r="O1072" i="14"/>
  <c r="P1072" i="14" s="1"/>
  <c r="H1072" i="14"/>
  <c r="U1072" i="14"/>
  <c r="AA1071" i="14"/>
  <c r="U1071" i="14"/>
  <c r="V1071" i="14" s="1"/>
  <c r="O1071" i="14"/>
  <c r="L1071" i="14"/>
  <c r="R1071" i="14"/>
  <c r="AD1068" i="14"/>
  <c r="AE1068" i="14" s="1"/>
  <c r="AA1068" i="14"/>
  <c r="AB1068" i="14" s="1"/>
  <c r="L1067" i="14"/>
  <c r="M1067" i="14" s="1"/>
  <c r="I1067" i="14"/>
  <c r="J1067" i="14" s="1"/>
  <c r="AD1064" i="14"/>
  <c r="X1064" i="14"/>
  <c r="R1064" i="14"/>
  <c r="O1064" i="14"/>
  <c r="P1064" i="14" s="1"/>
  <c r="H1064" i="14"/>
  <c r="U1064" i="14"/>
  <c r="V1064" i="14" s="1"/>
  <c r="L1063" i="14"/>
  <c r="M1063" i="14" s="1"/>
  <c r="AA1061" i="14"/>
  <c r="AB1061" i="14" s="1"/>
  <c r="X1060" i="14"/>
  <c r="H1060" i="14"/>
  <c r="AA1059" i="14"/>
  <c r="H1059" i="14"/>
  <c r="R1059" i="14"/>
  <c r="AD1056" i="14"/>
  <c r="AE1056" i="14" s="1"/>
  <c r="U1056" i="14"/>
  <c r="V1056" i="14" s="1"/>
  <c r="L1056" i="14"/>
  <c r="AA1056" i="14"/>
  <c r="AB1056" i="14" s="1"/>
  <c r="AG1055" i="14"/>
  <c r="AH1055" i="14" s="1"/>
  <c r="AA1055" i="14"/>
  <c r="AB1055" i="14" s="1"/>
  <c r="X1055" i="14"/>
  <c r="R1055" i="14"/>
  <c r="O1055" i="14"/>
  <c r="P1055" i="14" s="1"/>
  <c r="AG1052" i="14"/>
  <c r="AH1052" i="14" s="1"/>
  <c r="AD1052" i="14"/>
  <c r="AE1052" i="14" s="1"/>
  <c r="U1052" i="14"/>
  <c r="V1052" i="14" s="1"/>
  <c r="O1052" i="14"/>
  <c r="P1052" i="14" s="1"/>
  <c r="L1052" i="14"/>
  <c r="M1052" i="14" s="1"/>
  <c r="I1052" i="14"/>
  <c r="J1052" i="14" s="1"/>
  <c r="AA1052" i="14"/>
  <c r="AD1051" i="14"/>
  <c r="AE1051" i="14" s="1"/>
  <c r="I1049" i="14"/>
  <c r="J1049" i="14" s="1"/>
  <c r="H1049" i="14"/>
  <c r="AG1048" i="14"/>
  <c r="AH1048" i="14" s="1"/>
  <c r="AD1048" i="14"/>
  <c r="AE1048" i="14" s="1"/>
  <c r="AA1048" i="14"/>
  <c r="AB1048" i="14" s="1"/>
  <c r="X1048" i="14"/>
  <c r="R1048" i="14"/>
  <c r="I1048" i="14"/>
  <c r="J1048" i="14" s="1"/>
  <c r="H1048" i="14"/>
  <c r="U1047" i="14"/>
  <c r="V1047" i="14" s="1"/>
  <c r="R1044" i="14"/>
  <c r="AG1041" i="14"/>
  <c r="AH1041" i="14" s="1"/>
  <c r="AD1041" i="14"/>
  <c r="AE1041" i="14" s="1"/>
  <c r="AG1040" i="14"/>
  <c r="AD1040" i="14"/>
  <c r="AA1040" i="14"/>
  <c r="AB1040" i="14" s="1"/>
  <c r="R1040" i="14"/>
  <c r="O1040" i="14"/>
  <c r="P1040" i="14" s="1"/>
  <c r="I1040" i="14"/>
  <c r="AA1039" i="14"/>
  <c r="AB1039" i="14" s="1"/>
  <c r="X1039" i="14"/>
  <c r="R1039" i="14"/>
  <c r="O1039" i="14"/>
  <c r="AD1039" i="14"/>
  <c r="AE1039" i="14" s="1"/>
  <c r="AD1036" i="14"/>
  <c r="AE1036" i="14" s="1"/>
  <c r="AA1036" i="14"/>
  <c r="AB1036" i="14" s="1"/>
  <c r="U1036" i="14"/>
  <c r="V1036" i="14" s="1"/>
  <c r="R1036" i="14"/>
  <c r="O1036" i="14"/>
  <c r="P1036" i="14" s="1"/>
  <c r="I1036" i="14"/>
  <c r="J1036" i="14" s="1"/>
  <c r="O1035" i="14"/>
  <c r="L1035" i="14"/>
  <c r="M1035" i="14" s="1"/>
  <c r="R1032" i="14"/>
  <c r="L1032" i="14"/>
  <c r="M1032" i="14" s="1"/>
  <c r="I1032" i="14"/>
  <c r="AG1031" i="14"/>
  <c r="AH1031" i="14" s="1"/>
  <c r="AD1031" i="14"/>
  <c r="X1031" i="14"/>
  <c r="U1031" i="14"/>
  <c r="O1031" i="14"/>
  <c r="L1031" i="14"/>
  <c r="M1031" i="14" s="1"/>
  <c r="I1031" i="14"/>
  <c r="J1031" i="14" s="1"/>
  <c r="H1031" i="14"/>
  <c r="AA1031" i="14"/>
  <c r="AB1031" i="14" s="1"/>
  <c r="AG1029" i="14"/>
  <c r="AH1029" i="14" s="1"/>
  <c r="AG1028" i="14"/>
  <c r="AH1028" i="14" s="1"/>
  <c r="AD1028" i="14"/>
  <c r="AE1028" i="14" s="1"/>
  <c r="AA1028" i="14"/>
  <c r="AB1028" i="14" s="1"/>
  <c r="X1028" i="14"/>
  <c r="U1028" i="14"/>
  <c r="V1028" i="14" s="1"/>
  <c r="O1028" i="14"/>
  <c r="P1028" i="14" s="1"/>
  <c r="L1028" i="14"/>
  <c r="I1028" i="14"/>
  <c r="J1028" i="14" s="1"/>
  <c r="H1028" i="14"/>
  <c r="R1028" i="14"/>
  <c r="AA1024" i="14"/>
  <c r="R1024" i="14"/>
  <c r="O1024" i="14"/>
  <c r="P1024" i="14" s="1"/>
  <c r="I1024" i="14"/>
  <c r="J1024" i="14" s="1"/>
  <c r="AG1023" i="14"/>
  <c r="AH1023" i="14" s="1"/>
  <c r="AD1023" i="14"/>
  <c r="AA1023" i="14"/>
  <c r="X1023" i="14"/>
  <c r="U1023" i="14"/>
  <c r="O1023" i="14"/>
  <c r="L1023" i="14"/>
  <c r="M1023" i="14" s="1"/>
  <c r="I1023" i="14"/>
  <c r="J1023" i="14" s="1"/>
  <c r="H1023" i="14"/>
  <c r="R1023" i="14"/>
  <c r="I1019" i="14"/>
  <c r="H1019" i="14"/>
  <c r="I1017" i="14"/>
  <c r="J1017" i="14" s="1"/>
  <c r="AD1016" i="14"/>
  <c r="AE1016" i="14" s="1"/>
  <c r="AG1015" i="14"/>
  <c r="AH1015" i="14" s="1"/>
  <c r="AA1015" i="14"/>
  <c r="AB1015" i="14" s="1"/>
  <c r="X1015" i="14"/>
  <c r="U1015" i="14"/>
  <c r="V1015" i="14" s="1"/>
  <c r="O1015" i="14"/>
  <c r="L1015" i="14"/>
  <c r="I1015" i="14"/>
  <c r="J1015" i="14" s="1"/>
  <c r="H1015" i="14"/>
  <c r="AD1015" i="14"/>
  <c r="AE1015" i="14" s="1"/>
  <c r="I1013" i="14"/>
  <c r="AD1012" i="14"/>
  <c r="O1012" i="14"/>
  <c r="P1012" i="14" s="1"/>
  <c r="AG1011" i="14"/>
  <c r="AH1011" i="14" s="1"/>
  <c r="I1011" i="14"/>
  <c r="J1011" i="14" s="1"/>
  <c r="H1011" i="14"/>
  <c r="AA1008" i="14"/>
  <c r="AB1008" i="14" s="1"/>
  <c r="AG1007" i="14"/>
  <c r="AH1007" i="14" s="1"/>
  <c r="AA1007" i="14"/>
  <c r="AB1007" i="14" s="1"/>
  <c r="X1007" i="14"/>
  <c r="U1007" i="14"/>
  <c r="V1007" i="14" s="1"/>
  <c r="O1007" i="14"/>
  <c r="L1007" i="14"/>
  <c r="I1007" i="14"/>
  <c r="J1007" i="14" s="1"/>
  <c r="H1007" i="14"/>
  <c r="AD1007" i="14"/>
  <c r="AE1007" i="14" s="1"/>
  <c r="AD1004" i="14"/>
  <c r="AE1004" i="14" s="1"/>
  <c r="H1004" i="14"/>
  <c r="AA1003" i="14"/>
  <c r="AB1003" i="14" s="1"/>
  <c r="X1003" i="14"/>
  <c r="U1003" i="14"/>
  <c r="V1003" i="14" s="1"/>
  <c r="AG1001" i="14"/>
  <c r="AA1001" i="14"/>
  <c r="AB1001" i="14" s="1"/>
  <c r="U1001" i="14"/>
  <c r="V1001" i="14" s="1"/>
  <c r="AD1000" i="14"/>
  <c r="X1000" i="14"/>
  <c r="R1000" i="14"/>
  <c r="L1000" i="14"/>
  <c r="M1000" i="14" s="1"/>
  <c r="H1000" i="14"/>
  <c r="AG999" i="14"/>
  <c r="AH999" i="14" s="1"/>
  <c r="AA999" i="14"/>
  <c r="AB999" i="14" s="1"/>
  <c r="X999" i="14"/>
  <c r="U999" i="14"/>
  <c r="V999" i="14" s="1"/>
  <c r="O999" i="14"/>
  <c r="P999" i="14" s="1"/>
  <c r="L999" i="14"/>
  <c r="I999" i="14"/>
  <c r="J999" i="14" s="1"/>
  <c r="H999" i="14"/>
  <c r="AD999" i="14"/>
  <c r="AE999" i="14" s="1"/>
  <c r="AD996" i="14"/>
  <c r="AE996" i="14" s="1"/>
  <c r="AA996" i="14"/>
  <c r="R996" i="14"/>
  <c r="L996" i="14"/>
  <c r="M996" i="14" s="1"/>
  <c r="H996" i="14"/>
  <c r="AG995" i="14"/>
  <c r="AH995" i="14" s="1"/>
  <c r="I995" i="14"/>
  <c r="J995" i="14" s="1"/>
  <c r="H995" i="14"/>
  <c r="R995" i="14"/>
  <c r="R992" i="14"/>
  <c r="AA992" i="14"/>
  <c r="AB992" i="14" s="1"/>
  <c r="AG991" i="14"/>
  <c r="AH991" i="14" s="1"/>
  <c r="AA991" i="14"/>
  <c r="X991" i="14"/>
  <c r="U991" i="14"/>
  <c r="V991" i="14" s="1"/>
  <c r="O991" i="14"/>
  <c r="P991" i="14" s="1"/>
  <c r="L991" i="14"/>
  <c r="I991" i="14"/>
  <c r="J991" i="14" s="1"/>
  <c r="H991" i="14"/>
  <c r="AD991" i="14"/>
  <c r="R989" i="14"/>
  <c r="O988" i="14"/>
  <c r="P988" i="14" s="1"/>
  <c r="AG987" i="14"/>
  <c r="AH987" i="14" s="1"/>
  <c r="AA987" i="14"/>
  <c r="AB987" i="14" s="1"/>
  <c r="X987" i="14"/>
  <c r="AD987" i="14"/>
  <c r="AE987" i="14" s="1"/>
  <c r="O984" i="14"/>
  <c r="P984" i="14" s="1"/>
  <c r="AG983" i="14"/>
  <c r="AH983" i="14" s="1"/>
  <c r="AA983" i="14"/>
  <c r="AB983" i="14" s="1"/>
  <c r="X983" i="14"/>
  <c r="U983" i="14"/>
  <c r="V983" i="14" s="1"/>
  <c r="O983" i="14"/>
  <c r="P983" i="14" s="1"/>
  <c r="L983" i="14"/>
  <c r="I983" i="14"/>
  <c r="J983" i="14" s="1"/>
  <c r="H983" i="14"/>
  <c r="R983" i="14"/>
  <c r="AD980" i="14"/>
  <c r="AE980" i="14" s="1"/>
  <c r="X980" i="14"/>
  <c r="R980" i="14"/>
  <c r="O980" i="14"/>
  <c r="P980" i="14" s="1"/>
  <c r="L980" i="14"/>
  <c r="M980" i="14" s="1"/>
  <c r="H980" i="14"/>
  <c r="AA980" i="14"/>
  <c r="AB980" i="14" s="1"/>
  <c r="X979" i="14"/>
  <c r="U979" i="14"/>
  <c r="V979" i="14" s="1"/>
  <c r="O979" i="14"/>
  <c r="P979" i="14" s="1"/>
  <c r="AA977" i="14"/>
  <c r="AB977" i="14" s="1"/>
  <c r="U977" i="14"/>
  <c r="V977" i="14" s="1"/>
  <c r="O977" i="14"/>
  <c r="P977" i="14" s="1"/>
  <c r="L976" i="14"/>
  <c r="M976" i="14" s="1"/>
  <c r="AG975" i="14"/>
  <c r="AH975" i="14" s="1"/>
  <c r="AA975" i="14"/>
  <c r="AB975" i="14" s="1"/>
  <c r="X975" i="14"/>
  <c r="U975" i="14"/>
  <c r="V975" i="14" s="1"/>
  <c r="O975" i="14"/>
  <c r="P975" i="14" s="1"/>
  <c r="L975" i="14"/>
  <c r="I975" i="14"/>
  <c r="J975" i="14" s="1"/>
  <c r="H975" i="14"/>
  <c r="R975" i="14"/>
  <c r="AA972" i="14"/>
  <c r="AB972" i="14" s="1"/>
  <c r="X971" i="14"/>
  <c r="U971" i="14"/>
  <c r="V971" i="14" s="1"/>
  <c r="O971" i="14"/>
  <c r="P971" i="14" s="1"/>
  <c r="AA969" i="14"/>
  <c r="X969" i="14"/>
  <c r="O969" i="14"/>
  <c r="AG968" i="14"/>
  <c r="AH968" i="14" s="1"/>
  <c r="AA968" i="14"/>
  <c r="X968" i="14"/>
  <c r="U968" i="14"/>
  <c r="V968" i="14" s="1"/>
  <c r="O968" i="14"/>
  <c r="P968" i="14" s="1"/>
  <c r="L968" i="14"/>
  <c r="I968" i="14"/>
  <c r="J968" i="14" s="1"/>
  <c r="H968" i="14"/>
  <c r="AD968" i="14"/>
  <c r="AE968" i="14" s="1"/>
  <c r="AD967" i="14"/>
  <c r="AE967" i="14" s="1"/>
  <c r="R967" i="14"/>
  <c r="I967" i="14"/>
  <c r="H967" i="14"/>
  <c r="O966" i="14"/>
  <c r="P966" i="14" s="1"/>
  <c r="X965" i="14"/>
  <c r="AG964" i="14"/>
  <c r="AH964" i="14" s="1"/>
  <c r="AD964" i="14"/>
  <c r="AA964" i="14"/>
  <c r="X964" i="14"/>
  <c r="U964" i="14"/>
  <c r="O964" i="14"/>
  <c r="P964" i="14" s="1"/>
  <c r="L964" i="14"/>
  <c r="M964" i="14" s="1"/>
  <c r="I964" i="14"/>
  <c r="J964" i="14" s="1"/>
  <c r="H964" i="14"/>
  <c r="R964" i="14"/>
  <c r="AG960" i="14"/>
  <c r="AH960" i="14" s="1"/>
  <c r="AD960" i="14"/>
  <c r="U960" i="14"/>
  <c r="V960" i="14" s="1"/>
  <c r="O960" i="14"/>
  <c r="P960" i="14" s="1"/>
  <c r="I960" i="14"/>
  <c r="J960" i="14" s="1"/>
  <c r="L960" i="14"/>
  <c r="AD959" i="14"/>
  <c r="AE959" i="14" s="1"/>
  <c r="AA959" i="14"/>
  <c r="R959" i="14"/>
  <c r="AG956" i="14"/>
  <c r="AH956" i="14" s="1"/>
  <c r="U956" i="14"/>
  <c r="V956" i="14" s="1"/>
  <c r="R956" i="14"/>
  <c r="I956" i="14"/>
  <c r="I953" i="14"/>
  <c r="AD951" i="14"/>
  <c r="AE951" i="14" s="1"/>
  <c r="AA951" i="14"/>
  <c r="R951" i="14"/>
  <c r="O951" i="14"/>
  <c r="P951" i="14" s="1"/>
  <c r="AG948" i="14"/>
  <c r="AH948" i="14" s="1"/>
  <c r="AD948" i="14"/>
  <c r="AE948" i="14" s="1"/>
  <c r="AA948" i="14"/>
  <c r="AB948" i="14" s="1"/>
  <c r="U948" i="14"/>
  <c r="V948" i="14" s="1"/>
  <c r="R948" i="14"/>
  <c r="I948" i="14"/>
  <c r="J948" i="14" s="1"/>
  <c r="AG944" i="14"/>
  <c r="AD944" i="14"/>
  <c r="U944" i="14"/>
  <c r="R944" i="14"/>
  <c r="O944" i="14"/>
  <c r="P944" i="14" s="1"/>
  <c r="I944" i="14"/>
  <c r="J944" i="14" s="1"/>
  <c r="AD940" i="14"/>
  <c r="AE940" i="14" s="1"/>
  <c r="U940" i="14"/>
  <c r="H940" i="14"/>
  <c r="I940" i="14"/>
  <c r="J940" i="14" s="1"/>
  <c r="O939" i="14"/>
  <c r="P939" i="14" s="1"/>
  <c r="H939" i="14"/>
  <c r="I937" i="14"/>
  <c r="J937" i="14" s="1"/>
  <c r="AD936" i="14"/>
  <c r="AE936" i="14" s="1"/>
  <c r="U936" i="14"/>
  <c r="V936" i="14" s="1"/>
  <c r="R936" i="14"/>
  <c r="O936" i="14"/>
  <c r="P936" i="14" s="1"/>
  <c r="I936" i="14"/>
  <c r="AG935" i="14"/>
  <c r="AH935" i="14" s="1"/>
  <c r="R935" i="14"/>
  <c r="O935" i="14"/>
  <c r="P935" i="14" s="1"/>
  <c r="L935" i="14"/>
  <c r="M935" i="14" s="1"/>
  <c r="AD932" i="14"/>
  <c r="AE932" i="14" s="1"/>
  <c r="AA932" i="14"/>
  <c r="AB932" i="14" s="1"/>
  <c r="X932" i="14"/>
  <c r="R932" i="14"/>
  <c r="I932" i="14"/>
  <c r="J932" i="14" s="1"/>
  <c r="H932" i="14"/>
  <c r="O931" i="14"/>
  <c r="P931" i="14" s="1"/>
  <c r="I929" i="14"/>
  <c r="J929" i="14" s="1"/>
  <c r="U929" i="14"/>
  <c r="V929" i="14" s="1"/>
  <c r="AG928" i="14"/>
  <c r="R928" i="14"/>
  <c r="O928" i="14"/>
  <c r="P928" i="14" s="1"/>
  <c r="L928" i="14"/>
  <c r="M928" i="14" s="1"/>
  <c r="AA927" i="14"/>
  <c r="AB927" i="14" s="1"/>
  <c r="I927" i="14"/>
  <c r="J927" i="14" s="1"/>
  <c r="AG924" i="14"/>
  <c r="AD924" i="14"/>
  <c r="AE924" i="14" s="1"/>
  <c r="X924" i="14"/>
  <c r="R924" i="14"/>
  <c r="O924" i="14"/>
  <c r="I924" i="14"/>
  <c r="J924" i="14" s="1"/>
  <c r="H924" i="14"/>
  <c r="AA924" i="14"/>
  <c r="AB924" i="14" s="1"/>
  <c r="AG923" i="14"/>
  <c r="AH923" i="14" s="1"/>
  <c r="L923" i="14"/>
  <c r="M923" i="14" s="1"/>
  <c r="I923" i="14"/>
  <c r="J923" i="14" s="1"/>
  <c r="H923" i="14"/>
  <c r="R921" i="14"/>
  <c r="I921" i="14"/>
  <c r="H921" i="14"/>
  <c r="AD920" i="14"/>
  <c r="AE920" i="14" s="1"/>
  <c r="AA920" i="14"/>
  <c r="U920" i="14"/>
  <c r="V920" i="14" s="1"/>
  <c r="R920" i="14"/>
  <c r="O920" i="14"/>
  <c r="P920" i="14" s="1"/>
  <c r="AA919" i="14"/>
  <c r="AB919" i="14" s="1"/>
  <c r="I919" i="14"/>
  <c r="J919" i="14" s="1"/>
  <c r="H918" i="14"/>
  <c r="AG916" i="14"/>
  <c r="AH916" i="14" s="1"/>
  <c r="AD916" i="14"/>
  <c r="AE916" i="14" s="1"/>
  <c r="AA916" i="14"/>
  <c r="AB916" i="14" s="1"/>
  <c r="X916" i="14"/>
  <c r="R916" i="14"/>
  <c r="O916" i="14"/>
  <c r="I916" i="14"/>
  <c r="J916" i="14" s="1"/>
  <c r="H916" i="14"/>
  <c r="X915" i="14"/>
  <c r="U915" i="14"/>
  <c r="O915" i="14"/>
  <c r="AD913" i="14"/>
  <c r="X913" i="14"/>
  <c r="U913" i="14"/>
  <c r="V913" i="14" s="1"/>
  <c r="AD912" i="14"/>
  <c r="AE912" i="14" s="1"/>
  <c r="AA912" i="14"/>
  <c r="U912" i="14"/>
  <c r="V912" i="14" s="1"/>
  <c r="R912" i="14"/>
  <c r="O912" i="14"/>
  <c r="P912" i="14" s="1"/>
  <c r="AG911" i="14"/>
  <c r="AA911" i="14"/>
  <c r="AB911" i="14" s="1"/>
  <c r="X911" i="14"/>
  <c r="L911" i="14"/>
  <c r="M911" i="14" s="1"/>
  <c r="I911" i="14"/>
  <c r="J911" i="14" s="1"/>
  <c r="AG908" i="14"/>
  <c r="AD908" i="14"/>
  <c r="AE908" i="14" s="1"/>
  <c r="AA908" i="14"/>
  <c r="AB908" i="14" s="1"/>
  <c r="X908" i="14"/>
  <c r="R908" i="14"/>
  <c r="O908" i="14"/>
  <c r="P908" i="14" s="1"/>
  <c r="I908" i="14"/>
  <c r="J908" i="14" s="1"/>
  <c r="H908" i="14"/>
  <c r="AG907" i="14"/>
  <c r="AH907" i="14" s="1"/>
  <c r="L907" i="14"/>
  <c r="I907" i="14"/>
  <c r="J907" i="14" s="1"/>
  <c r="H907" i="14"/>
  <c r="R905" i="14"/>
  <c r="I905" i="14"/>
  <c r="H905" i="14"/>
  <c r="AD904" i="14"/>
  <c r="AE904" i="14" s="1"/>
  <c r="AA904" i="14"/>
  <c r="AB904" i="14" s="1"/>
  <c r="U904" i="14"/>
  <c r="V904" i="14" s="1"/>
  <c r="R904" i="14"/>
  <c r="O904" i="14"/>
  <c r="P904" i="14" s="1"/>
  <c r="AG903" i="14"/>
  <c r="AH903" i="14" s="1"/>
  <c r="AA903" i="14"/>
  <c r="AB903" i="14" s="1"/>
  <c r="X903" i="14"/>
  <c r="O903" i="14"/>
  <c r="P903" i="14" s="1"/>
  <c r="AG900" i="14"/>
  <c r="AH900" i="14" s="1"/>
  <c r="AD900" i="14"/>
  <c r="AE900" i="14" s="1"/>
  <c r="AA900" i="14"/>
  <c r="AB900" i="14" s="1"/>
  <c r="X900" i="14"/>
  <c r="R900" i="14"/>
  <c r="O900" i="14"/>
  <c r="I900" i="14"/>
  <c r="J900" i="14" s="1"/>
  <c r="H900" i="14"/>
  <c r="AG899" i="14"/>
  <c r="AH899" i="14" s="1"/>
  <c r="AD899" i="14"/>
  <c r="AE899" i="14" s="1"/>
  <c r="I899" i="14"/>
  <c r="J899" i="14" s="1"/>
  <c r="H899" i="14"/>
  <c r="R899" i="14"/>
  <c r="AD896" i="14"/>
  <c r="AE896" i="14" s="1"/>
  <c r="AA896" i="14"/>
  <c r="AB896" i="14" s="1"/>
  <c r="X896" i="14"/>
  <c r="U896" i="14"/>
  <c r="V896" i="14" s="1"/>
  <c r="R896" i="14"/>
  <c r="O896" i="14"/>
  <c r="P896" i="14" s="1"/>
  <c r="L896" i="14"/>
  <c r="M896" i="14" s="1"/>
  <c r="H896" i="14"/>
  <c r="AG892" i="14"/>
  <c r="AA892" i="14"/>
  <c r="X892" i="14"/>
  <c r="U892" i="14"/>
  <c r="V892" i="14" s="1"/>
  <c r="R892" i="14"/>
  <c r="O892" i="14"/>
  <c r="P892" i="14" s="1"/>
  <c r="L892" i="14"/>
  <c r="M892" i="14" s="1"/>
  <c r="I892" i="14"/>
  <c r="H892" i="14"/>
  <c r="AD892" i="14"/>
  <c r="AE892" i="14" s="1"/>
  <c r="H891" i="14"/>
  <c r="AA891" i="14"/>
  <c r="AG888" i="14"/>
  <c r="AH888" i="14" s="1"/>
  <c r="AD888" i="14"/>
  <c r="AA888" i="14"/>
  <c r="X888" i="14"/>
  <c r="U888" i="14"/>
  <c r="V888" i="14" s="1"/>
  <c r="O888" i="14"/>
  <c r="P888" i="14" s="1"/>
  <c r="L888" i="14"/>
  <c r="I888" i="14"/>
  <c r="J888" i="14" s="1"/>
  <c r="H888" i="14"/>
  <c r="R888" i="14"/>
  <c r="AG887" i="14"/>
  <c r="AH887" i="14" s="1"/>
  <c r="AD887" i="14"/>
  <c r="AE887" i="14" s="1"/>
  <c r="X887" i="14"/>
  <c r="U887" i="14"/>
  <c r="L887" i="14"/>
  <c r="H887" i="14"/>
  <c r="O887" i="14"/>
  <c r="I886" i="14"/>
  <c r="J886" i="14" s="1"/>
  <c r="H886" i="14"/>
  <c r="R885" i="14"/>
  <c r="R884" i="14"/>
  <c r="AG881" i="14"/>
  <c r="AH881" i="14" s="1"/>
  <c r="AD881" i="14"/>
  <c r="AE881" i="14" s="1"/>
  <c r="AG880" i="14"/>
  <c r="R880" i="14"/>
  <c r="H880" i="14"/>
  <c r="U880" i="14"/>
  <c r="V880" i="14" s="1"/>
  <c r="AD879" i="14"/>
  <c r="AE879" i="14" s="1"/>
  <c r="U879" i="14"/>
  <c r="V879" i="14" s="1"/>
  <c r="R879" i="14"/>
  <c r="O879" i="14"/>
  <c r="H879" i="14"/>
  <c r="AG876" i="14"/>
  <c r="AH876" i="14" s="1"/>
  <c r="AD876" i="14"/>
  <c r="AE876" i="14" s="1"/>
  <c r="AA876" i="14"/>
  <c r="AB876" i="14" s="1"/>
  <c r="X876" i="14"/>
  <c r="U876" i="14"/>
  <c r="V876" i="14" s="1"/>
  <c r="O876" i="14"/>
  <c r="P876" i="14" s="1"/>
  <c r="L876" i="14"/>
  <c r="I876" i="14"/>
  <c r="J876" i="14" s="1"/>
  <c r="H876" i="14"/>
  <c r="R876" i="14"/>
  <c r="O873" i="14"/>
  <c r="P873" i="14" s="1"/>
  <c r="L873" i="14"/>
  <c r="H873" i="14"/>
  <c r="AA872" i="14"/>
  <c r="AB872" i="14" s="1"/>
  <c r="U872" i="14"/>
  <c r="V872" i="14" s="1"/>
  <c r="R872" i="14"/>
  <c r="I872" i="14"/>
  <c r="J872" i="14" s="1"/>
  <c r="AD871" i="14"/>
  <c r="AE871" i="14" s="1"/>
  <c r="U871" i="14"/>
  <c r="R871" i="14"/>
  <c r="I871" i="14"/>
  <c r="H871" i="14"/>
  <c r="AG868" i="14"/>
  <c r="AH868" i="14" s="1"/>
  <c r="AD868" i="14"/>
  <c r="AE868" i="14" s="1"/>
  <c r="AA868" i="14"/>
  <c r="AB868" i="14" s="1"/>
  <c r="X868" i="14"/>
  <c r="U868" i="14"/>
  <c r="O868" i="14"/>
  <c r="L868" i="14"/>
  <c r="M868" i="14" s="1"/>
  <c r="I868" i="14"/>
  <c r="J868" i="14" s="1"/>
  <c r="H868" i="14"/>
  <c r="R868" i="14"/>
  <c r="L865" i="14"/>
  <c r="H865" i="14"/>
  <c r="R865" i="14"/>
  <c r="H864" i="14"/>
  <c r="AG863" i="14"/>
  <c r="AD863" i="14"/>
  <c r="X863" i="14"/>
  <c r="U863" i="14"/>
  <c r="R863" i="14"/>
  <c r="O863" i="14"/>
  <c r="P863" i="14" s="1"/>
  <c r="I863" i="14"/>
  <c r="H863" i="14"/>
  <c r="AA861" i="14"/>
  <c r="AG860" i="14"/>
  <c r="AH860" i="14" s="1"/>
  <c r="AD860" i="14"/>
  <c r="X860" i="14"/>
  <c r="U860" i="14"/>
  <c r="V860" i="14" s="1"/>
  <c r="O860" i="14"/>
  <c r="L860" i="14"/>
  <c r="I860" i="14"/>
  <c r="J860" i="14" s="1"/>
  <c r="H860" i="14"/>
  <c r="AA860" i="14"/>
  <c r="AA857" i="14"/>
  <c r="AB857" i="14" s="1"/>
  <c r="X857" i="14"/>
  <c r="U857" i="14"/>
  <c r="AG855" i="14"/>
  <c r="AH855" i="14" s="1"/>
  <c r="X855" i="14"/>
  <c r="U855" i="14"/>
  <c r="V855" i="14" s="1"/>
  <c r="O855" i="14"/>
  <c r="I855" i="14"/>
  <c r="J855" i="14" s="1"/>
  <c r="AD855" i="14"/>
  <c r="AE855" i="14" s="1"/>
  <c r="AG852" i="14"/>
  <c r="AH852" i="14" s="1"/>
  <c r="AD852" i="14"/>
  <c r="AE852" i="14" s="1"/>
  <c r="X852" i="14"/>
  <c r="U852" i="14"/>
  <c r="V852" i="14" s="1"/>
  <c r="O852" i="14"/>
  <c r="P852" i="14" s="1"/>
  <c r="L852" i="14"/>
  <c r="M852" i="14" s="1"/>
  <c r="I852" i="14"/>
  <c r="J852" i="14" s="1"/>
  <c r="H852" i="14"/>
  <c r="AA852" i="14"/>
  <c r="AB852" i="14" s="1"/>
  <c r="AD850" i="14"/>
  <c r="AE850" i="14" s="1"/>
  <c r="AG848" i="14"/>
  <c r="AH848" i="14" s="1"/>
  <c r="AD848" i="14"/>
  <c r="AE848" i="14" s="1"/>
  <c r="AA848" i="14"/>
  <c r="AB848" i="14" s="1"/>
  <c r="X848" i="14"/>
  <c r="U848" i="14"/>
  <c r="V848" i="14" s="1"/>
  <c r="O848" i="14"/>
  <c r="L848" i="14"/>
  <c r="M848" i="14" s="1"/>
  <c r="I848" i="14"/>
  <c r="J848" i="14" s="1"/>
  <c r="H848" i="14"/>
  <c r="R848" i="14"/>
  <c r="L847" i="14"/>
  <c r="M847" i="14" s="1"/>
  <c r="AA846" i="14"/>
  <c r="AB846" i="14" s="1"/>
  <c r="R846" i="14"/>
  <c r="R844" i="14"/>
  <c r="L844" i="14"/>
  <c r="M844" i="14" s="1"/>
  <c r="AG843" i="14"/>
  <c r="AH843" i="14" s="1"/>
  <c r="AD843" i="14"/>
  <c r="H843" i="14"/>
  <c r="I842" i="14"/>
  <c r="J842" i="14" s="1"/>
  <c r="AG840" i="14"/>
  <c r="AH840" i="14" s="1"/>
  <c r="AD840" i="14"/>
  <c r="AA840" i="14"/>
  <c r="AB840" i="14" s="1"/>
  <c r="X840" i="14"/>
  <c r="U840" i="14"/>
  <c r="O840" i="14"/>
  <c r="P840" i="14" s="1"/>
  <c r="L840" i="14"/>
  <c r="M840" i="14" s="1"/>
  <c r="I840" i="14"/>
  <c r="J840" i="14" s="1"/>
  <c r="H840" i="14"/>
  <c r="R840" i="14"/>
  <c r="AD839" i="14"/>
  <c r="AE839" i="14" s="1"/>
  <c r="AA839" i="14"/>
  <c r="AB839" i="14" s="1"/>
  <c r="X839" i="14"/>
  <c r="R839" i="14"/>
  <c r="L839" i="14"/>
  <c r="M839" i="14" s="1"/>
  <c r="H839" i="14"/>
  <c r="AG836" i="14"/>
  <c r="AA836" i="14"/>
  <c r="AB836" i="14" s="1"/>
  <c r="X836" i="14"/>
  <c r="U836" i="14"/>
  <c r="V836" i="14" s="1"/>
  <c r="R836" i="14"/>
  <c r="O836" i="14"/>
  <c r="L836" i="14"/>
  <c r="M836" i="14" s="1"/>
  <c r="I836" i="14"/>
  <c r="J836" i="14" s="1"/>
  <c r="AD836" i="14"/>
  <c r="AG832" i="14"/>
  <c r="AH832" i="14" s="1"/>
  <c r="AD832" i="14"/>
  <c r="AA832" i="14"/>
  <c r="X832" i="14"/>
  <c r="U832" i="14"/>
  <c r="V832" i="14" s="1"/>
  <c r="O832" i="14"/>
  <c r="P832" i="14" s="1"/>
  <c r="L832" i="14"/>
  <c r="I832" i="14"/>
  <c r="J832" i="14" s="1"/>
  <c r="H832" i="14"/>
  <c r="R832" i="14"/>
  <c r="X831" i="14"/>
  <c r="AD830" i="14"/>
  <c r="X830" i="14"/>
  <c r="I830" i="14"/>
  <c r="J830" i="14" s="1"/>
  <c r="L829" i="14"/>
  <c r="AG828" i="14"/>
  <c r="AH828" i="14" s="1"/>
  <c r="AD828" i="14"/>
  <c r="AE828" i="14" s="1"/>
  <c r="AA828" i="14"/>
  <c r="AB828" i="14" s="1"/>
  <c r="I828" i="14"/>
  <c r="J828" i="14" s="1"/>
  <c r="R828" i="14"/>
  <c r="H827" i="14"/>
  <c r="I825" i="14"/>
  <c r="J825" i="14" s="1"/>
  <c r="AD824" i="14"/>
  <c r="U824" i="14"/>
  <c r="V824" i="14" s="1"/>
  <c r="R824" i="14"/>
  <c r="O824" i="14"/>
  <c r="P824" i="14" s="1"/>
  <c r="I824" i="14"/>
  <c r="J824" i="14" s="1"/>
  <c r="AA823" i="14"/>
  <c r="R823" i="14"/>
  <c r="O823" i="14"/>
  <c r="P823" i="14" s="1"/>
  <c r="L823" i="14"/>
  <c r="M823" i="14" s="1"/>
  <c r="AA822" i="14"/>
  <c r="AB822" i="14" s="1"/>
  <c r="AA821" i="14"/>
  <c r="U820" i="14"/>
  <c r="V820" i="14" s="1"/>
  <c r="X820" i="14"/>
  <c r="AA819" i="14"/>
  <c r="AB819" i="14" s="1"/>
  <c r="AG817" i="14"/>
  <c r="AH817" i="14" s="1"/>
  <c r="AG816" i="14"/>
  <c r="AH816" i="14" s="1"/>
  <c r="AD816" i="14"/>
  <c r="AE816" i="14" s="1"/>
  <c r="L816" i="14"/>
  <c r="M816" i="14" s="1"/>
  <c r="I816" i="14"/>
  <c r="J816" i="14" s="1"/>
  <c r="AG815" i="14"/>
  <c r="AH815" i="14" s="1"/>
  <c r="AD815" i="14"/>
  <c r="AE815" i="14" s="1"/>
  <c r="AA815" i="14"/>
  <c r="AB815" i="14" s="1"/>
  <c r="I815" i="14"/>
  <c r="J815" i="14" s="1"/>
  <c r="AD814" i="14"/>
  <c r="AE814" i="14" s="1"/>
  <c r="O814" i="14"/>
  <c r="P814" i="14" s="1"/>
  <c r="L814" i="14"/>
  <c r="M814" i="14" s="1"/>
  <c r="O813" i="14"/>
  <c r="P813" i="14" s="1"/>
  <c r="AG812" i="14"/>
  <c r="AH812" i="14" s="1"/>
  <c r="AD812" i="14"/>
  <c r="AE812" i="14" s="1"/>
  <c r="AA812" i="14"/>
  <c r="AB812" i="14" s="1"/>
  <c r="X812" i="14"/>
  <c r="R812" i="14"/>
  <c r="I812" i="14"/>
  <c r="J812" i="14" s="1"/>
  <c r="H812" i="14"/>
  <c r="U809" i="14"/>
  <c r="V809" i="14" s="1"/>
  <c r="I809" i="14"/>
  <c r="J809" i="14" s="1"/>
  <c r="H809" i="14"/>
  <c r="AG808" i="14"/>
  <c r="U808" i="14"/>
  <c r="V808" i="14" s="1"/>
  <c r="R808" i="14"/>
  <c r="O808" i="14"/>
  <c r="P808" i="14" s="1"/>
  <c r="L808" i="14"/>
  <c r="M808" i="14" s="1"/>
  <c r="AD807" i="14"/>
  <c r="AE807" i="14" s="1"/>
  <c r="R807" i="14"/>
  <c r="O807" i="14"/>
  <c r="P807" i="14" s="1"/>
  <c r="L807" i="14"/>
  <c r="M807" i="14" s="1"/>
  <c r="I807" i="14"/>
  <c r="AA806" i="14"/>
  <c r="AB806" i="14" s="1"/>
  <c r="X806" i="14"/>
  <c r="O806" i="14"/>
  <c r="P806" i="14" s="1"/>
  <c r="X805" i="14"/>
  <c r="AD803" i="14"/>
  <c r="X803" i="14"/>
  <c r="U802" i="14"/>
  <c r="V802" i="14" s="1"/>
  <c r="AA801" i="14"/>
  <c r="AB801" i="14" s="1"/>
  <c r="U801" i="14"/>
  <c r="V801" i="14" s="1"/>
  <c r="H800" i="14"/>
  <c r="AG799" i="14"/>
  <c r="AH799" i="14" s="1"/>
  <c r="AA799" i="14"/>
  <c r="AB799" i="14" s="1"/>
  <c r="X799" i="14"/>
  <c r="U799" i="14"/>
  <c r="V799" i="14" s="1"/>
  <c r="O799" i="14"/>
  <c r="L799" i="14"/>
  <c r="M799" i="14" s="1"/>
  <c r="I799" i="14"/>
  <c r="J799" i="14" s="1"/>
  <c r="H799" i="14"/>
  <c r="AD799" i="14"/>
  <c r="AG798" i="14"/>
  <c r="H798" i="14"/>
  <c r="AD796" i="14"/>
  <c r="AA796" i="14"/>
  <c r="X796" i="14"/>
  <c r="R796" i="14"/>
  <c r="L796" i="14"/>
  <c r="M796" i="14" s="1"/>
  <c r="H796" i="14"/>
  <c r="O796" i="14"/>
  <c r="P796" i="14" s="1"/>
  <c r="AA795" i="14"/>
  <c r="AB795" i="14" s="1"/>
  <c r="X795" i="14"/>
  <c r="U795" i="14"/>
  <c r="V795" i="14" s="1"/>
  <c r="AD793" i="14"/>
  <c r="AA793" i="14"/>
  <c r="AB793" i="14" s="1"/>
  <c r="O793" i="14"/>
  <c r="P793" i="14" s="1"/>
  <c r="AD792" i="14"/>
  <c r="AA792" i="14"/>
  <c r="X792" i="14"/>
  <c r="R792" i="14"/>
  <c r="L792" i="14"/>
  <c r="M792" i="14" s="1"/>
  <c r="H792" i="14"/>
  <c r="O792" i="14"/>
  <c r="P792" i="14" s="1"/>
  <c r="AG791" i="14"/>
  <c r="AH791" i="14" s="1"/>
  <c r="AA791" i="14"/>
  <c r="X791" i="14"/>
  <c r="U791" i="14"/>
  <c r="V791" i="14" s="1"/>
  <c r="O791" i="14"/>
  <c r="P791" i="14" s="1"/>
  <c r="L791" i="14"/>
  <c r="I791" i="14"/>
  <c r="J791" i="14" s="1"/>
  <c r="H791" i="14"/>
  <c r="AD791" i="14"/>
  <c r="AA788" i="14"/>
  <c r="AB788" i="14" s="1"/>
  <c r="L788" i="14"/>
  <c r="M788" i="14" s="1"/>
  <c r="AD787" i="14"/>
  <c r="AA787" i="14"/>
  <c r="X787" i="14"/>
  <c r="R787" i="14"/>
  <c r="O785" i="14"/>
  <c r="P785" i="14" s="1"/>
  <c r="H785" i="14"/>
  <c r="AD784" i="14"/>
  <c r="AE784" i="14" s="1"/>
  <c r="AA784" i="14"/>
  <c r="X784" i="14"/>
  <c r="U784" i="14"/>
  <c r="V784" i="14" s="1"/>
  <c r="R784" i="14"/>
  <c r="O784" i="14"/>
  <c r="P784" i="14" s="1"/>
  <c r="L784" i="14"/>
  <c r="H784" i="14"/>
  <c r="AD781" i="14"/>
  <c r="AE781" i="14" s="1"/>
  <c r="U780" i="14"/>
  <c r="V780" i="14" s="1"/>
  <c r="O780" i="14"/>
  <c r="P780" i="14" s="1"/>
  <c r="AG780" i="14"/>
  <c r="L778" i="14"/>
  <c r="AG777" i="14"/>
  <c r="AD777" i="14"/>
  <c r="AE777" i="14" s="1"/>
  <c r="AA777" i="14"/>
  <c r="AG776" i="14"/>
  <c r="AH776" i="14" s="1"/>
  <c r="AD776" i="14"/>
  <c r="AA776" i="14"/>
  <c r="AB776" i="14" s="1"/>
  <c r="I776" i="14"/>
  <c r="J776" i="14" s="1"/>
  <c r="X776" i="14"/>
  <c r="AG775" i="14"/>
  <c r="AH775" i="14" s="1"/>
  <c r="AD775" i="14"/>
  <c r="AE775" i="14" s="1"/>
  <c r="AA775" i="14"/>
  <c r="X775" i="14"/>
  <c r="U775" i="14"/>
  <c r="V775" i="14" s="1"/>
  <c r="O775" i="14"/>
  <c r="L775" i="14"/>
  <c r="M775" i="14" s="1"/>
  <c r="I775" i="14"/>
  <c r="J775" i="14" s="1"/>
  <c r="H775" i="14"/>
  <c r="R775" i="14"/>
  <c r="U774" i="14"/>
  <c r="V774" i="14" s="1"/>
  <c r="L774" i="14"/>
  <c r="H774" i="14"/>
  <c r="U772" i="14"/>
  <c r="V772" i="14" s="1"/>
  <c r="O772" i="14"/>
  <c r="P772" i="14" s="1"/>
  <c r="L772" i="14"/>
  <c r="L771" i="14"/>
  <c r="M771" i="14" s="1"/>
  <c r="U770" i="14"/>
  <c r="V770" i="14" s="1"/>
  <c r="I769" i="14"/>
  <c r="R769" i="14"/>
  <c r="AG768" i="14"/>
  <c r="AH768" i="14" s="1"/>
  <c r="AD768" i="14"/>
  <c r="AA768" i="14"/>
  <c r="AB768" i="14" s="1"/>
  <c r="I768" i="14"/>
  <c r="J768" i="14" s="1"/>
  <c r="X768" i="14"/>
  <c r="AG767" i="14"/>
  <c r="AH767" i="14" s="1"/>
  <c r="AD767" i="14"/>
  <c r="AE767" i="14" s="1"/>
  <c r="AA767" i="14"/>
  <c r="X767" i="14"/>
  <c r="U767" i="14"/>
  <c r="V767" i="14" s="1"/>
  <c r="O767" i="14"/>
  <c r="L767" i="14"/>
  <c r="M767" i="14" s="1"/>
  <c r="I767" i="14"/>
  <c r="J767" i="14" s="1"/>
  <c r="H767" i="14"/>
  <c r="R767" i="14"/>
  <c r="AA766" i="14"/>
  <c r="AB766" i="14" s="1"/>
  <c r="X766" i="14"/>
  <c r="U764" i="14"/>
  <c r="V764" i="14" s="1"/>
  <c r="O764" i="14"/>
  <c r="P764" i="14" s="1"/>
  <c r="L764" i="14"/>
  <c r="O762" i="14"/>
  <c r="P762" i="14" s="1"/>
  <c r="AG760" i="14"/>
  <c r="AH760" i="14" s="1"/>
  <c r="AD760" i="14"/>
  <c r="AA760" i="14"/>
  <c r="AB760" i="14" s="1"/>
  <c r="O760" i="14"/>
  <c r="P760" i="14" s="1"/>
  <c r="I760" i="14"/>
  <c r="J760" i="14" s="1"/>
  <c r="X760" i="14"/>
  <c r="AG759" i="14"/>
  <c r="AH759" i="14" s="1"/>
  <c r="AD759" i="14"/>
  <c r="AE759" i="14" s="1"/>
  <c r="AA759" i="14"/>
  <c r="AB759" i="14" s="1"/>
  <c r="X759" i="14"/>
  <c r="U759" i="14"/>
  <c r="O759" i="14"/>
  <c r="P759" i="14" s="1"/>
  <c r="L759" i="14"/>
  <c r="M759" i="14" s="1"/>
  <c r="I759" i="14"/>
  <c r="J759" i="14" s="1"/>
  <c r="H759" i="14"/>
  <c r="R759" i="14"/>
  <c r="AA758" i="14"/>
  <c r="AB758" i="14" s="1"/>
  <c r="X758" i="14"/>
  <c r="U758" i="14"/>
  <c r="V758" i="14" s="1"/>
  <c r="AA756" i="14"/>
  <c r="AB756" i="14" s="1"/>
  <c r="U756" i="14"/>
  <c r="V756" i="14" s="1"/>
  <c r="O756" i="14"/>
  <c r="P756" i="14" s="1"/>
  <c r="L756" i="14"/>
  <c r="O754" i="14"/>
  <c r="P754" i="14" s="1"/>
  <c r="R753" i="14"/>
  <c r="I753" i="14"/>
  <c r="AG753" i="14"/>
  <c r="AH753" i="14" s="1"/>
  <c r="AG752" i="14"/>
  <c r="AH752" i="14" s="1"/>
  <c r="AD752" i="14"/>
  <c r="AE752" i="14" s="1"/>
  <c r="AA752" i="14"/>
  <c r="AB752" i="14" s="1"/>
  <c r="O752" i="14"/>
  <c r="P752" i="14" s="1"/>
  <c r="I752" i="14"/>
  <c r="J752" i="14" s="1"/>
  <c r="X752" i="14"/>
  <c r="AG751" i="14"/>
  <c r="AH751" i="14" s="1"/>
  <c r="AD751" i="14"/>
  <c r="AE751" i="14" s="1"/>
  <c r="AA751" i="14"/>
  <c r="X751" i="14"/>
  <c r="U751" i="14"/>
  <c r="V751" i="14" s="1"/>
  <c r="O751" i="14"/>
  <c r="P751" i="14" s="1"/>
  <c r="L751" i="14"/>
  <c r="M751" i="14" s="1"/>
  <c r="I751" i="14"/>
  <c r="J751" i="14" s="1"/>
  <c r="H751" i="14"/>
  <c r="R751" i="14"/>
  <c r="I750" i="14"/>
  <c r="J750" i="14" s="1"/>
  <c r="H750" i="14"/>
  <c r="R750" i="14"/>
  <c r="I749" i="14"/>
  <c r="J749" i="14" s="1"/>
  <c r="AD748" i="14"/>
  <c r="AA748" i="14"/>
  <c r="AB748" i="14" s="1"/>
  <c r="R748" i="14"/>
  <c r="U748" i="14"/>
  <c r="V748" i="14" s="1"/>
  <c r="AA747" i="14"/>
  <c r="R747" i="14"/>
  <c r="O747" i="14"/>
  <c r="L746" i="14"/>
  <c r="R745" i="14"/>
  <c r="I745" i="14"/>
  <c r="AG745" i="14"/>
  <c r="AH745" i="14" s="1"/>
  <c r="AG744" i="14"/>
  <c r="AH744" i="14" s="1"/>
  <c r="AD744" i="14"/>
  <c r="I744" i="14"/>
  <c r="R744" i="14"/>
  <c r="AG743" i="14"/>
  <c r="AH743" i="14" s="1"/>
  <c r="AD743" i="14"/>
  <c r="AA743" i="14"/>
  <c r="X743" i="14"/>
  <c r="U743" i="14"/>
  <c r="V743" i="14" s="1"/>
  <c r="O743" i="14"/>
  <c r="L743" i="14"/>
  <c r="M743" i="14" s="1"/>
  <c r="I743" i="14"/>
  <c r="J743" i="14" s="1"/>
  <c r="H743" i="14"/>
  <c r="R743" i="14"/>
  <c r="AG742" i="14"/>
  <c r="AH742" i="14" s="1"/>
  <c r="AA742" i="14"/>
  <c r="R742" i="14"/>
  <c r="AA740" i="14"/>
  <c r="AB740" i="14" s="1"/>
  <c r="H738" i="14"/>
  <c r="AG736" i="14"/>
  <c r="AD736" i="14"/>
  <c r="R736" i="14"/>
  <c r="O736" i="14"/>
  <c r="H736" i="14"/>
  <c r="I736" i="14"/>
  <c r="J736" i="14" s="1"/>
  <c r="AG735" i="14"/>
  <c r="AH735" i="14" s="1"/>
  <c r="AD735" i="14"/>
  <c r="AA735" i="14"/>
  <c r="AB735" i="14" s="1"/>
  <c r="X735" i="14"/>
  <c r="U735" i="14"/>
  <c r="O735" i="14"/>
  <c r="L735" i="14"/>
  <c r="I735" i="14"/>
  <c r="J735" i="14" s="1"/>
  <c r="H735" i="14"/>
  <c r="R735" i="14"/>
  <c r="X734" i="14"/>
  <c r="U734" i="14"/>
  <c r="V734" i="14" s="1"/>
  <c r="R734" i="14"/>
  <c r="I733" i="14"/>
  <c r="AD732" i="14"/>
  <c r="AA732" i="14"/>
  <c r="O732" i="14"/>
  <c r="P732" i="14" s="1"/>
  <c r="U732" i="14"/>
  <c r="V732" i="14" s="1"/>
  <c r="I730" i="14"/>
  <c r="J730" i="14" s="1"/>
  <c r="H730" i="14"/>
  <c r="AG728" i="14"/>
  <c r="AH728" i="14" s="1"/>
  <c r="AD728" i="14"/>
  <c r="R728" i="14"/>
  <c r="O728" i="14"/>
  <c r="H728" i="14"/>
  <c r="I728" i="14"/>
  <c r="J728" i="14" s="1"/>
  <c r="AG727" i="14"/>
  <c r="AH727" i="14" s="1"/>
  <c r="AD727" i="14"/>
  <c r="AA727" i="14"/>
  <c r="X727" i="14"/>
  <c r="U727" i="14"/>
  <c r="V727" i="14" s="1"/>
  <c r="O727" i="14"/>
  <c r="L727" i="14"/>
  <c r="M727" i="14" s="1"/>
  <c r="I727" i="14"/>
  <c r="J727" i="14" s="1"/>
  <c r="H727" i="14"/>
  <c r="R727" i="14"/>
  <c r="R726" i="14"/>
  <c r="L726" i="14"/>
  <c r="I726" i="14"/>
  <c r="J726" i="14" s="1"/>
  <c r="I725" i="14"/>
  <c r="AD724" i="14"/>
  <c r="AE724" i="14" s="1"/>
  <c r="AA724" i="14"/>
  <c r="AB724" i="14" s="1"/>
  <c r="R724" i="14"/>
  <c r="O724" i="14"/>
  <c r="P724" i="14" s="1"/>
  <c r="U724" i="14"/>
  <c r="V724" i="14" s="1"/>
  <c r="AA723" i="14"/>
  <c r="AB723" i="14" s="1"/>
  <c r="L723" i="14"/>
  <c r="M723" i="14" s="1"/>
  <c r="AD722" i="14"/>
  <c r="X722" i="14"/>
  <c r="U722" i="14"/>
  <c r="V722" i="14" s="1"/>
  <c r="L722" i="14"/>
  <c r="M722" i="14" s="1"/>
  <c r="H722" i="14"/>
  <c r="AG720" i="14"/>
  <c r="AH720" i="14" s="1"/>
  <c r="AD720" i="14"/>
  <c r="AE720" i="14" s="1"/>
  <c r="R720" i="14"/>
  <c r="O720" i="14"/>
  <c r="P720" i="14" s="1"/>
  <c r="H720" i="14"/>
  <c r="I720" i="14"/>
  <c r="J720" i="14" s="1"/>
  <c r="AG719" i="14"/>
  <c r="AH719" i="14" s="1"/>
  <c r="AD719" i="14"/>
  <c r="AA719" i="14"/>
  <c r="X719" i="14"/>
  <c r="U719" i="14"/>
  <c r="V719" i="14" s="1"/>
  <c r="O719" i="14"/>
  <c r="P719" i="14" s="1"/>
  <c r="L719" i="14"/>
  <c r="M719" i="14" s="1"/>
  <c r="I719" i="14"/>
  <c r="J719" i="14" s="1"/>
  <c r="H719" i="14"/>
  <c r="R719" i="14"/>
  <c r="H718" i="14"/>
  <c r="U717" i="14"/>
  <c r="V717" i="14" s="1"/>
  <c r="AG715" i="14"/>
  <c r="AH715" i="14" s="1"/>
  <c r="AA715" i="14"/>
  <c r="AB715" i="14" s="1"/>
  <c r="X715" i="14"/>
  <c r="O715" i="14"/>
  <c r="P715" i="14" s="1"/>
  <c r="H715" i="14"/>
  <c r="AD715" i="14"/>
  <c r="AE715" i="14" s="1"/>
  <c r="R714" i="14"/>
  <c r="I714" i="14"/>
  <c r="J714" i="14" s="1"/>
  <c r="R713" i="14"/>
  <c r="H712" i="14"/>
  <c r="AG711" i="14"/>
  <c r="AH711" i="14" s="1"/>
  <c r="AD711" i="14"/>
  <c r="AE711" i="14" s="1"/>
  <c r="AA711" i="14"/>
  <c r="X711" i="14"/>
  <c r="U711" i="14"/>
  <c r="V711" i="14" s="1"/>
  <c r="O711" i="14"/>
  <c r="P711" i="14" s="1"/>
  <c r="L711" i="14"/>
  <c r="M711" i="14" s="1"/>
  <c r="I711" i="14"/>
  <c r="J711" i="14" s="1"/>
  <c r="H711" i="14"/>
  <c r="R711" i="14"/>
  <c r="H710" i="14"/>
  <c r="R709" i="14"/>
  <c r="AG707" i="14"/>
  <c r="U707" i="14"/>
  <c r="V707" i="14" s="1"/>
  <c r="R707" i="14"/>
  <c r="O707" i="14"/>
  <c r="H707" i="14"/>
  <c r="H706" i="14"/>
  <c r="AG705" i="14"/>
  <c r="AD705" i="14"/>
  <c r="AE705" i="14" s="1"/>
  <c r="AA705" i="14"/>
  <c r="O705" i="14"/>
  <c r="P705" i="14" s="1"/>
  <c r="AD704" i="14"/>
  <c r="AE704" i="14" s="1"/>
  <c r="H704" i="14"/>
  <c r="AG703" i="14"/>
  <c r="AH703" i="14" s="1"/>
  <c r="AD703" i="14"/>
  <c r="AA703" i="14"/>
  <c r="X703" i="14"/>
  <c r="U703" i="14"/>
  <c r="O703" i="14"/>
  <c r="P703" i="14" s="1"/>
  <c r="L703" i="14"/>
  <c r="I703" i="14"/>
  <c r="J703" i="14" s="1"/>
  <c r="H703" i="14"/>
  <c r="R703" i="14"/>
  <c r="X702" i="14"/>
  <c r="U701" i="14"/>
  <c r="AG700" i="14"/>
  <c r="AH700" i="14" s="1"/>
  <c r="AD700" i="14"/>
  <c r="AE700" i="14" s="1"/>
  <c r="AA700" i="14"/>
  <c r="X700" i="14"/>
  <c r="U700" i="14"/>
  <c r="L700" i="14"/>
  <c r="M700" i="14" s="1"/>
  <c r="I700" i="14"/>
  <c r="J700" i="14" s="1"/>
  <c r="H700" i="14"/>
  <c r="R700" i="14"/>
  <c r="AG699" i="14"/>
  <c r="AH699" i="14" s="1"/>
  <c r="X699" i="14"/>
  <c r="H699" i="14"/>
  <c r="R699" i="14"/>
  <c r="AD698" i="14"/>
  <c r="AE698" i="14" s="1"/>
  <c r="AA698" i="14"/>
  <c r="AB698" i="14" s="1"/>
  <c r="R698" i="14"/>
  <c r="O698" i="14"/>
  <c r="U698" i="14"/>
  <c r="V698" i="14" s="1"/>
  <c r="H697" i="14"/>
  <c r="AA697" i="14"/>
  <c r="AB697" i="14" s="1"/>
  <c r="U696" i="14"/>
  <c r="V696" i="14" s="1"/>
  <c r="R696" i="14"/>
  <c r="U694" i="14"/>
  <c r="V694" i="14" s="1"/>
  <c r="I694" i="14"/>
  <c r="AA694" i="14"/>
  <c r="AB694" i="14" s="1"/>
  <c r="L693" i="14"/>
  <c r="M693" i="14" s="1"/>
  <c r="AG692" i="14"/>
  <c r="AH692" i="14" s="1"/>
  <c r="AD692" i="14"/>
  <c r="AA692" i="14"/>
  <c r="X692" i="14"/>
  <c r="U692" i="14"/>
  <c r="V692" i="14" s="1"/>
  <c r="O692" i="14"/>
  <c r="P692" i="14" s="1"/>
  <c r="L692" i="14"/>
  <c r="M692" i="14" s="1"/>
  <c r="I692" i="14"/>
  <c r="J692" i="14" s="1"/>
  <c r="H692" i="14"/>
  <c r="R692" i="14"/>
  <c r="AG691" i="14"/>
  <c r="AH691" i="14" s="1"/>
  <c r="AD691" i="14"/>
  <c r="AE691" i="14" s="1"/>
  <c r="AA691" i="14"/>
  <c r="L691" i="14"/>
  <c r="M691" i="14" s="1"/>
  <c r="R691" i="14"/>
  <c r="AG690" i="14"/>
  <c r="AH690" i="14" s="1"/>
  <c r="AD690" i="14"/>
  <c r="AE690" i="14" s="1"/>
  <c r="AA690" i="14"/>
  <c r="AB690" i="14" s="1"/>
  <c r="X690" i="14"/>
  <c r="U690" i="14"/>
  <c r="I690" i="14"/>
  <c r="J690" i="14" s="1"/>
  <c r="H690" i="14"/>
  <c r="O690" i="14"/>
  <c r="P690" i="14" s="1"/>
  <c r="AD689" i="14"/>
  <c r="AE689" i="14" s="1"/>
  <c r="X689" i="14"/>
  <c r="L689" i="14"/>
  <c r="M689" i="14" s="1"/>
  <c r="U688" i="14"/>
  <c r="V688" i="14" s="1"/>
  <c r="R688" i="14"/>
  <c r="R687" i="14"/>
  <c r="AG686" i="14"/>
  <c r="U686" i="14"/>
  <c r="V686" i="14" s="1"/>
  <c r="I686" i="14"/>
  <c r="AG684" i="14"/>
  <c r="AH684" i="14" s="1"/>
  <c r="AD684" i="14"/>
  <c r="AE684" i="14" s="1"/>
  <c r="AA684" i="14"/>
  <c r="X684" i="14"/>
  <c r="O684" i="14"/>
  <c r="P684" i="14" s="1"/>
  <c r="L684" i="14"/>
  <c r="M684" i="14" s="1"/>
  <c r="I684" i="14"/>
  <c r="J684" i="14" s="1"/>
  <c r="H684" i="14"/>
  <c r="U684" i="14"/>
  <c r="AD683" i="14"/>
  <c r="AE683" i="14" s="1"/>
  <c r="U683" i="14"/>
  <c r="L683" i="14"/>
  <c r="M683" i="14" s="1"/>
  <c r="I683" i="14"/>
  <c r="J683" i="14" s="1"/>
  <c r="AG682" i="14"/>
  <c r="AH682" i="14" s="1"/>
  <c r="AD682" i="14"/>
  <c r="AE682" i="14" s="1"/>
  <c r="AA682" i="14"/>
  <c r="AB682" i="14" s="1"/>
  <c r="X682" i="14"/>
  <c r="U682" i="14"/>
  <c r="I682" i="14"/>
  <c r="J682" i="14" s="1"/>
  <c r="H682" i="14"/>
  <c r="O682" i="14"/>
  <c r="AD681" i="14"/>
  <c r="AE681" i="14" s="1"/>
  <c r="H681" i="14"/>
  <c r="L681" i="14"/>
  <c r="O679" i="14"/>
  <c r="P679" i="14" s="1"/>
  <c r="O678" i="14"/>
  <c r="P678" i="14" s="1"/>
  <c r="L678" i="14"/>
  <c r="M678" i="14" s="1"/>
  <c r="I678" i="14"/>
  <c r="AA678" i="14"/>
  <c r="AG676" i="14"/>
  <c r="AH676" i="14" s="1"/>
  <c r="AD676" i="14"/>
  <c r="AE676" i="14" s="1"/>
  <c r="AA676" i="14"/>
  <c r="X676" i="14"/>
  <c r="O676" i="14"/>
  <c r="P676" i="14" s="1"/>
  <c r="L676" i="14"/>
  <c r="M676" i="14" s="1"/>
  <c r="I676" i="14"/>
  <c r="J676" i="14" s="1"/>
  <c r="H676" i="14"/>
  <c r="U676" i="14"/>
  <c r="AG675" i="14"/>
  <c r="AH675" i="14" s="1"/>
  <c r="AD675" i="14"/>
  <c r="AE675" i="14" s="1"/>
  <c r="AA675" i="14"/>
  <c r="AB675" i="14" s="1"/>
  <c r="X675" i="14"/>
  <c r="U675" i="14"/>
  <c r="L675" i="14"/>
  <c r="M675" i="14" s="1"/>
  <c r="I675" i="14"/>
  <c r="J675" i="14" s="1"/>
  <c r="H675" i="14"/>
  <c r="R675" i="14"/>
  <c r="AG674" i="14"/>
  <c r="AH674" i="14" s="1"/>
  <c r="AD674" i="14"/>
  <c r="AE674" i="14" s="1"/>
  <c r="AA674" i="14"/>
  <c r="AB674" i="14" s="1"/>
  <c r="X674" i="14"/>
  <c r="U674" i="14"/>
  <c r="I674" i="14"/>
  <c r="J674" i="14" s="1"/>
  <c r="H674" i="14"/>
  <c r="O674" i="14"/>
  <c r="AD673" i="14"/>
  <c r="AE673" i="14" s="1"/>
  <c r="X673" i="14"/>
  <c r="U673" i="14"/>
  <c r="H673" i="14"/>
  <c r="L673" i="14"/>
  <c r="AA672" i="14"/>
  <c r="AB672" i="14" s="1"/>
  <c r="U672" i="14"/>
  <c r="V672" i="14" s="1"/>
  <c r="R671" i="14"/>
  <c r="AG670" i="14"/>
  <c r="U670" i="14"/>
  <c r="V670" i="14" s="1"/>
  <c r="O670" i="14"/>
  <c r="P670" i="14" s="1"/>
  <c r="L670" i="14"/>
  <c r="I670" i="14"/>
  <c r="AA670" i="14"/>
  <c r="AB670" i="14" s="1"/>
  <c r="R669" i="14"/>
  <c r="AG668" i="14"/>
  <c r="AH668" i="14" s="1"/>
  <c r="AD668" i="14"/>
  <c r="AA668" i="14"/>
  <c r="AB668" i="14" s="1"/>
  <c r="X668" i="14"/>
  <c r="O668" i="14"/>
  <c r="P668" i="14" s="1"/>
  <c r="L668" i="14"/>
  <c r="M668" i="14" s="1"/>
  <c r="I668" i="14"/>
  <c r="J668" i="14" s="1"/>
  <c r="H668" i="14"/>
  <c r="U668" i="14"/>
  <c r="AG667" i="14"/>
  <c r="AH667" i="14" s="1"/>
  <c r="AD667" i="14"/>
  <c r="AE667" i="14" s="1"/>
  <c r="AA667" i="14"/>
  <c r="X667" i="14"/>
  <c r="U667" i="14"/>
  <c r="V667" i="14" s="1"/>
  <c r="L667" i="14"/>
  <c r="M667" i="14" s="1"/>
  <c r="I667" i="14"/>
  <c r="J667" i="14" s="1"/>
  <c r="H667" i="14"/>
  <c r="R667" i="14"/>
  <c r="AG666" i="14"/>
  <c r="AH666" i="14" s="1"/>
  <c r="AD666" i="14"/>
  <c r="AE666" i="14" s="1"/>
  <c r="AA666" i="14"/>
  <c r="AB666" i="14" s="1"/>
  <c r="X666" i="14"/>
  <c r="U666" i="14"/>
  <c r="V666" i="14" s="1"/>
  <c r="I666" i="14"/>
  <c r="J666" i="14" s="1"/>
  <c r="H666" i="14"/>
  <c r="O666" i="14"/>
  <c r="U665" i="14"/>
  <c r="R665" i="14"/>
  <c r="X665" i="14"/>
  <c r="R664" i="14"/>
  <c r="O663" i="14"/>
  <c r="AG662" i="14"/>
  <c r="AH662" i="14" s="1"/>
  <c r="U662" i="14"/>
  <c r="V662" i="14" s="1"/>
  <c r="O662" i="14"/>
  <c r="P662" i="14" s="1"/>
  <c r="L662" i="14"/>
  <c r="I662" i="14"/>
  <c r="J662" i="14" s="1"/>
  <c r="AA662" i="14"/>
  <c r="AB662" i="14" s="1"/>
  <c r="AD661" i="14"/>
  <c r="AE661" i="14" s="1"/>
  <c r="AG660" i="14"/>
  <c r="AH660" i="14" s="1"/>
  <c r="AD660" i="14"/>
  <c r="AA660" i="14"/>
  <c r="AB660" i="14" s="1"/>
  <c r="X660" i="14"/>
  <c r="O660" i="14"/>
  <c r="P660" i="14" s="1"/>
  <c r="L660" i="14"/>
  <c r="M660" i="14" s="1"/>
  <c r="I660" i="14"/>
  <c r="J660" i="14" s="1"/>
  <c r="H660" i="14"/>
  <c r="U660" i="14"/>
  <c r="AG659" i="14"/>
  <c r="AH659" i="14" s="1"/>
  <c r="AD659" i="14"/>
  <c r="AE659" i="14" s="1"/>
  <c r="AA659" i="14"/>
  <c r="AB659" i="14" s="1"/>
  <c r="X659" i="14"/>
  <c r="U659" i="14"/>
  <c r="V659" i="14" s="1"/>
  <c r="L659" i="14"/>
  <c r="M659" i="14" s="1"/>
  <c r="I659" i="14"/>
  <c r="J659" i="14" s="1"/>
  <c r="H659" i="14"/>
  <c r="R659" i="14"/>
  <c r="AG658" i="14"/>
  <c r="AH658" i="14" s="1"/>
  <c r="AD658" i="14"/>
  <c r="AE658" i="14" s="1"/>
  <c r="AA658" i="14"/>
  <c r="AB658" i="14" s="1"/>
  <c r="X658" i="14"/>
  <c r="U658" i="14"/>
  <c r="V658" i="14" s="1"/>
  <c r="I658" i="14"/>
  <c r="J658" i="14" s="1"/>
  <c r="H658" i="14"/>
  <c r="O658" i="14"/>
  <c r="X657" i="14"/>
  <c r="R657" i="14"/>
  <c r="H657" i="14"/>
  <c r="X656" i="14"/>
  <c r="O655" i="14"/>
  <c r="P655" i="14" s="1"/>
  <c r="R654" i="14"/>
  <c r="O654" i="14"/>
  <c r="P654" i="14" s="1"/>
  <c r="U654" i="14"/>
  <c r="V654" i="14" s="1"/>
  <c r="AG652" i="14"/>
  <c r="AH652" i="14" s="1"/>
  <c r="AD652" i="14"/>
  <c r="AE652" i="14" s="1"/>
  <c r="AA652" i="14"/>
  <c r="X652" i="14"/>
  <c r="O652" i="14"/>
  <c r="P652" i="14" s="1"/>
  <c r="L652" i="14"/>
  <c r="M652" i="14" s="1"/>
  <c r="I652" i="14"/>
  <c r="J652" i="14" s="1"/>
  <c r="H652" i="14"/>
  <c r="U652" i="14"/>
  <c r="V652" i="14" s="1"/>
  <c r="AG651" i="14"/>
  <c r="AH651" i="14" s="1"/>
  <c r="AD651" i="14"/>
  <c r="AE651" i="14" s="1"/>
  <c r="AA651" i="14"/>
  <c r="X651" i="14"/>
  <c r="U651" i="14"/>
  <c r="V651" i="14" s="1"/>
  <c r="L651" i="14"/>
  <c r="M651" i="14" s="1"/>
  <c r="I651" i="14"/>
  <c r="J651" i="14" s="1"/>
  <c r="H651" i="14"/>
  <c r="R651" i="14"/>
  <c r="AG650" i="14"/>
  <c r="AH650" i="14" s="1"/>
  <c r="AA650" i="14"/>
  <c r="AB650" i="14" s="1"/>
  <c r="R650" i="14"/>
  <c r="H650" i="14"/>
  <c r="AD650" i="14"/>
  <c r="AE650" i="14" s="1"/>
  <c r="X649" i="14"/>
  <c r="X647" i="14"/>
  <c r="R647" i="14"/>
  <c r="L647" i="14"/>
  <c r="I647" i="14"/>
  <c r="H647" i="14"/>
  <c r="AD646" i="14"/>
  <c r="U646" i="14"/>
  <c r="V646" i="14" s="1"/>
  <c r="R646" i="14"/>
  <c r="O646" i="14"/>
  <c r="P646" i="14" s="1"/>
  <c r="I646" i="14"/>
  <c r="AG644" i="14"/>
  <c r="AH644" i="14" s="1"/>
  <c r="AD644" i="14"/>
  <c r="AA644" i="14"/>
  <c r="X644" i="14"/>
  <c r="O644" i="14"/>
  <c r="P644" i="14" s="1"/>
  <c r="L644" i="14"/>
  <c r="M644" i="14" s="1"/>
  <c r="I644" i="14"/>
  <c r="J644" i="14" s="1"/>
  <c r="H644" i="14"/>
  <c r="U644" i="14"/>
  <c r="AG643" i="14"/>
  <c r="AH643" i="14" s="1"/>
  <c r="AD643" i="14"/>
  <c r="AE643" i="14" s="1"/>
  <c r="AA643" i="14"/>
  <c r="AB643" i="14" s="1"/>
  <c r="X643" i="14"/>
  <c r="U643" i="14"/>
  <c r="L643" i="14"/>
  <c r="M643" i="14" s="1"/>
  <c r="I643" i="14"/>
  <c r="J643" i="14" s="1"/>
  <c r="H643" i="14"/>
  <c r="R643" i="14"/>
  <c r="AG642" i="14"/>
  <c r="AH642" i="14" s="1"/>
  <c r="AD642" i="14"/>
  <c r="AE642" i="14" s="1"/>
  <c r="AA642" i="14"/>
  <c r="AB642" i="14" s="1"/>
  <c r="X642" i="14"/>
  <c r="R642" i="14"/>
  <c r="I642" i="14"/>
  <c r="J642" i="14" s="1"/>
  <c r="H642" i="14"/>
  <c r="AD641" i="14"/>
  <c r="AE641" i="14" s="1"/>
  <c r="H641" i="14"/>
  <c r="AA640" i="14"/>
  <c r="AB640" i="14" s="1"/>
  <c r="X640" i="14"/>
  <c r="R640" i="14"/>
  <c r="L640" i="14"/>
  <c r="H640" i="14"/>
  <c r="X639" i="14"/>
  <c r="O639" i="14"/>
  <c r="I639" i="14"/>
  <c r="R639" i="14"/>
  <c r="U638" i="14"/>
  <c r="V638" i="14" s="1"/>
  <c r="AD637" i="14"/>
  <c r="AE637" i="14" s="1"/>
  <c r="AG636" i="14"/>
  <c r="AH636" i="14" s="1"/>
  <c r="AD636" i="14"/>
  <c r="AE636" i="14" s="1"/>
  <c r="AA636" i="14"/>
  <c r="X636" i="14"/>
  <c r="O636" i="14"/>
  <c r="P636" i="14" s="1"/>
  <c r="L636" i="14"/>
  <c r="M636" i="14" s="1"/>
  <c r="I636" i="14"/>
  <c r="J636" i="14" s="1"/>
  <c r="H636" i="14"/>
  <c r="U636" i="14"/>
  <c r="AG635" i="14"/>
  <c r="AH635" i="14" s="1"/>
  <c r="AD635" i="14"/>
  <c r="AE635" i="14" s="1"/>
  <c r="AA635" i="14"/>
  <c r="AB635" i="14" s="1"/>
  <c r="X635" i="14"/>
  <c r="U635" i="14"/>
  <c r="L635" i="14"/>
  <c r="M635" i="14" s="1"/>
  <c r="I635" i="14"/>
  <c r="J635" i="14" s="1"/>
  <c r="H635" i="14"/>
  <c r="R635" i="14"/>
  <c r="AG634" i="14"/>
  <c r="AH634" i="14" s="1"/>
  <c r="AD634" i="14"/>
  <c r="AE634" i="14" s="1"/>
  <c r="I634" i="14"/>
  <c r="J634" i="14" s="1"/>
  <c r="AD633" i="14"/>
  <c r="AE633" i="14" s="1"/>
  <c r="AA633" i="14"/>
  <c r="AB633" i="14" s="1"/>
  <c r="X633" i="14"/>
  <c r="U633" i="14"/>
  <c r="V633" i="14" s="1"/>
  <c r="R633" i="14"/>
  <c r="H633" i="14"/>
  <c r="AA632" i="14"/>
  <c r="AB632" i="14" s="1"/>
  <c r="X632" i="14"/>
  <c r="O632" i="14"/>
  <c r="P632" i="14" s="1"/>
  <c r="H632" i="14"/>
  <c r="AD630" i="14"/>
  <c r="U630" i="14"/>
  <c r="V630" i="14" s="1"/>
  <c r="R630" i="14"/>
  <c r="O630" i="14"/>
  <c r="P630" i="14" s="1"/>
  <c r="I630" i="14"/>
  <c r="AA629" i="14"/>
  <c r="AB629" i="14" s="1"/>
  <c r="AG628" i="14"/>
  <c r="AH628" i="14" s="1"/>
  <c r="AD628" i="14"/>
  <c r="AA628" i="14"/>
  <c r="X628" i="14"/>
  <c r="O628" i="14"/>
  <c r="P628" i="14" s="1"/>
  <c r="L628" i="14"/>
  <c r="M628" i="14" s="1"/>
  <c r="I628" i="14"/>
  <c r="J628" i="14" s="1"/>
  <c r="H628" i="14"/>
  <c r="U628" i="14"/>
  <c r="V628" i="14" s="1"/>
  <c r="AG627" i="14"/>
  <c r="AH627" i="14" s="1"/>
  <c r="AD627" i="14"/>
  <c r="AE627" i="14" s="1"/>
  <c r="AA627" i="14"/>
  <c r="AB627" i="14" s="1"/>
  <c r="X627" i="14"/>
  <c r="U627" i="14"/>
  <c r="L627" i="14"/>
  <c r="M627" i="14" s="1"/>
  <c r="I627" i="14"/>
  <c r="J627" i="14" s="1"/>
  <c r="H627" i="14"/>
  <c r="R627" i="14"/>
  <c r="AD626" i="14"/>
  <c r="AE626" i="14" s="1"/>
  <c r="AA626" i="14"/>
  <c r="AB626" i="14" s="1"/>
  <c r="X626" i="14"/>
  <c r="R626" i="14"/>
  <c r="I626" i="14"/>
  <c r="J626" i="14" s="1"/>
  <c r="H626" i="14"/>
  <c r="AA625" i="14"/>
  <c r="AB625" i="14" s="1"/>
  <c r="X625" i="14"/>
  <c r="O625" i="14"/>
  <c r="U625" i="14"/>
  <c r="V625" i="14" s="1"/>
  <c r="U624" i="14"/>
  <c r="V624" i="14" s="1"/>
  <c r="H623" i="14"/>
  <c r="U623" i="14"/>
  <c r="V623" i="14" s="1"/>
  <c r="R622" i="14"/>
  <c r="O622" i="14"/>
  <c r="P622" i="14" s="1"/>
  <c r="U622" i="14"/>
  <c r="V622" i="14" s="1"/>
  <c r="AA621" i="14"/>
  <c r="AG620" i="14"/>
  <c r="AH620" i="14" s="1"/>
  <c r="AD620" i="14"/>
  <c r="AE620" i="14" s="1"/>
  <c r="AA620" i="14"/>
  <c r="AB620" i="14" s="1"/>
  <c r="X620" i="14"/>
  <c r="O620" i="14"/>
  <c r="P620" i="14" s="1"/>
  <c r="L620" i="14"/>
  <c r="M620" i="14" s="1"/>
  <c r="I620" i="14"/>
  <c r="J620" i="14" s="1"/>
  <c r="H620" i="14"/>
  <c r="U620" i="14"/>
  <c r="V620" i="14" s="1"/>
  <c r="AG619" i="14"/>
  <c r="AH619" i="14" s="1"/>
  <c r="AD619" i="14"/>
  <c r="AE619" i="14" s="1"/>
  <c r="AA619" i="14"/>
  <c r="AB619" i="14" s="1"/>
  <c r="X619" i="14"/>
  <c r="U619" i="14"/>
  <c r="L619" i="14"/>
  <c r="M619" i="14" s="1"/>
  <c r="I619" i="14"/>
  <c r="J619" i="14" s="1"/>
  <c r="H619" i="14"/>
  <c r="R619" i="14"/>
  <c r="AG618" i="14"/>
  <c r="AH618" i="14" s="1"/>
  <c r="AA618" i="14"/>
  <c r="AB618" i="14" s="1"/>
  <c r="AD618" i="14"/>
  <c r="AE618" i="14" s="1"/>
  <c r="X617" i="14"/>
  <c r="H616" i="14"/>
  <c r="AG615" i="14"/>
  <c r="AH615" i="14" s="1"/>
  <c r="X615" i="14"/>
  <c r="R615" i="14"/>
  <c r="O615" i="14"/>
  <c r="P615" i="14" s="1"/>
  <c r="L615" i="14"/>
  <c r="I615" i="14"/>
  <c r="H615" i="14"/>
  <c r="AD614" i="14"/>
  <c r="U614" i="14"/>
  <c r="V614" i="14" s="1"/>
  <c r="O614" i="14"/>
  <c r="P614" i="14" s="1"/>
  <c r="L614" i="14"/>
  <c r="I614" i="14"/>
  <c r="J614" i="14" s="1"/>
  <c r="H614" i="14"/>
  <c r="AG612" i="14"/>
  <c r="AH612" i="14" s="1"/>
  <c r="AA612" i="14"/>
  <c r="AB612" i="14" s="1"/>
  <c r="I612" i="14"/>
  <c r="J612" i="14" s="1"/>
  <c r="X612" i="14"/>
  <c r="AG611" i="14"/>
  <c r="AH611" i="14" s="1"/>
  <c r="AD611" i="14"/>
  <c r="AE611" i="14" s="1"/>
  <c r="AA611" i="14"/>
  <c r="X611" i="14"/>
  <c r="U611" i="14"/>
  <c r="O611" i="14"/>
  <c r="P611" i="14" s="1"/>
  <c r="L611" i="14"/>
  <c r="M611" i="14" s="1"/>
  <c r="I611" i="14"/>
  <c r="J611" i="14" s="1"/>
  <c r="H611" i="14"/>
  <c r="R611" i="14"/>
  <c r="AG610" i="14"/>
  <c r="AH610" i="14" s="1"/>
  <c r="AD610" i="14"/>
  <c r="AE610" i="14" s="1"/>
  <c r="AA610" i="14"/>
  <c r="AB610" i="14" s="1"/>
  <c r="X610" i="14"/>
  <c r="U610" i="14"/>
  <c r="V610" i="14" s="1"/>
  <c r="L610" i="14"/>
  <c r="I610" i="14"/>
  <c r="J610" i="14" s="1"/>
  <c r="H610" i="14"/>
  <c r="R610" i="14"/>
  <c r="H609" i="14"/>
  <c r="AD608" i="14"/>
  <c r="AA608" i="14"/>
  <c r="AB608" i="14" s="1"/>
  <c r="U608" i="14"/>
  <c r="V608" i="14" s="1"/>
  <c r="O608" i="14"/>
  <c r="P608" i="14" s="1"/>
  <c r="L608" i="14"/>
  <c r="L607" i="14"/>
  <c r="M607" i="14" s="1"/>
  <c r="AG606" i="14"/>
  <c r="AH606" i="14" s="1"/>
  <c r="X606" i="14"/>
  <c r="U606" i="14"/>
  <c r="V606" i="14" s="1"/>
  <c r="O606" i="14"/>
  <c r="P606" i="14" s="1"/>
  <c r="L606" i="14"/>
  <c r="M606" i="14" s="1"/>
  <c r="I606" i="14"/>
  <c r="J606" i="14" s="1"/>
  <c r="H606" i="14"/>
  <c r="AD606" i="14"/>
  <c r="AG604" i="14"/>
  <c r="AH604" i="14" s="1"/>
  <c r="AA604" i="14"/>
  <c r="AB604" i="14" s="1"/>
  <c r="AG603" i="14"/>
  <c r="AH603" i="14" s="1"/>
  <c r="AD603" i="14"/>
  <c r="AA603" i="14"/>
  <c r="X603" i="14"/>
  <c r="U603" i="14"/>
  <c r="V603" i="14" s="1"/>
  <c r="O603" i="14"/>
  <c r="L603" i="14"/>
  <c r="M603" i="14" s="1"/>
  <c r="I603" i="14"/>
  <c r="J603" i="14" s="1"/>
  <c r="H603" i="14"/>
  <c r="R603" i="14"/>
  <c r="AG602" i="14"/>
  <c r="AH602" i="14" s="1"/>
  <c r="AD602" i="14"/>
  <c r="AE602" i="14" s="1"/>
  <c r="AA602" i="14"/>
  <c r="AB602" i="14" s="1"/>
  <c r="X602" i="14"/>
  <c r="U602" i="14"/>
  <c r="V602" i="14" s="1"/>
  <c r="L602" i="14"/>
  <c r="I602" i="14"/>
  <c r="J602" i="14" s="1"/>
  <c r="H602" i="14"/>
  <c r="R602" i="14"/>
  <c r="X601" i="14"/>
  <c r="I601" i="14"/>
  <c r="J601" i="14" s="1"/>
  <c r="H601" i="14"/>
  <c r="AD600" i="14"/>
  <c r="AE600" i="14" s="1"/>
  <c r="AA600" i="14"/>
  <c r="AB600" i="14" s="1"/>
  <c r="U600" i="14"/>
  <c r="V600" i="14" s="1"/>
  <c r="O600" i="14"/>
  <c r="P600" i="14" s="1"/>
  <c r="L600" i="14"/>
  <c r="AA599" i="14"/>
  <c r="AB599" i="14" s="1"/>
  <c r="R599" i="14"/>
  <c r="AG598" i="14"/>
  <c r="AH598" i="14" s="1"/>
  <c r="X598" i="14"/>
  <c r="U598" i="14"/>
  <c r="V598" i="14" s="1"/>
  <c r="O598" i="14"/>
  <c r="P598" i="14" s="1"/>
  <c r="L598" i="14"/>
  <c r="M598" i="14" s="1"/>
  <c r="I598" i="14"/>
  <c r="J598" i="14" s="1"/>
  <c r="H598" i="14"/>
  <c r="AD598" i="14"/>
  <c r="AE598" i="14" s="1"/>
  <c r="L597" i="14"/>
  <c r="M597" i="14" s="1"/>
  <c r="AG596" i="14"/>
  <c r="AH596" i="14" s="1"/>
  <c r="AA596" i="14"/>
  <c r="AB596" i="14" s="1"/>
  <c r="R596" i="14"/>
  <c r="I596" i="14"/>
  <c r="J596" i="14" s="1"/>
  <c r="AG595" i="14"/>
  <c r="AH595" i="14" s="1"/>
  <c r="AD595" i="14"/>
  <c r="AE595" i="14" s="1"/>
  <c r="AA595" i="14"/>
  <c r="X595" i="14"/>
  <c r="U595" i="14"/>
  <c r="V595" i="14" s="1"/>
  <c r="O595" i="14"/>
  <c r="P595" i="14" s="1"/>
  <c r="L595" i="14"/>
  <c r="M595" i="14" s="1"/>
  <c r="I595" i="14"/>
  <c r="J595" i="14" s="1"/>
  <c r="H595" i="14"/>
  <c r="R595" i="14"/>
  <c r="AG594" i="14"/>
  <c r="AH594" i="14" s="1"/>
  <c r="AD594" i="14"/>
  <c r="AE594" i="14" s="1"/>
  <c r="AA594" i="14"/>
  <c r="AB594" i="14" s="1"/>
  <c r="X594" i="14"/>
  <c r="U594" i="14"/>
  <c r="V594" i="14" s="1"/>
  <c r="L594" i="14"/>
  <c r="I594" i="14"/>
  <c r="J594" i="14" s="1"/>
  <c r="H594" i="14"/>
  <c r="R594" i="14"/>
  <c r="R593" i="14"/>
  <c r="I593" i="14"/>
  <c r="H593" i="14"/>
  <c r="X593" i="14"/>
  <c r="AD592" i="14"/>
  <c r="AA592" i="14"/>
  <c r="AB592" i="14" s="1"/>
  <c r="U592" i="14"/>
  <c r="V592" i="14" s="1"/>
  <c r="O592" i="14"/>
  <c r="P592" i="14" s="1"/>
  <c r="L592" i="14"/>
  <c r="M592" i="14" s="1"/>
  <c r="AA591" i="14"/>
  <c r="AG590" i="14"/>
  <c r="AH590" i="14" s="1"/>
  <c r="X590" i="14"/>
  <c r="U590" i="14"/>
  <c r="V590" i="14" s="1"/>
  <c r="O590" i="14"/>
  <c r="P590" i="14" s="1"/>
  <c r="L590" i="14"/>
  <c r="I590" i="14"/>
  <c r="J590" i="14" s="1"/>
  <c r="H590" i="14"/>
  <c r="AD590" i="14"/>
  <c r="AE590" i="14" s="1"/>
  <c r="AG587" i="14"/>
  <c r="AH587" i="14" s="1"/>
  <c r="AD587" i="14"/>
  <c r="AE587" i="14" s="1"/>
  <c r="AA587" i="14"/>
  <c r="X587" i="14"/>
  <c r="U587" i="14"/>
  <c r="O587" i="14"/>
  <c r="L587" i="14"/>
  <c r="M587" i="14" s="1"/>
  <c r="I587" i="14"/>
  <c r="J587" i="14" s="1"/>
  <c r="H587" i="14"/>
  <c r="R587" i="14"/>
  <c r="AG586" i="14"/>
  <c r="AH586" i="14" s="1"/>
  <c r="AD586" i="14"/>
  <c r="AE586" i="14" s="1"/>
  <c r="AA586" i="14"/>
  <c r="AB586" i="14" s="1"/>
  <c r="X586" i="14"/>
  <c r="U586" i="14"/>
  <c r="V586" i="14" s="1"/>
  <c r="L586" i="14"/>
  <c r="I586" i="14"/>
  <c r="J586" i="14" s="1"/>
  <c r="H586" i="14"/>
  <c r="R586" i="14"/>
  <c r="AG585" i="14"/>
  <c r="AH585" i="14" s="1"/>
  <c r="X585" i="14"/>
  <c r="R585" i="14"/>
  <c r="I585" i="14"/>
  <c r="H585" i="14"/>
  <c r="AD585" i="14"/>
  <c r="AE585" i="14" s="1"/>
  <c r="AD584" i="14"/>
  <c r="AE584" i="14" s="1"/>
  <c r="AA584" i="14"/>
  <c r="AB584" i="14" s="1"/>
  <c r="U584" i="14"/>
  <c r="V584" i="14" s="1"/>
  <c r="O584" i="14"/>
  <c r="P584" i="14" s="1"/>
  <c r="L584" i="14"/>
  <c r="M584" i="14" s="1"/>
  <c r="R583" i="14"/>
  <c r="AG582" i="14"/>
  <c r="AH582" i="14" s="1"/>
  <c r="X582" i="14"/>
  <c r="U582" i="14"/>
  <c r="V582" i="14" s="1"/>
  <c r="O582" i="14"/>
  <c r="P582" i="14" s="1"/>
  <c r="L582" i="14"/>
  <c r="I582" i="14"/>
  <c r="J582" i="14" s="1"/>
  <c r="H582" i="14"/>
  <c r="AD582" i="14"/>
  <c r="AE582" i="14" s="1"/>
  <c r="I581" i="14"/>
  <c r="J581" i="14" s="1"/>
  <c r="AG579" i="14"/>
  <c r="AH579" i="14" s="1"/>
  <c r="AD579" i="14"/>
  <c r="AE579" i="14" s="1"/>
  <c r="AA579" i="14"/>
  <c r="X579" i="14"/>
  <c r="U579" i="14"/>
  <c r="V579" i="14" s="1"/>
  <c r="O579" i="14"/>
  <c r="L579" i="14"/>
  <c r="M579" i="14" s="1"/>
  <c r="I579" i="14"/>
  <c r="J579" i="14" s="1"/>
  <c r="H579" i="14"/>
  <c r="R579" i="14"/>
  <c r="AG578" i="14"/>
  <c r="AH578" i="14" s="1"/>
  <c r="AD578" i="14"/>
  <c r="AE578" i="14" s="1"/>
  <c r="AA578" i="14"/>
  <c r="AB578" i="14" s="1"/>
  <c r="X578" i="14"/>
  <c r="U578" i="14"/>
  <c r="V578" i="14" s="1"/>
  <c r="L578" i="14"/>
  <c r="I578" i="14"/>
  <c r="J578" i="14" s="1"/>
  <c r="H578" i="14"/>
  <c r="R578" i="14"/>
  <c r="AG577" i="14"/>
  <c r="AH577" i="14" s="1"/>
  <c r="AD577" i="14"/>
  <c r="AE577" i="14" s="1"/>
  <c r="U577" i="14"/>
  <c r="V577" i="14" s="1"/>
  <c r="I577" i="14"/>
  <c r="H577" i="14"/>
  <c r="R577" i="14"/>
  <c r="U576" i="14"/>
  <c r="V576" i="14" s="1"/>
  <c r="AD576" i="14"/>
  <c r="AG574" i="14"/>
  <c r="AH574" i="14" s="1"/>
  <c r="X574" i="14"/>
  <c r="U574" i="14"/>
  <c r="V574" i="14" s="1"/>
  <c r="O574" i="14"/>
  <c r="P574" i="14" s="1"/>
  <c r="L574" i="14"/>
  <c r="I574" i="14"/>
  <c r="J574" i="14" s="1"/>
  <c r="H574" i="14"/>
  <c r="AD574" i="14"/>
  <c r="AE574" i="14" s="1"/>
  <c r="I573" i="14"/>
  <c r="J573" i="14" s="1"/>
  <c r="AG571" i="14"/>
  <c r="AH571" i="14" s="1"/>
  <c r="AD571" i="14"/>
  <c r="AE571" i="14" s="1"/>
  <c r="AA571" i="14"/>
  <c r="AB571" i="14" s="1"/>
  <c r="X571" i="14"/>
  <c r="U571" i="14"/>
  <c r="O571" i="14"/>
  <c r="P571" i="14" s="1"/>
  <c r="L571" i="14"/>
  <c r="M571" i="14" s="1"/>
  <c r="I571" i="14"/>
  <c r="J571" i="14" s="1"/>
  <c r="H571" i="14"/>
  <c r="R571" i="14"/>
  <c r="AG570" i="14"/>
  <c r="AH570" i="14" s="1"/>
  <c r="AD570" i="14"/>
  <c r="AE570" i="14" s="1"/>
  <c r="AA570" i="14"/>
  <c r="AB570" i="14" s="1"/>
  <c r="X570" i="14"/>
  <c r="U570" i="14"/>
  <c r="L570" i="14"/>
  <c r="M570" i="14" s="1"/>
  <c r="I570" i="14"/>
  <c r="J570" i="14" s="1"/>
  <c r="H570" i="14"/>
  <c r="R570" i="14"/>
  <c r="AG569" i="14"/>
  <c r="AH569" i="14" s="1"/>
  <c r="AD569" i="14"/>
  <c r="AE569" i="14" s="1"/>
  <c r="AA569" i="14"/>
  <c r="AB569" i="14" s="1"/>
  <c r="X569" i="14"/>
  <c r="R569" i="14"/>
  <c r="I569" i="14"/>
  <c r="J569" i="14" s="1"/>
  <c r="H569" i="14"/>
  <c r="AD568" i="14"/>
  <c r="AE568" i="14" s="1"/>
  <c r="AA568" i="14"/>
  <c r="AB568" i="14" s="1"/>
  <c r="U568" i="14"/>
  <c r="V568" i="14" s="1"/>
  <c r="O568" i="14"/>
  <c r="H568" i="14"/>
  <c r="R568" i="14"/>
  <c r="AA567" i="14"/>
  <c r="AB567" i="14" s="1"/>
  <c r="X567" i="14"/>
  <c r="R567" i="14"/>
  <c r="L567" i="14"/>
  <c r="M567" i="14" s="1"/>
  <c r="H567" i="14"/>
  <c r="X566" i="14"/>
  <c r="U566" i="14"/>
  <c r="V566" i="14" s="1"/>
  <c r="I566" i="14"/>
  <c r="J566" i="14" s="1"/>
  <c r="AD564" i="14"/>
  <c r="R564" i="14"/>
  <c r="O564" i="14"/>
  <c r="P564" i="14" s="1"/>
  <c r="I564" i="14"/>
  <c r="J564" i="14" s="1"/>
  <c r="AG563" i="14"/>
  <c r="AH563" i="14" s="1"/>
  <c r="AD563" i="14"/>
  <c r="AE563" i="14" s="1"/>
  <c r="AA563" i="14"/>
  <c r="X563" i="14"/>
  <c r="U563" i="14"/>
  <c r="O563" i="14"/>
  <c r="L563" i="14"/>
  <c r="M563" i="14" s="1"/>
  <c r="I563" i="14"/>
  <c r="J563" i="14" s="1"/>
  <c r="H563" i="14"/>
  <c r="R563" i="14"/>
  <c r="AG562" i="14"/>
  <c r="AH562" i="14" s="1"/>
  <c r="AD562" i="14"/>
  <c r="AE562" i="14" s="1"/>
  <c r="AA562" i="14"/>
  <c r="X562" i="14"/>
  <c r="U562" i="14"/>
  <c r="V562" i="14" s="1"/>
  <c r="L562" i="14"/>
  <c r="I562" i="14"/>
  <c r="J562" i="14" s="1"/>
  <c r="H562" i="14"/>
  <c r="R562" i="14"/>
  <c r="H561" i="14"/>
  <c r="AD560" i="14"/>
  <c r="AE560" i="14" s="1"/>
  <c r="X560" i="14"/>
  <c r="U560" i="14"/>
  <c r="R560" i="14"/>
  <c r="O560" i="14"/>
  <c r="P560" i="14" s="1"/>
  <c r="H560" i="14"/>
  <c r="O559" i="14"/>
  <c r="P559" i="14" s="1"/>
  <c r="AG558" i="14"/>
  <c r="AH558" i="14" s="1"/>
  <c r="X558" i="14"/>
  <c r="R558" i="14"/>
  <c r="O558" i="14"/>
  <c r="L558" i="14"/>
  <c r="M558" i="14" s="1"/>
  <c r="I558" i="14"/>
  <c r="J558" i="14" s="1"/>
  <c r="H558" i="14"/>
  <c r="AD556" i="14"/>
  <c r="AA556" i="14"/>
  <c r="AB556" i="14" s="1"/>
  <c r="R556" i="14"/>
  <c r="O556" i="14"/>
  <c r="P556" i="14" s="1"/>
  <c r="L556" i="14"/>
  <c r="M556" i="14" s="1"/>
  <c r="I556" i="14"/>
  <c r="AG555" i="14"/>
  <c r="AH555" i="14" s="1"/>
  <c r="AD555" i="14"/>
  <c r="AA555" i="14"/>
  <c r="X555" i="14"/>
  <c r="U555" i="14"/>
  <c r="O555" i="14"/>
  <c r="P555" i="14" s="1"/>
  <c r="L555" i="14"/>
  <c r="M555" i="14" s="1"/>
  <c r="I555" i="14"/>
  <c r="J555" i="14" s="1"/>
  <c r="H555" i="14"/>
  <c r="R555" i="14"/>
  <c r="AD554" i="14"/>
  <c r="AE554" i="14" s="1"/>
  <c r="AA554" i="14"/>
  <c r="U554" i="14"/>
  <c r="V554" i="14" s="1"/>
  <c r="R554" i="14"/>
  <c r="L554" i="14"/>
  <c r="I554" i="14"/>
  <c r="H554" i="14"/>
  <c r="O554" i="14"/>
  <c r="AG553" i="14"/>
  <c r="AH553" i="14" s="1"/>
  <c r="X553" i="14"/>
  <c r="O553" i="14"/>
  <c r="P553" i="14" s="1"/>
  <c r="H553" i="14"/>
  <c r="L553" i="14"/>
  <c r="M553" i="14" s="1"/>
  <c r="AD552" i="14"/>
  <c r="X552" i="14"/>
  <c r="U552" i="14"/>
  <c r="V552" i="14" s="1"/>
  <c r="O552" i="14"/>
  <c r="P552" i="14" s="1"/>
  <c r="L552" i="14"/>
  <c r="M552" i="14" s="1"/>
  <c r="AA552" i="14"/>
  <c r="AG551" i="14"/>
  <c r="AH551" i="14" s="1"/>
  <c r="AA551" i="14"/>
  <c r="AB551" i="14" s="1"/>
  <c r="X551" i="14"/>
  <c r="U551" i="14"/>
  <c r="V551" i="14" s="1"/>
  <c r="R551" i="14"/>
  <c r="O551" i="14"/>
  <c r="P551" i="14" s="1"/>
  <c r="L551" i="14"/>
  <c r="I551" i="14"/>
  <c r="J551" i="14" s="1"/>
  <c r="H551" i="14"/>
  <c r="AD551" i="14"/>
  <c r="AE551" i="14" s="1"/>
  <c r="AG550" i="14"/>
  <c r="AH550" i="14" s="1"/>
  <c r="X550" i="14"/>
  <c r="R550" i="14"/>
  <c r="O550" i="14"/>
  <c r="P550" i="14" s="1"/>
  <c r="I550" i="14"/>
  <c r="J550" i="14" s="1"/>
  <c r="AA548" i="14"/>
  <c r="AB548" i="14" s="1"/>
  <c r="R548" i="14"/>
  <c r="L548" i="14"/>
  <c r="M548" i="14" s="1"/>
  <c r="I548" i="14"/>
  <c r="J548" i="14" s="1"/>
  <c r="H548" i="14"/>
  <c r="U548" i="14"/>
  <c r="V548" i="14" s="1"/>
  <c r="AG547" i="14"/>
  <c r="AH547" i="14" s="1"/>
  <c r="AD547" i="14"/>
  <c r="AE547" i="14" s="1"/>
  <c r="AA547" i="14"/>
  <c r="AB547" i="14" s="1"/>
  <c r="X547" i="14"/>
  <c r="U547" i="14"/>
  <c r="V547" i="14" s="1"/>
  <c r="O547" i="14"/>
  <c r="P547" i="14" s="1"/>
  <c r="L547" i="14"/>
  <c r="M547" i="14" s="1"/>
  <c r="I547" i="14"/>
  <c r="J547" i="14" s="1"/>
  <c r="H547" i="14"/>
  <c r="R547" i="14"/>
  <c r="U546" i="14"/>
  <c r="V546" i="14" s="1"/>
  <c r="L546" i="14"/>
  <c r="M546" i="14" s="1"/>
  <c r="H546" i="14"/>
  <c r="AG545" i="14"/>
  <c r="AH545" i="14" s="1"/>
  <c r="AD545" i="14"/>
  <c r="AA545" i="14"/>
  <c r="AB545" i="14" s="1"/>
  <c r="X545" i="14"/>
  <c r="U545" i="14"/>
  <c r="R545" i="14"/>
  <c r="O545" i="14"/>
  <c r="P545" i="14" s="1"/>
  <c r="I545" i="14"/>
  <c r="J545" i="14" s="1"/>
  <c r="H545" i="14"/>
  <c r="L545" i="14"/>
  <c r="M545" i="14" s="1"/>
  <c r="AG544" i="14"/>
  <c r="AD544" i="14"/>
  <c r="AE544" i="14" s="1"/>
  <c r="U544" i="14"/>
  <c r="V544" i="14" s="1"/>
  <c r="R544" i="14"/>
  <c r="I544" i="14"/>
  <c r="J544" i="14" s="1"/>
  <c r="H544" i="14"/>
  <c r="AA542" i="14"/>
  <c r="X542" i="14"/>
  <c r="O542" i="14"/>
  <c r="P542" i="14" s="1"/>
  <c r="AD541" i="14"/>
  <c r="AE541" i="14" s="1"/>
  <c r="AG540" i="14"/>
  <c r="AD540" i="14"/>
  <c r="AE540" i="14" s="1"/>
  <c r="U540" i="14"/>
  <c r="R540" i="14"/>
  <c r="I540" i="14"/>
  <c r="J540" i="14" s="1"/>
  <c r="I539" i="14"/>
  <c r="J539" i="14" s="1"/>
  <c r="AG538" i="14"/>
  <c r="AH538" i="14" s="1"/>
  <c r="AD538" i="14"/>
  <c r="AA538" i="14"/>
  <c r="AB538" i="14" s="1"/>
  <c r="X538" i="14"/>
  <c r="U538" i="14"/>
  <c r="O538" i="14"/>
  <c r="P538" i="14" s="1"/>
  <c r="L538" i="14"/>
  <c r="M538" i="14" s="1"/>
  <c r="I538" i="14"/>
  <c r="J538" i="14" s="1"/>
  <c r="H538" i="14"/>
  <c r="R538" i="14"/>
  <c r="AG537" i="14"/>
  <c r="AH537" i="14" s="1"/>
  <c r="AD537" i="14"/>
  <c r="AE537" i="14" s="1"/>
  <c r="AA537" i="14"/>
  <c r="AB537" i="14" s="1"/>
  <c r="X537" i="14"/>
  <c r="U537" i="14"/>
  <c r="V537" i="14" s="1"/>
  <c r="L537" i="14"/>
  <c r="I537" i="14"/>
  <c r="J537" i="14" s="1"/>
  <c r="H537" i="14"/>
  <c r="R537" i="14"/>
  <c r="AD536" i="14"/>
  <c r="AE536" i="14" s="1"/>
  <c r="I536" i="14"/>
  <c r="J536" i="14" s="1"/>
  <c r="AD535" i="14"/>
  <c r="AE535" i="14" s="1"/>
  <c r="AA535" i="14"/>
  <c r="AB535" i="14" s="1"/>
  <c r="U535" i="14"/>
  <c r="V535" i="14" s="1"/>
  <c r="R535" i="14"/>
  <c r="O535" i="14"/>
  <c r="P535" i="14" s="1"/>
  <c r="X534" i="14"/>
  <c r="H533" i="14"/>
  <c r="AD532" i="14"/>
  <c r="AE532" i="14" s="1"/>
  <c r="R532" i="14"/>
  <c r="L532" i="14"/>
  <c r="M532" i="14" s="1"/>
  <c r="AG531" i="14"/>
  <c r="AH531" i="14" s="1"/>
  <c r="AD531" i="14"/>
  <c r="AE531" i="14" s="1"/>
  <c r="AA531" i="14"/>
  <c r="AB531" i="14" s="1"/>
  <c r="R531" i="14"/>
  <c r="O531" i="14"/>
  <c r="P531" i="14" s="1"/>
  <c r="I531" i="14"/>
  <c r="J531" i="14" s="1"/>
  <c r="AG530" i="14"/>
  <c r="AH530" i="14" s="1"/>
  <c r="AD530" i="14"/>
  <c r="AE530" i="14" s="1"/>
  <c r="AA530" i="14"/>
  <c r="AB530" i="14" s="1"/>
  <c r="X530" i="14"/>
  <c r="U530" i="14"/>
  <c r="O530" i="14"/>
  <c r="P530" i="14" s="1"/>
  <c r="L530" i="14"/>
  <c r="M530" i="14" s="1"/>
  <c r="I530" i="14"/>
  <c r="J530" i="14" s="1"/>
  <c r="H530" i="14"/>
  <c r="R530" i="14"/>
  <c r="AG529" i="14"/>
  <c r="AH529" i="14" s="1"/>
  <c r="AD529" i="14"/>
  <c r="AE529" i="14" s="1"/>
  <c r="AA529" i="14"/>
  <c r="AB529" i="14" s="1"/>
  <c r="X529" i="14"/>
  <c r="U529" i="14"/>
  <c r="V529" i="14" s="1"/>
  <c r="L529" i="14"/>
  <c r="M529" i="14" s="1"/>
  <c r="I529" i="14"/>
  <c r="J529" i="14" s="1"/>
  <c r="H529" i="14"/>
  <c r="R529" i="14"/>
  <c r="X528" i="14"/>
  <c r="R528" i="14"/>
  <c r="AG528" i="14"/>
  <c r="AH528" i="14" s="1"/>
  <c r="AA527" i="14"/>
  <c r="AB527" i="14" s="1"/>
  <c r="O527" i="14"/>
  <c r="P527" i="14" s="1"/>
  <c r="AA526" i="14"/>
  <c r="AB526" i="14" s="1"/>
  <c r="R526" i="14"/>
  <c r="O526" i="14"/>
  <c r="P526" i="14" s="1"/>
  <c r="L526" i="14"/>
  <c r="M526" i="14" s="1"/>
  <c r="H526" i="14"/>
  <c r="AG525" i="14"/>
  <c r="AH525" i="14" s="1"/>
  <c r="AG524" i="14"/>
  <c r="L524" i="14"/>
  <c r="M524" i="14" s="1"/>
  <c r="AA523" i="14"/>
  <c r="AB523" i="14" s="1"/>
  <c r="AD523" i="14"/>
  <c r="AE523" i="14" s="1"/>
  <c r="AG522" i="14"/>
  <c r="AH522" i="14" s="1"/>
  <c r="AD522" i="14"/>
  <c r="AE522" i="14" s="1"/>
  <c r="AA522" i="14"/>
  <c r="X522" i="14"/>
  <c r="U522" i="14"/>
  <c r="O522" i="14"/>
  <c r="L522" i="14"/>
  <c r="M522" i="14" s="1"/>
  <c r="I522" i="14"/>
  <c r="J522" i="14" s="1"/>
  <c r="H522" i="14"/>
  <c r="R522" i="14"/>
  <c r="AG521" i="14"/>
  <c r="AH521" i="14" s="1"/>
  <c r="AD521" i="14"/>
  <c r="AE521" i="14" s="1"/>
  <c r="AA521" i="14"/>
  <c r="X521" i="14"/>
  <c r="U521" i="14"/>
  <c r="V521" i="14" s="1"/>
  <c r="L521" i="14"/>
  <c r="I521" i="14"/>
  <c r="J521" i="14" s="1"/>
  <c r="H521" i="14"/>
  <c r="R521" i="14"/>
  <c r="AG520" i="14"/>
  <c r="AH520" i="14" s="1"/>
  <c r="AD520" i="14"/>
  <c r="AE520" i="14" s="1"/>
  <c r="U520" i="14"/>
  <c r="V520" i="14" s="1"/>
  <c r="R520" i="14"/>
  <c r="I520" i="14"/>
  <c r="H520" i="14"/>
  <c r="AD519" i="14"/>
  <c r="U519" i="14"/>
  <c r="V519" i="14" s="1"/>
  <c r="R519" i="14"/>
  <c r="O519" i="14"/>
  <c r="P519" i="14" s="1"/>
  <c r="AA518" i="14"/>
  <c r="AB518" i="14" s="1"/>
  <c r="X518" i="14"/>
  <c r="O518" i="14"/>
  <c r="P518" i="14" s="1"/>
  <c r="L518" i="14"/>
  <c r="M518" i="14" s="1"/>
  <c r="H518" i="14"/>
  <c r="U517" i="14"/>
  <c r="V517" i="14" s="1"/>
  <c r="AG516" i="14"/>
  <c r="AD516" i="14"/>
  <c r="AE516" i="14" s="1"/>
  <c r="U516" i="14"/>
  <c r="V516" i="14" s="1"/>
  <c r="R516" i="14"/>
  <c r="I516" i="14"/>
  <c r="J516" i="14" s="1"/>
  <c r="AG514" i="14"/>
  <c r="AH514" i="14" s="1"/>
  <c r="AD514" i="14"/>
  <c r="AE514" i="14" s="1"/>
  <c r="AA514" i="14"/>
  <c r="AB514" i="14" s="1"/>
  <c r="X514" i="14"/>
  <c r="U514" i="14"/>
  <c r="O514" i="14"/>
  <c r="L514" i="14"/>
  <c r="M514" i="14" s="1"/>
  <c r="I514" i="14"/>
  <c r="J514" i="14" s="1"/>
  <c r="H514" i="14"/>
  <c r="R514" i="14"/>
  <c r="AG513" i="14"/>
  <c r="AH513" i="14" s="1"/>
  <c r="AD513" i="14"/>
  <c r="AE513" i="14" s="1"/>
  <c r="AA513" i="14"/>
  <c r="AB513" i="14" s="1"/>
  <c r="X513" i="14"/>
  <c r="U513" i="14"/>
  <c r="V513" i="14" s="1"/>
  <c r="L513" i="14"/>
  <c r="M513" i="14" s="1"/>
  <c r="I513" i="14"/>
  <c r="J513" i="14" s="1"/>
  <c r="H513" i="14"/>
  <c r="R513" i="14"/>
  <c r="X512" i="14"/>
  <c r="I512" i="14"/>
  <c r="J512" i="14" s="1"/>
  <c r="AD511" i="14"/>
  <c r="AE511" i="14" s="1"/>
  <c r="AA511" i="14"/>
  <c r="AB511" i="14" s="1"/>
  <c r="R511" i="14"/>
  <c r="O511" i="14"/>
  <c r="P511" i="14" s="1"/>
  <c r="U511" i="14"/>
  <c r="V511" i="14" s="1"/>
  <c r="X510" i="14"/>
  <c r="O510" i="14"/>
  <c r="P510" i="14" s="1"/>
  <c r="AD508" i="14"/>
  <c r="AE508" i="14" s="1"/>
  <c r="U508" i="14"/>
  <c r="V508" i="14" s="1"/>
  <c r="R508" i="14"/>
  <c r="O508" i="14"/>
  <c r="P508" i="14" s="1"/>
  <c r="I508" i="14"/>
  <c r="J508" i="14" s="1"/>
  <c r="AG507" i="14"/>
  <c r="AH507" i="14" s="1"/>
  <c r="AG506" i="14"/>
  <c r="AH506" i="14" s="1"/>
  <c r="AD506" i="14"/>
  <c r="AE506" i="14" s="1"/>
  <c r="AA506" i="14"/>
  <c r="X506" i="14"/>
  <c r="U506" i="14"/>
  <c r="V506" i="14" s="1"/>
  <c r="O506" i="14"/>
  <c r="P506" i="14" s="1"/>
  <c r="L506" i="14"/>
  <c r="M506" i="14" s="1"/>
  <c r="I506" i="14"/>
  <c r="J506" i="14" s="1"/>
  <c r="H506" i="14"/>
  <c r="R506" i="14"/>
  <c r="AG505" i="14"/>
  <c r="AH505" i="14" s="1"/>
  <c r="AD505" i="14"/>
  <c r="AE505" i="14" s="1"/>
  <c r="AA505" i="14"/>
  <c r="AB505" i="14" s="1"/>
  <c r="X505" i="14"/>
  <c r="U505" i="14"/>
  <c r="L505" i="14"/>
  <c r="M505" i="14" s="1"/>
  <c r="I505" i="14"/>
  <c r="J505" i="14" s="1"/>
  <c r="H505" i="14"/>
  <c r="R505" i="14"/>
  <c r="AD504" i="14"/>
  <c r="AE504" i="14" s="1"/>
  <c r="AA504" i="14"/>
  <c r="AB504" i="14" s="1"/>
  <c r="X504" i="14"/>
  <c r="R504" i="14"/>
  <c r="I504" i="14"/>
  <c r="J504" i="14" s="1"/>
  <c r="H504" i="14"/>
  <c r="X503" i="14"/>
  <c r="O503" i="14"/>
  <c r="U503" i="14"/>
  <c r="V503" i="14" s="1"/>
  <c r="U502" i="14"/>
  <c r="V502" i="14" s="1"/>
  <c r="AG500" i="14"/>
  <c r="R500" i="14"/>
  <c r="L500" i="14"/>
  <c r="M500" i="14" s="1"/>
  <c r="AG499" i="14"/>
  <c r="L499" i="14"/>
  <c r="M499" i="14" s="1"/>
  <c r="I499" i="14"/>
  <c r="J499" i="14" s="1"/>
  <c r="AG498" i="14"/>
  <c r="AH498" i="14" s="1"/>
  <c r="AD498" i="14"/>
  <c r="AE498" i="14" s="1"/>
  <c r="AA498" i="14"/>
  <c r="X498" i="14"/>
  <c r="U498" i="14"/>
  <c r="V498" i="14" s="1"/>
  <c r="O498" i="14"/>
  <c r="P498" i="14" s="1"/>
  <c r="L498" i="14"/>
  <c r="M498" i="14" s="1"/>
  <c r="I498" i="14"/>
  <c r="J498" i="14" s="1"/>
  <c r="H498" i="14"/>
  <c r="R498" i="14"/>
  <c r="AG497" i="14"/>
  <c r="AH497" i="14" s="1"/>
  <c r="AD497" i="14"/>
  <c r="AE497" i="14" s="1"/>
  <c r="AA497" i="14"/>
  <c r="X497" i="14"/>
  <c r="U497" i="14"/>
  <c r="V497" i="14" s="1"/>
  <c r="L497" i="14"/>
  <c r="M497" i="14" s="1"/>
  <c r="I497" i="14"/>
  <c r="J497" i="14" s="1"/>
  <c r="H497" i="14"/>
  <c r="R497" i="14"/>
  <c r="AG496" i="14"/>
  <c r="AH496" i="14" s="1"/>
  <c r="AD496" i="14"/>
  <c r="AE496" i="14" s="1"/>
  <c r="AA496" i="14"/>
  <c r="AB496" i="14" s="1"/>
  <c r="X496" i="14"/>
  <c r="R496" i="14"/>
  <c r="I496" i="14"/>
  <c r="J496" i="14" s="1"/>
  <c r="H496" i="14"/>
  <c r="AD495" i="14"/>
  <c r="H495" i="14"/>
  <c r="U494" i="14"/>
  <c r="V494" i="14" s="1"/>
  <c r="H494" i="14"/>
  <c r="O492" i="14"/>
  <c r="P492" i="14" s="1"/>
  <c r="L492" i="14"/>
  <c r="M492" i="14" s="1"/>
  <c r="AG490" i="14"/>
  <c r="AH490" i="14" s="1"/>
  <c r="AD490" i="14"/>
  <c r="AE490" i="14" s="1"/>
  <c r="AA490" i="14"/>
  <c r="X490" i="14"/>
  <c r="U490" i="14"/>
  <c r="O490" i="14"/>
  <c r="P490" i="14" s="1"/>
  <c r="L490" i="14"/>
  <c r="M490" i="14" s="1"/>
  <c r="I490" i="14"/>
  <c r="J490" i="14" s="1"/>
  <c r="H490" i="14"/>
  <c r="R490" i="14"/>
  <c r="AG489" i="14"/>
  <c r="AD489" i="14"/>
  <c r="AE489" i="14" s="1"/>
  <c r="AA489" i="14"/>
  <c r="AB489" i="14" s="1"/>
  <c r="X489" i="14"/>
  <c r="U489" i="14"/>
  <c r="R489" i="14"/>
  <c r="L489" i="14"/>
  <c r="I489" i="14"/>
  <c r="J489" i="14" s="1"/>
  <c r="H489" i="14"/>
  <c r="O489" i="14"/>
  <c r="AG488" i="14"/>
  <c r="AH488" i="14" s="1"/>
  <c r="AA488" i="14"/>
  <c r="AB488" i="14" s="1"/>
  <c r="X488" i="14"/>
  <c r="R488" i="14"/>
  <c r="O488" i="14"/>
  <c r="P488" i="14" s="1"/>
  <c r="I488" i="14"/>
  <c r="J488" i="14" s="1"/>
  <c r="H488" i="14"/>
  <c r="L488" i="14"/>
  <c r="AA487" i="14"/>
  <c r="AB487" i="14" s="1"/>
  <c r="X487" i="14"/>
  <c r="R487" i="14"/>
  <c r="O487" i="14"/>
  <c r="I487" i="14"/>
  <c r="J487" i="14" s="1"/>
  <c r="AG486" i="14"/>
  <c r="AH486" i="14" s="1"/>
  <c r="AD486" i="14"/>
  <c r="AA486" i="14"/>
  <c r="X486" i="14"/>
  <c r="U486" i="14"/>
  <c r="V486" i="14" s="1"/>
  <c r="O486" i="14"/>
  <c r="L486" i="14"/>
  <c r="M486" i="14" s="1"/>
  <c r="I486" i="14"/>
  <c r="J486" i="14" s="1"/>
  <c r="H486" i="14"/>
  <c r="R486" i="14"/>
  <c r="L485" i="14"/>
  <c r="U484" i="14"/>
  <c r="V484" i="14" s="1"/>
  <c r="AA483" i="14"/>
  <c r="AB483" i="14" s="1"/>
  <c r="O483" i="14"/>
  <c r="P483" i="14" s="1"/>
  <c r="U483" i="14"/>
  <c r="V483" i="14" s="1"/>
  <c r="AG481" i="14"/>
  <c r="AH481" i="14" s="1"/>
  <c r="AD481" i="14"/>
  <c r="AE481" i="14" s="1"/>
  <c r="X481" i="14"/>
  <c r="U481" i="14"/>
  <c r="V481" i="14" s="1"/>
  <c r="O481" i="14"/>
  <c r="P481" i="14" s="1"/>
  <c r="L481" i="14"/>
  <c r="I481" i="14"/>
  <c r="J481" i="14" s="1"/>
  <c r="H481" i="14"/>
  <c r="AA481" i="14"/>
  <c r="AD480" i="14"/>
  <c r="AE480" i="14" s="1"/>
  <c r="R480" i="14"/>
  <c r="I480" i="14"/>
  <c r="J480" i="14" s="1"/>
  <c r="AA480" i="14"/>
  <c r="AB480" i="14" s="1"/>
  <c r="AG479" i="14"/>
  <c r="AH479" i="14" s="1"/>
  <c r="AA479" i="14"/>
  <c r="AB479" i="14" s="1"/>
  <c r="O479" i="14"/>
  <c r="P479" i="14" s="1"/>
  <c r="I479" i="14"/>
  <c r="J479" i="14" s="1"/>
  <c r="AG478" i="14"/>
  <c r="AH478" i="14" s="1"/>
  <c r="AD478" i="14"/>
  <c r="AE478" i="14" s="1"/>
  <c r="AA478" i="14"/>
  <c r="X478" i="14"/>
  <c r="U478" i="14"/>
  <c r="V478" i="14" s="1"/>
  <c r="O478" i="14"/>
  <c r="L478" i="14"/>
  <c r="M478" i="14" s="1"/>
  <c r="I478" i="14"/>
  <c r="J478" i="14" s="1"/>
  <c r="H478" i="14"/>
  <c r="R478" i="14"/>
  <c r="I477" i="14"/>
  <c r="J477" i="14" s="1"/>
  <c r="U476" i="14"/>
  <c r="V476" i="14" s="1"/>
  <c r="AA475" i="14"/>
  <c r="AB475" i="14" s="1"/>
  <c r="O475" i="14"/>
  <c r="P475" i="14" s="1"/>
  <c r="U475" i="14"/>
  <c r="V475" i="14" s="1"/>
  <c r="AG473" i="14"/>
  <c r="AH473" i="14" s="1"/>
  <c r="AD473" i="14"/>
  <c r="AE473" i="14" s="1"/>
  <c r="X473" i="14"/>
  <c r="U473" i="14"/>
  <c r="V473" i="14" s="1"/>
  <c r="O473" i="14"/>
  <c r="L473" i="14"/>
  <c r="M473" i="14" s="1"/>
  <c r="I473" i="14"/>
  <c r="J473" i="14" s="1"/>
  <c r="H473" i="14"/>
  <c r="AA473" i="14"/>
  <c r="AB473" i="14" s="1"/>
  <c r="AD472" i="14"/>
  <c r="AE472" i="14" s="1"/>
  <c r="R472" i="14"/>
  <c r="I472" i="14"/>
  <c r="AA472" i="14"/>
  <c r="AB472" i="14" s="1"/>
  <c r="AG471" i="14"/>
  <c r="AH471" i="14" s="1"/>
  <c r="AA471" i="14"/>
  <c r="AB471" i="14" s="1"/>
  <c r="O471" i="14"/>
  <c r="P471" i="14" s="1"/>
  <c r="I471" i="14"/>
  <c r="J471" i="14" s="1"/>
  <c r="AG470" i="14"/>
  <c r="AH470" i="14" s="1"/>
  <c r="AD470" i="14"/>
  <c r="AE470" i="14" s="1"/>
  <c r="AA470" i="14"/>
  <c r="X470" i="14"/>
  <c r="U470" i="14"/>
  <c r="V470" i="14" s="1"/>
  <c r="O470" i="14"/>
  <c r="L470" i="14"/>
  <c r="M470" i="14" s="1"/>
  <c r="I470" i="14"/>
  <c r="J470" i="14" s="1"/>
  <c r="H470" i="14"/>
  <c r="R470" i="14"/>
  <c r="H469" i="14"/>
  <c r="U468" i="14"/>
  <c r="V468" i="14" s="1"/>
  <c r="AA467" i="14"/>
  <c r="AB467" i="14" s="1"/>
  <c r="R467" i="14"/>
  <c r="O467" i="14"/>
  <c r="P467" i="14" s="1"/>
  <c r="U467" i="14"/>
  <c r="V467" i="14" s="1"/>
  <c r="AG465" i="14"/>
  <c r="AH465" i="14" s="1"/>
  <c r="AD465" i="14"/>
  <c r="X465" i="14"/>
  <c r="U465" i="14"/>
  <c r="V465" i="14" s="1"/>
  <c r="O465" i="14"/>
  <c r="P465" i="14" s="1"/>
  <c r="L465" i="14"/>
  <c r="M465" i="14" s="1"/>
  <c r="I465" i="14"/>
  <c r="J465" i="14" s="1"/>
  <c r="H465" i="14"/>
  <c r="AA465" i="14"/>
  <c r="AB465" i="14" s="1"/>
  <c r="AD464" i="14"/>
  <c r="AE464" i="14" s="1"/>
  <c r="R464" i="14"/>
  <c r="L464" i="14"/>
  <c r="M464" i="14" s="1"/>
  <c r="I464" i="14"/>
  <c r="AA464" i="14"/>
  <c r="AB464" i="14" s="1"/>
  <c r="AG463" i="14"/>
  <c r="AH463" i="14" s="1"/>
  <c r="AA463" i="14"/>
  <c r="AB463" i="14" s="1"/>
  <c r="O463" i="14"/>
  <c r="P463" i="14" s="1"/>
  <c r="I463" i="14"/>
  <c r="J463" i="14" s="1"/>
  <c r="AG462" i="14"/>
  <c r="AH462" i="14" s="1"/>
  <c r="AD462" i="14"/>
  <c r="AA462" i="14"/>
  <c r="X462" i="14"/>
  <c r="U462" i="14"/>
  <c r="V462" i="14" s="1"/>
  <c r="O462" i="14"/>
  <c r="L462" i="14"/>
  <c r="I462" i="14"/>
  <c r="J462" i="14" s="1"/>
  <c r="H462" i="14"/>
  <c r="R462" i="14"/>
  <c r="I461" i="14"/>
  <c r="J461" i="14" s="1"/>
  <c r="U460" i="14"/>
  <c r="V460" i="14" s="1"/>
  <c r="AA459" i="14"/>
  <c r="AB459" i="14" s="1"/>
  <c r="R459" i="14"/>
  <c r="O459" i="14"/>
  <c r="P459" i="14" s="1"/>
  <c r="U459" i="14"/>
  <c r="V459" i="14" s="1"/>
  <c r="AG457" i="14"/>
  <c r="AH457" i="14" s="1"/>
  <c r="AD457" i="14"/>
  <c r="AE457" i="14" s="1"/>
  <c r="X457" i="14"/>
  <c r="U457" i="14"/>
  <c r="V457" i="14" s="1"/>
  <c r="O457" i="14"/>
  <c r="L457" i="14"/>
  <c r="I457" i="14"/>
  <c r="J457" i="14" s="1"/>
  <c r="H457" i="14"/>
  <c r="AA457" i="14"/>
  <c r="AB457" i="14" s="1"/>
  <c r="AD456" i="14"/>
  <c r="AE456" i="14" s="1"/>
  <c r="AA456" i="14"/>
  <c r="R456" i="14"/>
  <c r="L456" i="14"/>
  <c r="I456" i="14"/>
  <c r="AG455" i="14"/>
  <c r="AH455" i="14" s="1"/>
  <c r="AA455" i="14"/>
  <c r="AB455" i="14" s="1"/>
  <c r="O455" i="14"/>
  <c r="P455" i="14" s="1"/>
  <c r="I455" i="14"/>
  <c r="J455" i="14" s="1"/>
  <c r="AG454" i="14"/>
  <c r="AH454" i="14" s="1"/>
  <c r="AD454" i="14"/>
  <c r="AA454" i="14"/>
  <c r="X454" i="14"/>
  <c r="U454" i="14"/>
  <c r="V454" i="14" s="1"/>
  <c r="O454" i="14"/>
  <c r="L454" i="14"/>
  <c r="M454" i="14" s="1"/>
  <c r="I454" i="14"/>
  <c r="J454" i="14" s="1"/>
  <c r="H454" i="14"/>
  <c r="R454" i="14"/>
  <c r="L453" i="14"/>
  <c r="U452" i="14"/>
  <c r="V452" i="14" s="1"/>
  <c r="AA451" i="14"/>
  <c r="AB451" i="14" s="1"/>
  <c r="R451" i="14"/>
  <c r="O451" i="14"/>
  <c r="P451" i="14" s="1"/>
  <c r="U451" i="14"/>
  <c r="V451" i="14" s="1"/>
  <c r="AG449" i="14"/>
  <c r="AH449" i="14" s="1"/>
  <c r="AD449" i="14"/>
  <c r="X449" i="14"/>
  <c r="U449" i="14"/>
  <c r="V449" i="14" s="1"/>
  <c r="O449" i="14"/>
  <c r="L449" i="14"/>
  <c r="I449" i="14"/>
  <c r="J449" i="14" s="1"/>
  <c r="H449" i="14"/>
  <c r="AA449" i="14"/>
  <c r="AB449" i="14" s="1"/>
  <c r="AD448" i="14"/>
  <c r="AE448" i="14" s="1"/>
  <c r="AA448" i="14"/>
  <c r="AB448" i="14" s="1"/>
  <c r="R448" i="14"/>
  <c r="L448" i="14"/>
  <c r="I448" i="14"/>
  <c r="J448" i="14" s="1"/>
  <c r="AG447" i="14"/>
  <c r="AH447" i="14" s="1"/>
  <c r="AA447" i="14"/>
  <c r="AB447" i="14" s="1"/>
  <c r="O447" i="14"/>
  <c r="P447" i="14" s="1"/>
  <c r="I447" i="14"/>
  <c r="J447" i="14" s="1"/>
  <c r="AG446" i="14"/>
  <c r="AH446" i="14" s="1"/>
  <c r="AD446" i="14"/>
  <c r="AA446" i="14"/>
  <c r="X446" i="14"/>
  <c r="U446" i="14"/>
  <c r="V446" i="14" s="1"/>
  <c r="O446" i="14"/>
  <c r="L446" i="14"/>
  <c r="I446" i="14"/>
  <c r="J446" i="14" s="1"/>
  <c r="H446" i="14"/>
  <c r="R446" i="14"/>
  <c r="R445" i="14"/>
  <c r="U444" i="14"/>
  <c r="V444" i="14" s="1"/>
  <c r="AA443" i="14"/>
  <c r="AB443" i="14" s="1"/>
  <c r="R443" i="14"/>
  <c r="O443" i="14"/>
  <c r="P443" i="14" s="1"/>
  <c r="U443" i="14"/>
  <c r="V443" i="14" s="1"/>
  <c r="AG441" i="14"/>
  <c r="AH441" i="14" s="1"/>
  <c r="AD441" i="14"/>
  <c r="X441" i="14"/>
  <c r="U441" i="14"/>
  <c r="V441" i="14" s="1"/>
  <c r="O441" i="14"/>
  <c r="L441" i="14"/>
  <c r="I441" i="14"/>
  <c r="J441" i="14" s="1"/>
  <c r="H441" i="14"/>
  <c r="AA441" i="14"/>
  <c r="AB441" i="14" s="1"/>
  <c r="AD440" i="14"/>
  <c r="AE440" i="14" s="1"/>
  <c r="AA440" i="14"/>
  <c r="R440" i="14"/>
  <c r="L440" i="14"/>
  <c r="M440" i="14" s="1"/>
  <c r="I440" i="14"/>
  <c r="J440" i="14" s="1"/>
  <c r="AG439" i="14"/>
  <c r="AH439" i="14" s="1"/>
  <c r="AA439" i="14"/>
  <c r="AB439" i="14" s="1"/>
  <c r="O439" i="14"/>
  <c r="P439" i="14" s="1"/>
  <c r="I439" i="14"/>
  <c r="J439" i="14" s="1"/>
  <c r="AD438" i="14"/>
  <c r="AE438" i="14" s="1"/>
  <c r="AA438" i="14"/>
  <c r="AB438" i="14" s="1"/>
  <c r="X438" i="14"/>
  <c r="U438" i="14"/>
  <c r="O438" i="14"/>
  <c r="L438" i="14"/>
  <c r="M438" i="14" s="1"/>
  <c r="I438" i="14"/>
  <c r="J438" i="14" s="1"/>
  <c r="H438" i="14"/>
  <c r="R438" i="14"/>
  <c r="X436" i="14"/>
  <c r="L436" i="14"/>
  <c r="M436" i="14" s="1"/>
  <c r="H436" i="14"/>
  <c r="O436" i="14"/>
  <c r="AG435" i="14"/>
  <c r="AH435" i="14" s="1"/>
  <c r="AD435" i="14"/>
  <c r="AA435" i="14"/>
  <c r="X435" i="14"/>
  <c r="U435" i="14"/>
  <c r="V435" i="14" s="1"/>
  <c r="O435" i="14"/>
  <c r="P435" i="14" s="1"/>
  <c r="L435" i="14"/>
  <c r="I435" i="14"/>
  <c r="J435" i="14" s="1"/>
  <c r="H435" i="14"/>
  <c r="R435" i="14"/>
  <c r="AD434" i="14"/>
  <c r="AE434" i="14" s="1"/>
  <c r="AG433" i="14"/>
  <c r="AH433" i="14" s="1"/>
  <c r="AA433" i="14"/>
  <c r="AB433" i="14" s="1"/>
  <c r="O433" i="14"/>
  <c r="P433" i="14" s="1"/>
  <c r="I433" i="14"/>
  <c r="J433" i="14" s="1"/>
  <c r="AD433" i="14"/>
  <c r="AD432" i="14"/>
  <c r="AE432" i="14" s="1"/>
  <c r="AA432" i="14"/>
  <c r="X432" i="14"/>
  <c r="O432" i="14"/>
  <c r="L432" i="14"/>
  <c r="M432" i="14" s="1"/>
  <c r="H432" i="14"/>
  <c r="R432" i="14"/>
  <c r="AG431" i="14"/>
  <c r="AH431" i="14" s="1"/>
  <c r="AA431" i="14"/>
  <c r="AB431" i="14" s="1"/>
  <c r="X431" i="14"/>
  <c r="U431" i="14"/>
  <c r="V431" i="14" s="1"/>
  <c r="O431" i="14"/>
  <c r="L431" i="14"/>
  <c r="I431" i="14"/>
  <c r="J431" i="14" s="1"/>
  <c r="H431" i="14"/>
  <c r="AD431" i="14"/>
  <c r="AE431" i="14" s="1"/>
  <c r="AD430" i="14"/>
  <c r="AE430" i="14" s="1"/>
  <c r="R429" i="14"/>
  <c r="X428" i="14"/>
  <c r="O428" i="14"/>
  <c r="L428" i="14"/>
  <c r="M428" i="14" s="1"/>
  <c r="H428" i="14"/>
  <c r="AD428" i="14"/>
  <c r="AE428" i="14" s="1"/>
  <c r="AG427" i="14"/>
  <c r="AH427" i="14" s="1"/>
  <c r="AD427" i="14"/>
  <c r="AA427" i="14"/>
  <c r="X427" i="14"/>
  <c r="U427" i="14"/>
  <c r="V427" i="14" s="1"/>
  <c r="O427" i="14"/>
  <c r="P427" i="14" s="1"/>
  <c r="L427" i="14"/>
  <c r="M427" i="14" s="1"/>
  <c r="I427" i="14"/>
  <c r="J427" i="14" s="1"/>
  <c r="H427" i="14"/>
  <c r="R427" i="14"/>
  <c r="AG425" i="14"/>
  <c r="AH425" i="14" s="1"/>
  <c r="AD425" i="14"/>
  <c r="AE425" i="14" s="1"/>
  <c r="AA425" i="14"/>
  <c r="AB425" i="14" s="1"/>
  <c r="O425" i="14"/>
  <c r="P425" i="14" s="1"/>
  <c r="I425" i="14"/>
  <c r="J425" i="14" s="1"/>
  <c r="U425" i="14"/>
  <c r="V425" i="14" s="1"/>
  <c r="AD424" i="14"/>
  <c r="AE424" i="14" s="1"/>
  <c r="AA424" i="14"/>
  <c r="X424" i="14"/>
  <c r="O424" i="14"/>
  <c r="L424" i="14"/>
  <c r="M424" i="14" s="1"/>
  <c r="H424" i="14"/>
  <c r="R424" i="14"/>
  <c r="AG423" i="14"/>
  <c r="AH423" i="14" s="1"/>
  <c r="AA423" i="14"/>
  <c r="AB423" i="14" s="1"/>
  <c r="X423" i="14"/>
  <c r="U423" i="14"/>
  <c r="V423" i="14" s="1"/>
  <c r="O423" i="14"/>
  <c r="L423" i="14"/>
  <c r="I423" i="14"/>
  <c r="J423" i="14" s="1"/>
  <c r="H423" i="14"/>
  <c r="AD423" i="14"/>
  <c r="AE423" i="14" s="1"/>
  <c r="AD422" i="14"/>
  <c r="AE422" i="14" s="1"/>
  <c r="U422" i="14"/>
  <c r="V422" i="14" s="1"/>
  <c r="R422" i="14"/>
  <c r="X420" i="14"/>
  <c r="O420" i="14"/>
  <c r="P420" i="14" s="1"/>
  <c r="L420" i="14"/>
  <c r="M420" i="14" s="1"/>
  <c r="H420" i="14"/>
  <c r="AD420" i="14"/>
  <c r="AE420" i="14" s="1"/>
  <c r="AG419" i="14"/>
  <c r="AH419" i="14" s="1"/>
  <c r="AD419" i="14"/>
  <c r="AE419" i="14" s="1"/>
  <c r="AA419" i="14"/>
  <c r="AB419" i="14" s="1"/>
  <c r="X419" i="14"/>
  <c r="U419" i="14"/>
  <c r="V419" i="14" s="1"/>
  <c r="O419" i="14"/>
  <c r="P419" i="14" s="1"/>
  <c r="L419" i="14"/>
  <c r="I419" i="14"/>
  <c r="J419" i="14" s="1"/>
  <c r="H419" i="14"/>
  <c r="R419" i="14"/>
  <c r="AD418" i="14"/>
  <c r="AE418" i="14" s="1"/>
  <c r="AG417" i="14"/>
  <c r="AH417" i="14" s="1"/>
  <c r="AD417" i="14"/>
  <c r="AA417" i="14"/>
  <c r="AB417" i="14" s="1"/>
  <c r="O417" i="14"/>
  <c r="P417" i="14" s="1"/>
  <c r="I417" i="14"/>
  <c r="J417" i="14" s="1"/>
  <c r="U417" i="14"/>
  <c r="V417" i="14" s="1"/>
  <c r="AD416" i="14"/>
  <c r="AE416" i="14" s="1"/>
  <c r="AA416" i="14"/>
  <c r="X416" i="14"/>
  <c r="U416" i="14"/>
  <c r="O416" i="14"/>
  <c r="P416" i="14" s="1"/>
  <c r="L416" i="14"/>
  <c r="M416" i="14" s="1"/>
  <c r="H416" i="14"/>
  <c r="R416" i="14"/>
  <c r="AG415" i="14"/>
  <c r="AH415" i="14" s="1"/>
  <c r="AA415" i="14"/>
  <c r="AB415" i="14" s="1"/>
  <c r="X415" i="14"/>
  <c r="U415" i="14"/>
  <c r="V415" i="14" s="1"/>
  <c r="L415" i="14"/>
  <c r="I415" i="14"/>
  <c r="J415" i="14" s="1"/>
  <c r="H415" i="14"/>
  <c r="O415" i="14"/>
  <c r="AD414" i="14"/>
  <c r="AE414" i="14" s="1"/>
  <c r="X414" i="14"/>
  <c r="U414" i="14"/>
  <c r="R414" i="14"/>
  <c r="H414" i="14"/>
  <c r="AA413" i="14"/>
  <c r="AB413" i="14" s="1"/>
  <c r="L412" i="14"/>
  <c r="M412" i="14" s="1"/>
  <c r="AG411" i="14"/>
  <c r="AH411" i="14" s="1"/>
  <c r="AD411" i="14"/>
  <c r="AE411" i="14" s="1"/>
  <c r="AA411" i="14"/>
  <c r="X411" i="14"/>
  <c r="U411" i="14"/>
  <c r="V411" i="14" s="1"/>
  <c r="O411" i="14"/>
  <c r="P411" i="14" s="1"/>
  <c r="L411" i="14"/>
  <c r="I411" i="14"/>
  <c r="J411" i="14" s="1"/>
  <c r="H411" i="14"/>
  <c r="R411" i="14"/>
  <c r="AG410" i="14"/>
  <c r="AH410" i="14" s="1"/>
  <c r="AD410" i="14"/>
  <c r="AE410" i="14" s="1"/>
  <c r="R410" i="14"/>
  <c r="I410" i="14"/>
  <c r="J410" i="14" s="1"/>
  <c r="AG409" i="14"/>
  <c r="AH409" i="14" s="1"/>
  <c r="AD409" i="14"/>
  <c r="AE409" i="14" s="1"/>
  <c r="AA409" i="14"/>
  <c r="AB409" i="14" s="1"/>
  <c r="O409" i="14"/>
  <c r="P409" i="14" s="1"/>
  <c r="I409" i="14"/>
  <c r="J409" i="14" s="1"/>
  <c r="U409" i="14"/>
  <c r="AD408" i="14"/>
  <c r="AE408" i="14" s="1"/>
  <c r="AA408" i="14"/>
  <c r="AB408" i="14" s="1"/>
  <c r="X408" i="14"/>
  <c r="U408" i="14"/>
  <c r="O408" i="14"/>
  <c r="L408" i="14"/>
  <c r="M408" i="14" s="1"/>
  <c r="H408" i="14"/>
  <c r="R408" i="14"/>
  <c r="AG407" i="14"/>
  <c r="AH407" i="14" s="1"/>
  <c r="AA407" i="14"/>
  <c r="AB407" i="14" s="1"/>
  <c r="X407" i="14"/>
  <c r="U407" i="14"/>
  <c r="V407" i="14" s="1"/>
  <c r="L407" i="14"/>
  <c r="I407" i="14"/>
  <c r="J407" i="14" s="1"/>
  <c r="H407" i="14"/>
  <c r="O407" i="14"/>
  <c r="P407" i="14" s="1"/>
  <c r="U406" i="14"/>
  <c r="V406" i="14" s="1"/>
  <c r="O405" i="14"/>
  <c r="P405" i="14" s="1"/>
  <c r="O404" i="14"/>
  <c r="P404" i="14" s="1"/>
  <c r="AG403" i="14"/>
  <c r="AH403" i="14" s="1"/>
  <c r="AD403" i="14"/>
  <c r="AE403" i="14" s="1"/>
  <c r="AA403" i="14"/>
  <c r="X403" i="14"/>
  <c r="U403" i="14"/>
  <c r="V403" i="14" s="1"/>
  <c r="O403" i="14"/>
  <c r="P403" i="14" s="1"/>
  <c r="L403" i="14"/>
  <c r="M403" i="14" s="1"/>
  <c r="I403" i="14"/>
  <c r="J403" i="14" s="1"/>
  <c r="H403" i="14"/>
  <c r="R403" i="14"/>
  <c r="AG402" i="14"/>
  <c r="AD402" i="14"/>
  <c r="AE402" i="14" s="1"/>
  <c r="R402" i="14"/>
  <c r="I402" i="14"/>
  <c r="AG401" i="14"/>
  <c r="AH401" i="14" s="1"/>
  <c r="AD401" i="14"/>
  <c r="AA401" i="14"/>
  <c r="AB401" i="14" s="1"/>
  <c r="O401" i="14"/>
  <c r="P401" i="14" s="1"/>
  <c r="I401" i="14"/>
  <c r="J401" i="14" s="1"/>
  <c r="U401" i="14"/>
  <c r="V401" i="14" s="1"/>
  <c r="AD400" i="14"/>
  <c r="AE400" i="14" s="1"/>
  <c r="AA400" i="14"/>
  <c r="X400" i="14"/>
  <c r="U400" i="14"/>
  <c r="V400" i="14" s="1"/>
  <c r="O400" i="14"/>
  <c r="L400" i="14"/>
  <c r="M400" i="14" s="1"/>
  <c r="H400" i="14"/>
  <c r="R400" i="14"/>
  <c r="AG399" i="14"/>
  <c r="AH399" i="14" s="1"/>
  <c r="AA399" i="14"/>
  <c r="AB399" i="14" s="1"/>
  <c r="X399" i="14"/>
  <c r="U399" i="14"/>
  <c r="V399" i="14" s="1"/>
  <c r="L399" i="14"/>
  <c r="I399" i="14"/>
  <c r="J399" i="14" s="1"/>
  <c r="H399" i="14"/>
  <c r="O399" i="14"/>
  <c r="AD398" i="14"/>
  <c r="AE398" i="14" s="1"/>
  <c r="R397" i="14"/>
  <c r="X396" i="14"/>
  <c r="R396" i="14"/>
  <c r="O396" i="14"/>
  <c r="H396" i="14"/>
  <c r="AG395" i="14"/>
  <c r="AH395" i="14" s="1"/>
  <c r="AD395" i="14"/>
  <c r="AA395" i="14"/>
  <c r="AB395" i="14" s="1"/>
  <c r="X395" i="14"/>
  <c r="U395" i="14"/>
  <c r="V395" i="14" s="1"/>
  <c r="O395" i="14"/>
  <c r="P395" i="14" s="1"/>
  <c r="L395" i="14"/>
  <c r="I395" i="14"/>
  <c r="J395" i="14" s="1"/>
  <c r="H395" i="14"/>
  <c r="R395" i="14"/>
  <c r="L394" i="14"/>
  <c r="M394" i="14" s="1"/>
  <c r="AG393" i="14"/>
  <c r="AH393" i="14" s="1"/>
  <c r="AD393" i="14"/>
  <c r="AA393" i="14"/>
  <c r="AB393" i="14" s="1"/>
  <c r="O393" i="14"/>
  <c r="P393" i="14" s="1"/>
  <c r="I393" i="14"/>
  <c r="J393" i="14" s="1"/>
  <c r="U393" i="14"/>
  <c r="V393" i="14" s="1"/>
  <c r="AD392" i="14"/>
  <c r="AE392" i="14" s="1"/>
  <c r="AA392" i="14"/>
  <c r="X392" i="14"/>
  <c r="U392" i="14"/>
  <c r="V392" i="14" s="1"/>
  <c r="O392" i="14"/>
  <c r="L392" i="14"/>
  <c r="M392" i="14" s="1"/>
  <c r="H392" i="14"/>
  <c r="R392" i="14"/>
  <c r="AG391" i="14"/>
  <c r="AH391" i="14" s="1"/>
  <c r="AA391" i="14"/>
  <c r="AB391" i="14" s="1"/>
  <c r="X391" i="14"/>
  <c r="U391" i="14"/>
  <c r="V391" i="14" s="1"/>
  <c r="L391" i="14"/>
  <c r="M391" i="14" s="1"/>
  <c r="I391" i="14"/>
  <c r="J391" i="14" s="1"/>
  <c r="H391" i="14"/>
  <c r="O391" i="14"/>
  <c r="P391" i="14" s="1"/>
  <c r="AD390" i="14"/>
  <c r="AE390" i="14" s="1"/>
  <c r="X390" i="14"/>
  <c r="U390" i="14"/>
  <c r="H390" i="14"/>
  <c r="X388" i="14"/>
  <c r="R388" i="14"/>
  <c r="O388" i="14"/>
  <c r="H388" i="14"/>
  <c r="AG387" i="14"/>
  <c r="AH387" i="14" s="1"/>
  <c r="AD387" i="14"/>
  <c r="AA387" i="14"/>
  <c r="AB387" i="14" s="1"/>
  <c r="X387" i="14"/>
  <c r="U387" i="14"/>
  <c r="V387" i="14" s="1"/>
  <c r="O387" i="14"/>
  <c r="P387" i="14" s="1"/>
  <c r="L387" i="14"/>
  <c r="M387" i="14" s="1"/>
  <c r="I387" i="14"/>
  <c r="J387" i="14" s="1"/>
  <c r="H387" i="14"/>
  <c r="R387" i="14"/>
  <c r="AD386" i="14"/>
  <c r="AE386" i="14" s="1"/>
  <c r="I386" i="14"/>
  <c r="J386" i="14" s="1"/>
  <c r="AG385" i="14"/>
  <c r="AH385" i="14" s="1"/>
  <c r="AD385" i="14"/>
  <c r="AA385" i="14"/>
  <c r="AB385" i="14" s="1"/>
  <c r="O385" i="14"/>
  <c r="P385" i="14" s="1"/>
  <c r="I385" i="14"/>
  <c r="J385" i="14" s="1"/>
  <c r="U385" i="14"/>
  <c r="V385" i="14" s="1"/>
  <c r="AD384" i="14"/>
  <c r="AE384" i="14" s="1"/>
  <c r="AA384" i="14"/>
  <c r="X384" i="14"/>
  <c r="U384" i="14"/>
  <c r="V384" i="14" s="1"/>
  <c r="O384" i="14"/>
  <c r="L384" i="14"/>
  <c r="M384" i="14" s="1"/>
  <c r="H384" i="14"/>
  <c r="R384" i="14"/>
  <c r="AG383" i="14"/>
  <c r="AH383" i="14" s="1"/>
  <c r="AA383" i="14"/>
  <c r="AB383" i="14" s="1"/>
  <c r="X383" i="14"/>
  <c r="U383" i="14"/>
  <c r="V383" i="14" s="1"/>
  <c r="L383" i="14"/>
  <c r="I383" i="14"/>
  <c r="J383" i="14" s="1"/>
  <c r="H383" i="14"/>
  <c r="O383" i="14"/>
  <c r="P383" i="14" s="1"/>
  <c r="AD382" i="14"/>
  <c r="AE382" i="14" s="1"/>
  <c r="X382" i="14"/>
  <c r="U382" i="14"/>
  <c r="R382" i="14"/>
  <c r="H382" i="14"/>
  <c r="L380" i="14"/>
  <c r="M380" i="14" s="1"/>
  <c r="AG379" i="14"/>
  <c r="AH379" i="14" s="1"/>
  <c r="AD379" i="14"/>
  <c r="AE379" i="14" s="1"/>
  <c r="AA379" i="14"/>
  <c r="AB379" i="14" s="1"/>
  <c r="X379" i="14"/>
  <c r="U379" i="14"/>
  <c r="V379" i="14" s="1"/>
  <c r="O379" i="14"/>
  <c r="L379" i="14"/>
  <c r="M379" i="14" s="1"/>
  <c r="I379" i="14"/>
  <c r="J379" i="14" s="1"/>
  <c r="H379" i="14"/>
  <c r="R379" i="14"/>
  <c r="AG378" i="14"/>
  <c r="AD378" i="14"/>
  <c r="AE378" i="14" s="1"/>
  <c r="U378" i="14"/>
  <c r="V378" i="14" s="1"/>
  <c r="R378" i="14"/>
  <c r="I378" i="14"/>
  <c r="J378" i="14" s="1"/>
  <c r="R377" i="14"/>
  <c r="AD376" i="14"/>
  <c r="AE376" i="14" s="1"/>
  <c r="AA376" i="14"/>
  <c r="AB376" i="14" s="1"/>
  <c r="X376" i="14"/>
  <c r="U376" i="14"/>
  <c r="V376" i="14" s="1"/>
  <c r="O376" i="14"/>
  <c r="L376" i="14"/>
  <c r="M376" i="14" s="1"/>
  <c r="H376" i="14"/>
  <c r="R376" i="14"/>
  <c r="AG375" i="14"/>
  <c r="AH375" i="14" s="1"/>
  <c r="AA375" i="14"/>
  <c r="AB375" i="14" s="1"/>
  <c r="X375" i="14"/>
  <c r="U375" i="14"/>
  <c r="V375" i="14" s="1"/>
  <c r="L375" i="14"/>
  <c r="I375" i="14"/>
  <c r="J375" i="14" s="1"/>
  <c r="H375" i="14"/>
  <c r="O375" i="14"/>
  <c r="P375" i="14" s="1"/>
  <c r="AD374" i="14"/>
  <c r="AE374" i="14" s="1"/>
  <c r="R372" i="14"/>
  <c r="AG371" i="14"/>
  <c r="AH371" i="14" s="1"/>
  <c r="AD371" i="14"/>
  <c r="AE371" i="14" s="1"/>
  <c r="AA371" i="14"/>
  <c r="AB371" i="14" s="1"/>
  <c r="X371" i="14"/>
  <c r="U371" i="14"/>
  <c r="V371" i="14" s="1"/>
  <c r="O371" i="14"/>
  <c r="L371" i="14"/>
  <c r="M371" i="14" s="1"/>
  <c r="I371" i="14"/>
  <c r="J371" i="14" s="1"/>
  <c r="H371" i="14"/>
  <c r="R371" i="14"/>
  <c r="U370" i="14"/>
  <c r="V370" i="14" s="1"/>
  <c r="I370" i="14"/>
  <c r="J370" i="14" s="1"/>
  <c r="R369" i="14"/>
  <c r="AD368" i="14"/>
  <c r="AA368" i="14"/>
  <c r="AB368" i="14" s="1"/>
  <c r="X368" i="14"/>
  <c r="U368" i="14"/>
  <c r="O368" i="14"/>
  <c r="L368" i="14"/>
  <c r="M368" i="14" s="1"/>
  <c r="H368" i="14"/>
  <c r="R368" i="14"/>
  <c r="AG367" i="14"/>
  <c r="AH367" i="14" s="1"/>
  <c r="AA367" i="14"/>
  <c r="AB367" i="14" s="1"/>
  <c r="X367" i="14"/>
  <c r="U367" i="14"/>
  <c r="V367" i="14" s="1"/>
  <c r="L367" i="14"/>
  <c r="I367" i="14"/>
  <c r="J367" i="14" s="1"/>
  <c r="H367" i="14"/>
  <c r="O367" i="14"/>
  <c r="AD366" i="14"/>
  <c r="AE366" i="14" s="1"/>
  <c r="R364" i="14"/>
  <c r="AG363" i="14"/>
  <c r="AH363" i="14" s="1"/>
  <c r="AD363" i="14"/>
  <c r="AA363" i="14"/>
  <c r="AB363" i="14" s="1"/>
  <c r="X363" i="14"/>
  <c r="U363" i="14"/>
  <c r="V363" i="14" s="1"/>
  <c r="O363" i="14"/>
  <c r="P363" i="14" s="1"/>
  <c r="L363" i="14"/>
  <c r="M363" i="14" s="1"/>
  <c r="I363" i="14"/>
  <c r="J363" i="14" s="1"/>
  <c r="H363" i="14"/>
  <c r="R363" i="14"/>
  <c r="AG362" i="14"/>
  <c r="AH362" i="14" s="1"/>
  <c r="AD362" i="14"/>
  <c r="AE362" i="14" s="1"/>
  <c r="U362" i="14"/>
  <c r="V362" i="14" s="1"/>
  <c r="R362" i="14"/>
  <c r="I362" i="14"/>
  <c r="J362" i="14" s="1"/>
  <c r="R361" i="14"/>
  <c r="AD360" i="14"/>
  <c r="AA360" i="14"/>
  <c r="X360" i="14"/>
  <c r="U360" i="14"/>
  <c r="V360" i="14" s="1"/>
  <c r="O360" i="14"/>
  <c r="L360" i="14"/>
  <c r="M360" i="14" s="1"/>
  <c r="H360" i="14"/>
  <c r="R360" i="14"/>
  <c r="AG359" i="14"/>
  <c r="AH359" i="14" s="1"/>
  <c r="AA359" i="14"/>
  <c r="AB359" i="14" s="1"/>
  <c r="X359" i="14"/>
  <c r="U359" i="14"/>
  <c r="V359" i="14" s="1"/>
  <c r="L359" i="14"/>
  <c r="I359" i="14"/>
  <c r="J359" i="14" s="1"/>
  <c r="H359" i="14"/>
  <c r="O359" i="14"/>
  <c r="P359" i="14" s="1"/>
  <c r="AD358" i="14"/>
  <c r="AE358" i="14" s="1"/>
  <c r="AA357" i="14"/>
  <c r="AB357" i="14" s="1"/>
  <c r="R356" i="14"/>
  <c r="AG355" i="14"/>
  <c r="AH355" i="14" s="1"/>
  <c r="AD355" i="14"/>
  <c r="AE355" i="14" s="1"/>
  <c r="AA355" i="14"/>
  <c r="X355" i="14"/>
  <c r="U355" i="14"/>
  <c r="V355" i="14" s="1"/>
  <c r="O355" i="14"/>
  <c r="P355" i="14" s="1"/>
  <c r="L355" i="14"/>
  <c r="M355" i="14" s="1"/>
  <c r="I355" i="14"/>
  <c r="J355" i="14" s="1"/>
  <c r="H355" i="14"/>
  <c r="R355" i="14"/>
  <c r="U354" i="14"/>
  <c r="V354" i="14" s="1"/>
  <c r="I354" i="14"/>
  <c r="J354" i="14" s="1"/>
  <c r="R353" i="14"/>
  <c r="AD352" i="14"/>
  <c r="AE352" i="14" s="1"/>
  <c r="AA352" i="14"/>
  <c r="AB352" i="14" s="1"/>
  <c r="X352" i="14"/>
  <c r="U352" i="14"/>
  <c r="O352" i="14"/>
  <c r="P352" i="14" s="1"/>
  <c r="L352" i="14"/>
  <c r="M352" i="14" s="1"/>
  <c r="H352" i="14"/>
  <c r="R352" i="14"/>
  <c r="AG351" i="14"/>
  <c r="AH351" i="14" s="1"/>
  <c r="AA351" i="14"/>
  <c r="AB351" i="14" s="1"/>
  <c r="X351" i="14"/>
  <c r="U351" i="14"/>
  <c r="V351" i="14" s="1"/>
  <c r="L351" i="14"/>
  <c r="I351" i="14"/>
  <c r="J351" i="14" s="1"/>
  <c r="H351" i="14"/>
  <c r="O351" i="14"/>
  <c r="AD349" i="14"/>
  <c r="R348" i="14"/>
  <c r="AG347" i="14"/>
  <c r="AH347" i="14" s="1"/>
  <c r="AD347" i="14"/>
  <c r="AE347" i="14" s="1"/>
  <c r="AA347" i="14"/>
  <c r="X347" i="14"/>
  <c r="U347" i="14"/>
  <c r="V347" i="14" s="1"/>
  <c r="O347" i="14"/>
  <c r="P347" i="14" s="1"/>
  <c r="L347" i="14"/>
  <c r="M347" i="14" s="1"/>
  <c r="I347" i="14"/>
  <c r="J347" i="14" s="1"/>
  <c r="H347" i="14"/>
  <c r="R347" i="14"/>
  <c r="AG346" i="14"/>
  <c r="AD346" i="14"/>
  <c r="AE346" i="14" s="1"/>
  <c r="U346" i="14"/>
  <c r="V346" i="14" s="1"/>
  <c r="R346" i="14"/>
  <c r="I346" i="14"/>
  <c r="J346" i="14" s="1"/>
  <c r="R345" i="14"/>
  <c r="AD344" i="14"/>
  <c r="AA344" i="14"/>
  <c r="X344" i="14"/>
  <c r="U344" i="14"/>
  <c r="O344" i="14"/>
  <c r="P344" i="14" s="1"/>
  <c r="L344" i="14"/>
  <c r="M344" i="14" s="1"/>
  <c r="H344" i="14"/>
  <c r="R344" i="14"/>
  <c r="AG343" i="14"/>
  <c r="AH343" i="14" s="1"/>
  <c r="AA343" i="14"/>
  <c r="AB343" i="14" s="1"/>
  <c r="X343" i="14"/>
  <c r="U343" i="14"/>
  <c r="V343" i="14" s="1"/>
  <c r="L343" i="14"/>
  <c r="I343" i="14"/>
  <c r="J343" i="14" s="1"/>
  <c r="H343" i="14"/>
  <c r="O343" i="14"/>
  <c r="P343" i="14" s="1"/>
  <c r="AA341" i="14"/>
  <c r="AB341" i="14" s="1"/>
  <c r="R340" i="14"/>
  <c r="AG339" i="14"/>
  <c r="AH339" i="14" s="1"/>
  <c r="AD339" i="14"/>
  <c r="AA339" i="14"/>
  <c r="AB339" i="14" s="1"/>
  <c r="X339" i="14"/>
  <c r="U339" i="14"/>
  <c r="V339" i="14" s="1"/>
  <c r="O339" i="14"/>
  <c r="L339" i="14"/>
  <c r="M339" i="14" s="1"/>
  <c r="I339" i="14"/>
  <c r="J339" i="14" s="1"/>
  <c r="H339" i="14"/>
  <c r="R339" i="14"/>
  <c r="U338" i="14"/>
  <c r="V338" i="14" s="1"/>
  <c r="I338" i="14"/>
  <c r="J338" i="14" s="1"/>
  <c r="R337" i="14"/>
  <c r="AD336" i="14"/>
  <c r="AA336" i="14"/>
  <c r="AB336" i="14" s="1"/>
  <c r="X336" i="14"/>
  <c r="U336" i="14"/>
  <c r="O336" i="14"/>
  <c r="L336" i="14"/>
  <c r="M336" i="14" s="1"/>
  <c r="H336" i="14"/>
  <c r="R336" i="14"/>
  <c r="AG335" i="14"/>
  <c r="AH335" i="14" s="1"/>
  <c r="AA335" i="14"/>
  <c r="AB335" i="14" s="1"/>
  <c r="X335" i="14"/>
  <c r="U335" i="14"/>
  <c r="V335" i="14" s="1"/>
  <c r="L335" i="14"/>
  <c r="M335" i="14" s="1"/>
  <c r="I335" i="14"/>
  <c r="J335" i="14" s="1"/>
  <c r="H335" i="14"/>
  <c r="O335" i="14"/>
  <c r="AD333" i="14"/>
  <c r="R333" i="14"/>
  <c r="R332" i="14"/>
  <c r="AG331" i="14"/>
  <c r="AH331" i="14" s="1"/>
  <c r="AD331" i="14"/>
  <c r="AA331" i="14"/>
  <c r="X331" i="14"/>
  <c r="U331" i="14"/>
  <c r="V331" i="14" s="1"/>
  <c r="O331" i="14"/>
  <c r="P331" i="14" s="1"/>
  <c r="L331" i="14"/>
  <c r="M331" i="14" s="1"/>
  <c r="I331" i="14"/>
  <c r="J331" i="14" s="1"/>
  <c r="H331" i="14"/>
  <c r="R331" i="14"/>
  <c r="I330" i="14"/>
  <c r="J330" i="14" s="1"/>
  <c r="AD328" i="14"/>
  <c r="AE328" i="14" s="1"/>
  <c r="AA328" i="14"/>
  <c r="AB328" i="14" s="1"/>
  <c r="X328" i="14"/>
  <c r="U328" i="14"/>
  <c r="O328" i="14"/>
  <c r="L328" i="14"/>
  <c r="H328" i="14"/>
  <c r="R328" i="14"/>
  <c r="AG326" i="14"/>
  <c r="AH326" i="14" s="1"/>
  <c r="U326" i="14"/>
  <c r="V326" i="14" s="1"/>
  <c r="I326" i="14"/>
  <c r="AD325" i="14"/>
  <c r="AE325" i="14" s="1"/>
  <c r="AG324" i="14"/>
  <c r="AH324" i="14" s="1"/>
  <c r="AA324" i="14"/>
  <c r="AB324" i="14" s="1"/>
  <c r="O324" i="14"/>
  <c r="P324" i="14" s="1"/>
  <c r="I324" i="14"/>
  <c r="J324" i="14" s="1"/>
  <c r="AG323" i="14"/>
  <c r="AH323" i="14" s="1"/>
  <c r="AD323" i="14"/>
  <c r="AE323" i="14" s="1"/>
  <c r="AA323" i="14"/>
  <c r="X323" i="14"/>
  <c r="U323" i="14"/>
  <c r="V323" i="14" s="1"/>
  <c r="O323" i="14"/>
  <c r="P323" i="14" s="1"/>
  <c r="L323" i="14"/>
  <c r="I323" i="14"/>
  <c r="J323" i="14" s="1"/>
  <c r="H323" i="14"/>
  <c r="R323" i="14"/>
  <c r="AD322" i="14"/>
  <c r="AE322" i="14" s="1"/>
  <c r="AA322" i="14"/>
  <c r="R322" i="14"/>
  <c r="L322" i="14"/>
  <c r="M322" i="14" s="1"/>
  <c r="AG321" i="14"/>
  <c r="AH321" i="14" s="1"/>
  <c r="AD321" i="14"/>
  <c r="AA321" i="14"/>
  <c r="AB321" i="14" s="1"/>
  <c r="X321" i="14"/>
  <c r="R321" i="14"/>
  <c r="O321" i="14"/>
  <c r="P321" i="14" s="1"/>
  <c r="I321" i="14"/>
  <c r="J321" i="14" s="1"/>
  <c r="H321" i="14"/>
  <c r="AD320" i="14"/>
  <c r="AA320" i="14"/>
  <c r="X320" i="14"/>
  <c r="U320" i="14"/>
  <c r="O320" i="14"/>
  <c r="P320" i="14" s="1"/>
  <c r="L320" i="14"/>
  <c r="M320" i="14" s="1"/>
  <c r="H320" i="14"/>
  <c r="R320" i="14"/>
  <c r="AG319" i="14"/>
  <c r="AH319" i="14" s="1"/>
  <c r="AA319" i="14"/>
  <c r="X319" i="14"/>
  <c r="U319" i="14"/>
  <c r="V319" i="14" s="1"/>
  <c r="R319" i="14"/>
  <c r="L319" i="14"/>
  <c r="I319" i="14"/>
  <c r="J319" i="14" s="1"/>
  <c r="H319" i="14"/>
  <c r="AD318" i="14"/>
  <c r="AE318" i="14" s="1"/>
  <c r="H318" i="14"/>
  <c r="R317" i="14"/>
  <c r="L316" i="14"/>
  <c r="M316" i="14" s="1"/>
  <c r="AG315" i="14"/>
  <c r="AH315" i="14" s="1"/>
  <c r="AD315" i="14"/>
  <c r="AA315" i="14"/>
  <c r="AB315" i="14" s="1"/>
  <c r="X315" i="14"/>
  <c r="U315" i="14"/>
  <c r="V315" i="14" s="1"/>
  <c r="O315" i="14"/>
  <c r="P315" i="14" s="1"/>
  <c r="L315" i="14"/>
  <c r="M315" i="14" s="1"/>
  <c r="I315" i="14"/>
  <c r="J315" i="14" s="1"/>
  <c r="H315" i="14"/>
  <c r="R315" i="14"/>
  <c r="AG314" i="14"/>
  <c r="AH314" i="14" s="1"/>
  <c r="AD314" i="14"/>
  <c r="AE314" i="14" s="1"/>
  <c r="X314" i="14"/>
  <c r="U314" i="14"/>
  <c r="V314" i="14" s="1"/>
  <c r="L314" i="14"/>
  <c r="M314" i="14" s="1"/>
  <c r="H314" i="14"/>
  <c r="O314" i="14"/>
  <c r="AG313" i="14"/>
  <c r="AD313" i="14"/>
  <c r="AA313" i="14"/>
  <c r="AB313" i="14" s="1"/>
  <c r="X313" i="14"/>
  <c r="U313" i="14"/>
  <c r="R313" i="14"/>
  <c r="O313" i="14"/>
  <c r="I313" i="14"/>
  <c r="J313" i="14" s="1"/>
  <c r="H313" i="14"/>
  <c r="L313" i="14"/>
  <c r="M313" i="14" s="1"/>
  <c r="AA312" i="14"/>
  <c r="AB312" i="14" s="1"/>
  <c r="R312" i="14"/>
  <c r="U311" i="14"/>
  <c r="V311" i="14" s="1"/>
  <c r="H311" i="14"/>
  <c r="AD310" i="14"/>
  <c r="AE310" i="14" s="1"/>
  <c r="U310" i="14"/>
  <c r="V310" i="14" s="1"/>
  <c r="R310" i="14"/>
  <c r="L310" i="14"/>
  <c r="M310" i="14" s="1"/>
  <c r="I310" i="14"/>
  <c r="J310" i="14" s="1"/>
  <c r="H310" i="14"/>
  <c r="AA310" i="14"/>
  <c r="AG308" i="14"/>
  <c r="AH308" i="14" s="1"/>
  <c r="AD308" i="14"/>
  <c r="X308" i="14"/>
  <c r="O308" i="14"/>
  <c r="P308" i="14" s="1"/>
  <c r="L308" i="14"/>
  <c r="M308" i="14" s="1"/>
  <c r="H308" i="14"/>
  <c r="U308" i="14"/>
  <c r="AG307" i="14"/>
  <c r="AH307" i="14" s="1"/>
  <c r="AD307" i="14"/>
  <c r="AA307" i="14"/>
  <c r="X307" i="14"/>
  <c r="U307" i="14"/>
  <c r="O307" i="14"/>
  <c r="P307" i="14" s="1"/>
  <c r="L307" i="14"/>
  <c r="I307" i="14"/>
  <c r="J307" i="14" s="1"/>
  <c r="H307" i="14"/>
  <c r="R307" i="14"/>
  <c r="AG306" i="14"/>
  <c r="X306" i="14"/>
  <c r="R306" i="14"/>
  <c r="I306" i="14"/>
  <c r="AD305" i="14"/>
  <c r="U305" i="14"/>
  <c r="V305" i="14" s="1"/>
  <c r="H305" i="14"/>
  <c r="AG304" i="14"/>
  <c r="AH304" i="14" s="1"/>
  <c r="AD304" i="14"/>
  <c r="AA304" i="14"/>
  <c r="X304" i="14"/>
  <c r="U304" i="14"/>
  <c r="V304" i="14" s="1"/>
  <c r="O304" i="14"/>
  <c r="L304" i="14"/>
  <c r="I304" i="14"/>
  <c r="J304" i="14" s="1"/>
  <c r="H304" i="14"/>
  <c r="R304" i="14"/>
  <c r="AD303" i="14"/>
  <c r="AE303" i="14" s="1"/>
  <c r="R303" i="14"/>
  <c r="AG302" i="14"/>
  <c r="AD302" i="14"/>
  <c r="AA302" i="14"/>
  <c r="AB302" i="14" s="1"/>
  <c r="R302" i="14"/>
  <c r="O302" i="14"/>
  <c r="P302" i="14" s="1"/>
  <c r="I302" i="14"/>
  <c r="AD301" i="14"/>
  <c r="O301" i="14"/>
  <c r="AG300" i="14"/>
  <c r="AH300" i="14" s="1"/>
  <c r="AA300" i="14"/>
  <c r="X300" i="14"/>
  <c r="U300" i="14"/>
  <c r="V300" i="14" s="1"/>
  <c r="O300" i="14"/>
  <c r="L300" i="14"/>
  <c r="I300" i="14"/>
  <c r="J300" i="14" s="1"/>
  <c r="H300" i="14"/>
  <c r="R300" i="14"/>
  <c r="AG299" i="14"/>
  <c r="AD299" i="14"/>
  <c r="AE299" i="14" s="1"/>
  <c r="U299" i="14"/>
  <c r="R299" i="14"/>
  <c r="I299" i="14"/>
  <c r="H299" i="14"/>
  <c r="AD298" i="14"/>
  <c r="U298" i="14"/>
  <c r="R298" i="14"/>
  <c r="AA297" i="14"/>
  <c r="X297" i="14"/>
  <c r="L297" i="14"/>
  <c r="M297" i="14" s="1"/>
  <c r="AG296" i="14"/>
  <c r="AH296" i="14" s="1"/>
  <c r="AD296" i="14"/>
  <c r="AA296" i="14"/>
  <c r="X296" i="14"/>
  <c r="U296" i="14"/>
  <c r="V296" i="14" s="1"/>
  <c r="O296" i="14"/>
  <c r="L296" i="14"/>
  <c r="I296" i="14"/>
  <c r="J296" i="14" s="1"/>
  <c r="H296" i="14"/>
  <c r="R296" i="14"/>
  <c r="AG295" i="14"/>
  <c r="AD295" i="14"/>
  <c r="AE295" i="14" s="1"/>
  <c r="X295" i="14"/>
  <c r="R295" i="14"/>
  <c r="L295" i="14"/>
  <c r="I295" i="14"/>
  <c r="H295" i="14"/>
  <c r="AD294" i="14"/>
  <c r="AA294" i="14"/>
  <c r="AB294" i="14" s="1"/>
  <c r="U294" i="14"/>
  <c r="R294" i="14"/>
  <c r="O294" i="14"/>
  <c r="P294" i="14" s="1"/>
  <c r="I294" i="14"/>
  <c r="AA293" i="14"/>
  <c r="AG292" i="14"/>
  <c r="AH292" i="14" s="1"/>
  <c r="AA292" i="14"/>
  <c r="AB292" i="14" s="1"/>
  <c r="X292" i="14"/>
  <c r="U292" i="14"/>
  <c r="V292" i="14" s="1"/>
  <c r="O292" i="14"/>
  <c r="L292" i="14"/>
  <c r="I292" i="14"/>
  <c r="J292" i="14" s="1"/>
  <c r="H292" i="14"/>
  <c r="R292" i="14"/>
  <c r="R291" i="14"/>
  <c r="H291" i="14"/>
  <c r="AD291" i="14"/>
  <c r="AE291" i="14" s="1"/>
  <c r="AD290" i="14"/>
  <c r="R290" i="14"/>
  <c r="O290" i="14"/>
  <c r="P290" i="14" s="1"/>
  <c r="I290" i="14"/>
  <c r="U290" i="14"/>
  <c r="V290" i="14" s="1"/>
  <c r="L289" i="14"/>
  <c r="M289" i="14" s="1"/>
  <c r="AG288" i="14"/>
  <c r="AH288" i="14" s="1"/>
  <c r="AD288" i="14"/>
  <c r="AE288" i="14" s="1"/>
  <c r="AA288" i="14"/>
  <c r="AB288" i="14" s="1"/>
  <c r="X288" i="14"/>
  <c r="U288" i="14"/>
  <c r="V288" i="14" s="1"/>
  <c r="O288" i="14"/>
  <c r="L288" i="14"/>
  <c r="M288" i="14" s="1"/>
  <c r="I288" i="14"/>
  <c r="J288" i="14" s="1"/>
  <c r="H288" i="14"/>
  <c r="R288" i="14"/>
  <c r="R287" i="14"/>
  <c r="H287" i="14"/>
  <c r="AD287" i="14"/>
  <c r="AE287" i="14" s="1"/>
  <c r="AD286" i="14"/>
  <c r="R286" i="14"/>
  <c r="O286" i="14"/>
  <c r="P286" i="14" s="1"/>
  <c r="I286" i="14"/>
  <c r="U286" i="14"/>
  <c r="V286" i="14" s="1"/>
  <c r="U284" i="14"/>
  <c r="V284" i="14" s="1"/>
  <c r="L284" i="14"/>
  <c r="H284" i="14"/>
  <c r="AD284" i="14"/>
  <c r="AG283" i="14"/>
  <c r="AH283" i="14" s="1"/>
  <c r="AD283" i="14"/>
  <c r="X283" i="14"/>
  <c r="U283" i="14"/>
  <c r="V283" i="14" s="1"/>
  <c r="R283" i="14"/>
  <c r="O283" i="14"/>
  <c r="P283" i="14" s="1"/>
  <c r="L283" i="14"/>
  <c r="I283" i="14"/>
  <c r="H283" i="14"/>
  <c r="AA283" i="14"/>
  <c r="AG282" i="14"/>
  <c r="O282" i="14"/>
  <c r="P282" i="14" s="1"/>
  <c r="AA282" i="14"/>
  <c r="AB282" i="14" s="1"/>
  <c r="AG281" i="14"/>
  <c r="AD281" i="14"/>
  <c r="AA281" i="14"/>
  <c r="AB281" i="14" s="1"/>
  <c r="X281" i="14"/>
  <c r="R281" i="14"/>
  <c r="O281" i="14"/>
  <c r="L281" i="14"/>
  <c r="M281" i="14" s="1"/>
  <c r="I281" i="14"/>
  <c r="J281" i="14" s="1"/>
  <c r="H281" i="14"/>
  <c r="U281" i="14"/>
  <c r="AG280" i="14"/>
  <c r="AH280" i="14" s="1"/>
  <c r="AD280" i="14"/>
  <c r="AA280" i="14"/>
  <c r="X280" i="14"/>
  <c r="U280" i="14"/>
  <c r="O280" i="14"/>
  <c r="L280" i="14"/>
  <c r="I280" i="14"/>
  <c r="J280" i="14" s="1"/>
  <c r="H280" i="14"/>
  <c r="R280" i="14"/>
  <c r="AG279" i="14"/>
  <c r="AD279" i="14"/>
  <c r="AE279" i="14" s="1"/>
  <c r="X279" i="14"/>
  <c r="U279" i="14"/>
  <c r="V279" i="14" s="1"/>
  <c r="L279" i="14"/>
  <c r="M279" i="14" s="1"/>
  <c r="O279" i="14"/>
  <c r="AD278" i="14"/>
  <c r="U278" i="14"/>
  <c r="H278" i="14"/>
  <c r="L278" i="14"/>
  <c r="AA277" i="14"/>
  <c r="H277" i="14"/>
  <c r="AG276" i="14"/>
  <c r="AD276" i="14"/>
  <c r="AE276" i="14" s="1"/>
  <c r="AA276" i="14"/>
  <c r="X276" i="14"/>
  <c r="U276" i="14"/>
  <c r="O276" i="14"/>
  <c r="L276" i="14"/>
  <c r="I276" i="14"/>
  <c r="H276" i="14"/>
  <c r="R276" i="14"/>
  <c r="AA275" i="14"/>
  <c r="AB275" i="14" s="1"/>
  <c r="X275" i="14"/>
  <c r="X274" i="14"/>
  <c r="O274" i="14"/>
  <c r="H274" i="14"/>
  <c r="U274" i="14"/>
  <c r="V274" i="14" s="1"/>
  <c r="AA273" i="14"/>
  <c r="X273" i="14"/>
  <c r="U273" i="14"/>
  <c r="V273" i="14" s="1"/>
  <c r="O273" i="14"/>
  <c r="L273" i="14"/>
  <c r="H273" i="14"/>
  <c r="R273" i="14"/>
  <c r="R272" i="14"/>
  <c r="AG271" i="14"/>
  <c r="AD271" i="14"/>
  <c r="U271" i="14"/>
  <c r="O271" i="14"/>
  <c r="P271" i="14" s="1"/>
  <c r="I271" i="14"/>
  <c r="L271" i="14"/>
  <c r="M271" i="14" s="1"/>
  <c r="AD270" i="14"/>
  <c r="AA270" i="14"/>
  <c r="L270" i="14"/>
  <c r="M270" i="14" s="1"/>
  <c r="AG270" i="14"/>
  <c r="AH270" i="14" s="1"/>
  <c r="O269" i="14"/>
  <c r="H269" i="14"/>
  <c r="AG268" i="14"/>
  <c r="AD268" i="14"/>
  <c r="AE268" i="14" s="1"/>
  <c r="AA268" i="14"/>
  <c r="X268" i="14"/>
  <c r="U268" i="14"/>
  <c r="O268" i="14"/>
  <c r="L268" i="14"/>
  <c r="I268" i="14"/>
  <c r="H268" i="14"/>
  <c r="R268" i="14"/>
  <c r="AA267" i="14"/>
  <c r="AB267" i="14" s="1"/>
  <c r="X267" i="14"/>
  <c r="X266" i="14"/>
  <c r="O266" i="14"/>
  <c r="H266" i="14"/>
  <c r="U266" i="14"/>
  <c r="V266" i="14" s="1"/>
  <c r="AA265" i="14"/>
  <c r="X265" i="14"/>
  <c r="U265" i="14"/>
  <c r="V265" i="14" s="1"/>
  <c r="O265" i="14"/>
  <c r="L265" i="14"/>
  <c r="H265" i="14"/>
  <c r="R265" i="14"/>
  <c r="AG263" i="14"/>
  <c r="AD263" i="14"/>
  <c r="U263" i="14"/>
  <c r="O263" i="14"/>
  <c r="P263" i="14" s="1"/>
  <c r="I263" i="14"/>
  <c r="L263" i="14"/>
  <c r="M263" i="14" s="1"/>
  <c r="AD262" i="14"/>
  <c r="AA262" i="14"/>
  <c r="L262" i="14"/>
  <c r="M262" i="14" s="1"/>
  <c r="AG262" i="14"/>
  <c r="AH262" i="14" s="1"/>
  <c r="AA261" i="14"/>
  <c r="L261" i="14"/>
  <c r="AG260" i="14"/>
  <c r="AD260" i="14"/>
  <c r="AE260" i="14" s="1"/>
  <c r="AA260" i="14"/>
  <c r="X260" i="14"/>
  <c r="U260" i="14"/>
  <c r="O260" i="14"/>
  <c r="P260" i="14" s="1"/>
  <c r="L260" i="14"/>
  <c r="I260" i="14"/>
  <c r="H260" i="14"/>
  <c r="R260" i="14"/>
  <c r="AA259" i="14"/>
  <c r="AB259" i="14" s="1"/>
  <c r="X259" i="14"/>
  <c r="X258" i="14"/>
  <c r="O258" i="14"/>
  <c r="H258" i="14"/>
  <c r="U258" i="14"/>
  <c r="V258" i="14" s="1"/>
  <c r="AA257" i="14"/>
  <c r="X257" i="14"/>
  <c r="U257" i="14"/>
  <c r="V257" i="14" s="1"/>
  <c r="O257" i="14"/>
  <c r="L257" i="14"/>
  <c r="H257" i="14"/>
  <c r="R257" i="14"/>
  <c r="R256" i="14"/>
  <c r="AG255" i="14"/>
  <c r="AD255" i="14"/>
  <c r="U255" i="14"/>
  <c r="O255" i="14"/>
  <c r="P255" i="14" s="1"/>
  <c r="I255" i="14"/>
  <c r="L255" i="14"/>
  <c r="M255" i="14" s="1"/>
  <c r="AD254" i="14"/>
  <c r="AA254" i="14"/>
  <c r="L254" i="14"/>
  <c r="M254" i="14" s="1"/>
  <c r="AG254" i="14"/>
  <c r="AH254" i="14" s="1"/>
  <c r="AA253" i="14"/>
  <c r="H253" i="14"/>
  <c r="AG252" i="14"/>
  <c r="AD252" i="14"/>
  <c r="AE252" i="14" s="1"/>
  <c r="AA252" i="14"/>
  <c r="AB252" i="14" s="1"/>
  <c r="X252" i="14"/>
  <c r="U252" i="14"/>
  <c r="L252" i="14"/>
  <c r="I252" i="14"/>
  <c r="H252" i="14"/>
  <c r="R252" i="14"/>
  <c r="AA251" i="14"/>
  <c r="AB251" i="14" s="1"/>
  <c r="X251" i="14"/>
  <c r="X250" i="14"/>
  <c r="O250" i="14"/>
  <c r="H250" i="14"/>
  <c r="U250" i="14"/>
  <c r="V250" i="14" s="1"/>
  <c r="U249" i="14"/>
  <c r="V249" i="14" s="1"/>
  <c r="O249" i="14"/>
  <c r="L249" i="14"/>
  <c r="R249" i="14"/>
  <c r="R248" i="14"/>
  <c r="AG247" i="14"/>
  <c r="AD247" i="14"/>
  <c r="U247" i="14"/>
  <c r="O247" i="14"/>
  <c r="P247" i="14" s="1"/>
  <c r="L247" i="14"/>
  <c r="M247" i="14" s="1"/>
  <c r="I247" i="14"/>
  <c r="AA247" i="14"/>
  <c r="AB247" i="14" s="1"/>
  <c r="AG246" i="14"/>
  <c r="AH246" i="14" s="1"/>
  <c r="AD246" i="14"/>
  <c r="AA246" i="14"/>
  <c r="L246" i="14"/>
  <c r="M246" i="14" s="1"/>
  <c r="I246" i="14"/>
  <c r="J246" i="14" s="1"/>
  <c r="X246" i="14"/>
  <c r="AG245" i="14"/>
  <c r="AH245" i="14" s="1"/>
  <c r="L245" i="14"/>
  <c r="M245" i="14" s="1"/>
  <c r="U245" i="14"/>
  <c r="V245" i="14" s="1"/>
  <c r="AG244" i="14"/>
  <c r="AH244" i="14" s="1"/>
  <c r="AD244" i="14"/>
  <c r="AE244" i="14" s="1"/>
  <c r="AA244" i="14"/>
  <c r="AB244" i="14" s="1"/>
  <c r="X244" i="14"/>
  <c r="U244" i="14"/>
  <c r="L244" i="14"/>
  <c r="I244" i="14"/>
  <c r="J244" i="14" s="1"/>
  <c r="H244" i="14"/>
  <c r="R244" i="14"/>
  <c r="AA243" i="14"/>
  <c r="AB243" i="14" s="1"/>
  <c r="X242" i="14"/>
  <c r="O242" i="14"/>
  <c r="H242" i="14"/>
  <c r="U242" i="14"/>
  <c r="V242" i="14" s="1"/>
  <c r="U241" i="14"/>
  <c r="V241" i="14" s="1"/>
  <c r="O241" i="14"/>
  <c r="L241" i="14"/>
  <c r="R241" i="14"/>
  <c r="AG240" i="14"/>
  <c r="R240" i="14"/>
  <c r="I240" i="14"/>
  <c r="AG239" i="14"/>
  <c r="AD239" i="14"/>
  <c r="U239" i="14"/>
  <c r="V239" i="14" s="1"/>
  <c r="O239" i="14"/>
  <c r="P239" i="14" s="1"/>
  <c r="L239" i="14"/>
  <c r="M239" i="14" s="1"/>
  <c r="I239" i="14"/>
  <c r="AA239" i="14"/>
  <c r="AB239" i="14" s="1"/>
  <c r="AG238" i="14"/>
  <c r="AH238" i="14" s="1"/>
  <c r="AD238" i="14"/>
  <c r="AA238" i="14"/>
  <c r="L238" i="14"/>
  <c r="M238" i="14" s="1"/>
  <c r="I238" i="14"/>
  <c r="J238" i="14" s="1"/>
  <c r="X238" i="14"/>
  <c r="AA237" i="14"/>
  <c r="L237" i="14"/>
  <c r="M237" i="14" s="1"/>
  <c r="AG236" i="14"/>
  <c r="AH236" i="14" s="1"/>
  <c r="AD236" i="14"/>
  <c r="AE236" i="14" s="1"/>
  <c r="AA236" i="14"/>
  <c r="AB236" i="14" s="1"/>
  <c r="X236" i="14"/>
  <c r="U236" i="14"/>
  <c r="L236" i="14"/>
  <c r="I236" i="14"/>
  <c r="J236" i="14" s="1"/>
  <c r="H236" i="14"/>
  <c r="R236" i="14"/>
  <c r="X234" i="14"/>
  <c r="O234" i="14"/>
  <c r="H234" i="14"/>
  <c r="U234" i="14"/>
  <c r="V234" i="14" s="1"/>
  <c r="U233" i="14"/>
  <c r="V233" i="14" s="1"/>
  <c r="O233" i="14"/>
  <c r="L233" i="14"/>
  <c r="R233" i="14"/>
  <c r="AG231" i="14"/>
  <c r="AD231" i="14"/>
  <c r="U231" i="14"/>
  <c r="O231" i="14"/>
  <c r="P231" i="14" s="1"/>
  <c r="L231" i="14"/>
  <c r="M231" i="14" s="1"/>
  <c r="I231" i="14"/>
  <c r="AA231" i="14"/>
  <c r="AB231" i="14" s="1"/>
  <c r="AG230" i="14"/>
  <c r="AH230" i="14" s="1"/>
  <c r="AD230" i="14"/>
  <c r="AA230" i="14"/>
  <c r="L230" i="14"/>
  <c r="M230" i="14" s="1"/>
  <c r="I230" i="14"/>
  <c r="J230" i="14" s="1"/>
  <c r="X230" i="14"/>
  <c r="X229" i="14"/>
  <c r="I229" i="14"/>
  <c r="J229" i="14" s="1"/>
  <c r="AG228" i="14"/>
  <c r="AH228" i="14" s="1"/>
  <c r="AD228" i="14"/>
  <c r="AE228" i="14" s="1"/>
  <c r="AA228" i="14"/>
  <c r="AB228" i="14" s="1"/>
  <c r="X228" i="14"/>
  <c r="U228" i="14"/>
  <c r="L228" i="14"/>
  <c r="I228" i="14"/>
  <c r="J228" i="14" s="1"/>
  <c r="H228" i="14"/>
  <c r="R228" i="14"/>
  <c r="AA227" i="14"/>
  <c r="AB227" i="14" s="1"/>
  <c r="U227" i="14"/>
  <c r="V227" i="14" s="1"/>
  <c r="R226" i="14"/>
  <c r="H226" i="14"/>
  <c r="X226" i="14"/>
  <c r="U225" i="14"/>
  <c r="V225" i="14" s="1"/>
  <c r="O225" i="14"/>
  <c r="P225" i="14" s="1"/>
  <c r="L225" i="14"/>
  <c r="R225" i="14"/>
  <c r="AG224" i="14"/>
  <c r="I224" i="14"/>
  <c r="J224" i="14" s="1"/>
  <c r="AG223" i="14"/>
  <c r="AH223" i="14" s="1"/>
  <c r="AD223" i="14"/>
  <c r="AE223" i="14" s="1"/>
  <c r="U223" i="14"/>
  <c r="O223" i="14"/>
  <c r="P223" i="14" s="1"/>
  <c r="L223" i="14"/>
  <c r="M223" i="14" s="1"/>
  <c r="I223" i="14"/>
  <c r="J223" i="14" s="1"/>
  <c r="AA223" i="14"/>
  <c r="AB223" i="14" s="1"/>
  <c r="AG222" i="14"/>
  <c r="AH222" i="14" s="1"/>
  <c r="AD222" i="14"/>
  <c r="AE222" i="14" s="1"/>
  <c r="AA222" i="14"/>
  <c r="L222" i="14"/>
  <c r="M222" i="14" s="1"/>
  <c r="I222" i="14"/>
  <c r="J222" i="14" s="1"/>
  <c r="X222" i="14"/>
  <c r="AD221" i="14"/>
  <c r="AE221" i="14" s="1"/>
  <c r="O221" i="14"/>
  <c r="P221" i="14" s="1"/>
  <c r="AG220" i="14"/>
  <c r="AH220" i="14" s="1"/>
  <c r="AD220" i="14"/>
  <c r="AE220" i="14" s="1"/>
  <c r="AA220" i="14"/>
  <c r="AB220" i="14" s="1"/>
  <c r="X220" i="14"/>
  <c r="U220" i="14"/>
  <c r="L220" i="14"/>
  <c r="I220" i="14"/>
  <c r="J220" i="14" s="1"/>
  <c r="H220" i="14"/>
  <c r="R220" i="14"/>
  <c r="X219" i="14"/>
  <c r="X218" i="14"/>
  <c r="R218" i="14"/>
  <c r="H218" i="14"/>
  <c r="R216" i="14"/>
  <c r="I216" i="14"/>
  <c r="AG215" i="14"/>
  <c r="AH215" i="14" s="1"/>
  <c r="AD215" i="14"/>
  <c r="U215" i="14"/>
  <c r="O215" i="14"/>
  <c r="P215" i="14" s="1"/>
  <c r="L215" i="14"/>
  <c r="M215" i="14" s="1"/>
  <c r="I215" i="14"/>
  <c r="J215" i="14" s="1"/>
  <c r="AA215" i="14"/>
  <c r="AG214" i="14"/>
  <c r="AH214" i="14" s="1"/>
  <c r="AD214" i="14"/>
  <c r="AE214" i="14" s="1"/>
  <c r="AA214" i="14"/>
  <c r="L214" i="14"/>
  <c r="M214" i="14" s="1"/>
  <c r="I214" i="14"/>
  <c r="J214" i="14" s="1"/>
  <c r="X214" i="14"/>
  <c r="O213" i="14"/>
  <c r="P213" i="14" s="1"/>
  <c r="H213" i="14"/>
  <c r="AG212" i="14"/>
  <c r="AH212" i="14" s="1"/>
  <c r="AD212" i="14"/>
  <c r="AE212" i="14" s="1"/>
  <c r="AA212" i="14"/>
  <c r="AB212" i="14" s="1"/>
  <c r="X212" i="14"/>
  <c r="U212" i="14"/>
  <c r="L212" i="14"/>
  <c r="I212" i="14"/>
  <c r="J212" i="14" s="1"/>
  <c r="H212" i="14"/>
  <c r="R212" i="14"/>
  <c r="X211" i="14"/>
  <c r="R211" i="14"/>
  <c r="H211" i="14"/>
  <c r="U211" i="14"/>
  <c r="V211" i="14" s="1"/>
  <c r="U210" i="14"/>
  <c r="V210" i="14" s="1"/>
  <c r="X210" i="14"/>
  <c r="U209" i="14"/>
  <c r="V209" i="14" s="1"/>
  <c r="R209" i="14"/>
  <c r="O209" i="14"/>
  <c r="P209" i="14" s="1"/>
  <c r="L209" i="14"/>
  <c r="AG208" i="14"/>
  <c r="R208" i="14"/>
  <c r="O208" i="14"/>
  <c r="P208" i="14" s="1"/>
  <c r="I208" i="14"/>
  <c r="AG207" i="14"/>
  <c r="AH207" i="14" s="1"/>
  <c r="AD207" i="14"/>
  <c r="U207" i="14"/>
  <c r="V207" i="14" s="1"/>
  <c r="O207" i="14"/>
  <c r="P207" i="14" s="1"/>
  <c r="L207" i="14"/>
  <c r="M207" i="14" s="1"/>
  <c r="I207" i="14"/>
  <c r="J207" i="14" s="1"/>
  <c r="AA207" i="14"/>
  <c r="AG206" i="14"/>
  <c r="AH206" i="14" s="1"/>
  <c r="AD206" i="14"/>
  <c r="AE206" i="14" s="1"/>
  <c r="AA206" i="14"/>
  <c r="AB206" i="14" s="1"/>
  <c r="L206" i="14"/>
  <c r="M206" i="14" s="1"/>
  <c r="I206" i="14"/>
  <c r="J206" i="14" s="1"/>
  <c r="X206" i="14"/>
  <c r="AA205" i="14"/>
  <c r="AB205" i="14" s="1"/>
  <c r="H205" i="14"/>
  <c r="AG204" i="14"/>
  <c r="AH204" i="14" s="1"/>
  <c r="AD204" i="14"/>
  <c r="AE204" i="14" s="1"/>
  <c r="AA204" i="14"/>
  <c r="AB204" i="14" s="1"/>
  <c r="X204" i="14"/>
  <c r="U204" i="14"/>
  <c r="L204" i="14"/>
  <c r="I204" i="14"/>
  <c r="J204" i="14" s="1"/>
  <c r="H204" i="14"/>
  <c r="R204" i="14"/>
  <c r="AA203" i="14"/>
  <c r="AB203" i="14" s="1"/>
  <c r="X202" i="14"/>
  <c r="R202" i="14"/>
  <c r="O202" i="14"/>
  <c r="H202" i="14"/>
  <c r="U202" i="14"/>
  <c r="V202" i="14" s="1"/>
  <c r="U201" i="14"/>
  <c r="V201" i="14" s="1"/>
  <c r="L201" i="14"/>
  <c r="M201" i="14" s="1"/>
  <c r="R200" i="14"/>
  <c r="I200" i="14"/>
  <c r="J200" i="14" s="1"/>
  <c r="AG199" i="14"/>
  <c r="AH199" i="14" s="1"/>
  <c r="AD199" i="14"/>
  <c r="U199" i="14"/>
  <c r="V199" i="14" s="1"/>
  <c r="O199" i="14"/>
  <c r="P199" i="14" s="1"/>
  <c r="L199" i="14"/>
  <c r="M199" i="14" s="1"/>
  <c r="I199" i="14"/>
  <c r="J199" i="14" s="1"/>
  <c r="AA199" i="14"/>
  <c r="AG198" i="14"/>
  <c r="AH198" i="14" s="1"/>
  <c r="AD198" i="14"/>
  <c r="AE198" i="14" s="1"/>
  <c r="L198" i="14"/>
  <c r="M198" i="14" s="1"/>
  <c r="I198" i="14"/>
  <c r="J198" i="14" s="1"/>
  <c r="AG197" i="14"/>
  <c r="AH197" i="14" s="1"/>
  <c r="X197" i="14"/>
  <c r="U197" i="14"/>
  <c r="AG196" i="14"/>
  <c r="AH196" i="14" s="1"/>
  <c r="AD196" i="14"/>
  <c r="AE196" i="14" s="1"/>
  <c r="AA196" i="14"/>
  <c r="X196" i="14"/>
  <c r="U196" i="14"/>
  <c r="L196" i="14"/>
  <c r="M196" i="14" s="1"/>
  <c r="I196" i="14"/>
  <c r="J196" i="14" s="1"/>
  <c r="H196" i="14"/>
  <c r="R196" i="14"/>
  <c r="AD195" i="14"/>
  <c r="AE195" i="14" s="1"/>
  <c r="I195" i="14"/>
  <c r="J195" i="14" s="1"/>
  <c r="R195" i="14"/>
  <c r="AA194" i="14"/>
  <c r="AB194" i="14" s="1"/>
  <c r="U194" i="14"/>
  <c r="V194" i="14" s="1"/>
  <c r="AA193" i="14"/>
  <c r="X193" i="14"/>
  <c r="R193" i="14"/>
  <c r="O193" i="14"/>
  <c r="L193" i="14"/>
  <c r="H193" i="14"/>
  <c r="U192" i="14"/>
  <c r="V192" i="14" s="1"/>
  <c r="AD191" i="14"/>
  <c r="R191" i="14"/>
  <c r="I191" i="14"/>
  <c r="U191" i="14"/>
  <c r="V191" i="14" s="1"/>
  <c r="AA190" i="14"/>
  <c r="O190" i="14"/>
  <c r="P190" i="14" s="1"/>
  <c r="AD190" i="14"/>
  <c r="AE190" i="14" s="1"/>
  <c r="X189" i="14"/>
  <c r="I189" i="14"/>
  <c r="J189" i="14" s="1"/>
  <c r="AG188" i="14"/>
  <c r="AH188" i="14" s="1"/>
  <c r="AD188" i="14"/>
  <c r="AE188" i="14" s="1"/>
  <c r="AA188" i="14"/>
  <c r="X188" i="14"/>
  <c r="U188" i="14"/>
  <c r="L188" i="14"/>
  <c r="I188" i="14"/>
  <c r="J188" i="14" s="1"/>
  <c r="H188" i="14"/>
  <c r="R188" i="14"/>
  <c r="AG187" i="14"/>
  <c r="AH187" i="14" s="1"/>
  <c r="AA187" i="14"/>
  <c r="AB187" i="14" s="1"/>
  <c r="X187" i="14"/>
  <c r="R187" i="14"/>
  <c r="H187" i="14"/>
  <c r="AD187" i="14"/>
  <c r="AE187" i="14" s="1"/>
  <c r="AD186" i="14"/>
  <c r="AE186" i="14" s="1"/>
  <c r="AA186" i="14"/>
  <c r="X186" i="14"/>
  <c r="Y186" i="14" s="1"/>
  <c r="U186" i="14"/>
  <c r="R186" i="14"/>
  <c r="S186" i="14" s="1"/>
  <c r="O186" i="14"/>
  <c r="H186" i="14"/>
  <c r="U185" i="14"/>
  <c r="V185" i="14" s="1"/>
  <c r="AG184" i="14"/>
  <c r="AH184" i="14" s="1"/>
  <c r="X184" i="14"/>
  <c r="Y184" i="14" s="1"/>
  <c r="R184" i="14"/>
  <c r="S184" i="14" s="1"/>
  <c r="O184" i="14"/>
  <c r="L184" i="14"/>
  <c r="M184" i="14" s="1"/>
  <c r="I184" i="14"/>
  <c r="J184" i="14" s="1"/>
  <c r="H184" i="14"/>
  <c r="U183" i="14"/>
  <c r="V183" i="14" s="1"/>
  <c r="O183" i="14"/>
  <c r="P183" i="14" s="1"/>
  <c r="AD183" i="14"/>
  <c r="AE183" i="14" s="1"/>
  <c r="AD182" i="14"/>
  <c r="AE182" i="14" s="1"/>
  <c r="AA182" i="14"/>
  <c r="AB182" i="14" s="1"/>
  <c r="R182" i="14"/>
  <c r="S182" i="14" s="1"/>
  <c r="O182" i="14"/>
  <c r="L182" i="14"/>
  <c r="M182" i="14" s="1"/>
  <c r="I182" i="14"/>
  <c r="X181" i="14"/>
  <c r="Y181" i="14" s="1"/>
  <c r="I181" i="14"/>
  <c r="J181" i="14" s="1"/>
  <c r="AG180" i="14"/>
  <c r="AH180" i="14" s="1"/>
  <c r="AD180" i="14"/>
  <c r="AE180" i="14" s="1"/>
  <c r="AA180" i="14"/>
  <c r="AB180" i="14" s="1"/>
  <c r="X180" i="14"/>
  <c r="Y180" i="14" s="1"/>
  <c r="U180" i="14"/>
  <c r="V180" i="14" s="1"/>
  <c r="O180" i="14"/>
  <c r="L180" i="14"/>
  <c r="I180" i="14"/>
  <c r="J180" i="14" s="1"/>
  <c r="H180" i="14"/>
  <c r="R180" i="14"/>
  <c r="S180" i="14" s="1"/>
  <c r="AA179" i="14"/>
  <c r="AB179" i="14" s="1"/>
  <c r="AD179" i="14"/>
  <c r="AE179" i="14" s="1"/>
  <c r="AD178" i="14"/>
  <c r="AA178" i="14"/>
  <c r="X178" i="14"/>
  <c r="Y178" i="14" s="1"/>
  <c r="R178" i="14"/>
  <c r="S178" i="14" s="1"/>
  <c r="O178" i="14"/>
  <c r="H178" i="14"/>
  <c r="U178" i="14"/>
  <c r="H177" i="14"/>
  <c r="AG176" i="14"/>
  <c r="X176" i="14"/>
  <c r="Y176" i="14" s="1"/>
  <c r="R176" i="14"/>
  <c r="S176" i="14" s="1"/>
  <c r="L176" i="14"/>
  <c r="H176" i="14"/>
  <c r="I176" i="14"/>
  <c r="J176" i="14" s="1"/>
  <c r="AD175" i="14"/>
  <c r="AE175" i="14" s="1"/>
  <c r="U175" i="14"/>
  <c r="V175" i="14" s="1"/>
  <c r="R175" i="14"/>
  <c r="S175" i="14" s="1"/>
  <c r="O175" i="14"/>
  <c r="P175" i="14" s="1"/>
  <c r="I175" i="14"/>
  <c r="J175" i="14" s="1"/>
  <c r="AG174" i="14"/>
  <c r="AH174" i="14" s="1"/>
  <c r="AA173" i="14"/>
  <c r="AB173" i="14" s="1"/>
  <c r="L173" i="14"/>
  <c r="M173" i="14" s="1"/>
  <c r="AG172" i="14"/>
  <c r="AD172" i="14"/>
  <c r="AA172" i="14"/>
  <c r="AB172" i="14" s="1"/>
  <c r="X172" i="14"/>
  <c r="Y172" i="14" s="1"/>
  <c r="U172" i="14"/>
  <c r="O172" i="14"/>
  <c r="L172" i="14"/>
  <c r="M172" i="14" s="1"/>
  <c r="I172" i="14"/>
  <c r="H172" i="14"/>
  <c r="R172" i="14"/>
  <c r="S172" i="14" s="1"/>
  <c r="AD171" i="14"/>
  <c r="AE171" i="14" s="1"/>
  <c r="I171" i="14"/>
  <c r="J171" i="14" s="1"/>
  <c r="R171" i="14"/>
  <c r="S171" i="14" s="1"/>
  <c r="X169" i="14"/>
  <c r="Y169" i="14" s="1"/>
  <c r="O169" i="14"/>
  <c r="P169" i="14" s="1"/>
  <c r="L169" i="14"/>
  <c r="M169" i="14" s="1"/>
  <c r="H169" i="14"/>
  <c r="R169" i="14"/>
  <c r="S169" i="14" s="1"/>
  <c r="I168" i="14"/>
  <c r="J168" i="14" s="1"/>
  <c r="AD167" i="14"/>
  <c r="AE167" i="14" s="1"/>
  <c r="R167" i="14"/>
  <c r="S167" i="14" s="1"/>
  <c r="O167" i="14"/>
  <c r="I167" i="14"/>
  <c r="J167" i="14" s="1"/>
  <c r="U167" i="14"/>
  <c r="AD166" i="14"/>
  <c r="AG165" i="14"/>
  <c r="AH165" i="14" s="1"/>
  <c r="X165" i="14"/>
  <c r="Y165" i="14" s="1"/>
  <c r="U165" i="14"/>
  <c r="V165" i="14" s="1"/>
  <c r="AG164" i="14"/>
  <c r="AD164" i="14"/>
  <c r="AE164" i="14" s="1"/>
  <c r="AA164" i="14"/>
  <c r="X164" i="14"/>
  <c r="Y164" i="14" s="1"/>
  <c r="U164" i="14"/>
  <c r="O164" i="14"/>
  <c r="L164" i="14"/>
  <c r="I164" i="14"/>
  <c r="J164" i="14" s="1"/>
  <c r="H164" i="14"/>
  <c r="R164" i="14"/>
  <c r="S164" i="14" s="1"/>
  <c r="AG163" i="14"/>
  <c r="AH163" i="14" s="1"/>
  <c r="AD163" i="14"/>
  <c r="AA163" i="14"/>
  <c r="X163" i="14"/>
  <c r="Y163" i="14" s="1"/>
  <c r="R163" i="14"/>
  <c r="S163" i="14" s="1"/>
  <c r="I163" i="14"/>
  <c r="H163" i="14"/>
  <c r="U162" i="14"/>
  <c r="V162" i="14" s="1"/>
  <c r="AD162" i="14"/>
  <c r="X161" i="14"/>
  <c r="Y161" i="14" s="1"/>
  <c r="R161" i="14"/>
  <c r="S161" i="14" s="1"/>
  <c r="L161" i="14"/>
  <c r="H161" i="14"/>
  <c r="AA161" i="14"/>
  <c r="O160" i="14"/>
  <c r="P160" i="14" s="1"/>
  <c r="I160" i="14"/>
  <c r="R160" i="14"/>
  <c r="S160" i="14" s="1"/>
  <c r="L159" i="14"/>
  <c r="M159" i="14" s="1"/>
  <c r="AD158" i="14"/>
  <c r="AE158" i="14" s="1"/>
  <c r="O158" i="14"/>
  <c r="L158" i="14"/>
  <c r="I158" i="14"/>
  <c r="J158" i="14" s="1"/>
  <c r="R158" i="14"/>
  <c r="S158" i="14" s="1"/>
  <c r="AG157" i="14"/>
  <c r="AH157" i="14" s="1"/>
  <c r="AD157" i="14"/>
  <c r="AE157" i="14" s="1"/>
  <c r="I157" i="14"/>
  <c r="J157" i="14" s="1"/>
  <c r="U157" i="14"/>
  <c r="AG156" i="14"/>
  <c r="AD156" i="14"/>
  <c r="AA156" i="14"/>
  <c r="AB156" i="14" s="1"/>
  <c r="X156" i="14"/>
  <c r="Y156" i="14" s="1"/>
  <c r="U156" i="14"/>
  <c r="V156" i="14" s="1"/>
  <c r="L156" i="14"/>
  <c r="M156" i="14" s="1"/>
  <c r="I156" i="14"/>
  <c r="H156" i="14"/>
  <c r="R156" i="14"/>
  <c r="S156" i="14" s="1"/>
  <c r="U155" i="14"/>
  <c r="V155" i="14" s="1"/>
  <c r="AD154" i="14"/>
  <c r="X154" i="14"/>
  <c r="Y154" i="14" s="1"/>
  <c r="R154" i="14"/>
  <c r="S154" i="14" s="1"/>
  <c r="H154" i="14"/>
  <c r="U154" i="14"/>
  <c r="V154" i="14" s="1"/>
  <c r="AA153" i="14"/>
  <c r="O153" i="14"/>
  <c r="P153" i="14" s="1"/>
  <c r="H153" i="14"/>
  <c r="AG152" i="14"/>
  <c r="AH152" i="14" s="1"/>
  <c r="X152" i="14"/>
  <c r="Y152" i="14" s="1"/>
  <c r="R152" i="14"/>
  <c r="S152" i="14" s="1"/>
  <c r="O152" i="14"/>
  <c r="L152" i="14"/>
  <c r="M152" i="14" s="1"/>
  <c r="H152" i="14"/>
  <c r="I152" i="14"/>
  <c r="J152" i="14" s="1"/>
  <c r="AD151" i="14"/>
  <c r="AE151" i="14" s="1"/>
  <c r="U151" i="14"/>
  <c r="O151" i="14"/>
  <c r="I151" i="14"/>
  <c r="J151" i="14" s="1"/>
  <c r="R151" i="14"/>
  <c r="S151" i="14" s="1"/>
  <c r="AA150" i="14"/>
  <c r="AB150" i="14" s="1"/>
  <c r="R150" i="14"/>
  <c r="S150" i="14" s="1"/>
  <c r="AD150" i="14"/>
  <c r="AE150" i="14" s="1"/>
  <c r="O149" i="14"/>
  <c r="P149" i="14" s="1"/>
  <c r="I149" i="14"/>
  <c r="J149" i="14" s="1"/>
  <c r="H149" i="14"/>
  <c r="AG148" i="14"/>
  <c r="AH148" i="14" s="1"/>
  <c r="AD148" i="14"/>
  <c r="AA148" i="14"/>
  <c r="AB148" i="14" s="1"/>
  <c r="X148" i="14"/>
  <c r="Y148" i="14" s="1"/>
  <c r="U148" i="14"/>
  <c r="V148" i="14" s="1"/>
  <c r="L148" i="14"/>
  <c r="I148" i="14"/>
  <c r="H148" i="14"/>
  <c r="R148" i="14"/>
  <c r="S148" i="14" s="1"/>
  <c r="AG147" i="14"/>
  <c r="AD147" i="14"/>
  <c r="AE147" i="14" s="1"/>
  <c r="X147" i="14"/>
  <c r="Y147" i="14" s="1"/>
  <c r="R147" i="14"/>
  <c r="S147" i="14" s="1"/>
  <c r="I147" i="14"/>
  <c r="H147" i="14"/>
  <c r="AA147" i="14"/>
  <c r="AA146" i="14"/>
  <c r="AB146" i="14" s="1"/>
  <c r="U146" i="14"/>
  <c r="V146" i="14" s="1"/>
  <c r="O146" i="14"/>
  <c r="P146" i="14" s="1"/>
  <c r="AD146" i="14"/>
  <c r="AE146" i="14" s="1"/>
  <c r="AA145" i="14"/>
  <c r="X145" i="14"/>
  <c r="Y145" i="14" s="1"/>
  <c r="R145" i="14"/>
  <c r="S145" i="14" s="1"/>
  <c r="O145" i="14"/>
  <c r="P145" i="14" s="1"/>
  <c r="L145" i="14"/>
  <c r="M145" i="14" s="1"/>
  <c r="H145" i="14"/>
  <c r="I144" i="14"/>
  <c r="J144" i="14" s="1"/>
  <c r="R144" i="14"/>
  <c r="S144" i="14" s="1"/>
  <c r="R143" i="14"/>
  <c r="S143" i="14" s="1"/>
  <c r="U143" i="14"/>
  <c r="V143" i="14" s="1"/>
  <c r="AD142" i="14"/>
  <c r="AE142" i="14" s="1"/>
  <c r="AA142" i="14"/>
  <c r="AB142" i="14" s="1"/>
  <c r="R142" i="14"/>
  <c r="S142" i="14" s="1"/>
  <c r="O142" i="14"/>
  <c r="P142" i="14" s="1"/>
  <c r="L142" i="14"/>
  <c r="I142" i="14"/>
  <c r="J142" i="14" s="1"/>
  <c r="AD141" i="14"/>
  <c r="AA141" i="14"/>
  <c r="H141" i="14"/>
  <c r="AG140" i="14"/>
  <c r="AH140" i="14" s="1"/>
  <c r="AD140" i="14"/>
  <c r="AE140" i="14" s="1"/>
  <c r="AA140" i="14"/>
  <c r="X140" i="14"/>
  <c r="Y140" i="14" s="1"/>
  <c r="U140" i="14"/>
  <c r="V140" i="14" s="1"/>
  <c r="L140" i="14"/>
  <c r="I140" i="14"/>
  <c r="J140" i="14" s="1"/>
  <c r="H140" i="14"/>
  <c r="R140" i="14"/>
  <c r="S140" i="14" s="1"/>
  <c r="AA139" i="14"/>
  <c r="AB139" i="14" s="1"/>
  <c r="AD139" i="14"/>
  <c r="AE139" i="14" s="1"/>
  <c r="AD138" i="14"/>
  <c r="AA138" i="14"/>
  <c r="X138" i="14"/>
  <c r="Y138" i="14" s="1"/>
  <c r="R138" i="14"/>
  <c r="S138" i="14" s="1"/>
  <c r="O138" i="14"/>
  <c r="H138" i="14"/>
  <c r="U138" i="14"/>
  <c r="V138" i="14" s="1"/>
  <c r="H137" i="14"/>
  <c r="AG136" i="14"/>
  <c r="X136" i="14"/>
  <c r="Y136" i="14" s="1"/>
  <c r="R136" i="14"/>
  <c r="S136" i="14" s="1"/>
  <c r="L136" i="14"/>
  <c r="H136" i="14"/>
  <c r="I136" i="14"/>
  <c r="J136" i="14" s="1"/>
  <c r="AD135" i="14"/>
  <c r="AE135" i="14" s="1"/>
  <c r="U135" i="14"/>
  <c r="V135" i="14" s="1"/>
  <c r="R135" i="14"/>
  <c r="S135" i="14" s="1"/>
  <c r="O135" i="14"/>
  <c r="P135" i="14" s="1"/>
  <c r="I135" i="14"/>
  <c r="J135" i="14" s="1"/>
  <c r="AG134" i="14"/>
  <c r="L134" i="14"/>
  <c r="M134" i="14" s="1"/>
  <c r="AG133" i="14"/>
  <c r="AD133" i="14"/>
  <c r="I133" i="14"/>
  <c r="J133" i="14" s="1"/>
  <c r="U133" i="14"/>
  <c r="V133" i="14" s="1"/>
  <c r="AG132" i="14"/>
  <c r="AH132" i="14" s="1"/>
  <c r="AD132" i="14"/>
  <c r="AE132" i="14" s="1"/>
  <c r="AA132" i="14"/>
  <c r="X132" i="14"/>
  <c r="Y132" i="14" s="1"/>
  <c r="U132" i="14"/>
  <c r="L132" i="14"/>
  <c r="I132" i="14"/>
  <c r="J132" i="14" s="1"/>
  <c r="H132" i="14"/>
  <c r="R132" i="14"/>
  <c r="S132" i="14" s="1"/>
  <c r="AD131" i="14"/>
  <c r="AA131" i="14"/>
  <c r="X131" i="14"/>
  <c r="Y131" i="14" s="1"/>
  <c r="R131" i="14"/>
  <c r="S131" i="14" s="1"/>
  <c r="I131" i="14"/>
  <c r="H131" i="14"/>
  <c r="X129" i="14"/>
  <c r="Y129" i="14" s="1"/>
  <c r="R129" i="14"/>
  <c r="S129" i="14" s="1"/>
  <c r="L129" i="14"/>
  <c r="H129" i="14"/>
  <c r="AA129" i="14"/>
  <c r="O128" i="14"/>
  <c r="I128" i="14"/>
  <c r="R128" i="14"/>
  <c r="S128" i="14" s="1"/>
  <c r="AG127" i="14"/>
  <c r="AD127" i="14"/>
  <c r="AE127" i="14" s="1"/>
  <c r="AA127" i="14"/>
  <c r="X127" i="14"/>
  <c r="Y127" i="14" s="1"/>
  <c r="U127" i="14"/>
  <c r="L127" i="14"/>
  <c r="M127" i="14" s="1"/>
  <c r="I127" i="14"/>
  <c r="J127" i="14" s="1"/>
  <c r="H127" i="14"/>
  <c r="R127" i="14"/>
  <c r="S127" i="14" s="1"/>
  <c r="AG126" i="14"/>
  <c r="AH126" i="14" s="1"/>
  <c r="AD126" i="14"/>
  <c r="AE126" i="14" s="1"/>
  <c r="U126" i="14"/>
  <c r="I126" i="14"/>
  <c r="J126" i="14" s="1"/>
  <c r="R126" i="14"/>
  <c r="S126" i="14" s="1"/>
  <c r="AD125" i="14"/>
  <c r="AE125" i="14" s="1"/>
  <c r="AA124" i="14"/>
  <c r="AB124" i="14" s="1"/>
  <c r="X124" i="14"/>
  <c r="Y124" i="14" s="1"/>
  <c r="O124" i="14"/>
  <c r="L124" i="14"/>
  <c r="H124" i="14"/>
  <c r="R124" i="14"/>
  <c r="S124" i="14" s="1"/>
  <c r="AG123" i="14"/>
  <c r="AH123" i="14" s="1"/>
  <c r="X123" i="14"/>
  <c r="Y123" i="14" s="1"/>
  <c r="U123" i="14"/>
  <c r="V123" i="14" s="1"/>
  <c r="O123" i="14"/>
  <c r="L123" i="14"/>
  <c r="M123" i="14" s="1"/>
  <c r="I123" i="14"/>
  <c r="J123" i="14" s="1"/>
  <c r="H123" i="14"/>
  <c r="AD123" i="14"/>
  <c r="R122" i="14"/>
  <c r="S122" i="14" s="1"/>
  <c r="R121" i="14"/>
  <c r="S121" i="14" s="1"/>
  <c r="AG120" i="14"/>
  <c r="AH120" i="14" s="1"/>
  <c r="AD120" i="14"/>
  <c r="AE120" i="14" s="1"/>
  <c r="AA120" i="14"/>
  <c r="AB120" i="14" s="1"/>
  <c r="X120" i="14"/>
  <c r="Y120" i="14" s="1"/>
  <c r="U120" i="14"/>
  <c r="V120" i="14" s="1"/>
  <c r="O120" i="14"/>
  <c r="P120" i="14" s="1"/>
  <c r="L120" i="14"/>
  <c r="M120" i="14" s="1"/>
  <c r="I120" i="14"/>
  <c r="J120" i="14" s="1"/>
  <c r="H120" i="14"/>
  <c r="R120" i="14"/>
  <c r="S120" i="14" s="1"/>
  <c r="AG119" i="14"/>
  <c r="AH119" i="14" s="1"/>
  <c r="AD119" i="14"/>
  <c r="AE119" i="14" s="1"/>
  <c r="AA119" i="14"/>
  <c r="X119" i="14"/>
  <c r="Y119" i="14" s="1"/>
  <c r="U119" i="14"/>
  <c r="V119" i="14" s="1"/>
  <c r="L119" i="14"/>
  <c r="M119" i="14" s="1"/>
  <c r="I119" i="14"/>
  <c r="J119" i="14" s="1"/>
  <c r="H119" i="14"/>
  <c r="R119" i="14"/>
  <c r="S119" i="14" s="1"/>
  <c r="AG118" i="14"/>
  <c r="AH118" i="14" s="1"/>
  <c r="AD118" i="14"/>
  <c r="AE118" i="14" s="1"/>
  <c r="U118" i="14"/>
  <c r="I118" i="14"/>
  <c r="J118" i="14" s="1"/>
  <c r="R118" i="14"/>
  <c r="S118" i="14" s="1"/>
  <c r="AA116" i="14"/>
  <c r="AB116" i="14" s="1"/>
  <c r="X116" i="14"/>
  <c r="Y116" i="14" s="1"/>
  <c r="O116" i="14"/>
  <c r="L116" i="14"/>
  <c r="H116" i="14"/>
  <c r="R116" i="14"/>
  <c r="S116" i="14" s="1"/>
  <c r="AG115" i="14"/>
  <c r="AH115" i="14" s="1"/>
  <c r="X115" i="14"/>
  <c r="Y115" i="14" s="1"/>
  <c r="U115" i="14"/>
  <c r="V115" i="14" s="1"/>
  <c r="O115" i="14"/>
  <c r="L115" i="14"/>
  <c r="M115" i="14" s="1"/>
  <c r="I115" i="14"/>
  <c r="J115" i="14" s="1"/>
  <c r="H115" i="14"/>
  <c r="AD115" i="14"/>
  <c r="AE115" i="14" s="1"/>
  <c r="AG114" i="14"/>
  <c r="AH114" i="14" s="1"/>
  <c r="AD113" i="14"/>
  <c r="AG112" i="14"/>
  <c r="AD112" i="14"/>
  <c r="AA112" i="14"/>
  <c r="X112" i="14"/>
  <c r="Y112" i="14" s="1"/>
  <c r="U112" i="14"/>
  <c r="O112" i="14"/>
  <c r="P112" i="14" s="1"/>
  <c r="L112" i="14"/>
  <c r="M112" i="14" s="1"/>
  <c r="I112" i="14"/>
  <c r="J112" i="14" s="1"/>
  <c r="H112" i="14"/>
  <c r="R112" i="14"/>
  <c r="S112" i="14" s="1"/>
  <c r="AG111" i="14"/>
  <c r="AH111" i="14" s="1"/>
  <c r="AD111" i="14"/>
  <c r="AE111" i="14" s="1"/>
  <c r="AA111" i="14"/>
  <c r="X111" i="14"/>
  <c r="Y111" i="14" s="1"/>
  <c r="U111" i="14"/>
  <c r="V111" i="14" s="1"/>
  <c r="L111" i="14"/>
  <c r="M111" i="14" s="1"/>
  <c r="I111" i="14"/>
  <c r="J111" i="14" s="1"/>
  <c r="H111" i="14"/>
  <c r="R111" i="14"/>
  <c r="S111" i="14" s="1"/>
  <c r="AG110" i="14"/>
  <c r="AH110" i="14" s="1"/>
  <c r="AD110" i="14"/>
  <c r="AE110" i="14" s="1"/>
  <c r="U110" i="14"/>
  <c r="I110" i="14"/>
  <c r="J110" i="14" s="1"/>
  <c r="X110" i="14"/>
  <c r="Y110" i="14" s="1"/>
  <c r="AD109" i="14"/>
  <c r="AE109" i="14" s="1"/>
  <c r="AA108" i="14"/>
  <c r="AB108" i="14" s="1"/>
  <c r="X108" i="14"/>
  <c r="Y108" i="14" s="1"/>
  <c r="O108" i="14"/>
  <c r="L108" i="14"/>
  <c r="H108" i="14"/>
  <c r="R108" i="14"/>
  <c r="S108" i="14" s="1"/>
  <c r="AG107" i="14"/>
  <c r="AH107" i="14" s="1"/>
  <c r="X107" i="14"/>
  <c r="Y107" i="14" s="1"/>
  <c r="U107" i="14"/>
  <c r="V107" i="14" s="1"/>
  <c r="O107" i="14"/>
  <c r="L107" i="14"/>
  <c r="M107" i="14" s="1"/>
  <c r="I107" i="14"/>
  <c r="J107" i="14" s="1"/>
  <c r="H107" i="14"/>
  <c r="AD107" i="14"/>
  <c r="AE107" i="14" s="1"/>
  <c r="U106" i="14"/>
  <c r="V106" i="14" s="1"/>
  <c r="R105" i="14"/>
  <c r="S105" i="14" s="1"/>
  <c r="AG104" i="14"/>
  <c r="AH104" i="14" s="1"/>
  <c r="AD104" i="14"/>
  <c r="AA104" i="14"/>
  <c r="AB104" i="14" s="1"/>
  <c r="X104" i="14"/>
  <c r="Y104" i="14" s="1"/>
  <c r="O104" i="14"/>
  <c r="P104" i="14" s="1"/>
  <c r="L104" i="14"/>
  <c r="M104" i="14" s="1"/>
  <c r="I104" i="14"/>
  <c r="J104" i="14" s="1"/>
  <c r="H104" i="14"/>
  <c r="U104" i="14"/>
  <c r="V104" i="14" s="1"/>
  <c r="AG103" i="14"/>
  <c r="AH103" i="14" s="1"/>
  <c r="AD103" i="14"/>
  <c r="AE103" i="14" s="1"/>
  <c r="AA103" i="14"/>
  <c r="X103" i="14"/>
  <c r="Y103" i="14" s="1"/>
  <c r="U103" i="14"/>
  <c r="V103" i="14" s="1"/>
  <c r="L103" i="14"/>
  <c r="M103" i="14" s="1"/>
  <c r="I103" i="14"/>
  <c r="J103" i="14" s="1"/>
  <c r="H103" i="14"/>
  <c r="R103" i="14"/>
  <c r="S103" i="14" s="1"/>
  <c r="AG102" i="14"/>
  <c r="AH102" i="14" s="1"/>
  <c r="AD102" i="14"/>
  <c r="AE102" i="14" s="1"/>
  <c r="U102" i="14"/>
  <c r="I102" i="14"/>
  <c r="J102" i="14" s="1"/>
  <c r="R102" i="14"/>
  <c r="S102" i="14" s="1"/>
  <c r="AD101" i="14"/>
  <c r="AE101" i="14" s="1"/>
  <c r="AA101" i="14"/>
  <c r="AB101" i="14" s="1"/>
  <c r="AA100" i="14"/>
  <c r="AB100" i="14" s="1"/>
  <c r="X100" i="14"/>
  <c r="Y100" i="14" s="1"/>
  <c r="O100" i="14"/>
  <c r="L100" i="14"/>
  <c r="M100" i="14" s="1"/>
  <c r="H100" i="14"/>
  <c r="R100" i="14"/>
  <c r="S100" i="14" s="1"/>
  <c r="AG99" i="14"/>
  <c r="AH99" i="14" s="1"/>
  <c r="X99" i="14"/>
  <c r="Y99" i="14" s="1"/>
  <c r="U99" i="14"/>
  <c r="V99" i="14" s="1"/>
  <c r="O99" i="14"/>
  <c r="L99" i="14"/>
  <c r="I99" i="14"/>
  <c r="J99" i="14" s="1"/>
  <c r="H99" i="14"/>
  <c r="AD99" i="14"/>
  <c r="AE99" i="14" s="1"/>
  <c r="AG98" i="14"/>
  <c r="AD98" i="14"/>
  <c r="AE98" i="14" s="1"/>
  <c r="R98" i="14"/>
  <c r="S98" i="14" s="1"/>
  <c r="I98" i="14"/>
  <c r="AG96" i="14"/>
  <c r="AD96" i="14"/>
  <c r="AE96" i="14" s="1"/>
  <c r="AA96" i="14"/>
  <c r="AB96" i="14" s="1"/>
  <c r="X96" i="14"/>
  <c r="Y96" i="14" s="1"/>
  <c r="O96" i="14"/>
  <c r="L96" i="14"/>
  <c r="M96" i="14" s="1"/>
  <c r="I96" i="14"/>
  <c r="J96" i="14" s="1"/>
  <c r="H96" i="14"/>
  <c r="U96" i="14"/>
  <c r="V96" i="14" s="1"/>
  <c r="AG95" i="14"/>
  <c r="AH95" i="14" s="1"/>
  <c r="AD95" i="14"/>
  <c r="AE95" i="14" s="1"/>
  <c r="AA95" i="14"/>
  <c r="X95" i="14"/>
  <c r="Y95" i="14" s="1"/>
  <c r="U95" i="14"/>
  <c r="V95" i="14" s="1"/>
  <c r="L95" i="14"/>
  <c r="M95" i="14" s="1"/>
  <c r="I95" i="14"/>
  <c r="J95" i="14" s="1"/>
  <c r="H95" i="14"/>
  <c r="R95" i="14"/>
  <c r="S95" i="14" s="1"/>
  <c r="AG94" i="14"/>
  <c r="AD94" i="14"/>
  <c r="AE94" i="14" s="1"/>
  <c r="AA93" i="14"/>
  <c r="AB93" i="14" s="1"/>
  <c r="O93" i="14"/>
  <c r="P93" i="14" s="1"/>
  <c r="AA92" i="14"/>
  <c r="X92" i="14"/>
  <c r="Y92" i="14" s="1"/>
  <c r="O92" i="14"/>
  <c r="P92" i="14" s="1"/>
  <c r="L92" i="14"/>
  <c r="M92" i="14" s="1"/>
  <c r="H92" i="14"/>
  <c r="R92" i="14"/>
  <c r="S92" i="14" s="1"/>
  <c r="AG91" i="14"/>
  <c r="AH91" i="14" s="1"/>
  <c r="X91" i="14"/>
  <c r="Y91" i="14" s="1"/>
  <c r="U91" i="14"/>
  <c r="V91" i="14" s="1"/>
  <c r="O91" i="14"/>
  <c r="P91" i="14" s="1"/>
  <c r="L91" i="14"/>
  <c r="M91" i="14" s="1"/>
  <c r="I91" i="14"/>
  <c r="J91" i="14" s="1"/>
  <c r="H91" i="14"/>
  <c r="AD91" i="14"/>
  <c r="U90" i="14"/>
  <c r="R90" i="14"/>
  <c r="S90" i="14" s="1"/>
  <c r="I90" i="14"/>
  <c r="J90" i="14" s="1"/>
  <c r="R89" i="14"/>
  <c r="S89" i="14" s="1"/>
  <c r="O89" i="14"/>
  <c r="P89" i="14" s="1"/>
  <c r="AG88" i="14"/>
  <c r="AH88" i="14" s="1"/>
  <c r="AD88" i="14"/>
  <c r="AA88" i="14"/>
  <c r="X88" i="14"/>
  <c r="Y88" i="14" s="1"/>
  <c r="O88" i="14"/>
  <c r="P88" i="14" s="1"/>
  <c r="L88" i="14"/>
  <c r="M88" i="14" s="1"/>
  <c r="I88" i="14"/>
  <c r="H88" i="14"/>
  <c r="U88" i="14"/>
  <c r="V88" i="14" s="1"/>
  <c r="AG87" i="14"/>
  <c r="AH87" i="14" s="1"/>
  <c r="AD87" i="14"/>
  <c r="AA87" i="14"/>
  <c r="X87" i="14"/>
  <c r="Y87" i="14" s="1"/>
  <c r="U87" i="14"/>
  <c r="V87" i="14" s="1"/>
  <c r="L87" i="14"/>
  <c r="M87" i="14" s="1"/>
  <c r="I87" i="14"/>
  <c r="J87" i="14" s="1"/>
  <c r="H87" i="14"/>
  <c r="R87" i="14"/>
  <c r="S87" i="14" s="1"/>
  <c r="AG86" i="14"/>
  <c r="AD86" i="14"/>
  <c r="AE86" i="14" s="1"/>
  <c r="U86" i="14"/>
  <c r="R86" i="14"/>
  <c r="S86" i="14" s="1"/>
  <c r="I86" i="14"/>
  <c r="J86" i="14" s="1"/>
  <c r="AA85" i="14"/>
  <c r="AB85" i="14" s="1"/>
  <c r="AA84" i="14"/>
  <c r="X84" i="14"/>
  <c r="Y84" i="14" s="1"/>
  <c r="O84" i="14"/>
  <c r="L84" i="14"/>
  <c r="M84" i="14" s="1"/>
  <c r="H84" i="14"/>
  <c r="R84" i="14"/>
  <c r="S84" i="14" s="1"/>
  <c r="AG83" i="14"/>
  <c r="AH83" i="14" s="1"/>
  <c r="X83" i="14"/>
  <c r="Y83" i="14" s="1"/>
  <c r="U83" i="14"/>
  <c r="V83" i="14" s="1"/>
  <c r="O83" i="14"/>
  <c r="L83" i="14"/>
  <c r="I83" i="14"/>
  <c r="J83" i="14" s="1"/>
  <c r="H83" i="14"/>
  <c r="AD83" i="14"/>
  <c r="AE83" i="14" s="1"/>
  <c r="AG82" i="14"/>
  <c r="U82" i="14"/>
  <c r="R82" i="14"/>
  <c r="S82" i="14" s="1"/>
  <c r="I82" i="14"/>
  <c r="AA81" i="14"/>
  <c r="AB81" i="14" s="1"/>
  <c r="AG80" i="14"/>
  <c r="AD80" i="14"/>
  <c r="AE80" i="14" s="1"/>
  <c r="AA80" i="14"/>
  <c r="AB80" i="14" s="1"/>
  <c r="X80" i="14"/>
  <c r="Y80" i="14" s="1"/>
  <c r="O80" i="14"/>
  <c r="P80" i="14" s="1"/>
  <c r="L80" i="14"/>
  <c r="M80" i="14" s="1"/>
  <c r="I80" i="14"/>
  <c r="H80" i="14"/>
  <c r="U80" i="14"/>
  <c r="AG79" i="14"/>
  <c r="AH79" i="14" s="1"/>
  <c r="AD79" i="14"/>
  <c r="AA79" i="14"/>
  <c r="X79" i="14"/>
  <c r="Y79" i="14" s="1"/>
  <c r="U79" i="14"/>
  <c r="V79" i="14" s="1"/>
  <c r="L79" i="14"/>
  <c r="I79" i="14"/>
  <c r="J79" i="14" s="1"/>
  <c r="H79" i="14"/>
  <c r="R79" i="14"/>
  <c r="S79" i="14" s="1"/>
  <c r="A79" i="14"/>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s="1"/>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828" i="14" s="1"/>
  <c r="A829" i="14" s="1"/>
  <c r="A830" i="14" s="1"/>
  <c r="A831" i="14" s="1"/>
  <c r="A832" i="14" s="1"/>
  <c r="A833" i="14" s="1"/>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s="1"/>
  <c r="A906" i="14" s="1"/>
  <c r="A907" i="14" s="1"/>
  <c r="A908" i="14" s="1"/>
  <c r="A909" i="14" s="1"/>
  <c r="A910" i="14" s="1"/>
  <c r="A911" i="14" s="1"/>
  <c r="A912" i="14" s="1"/>
  <c r="A913" i="14" s="1"/>
  <c r="A914" i="14" s="1"/>
  <c r="A915" i="14" s="1"/>
  <c r="A916" i="14" s="1"/>
  <c r="A917" i="14" s="1"/>
  <c r="A918" i="14" s="1"/>
  <c r="A919" i="14" s="1"/>
  <c r="A920" i="14" s="1"/>
  <c r="A921" i="14" s="1"/>
  <c r="A922" i="14" s="1"/>
  <c r="A923" i="14" s="1"/>
  <c r="A924" i="14" s="1"/>
  <c r="A925" i="14" s="1"/>
  <c r="A926" i="14" s="1"/>
  <c r="A927" i="14" s="1"/>
  <c r="A928" i="14" s="1"/>
  <c r="A929" i="14" s="1"/>
  <c r="A930" i="14" s="1"/>
  <c r="A931" i="14" s="1"/>
  <c r="A932" i="14" s="1"/>
  <c r="A933" i="14" s="1"/>
  <c r="A934" i="14" s="1"/>
  <c r="A935" i="14" s="1"/>
  <c r="A936" i="14" s="1"/>
  <c r="A937" i="14" s="1"/>
  <c r="A938" i="14" s="1"/>
  <c r="A939" i="14" s="1"/>
  <c r="A940" i="14" s="1"/>
  <c r="A941" i="14" s="1"/>
  <c r="A942" i="14" s="1"/>
  <c r="A943" i="14" s="1"/>
  <c r="A944" i="14" s="1"/>
  <c r="A945" i="14" s="1"/>
  <c r="A946" i="14" s="1"/>
  <c r="A947" i="14" s="1"/>
  <c r="A948" i="14" s="1"/>
  <c r="A949" i="14" s="1"/>
  <c r="A950" i="14" s="1"/>
  <c r="A951" i="14" s="1"/>
  <c r="A952" i="14" s="1"/>
  <c r="A953" i="14" s="1"/>
  <c r="A954" i="14" s="1"/>
  <c r="A955" i="14" s="1"/>
  <c r="A956" i="14" s="1"/>
  <c r="A957" i="14" s="1"/>
  <c r="A958" i="14" s="1"/>
  <c r="A959" i="14" s="1"/>
  <c r="A960" i="14" s="1"/>
  <c r="A961" i="14" s="1"/>
  <c r="A962" i="14" s="1"/>
  <c r="A963" i="14" s="1"/>
  <c r="A964" i="14" s="1"/>
  <c r="A965" i="14" s="1"/>
  <c r="A966" i="14" s="1"/>
  <c r="A967" i="14" s="1"/>
  <c r="A968" i="14" s="1"/>
  <c r="A969" i="14" s="1"/>
  <c r="A970" i="14" s="1"/>
  <c r="A971" i="14" s="1"/>
  <c r="A972" i="14" s="1"/>
  <c r="A973" i="14" s="1"/>
  <c r="A974" i="14" s="1"/>
  <c r="A975" i="14" s="1"/>
  <c r="A976" i="14" s="1"/>
  <c r="A977" i="14" s="1"/>
  <c r="A978" i="14" s="1"/>
  <c r="A979" i="14" s="1"/>
  <c r="A980" i="14" s="1"/>
  <c r="A981" i="14" s="1"/>
  <c r="A982" i="14" s="1"/>
  <c r="A983" i="14" s="1"/>
  <c r="A984" i="14" s="1"/>
  <c r="A985" i="14" s="1"/>
  <c r="A986" i="14" s="1"/>
  <c r="A987" i="14" s="1"/>
  <c r="A988" i="14" s="1"/>
  <c r="A989" i="14" s="1"/>
  <c r="A990" i="14" s="1"/>
  <c r="A991" i="14" s="1"/>
  <c r="A992" i="14" s="1"/>
  <c r="A993" i="14" s="1"/>
  <c r="A994" i="14" s="1"/>
  <c r="A995" i="14" s="1"/>
  <c r="A996" i="14" s="1"/>
  <c r="A997" i="14" s="1"/>
  <c r="A998" i="14" s="1"/>
  <c r="A999" i="14" s="1"/>
  <c r="A1000" i="14" s="1"/>
  <c r="A1001" i="14" s="1"/>
  <c r="A1002" i="14" s="1"/>
  <c r="A1003" i="14" s="1"/>
  <c r="A1004" i="14" s="1"/>
  <c r="A1005" i="14" s="1"/>
  <c r="A1006" i="14" s="1"/>
  <c r="A1007" i="14" s="1"/>
  <c r="A1008" i="14" s="1"/>
  <c r="A1009" i="14" s="1"/>
  <c r="A1010" i="14" s="1"/>
  <c r="A1011" i="14" s="1"/>
  <c r="A1012" i="14" s="1"/>
  <c r="A1013" i="14" s="1"/>
  <c r="A1014" i="14" s="1"/>
  <c r="A1015" i="14" s="1"/>
  <c r="A1016" i="14" s="1"/>
  <c r="A1017" i="14" s="1"/>
  <c r="A1018" i="14" s="1"/>
  <c r="A1019" i="14" s="1"/>
  <c r="A1020" i="14" s="1"/>
  <c r="A1021" i="14" s="1"/>
  <c r="A1022" i="14" s="1"/>
  <c r="A1023" i="14" s="1"/>
  <c r="A1024" i="14" s="1"/>
  <c r="A1025" i="14" s="1"/>
  <c r="A1026" i="14" s="1"/>
  <c r="A1027" i="14" s="1"/>
  <c r="A1028" i="14" s="1"/>
  <c r="A1029" i="14" s="1"/>
  <c r="A1030" i="14" s="1"/>
  <c r="A1031" i="14" s="1"/>
  <c r="A1032" i="14" s="1"/>
  <c r="A1033" i="14" s="1"/>
  <c r="A1034" i="14" s="1"/>
  <c r="A1035" i="14" s="1"/>
  <c r="A1036" i="14" s="1"/>
  <c r="A1037" i="14" s="1"/>
  <c r="A1038" i="14" s="1"/>
  <c r="A1039" i="14" s="1"/>
  <c r="A1040" i="14" s="1"/>
  <c r="A1041" i="14" s="1"/>
  <c r="A1042" i="14" s="1"/>
  <c r="A1043" i="14" s="1"/>
  <c r="A1044" i="14" s="1"/>
  <c r="A1045" i="14" s="1"/>
  <c r="A1046" i="14" s="1"/>
  <c r="A1047" i="14" s="1"/>
  <c r="A1048" i="14" s="1"/>
  <c r="A1049" i="14" s="1"/>
  <c r="A1050" i="14" s="1"/>
  <c r="A1051" i="14" s="1"/>
  <c r="A1052" i="14" s="1"/>
  <c r="A1053" i="14" s="1"/>
  <c r="A1054" i="14" s="1"/>
  <c r="A1055" i="14" s="1"/>
  <c r="A1056" i="14" s="1"/>
  <c r="A1057" i="14" s="1"/>
  <c r="A1058" i="14" s="1"/>
  <c r="A1059" i="14" s="1"/>
  <c r="A1060" i="14" s="1"/>
  <c r="A1061" i="14" s="1"/>
  <c r="A1062" i="14" s="1"/>
  <c r="A1063" i="14" s="1"/>
  <c r="A1064" i="14" s="1"/>
  <c r="A1065" i="14" s="1"/>
  <c r="A1066" i="14" s="1"/>
  <c r="A1067" i="14" s="1"/>
  <c r="A1068" i="14" s="1"/>
  <c r="A1069" i="14" s="1"/>
  <c r="A1070" i="14" s="1"/>
  <c r="A1071" i="14" s="1"/>
  <c r="A1072" i="14" s="1"/>
  <c r="A1073" i="14" s="1"/>
  <c r="A1074" i="14" s="1"/>
  <c r="A1075" i="14" s="1"/>
  <c r="A1076" i="14" s="1"/>
  <c r="A1077" i="14" s="1"/>
  <c r="AG78" i="14"/>
  <c r="U78" i="14"/>
  <c r="R78" i="14"/>
  <c r="S78" i="14" s="1"/>
  <c r="I78" i="14"/>
  <c r="AG75" i="14"/>
  <c r="AD75" i="14"/>
  <c r="AA75" i="14"/>
  <c r="X75" i="14"/>
  <c r="U75" i="14"/>
  <c r="R75" i="14"/>
  <c r="O75" i="14"/>
  <c r="L75" i="14"/>
  <c r="I75" i="14"/>
  <c r="G75" i="14"/>
  <c r="H73" i="14"/>
  <c r="D73" i="14"/>
  <c r="C73" i="14"/>
  <c r="B73" i="14"/>
  <c r="H72" i="14"/>
  <c r="AE72" i="14" s="1"/>
  <c r="AF72" i="14" s="1"/>
  <c r="D72" i="14"/>
  <c r="C72" i="14"/>
  <c r="B72" i="14"/>
  <c r="H71" i="14"/>
  <c r="D71" i="14"/>
  <c r="C71" i="14"/>
  <c r="B71" i="14"/>
  <c r="H70" i="14"/>
  <c r="D70" i="14"/>
  <c r="E70" i="14" s="1"/>
  <c r="C70" i="14"/>
  <c r="B70" i="14"/>
  <c r="H69" i="14"/>
  <c r="D69" i="14"/>
  <c r="C69" i="14"/>
  <c r="B69" i="14"/>
  <c r="H68" i="14"/>
  <c r="AB68" i="14" s="1"/>
  <c r="AC68" i="14" s="1"/>
  <c r="D68" i="14"/>
  <c r="E68" i="14" s="1"/>
  <c r="C68" i="14"/>
  <c r="B68" i="14"/>
  <c r="H67" i="14"/>
  <c r="D67" i="14"/>
  <c r="E67" i="14" s="1"/>
  <c r="C67" i="14"/>
  <c r="B67" i="14"/>
  <c r="H66" i="14"/>
  <c r="D66" i="14"/>
  <c r="C66" i="14"/>
  <c r="B66" i="14"/>
  <c r="H65" i="14"/>
  <c r="D65" i="14"/>
  <c r="C65" i="14"/>
  <c r="B65" i="14"/>
  <c r="H64" i="14"/>
  <c r="D64" i="14"/>
  <c r="C64" i="14"/>
  <c r="B64" i="14"/>
  <c r="H63" i="14"/>
  <c r="D63" i="14"/>
  <c r="C63" i="14"/>
  <c r="B63" i="14"/>
  <c r="H62" i="14"/>
  <c r="D62" i="14"/>
  <c r="C62" i="14"/>
  <c r="B62" i="14"/>
  <c r="H61" i="14"/>
  <c r="D61" i="14"/>
  <c r="E61" i="14" s="1"/>
  <c r="C61" i="14"/>
  <c r="B61" i="14"/>
  <c r="H60" i="14"/>
  <c r="D60" i="14"/>
  <c r="E60" i="14" s="1"/>
  <c r="C60" i="14"/>
  <c r="B60" i="14"/>
  <c r="H59" i="14"/>
  <c r="D59" i="14"/>
  <c r="E59" i="14" s="1"/>
  <c r="C59" i="14"/>
  <c r="B59" i="14"/>
  <c r="H58" i="14"/>
  <c r="D58" i="14"/>
  <c r="E58" i="14" s="1"/>
  <c r="C58" i="14"/>
  <c r="B58" i="14"/>
  <c r="H57" i="14"/>
  <c r="D57" i="14"/>
  <c r="E57" i="14" s="1"/>
  <c r="C57" i="14"/>
  <c r="B57" i="14"/>
  <c r="H56" i="14"/>
  <c r="AB56" i="14" s="1"/>
  <c r="AC56" i="14" s="1"/>
  <c r="D56" i="14"/>
  <c r="C56" i="14"/>
  <c r="B56" i="14"/>
  <c r="H55" i="14"/>
  <c r="D55" i="14"/>
  <c r="E55" i="14" s="1"/>
  <c r="C55" i="14"/>
  <c r="B55" i="14"/>
  <c r="H54" i="14"/>
  <c r="D54" i="14"/>
  <c r="E54" i="14" s="1"/>
  <c r="C54" i="14"/>
  <c r="B54" i="14"/>
  <c r="H53" i="14"/>
  <c r="S53" i="14" s="1"/>
  <c r="T53" i="14" s="1"/>
  <c r="D53" i="14"/>
  <c r="E53" i="14" s="1"/>
  <c r="C53" i="14"/>
  <c r="B53" i="14"/>
  <c r="H52" i="14"/>
  <c r="AB52" i="14" s="1"/>
  <c r="AC52" i="14" s="1"/>
  <c r="D52" i="14"/>
  <c r="E52" i="14" s="1"/>
  <c r="C52" i="14"/>
  <c r="B52" i="14"/>
  <c r="H51" i="14"/>
  <c r="AB51" i="14" s="1"/>
  <c r="AC51" i="14" s="1"/>
  <c r="D51" i="14"/>
  <c r="E51" i="14" s="1"/>
  <c r="C51" i="14"/>
  <c r="B51" i="14"/>
  <c r="H50" i="14"/>
  <c r="D50" i="14"/>
  <c r="E50" i="14" s="1"/>
  <c r="C50" i="14"/>
  <c r="B50" i="14"/>
  <c r="H49" i="14"/>
  <c r="S49" i="14" s="1"/>
  <c r="T49" i="14" s="1"/>
  <c r="D49" i="14"/>
  <c r="E49" i="14" s="1"/>
  <c r="C49" i="14"/>
  <c r="B49" i="14"/>
  <c r="H48" i="14"/>
  <c r="D48" i="14"/>
  <c r="E48" i="14" s="1"/>
  <c r="C48" i="14"/>
  <c r="B48" i="14"/>
  <c r="H47" i="14"/>
  <c r="D47" i="14"/>
  <c r="E47" i="14" s="1"/>
  <c r="C47" i="14"/>
  <c r="B47" i="14"/>
  <c r="H46" i="14"/>
  <c r="S46" i="14" s="1"/>
  <c r="T46" i="14" s="1"/>
  <c r="D46" i="14"/>
  <c r="E46" i="14" s="1"/>
  <c r="C46" i="14"/>
  <c r="B46" i="14"/>
  <c r="H45" i="14"/>
  <c r="AB45" i="14" s="1"/>
  <c r="AC45" i="14" s="1"/>
  <c r="D45" i="14"/>
  <c r="C45" i="14"/>
  <c r="B45" i="14"/>
  <c r="H44" i="14"/>
  <c r="AB44" i="14" s="1"/>
  <c r="AC44" i="14" s="1"/>
  <c r="D44" i="14"/>
  <c r="E44" i="14" s="1"/>
  <c r="C44" i="14"/>
  <c r="B44" i="14"/>
  <c r="H43" i="14"/>
  <c r="D43" i="14"/>
  <c r="E43" i="14" s="1"/>
  <c r="C43" i="14"/>
  <c r="B43" i="14"/>
  <c r="H42" i="14"/>
  <c r="D42" i="14"/>
  <c r="C42" i="14"/>
  <c r="B42" i="14"/>
  <c r="H41" i="14"/>
  <c r="D41" i="14"/>
  <c r="E41" i="14" s="1"/>
  <c r="C41" i="14"/>
  <c r="B41" i="14"/>
  <c r="H40" i="14"/>
  <c r="AA40" i="14" s="1"/>
  <c r="D40" i="14"/>
  <c r="E40" i="14" s="1"/>
  <c r="C40" i="14"/>
  <c r="B40" i="14"/>
  <c r="H39" i="14"/>
  <c r="S39" i="14" s="1"/>
  <c r="T39" i="14" s="1"/>
  <c r="D39" i="14"/>
  <c r="E39" i="14" s="1"/>
  <c r="C39" i="14"/>
  <c r="B39" i="14"/>
  <c r="H38" i="14"/>
  <c r="D38" i="14"/>
  <c r="E38" i="14" s="1"/>
  <c r="C38" i="14"/>
  <c r="B38" i="14"/>
  <c r="H37" i="14"/>
  <c r="AA37" i="14" s="1"/>
  <c r="D37" i="14"/>
  <c r="C37" i="14"/>
  <c r="B37" i="14"/>
  <c r="H36" i="14"/>
  <c r="AA36" i="14" s="1"/>
  <c r="D36" i="14"/>
  <c r="C36" i="14"/>
  <c r="B36" i="14"/>
  <c r="H35" i="14"/>
  <c r="S35" i="14" s="1"/>
  <c r="T35" i="14" s="1"/>
  <c r="D35" i="14"/>
  <c r="E35" i="14" s="1"/>
  <c r="C35" i="14"/>
  <c r="B35" i="14"/>
  <c r="H34" i="14"/>
  <c r="S34" i="14" s="1"/>
  <c r="T34" i="14" s="1"/>
  <c r="D34" i="14"/>
  <c r="E34" i="14" s="1"/>
  <c r="C34" i="14"/>
  <c r="B34" i="14"/>
  <c r="H33" i="14"/>
  <c r="D33" i="14"/>
  <c r="C33" i="14"/>
  <c r="B33" i="14"/>
  <c r="H32" i="14"/>
  <c r="L32" i="14" s="1"/>
  <c r="D32" i="14"/>
  <c r="E32" i="14" s="1"/>
  <c r="C32" i="14"/>
  <c r="B32" i="14"/>
  <c r="H31" i="14"/>
  <c r="D31" i="14"/>
  <c r="E31" i="14" s="1"/>
  <c r="C31" i="14"/>
  <c r="B31" i="14"/>
  <c r="H30" i="14"/>
  <c r="D30" i="14"/>
  <c r="C30" i="14"/>
  <c r="B30" i="14"/>
  <c r="H29" i="14"/>
  <c r="D29" i="14"/>
  <c r="E29" i="14" s="1"/>
  <c r="C29" i="14"/>
  <c r="B29" i="14"/>
  <c r="H28" i="14"/>
  <c r="AA28" i="14" s="1"/>
  <c r="D28" i="14"/>
  <c r="E28" i="14" s="1"/>
  <c r="C28" i="14"/>
  <c r="B28" i="14"/>
  <c r="H27" i="14"/>
  <c r="D27" i="14"/>
  <c r="C27" i="14"/>
  <c r="B27" i="14"/>
  <c r="H26" i="14"/>
  <c r="S26" i="14" s="1"/>
  <c r="T26" i="14" s="1"/>
  <c r="D26" i="14"/>
  <c r="E26" i="14" s="1"/>
  <c r="C26" i="14"/>
  <c r="B26" i="14"/>
  <c r="H25" i="14"/>
  <c r="D25" i="14"/>
  <c r="E25" i="14" s="1"/>
  <c r="C25" i="14"/>
  <c r="B25" i="14"/>
  <c r="H24" i="14"/>
  <c r="AB24" i="14" s="1"/>
  <c r="AC24" i="14" s="1"/>
  <c r="D24" i="14"/>
  <c r="C24" i="14"/>
  <c r="B24" i="14"/>
  <c r="H23" i="14"/>
  <c r="D23" i="14"/>
  <c r="E23" i="14" s="1"/>
  <c r="C23" i="14"/>
  <c r="B23" i="14"/>
  <c r="H22" i="14"/>
  <c r="D22" i="14"/>
  <c r="C22" i="14"/>
  <c r="B22" i="14"/>
  <c r="H21" i="14"/>
  <c r="D21" i="14"/>
  <c r="C21" i="14"/>
  <c r="B21" i="14"/>
  <c r="B10" i="10"/>
  <c r="B11" i="10" s="1"/>
  <c r="B12" i="10" s="1"/>
  <c r="B14" i="10" s="1"/>
  <c r="I14" i="7"/>
  <c r="I7" i="7"/>
  <c r="A2" i="10"/>
  <c r="A1" i="10"/>
  <c r="M2" i="9"/>
  <c r="A2" i="9"/>
  <c r="A1" i="9"/>
  <c r="M1" i="9"/>
  <c r="E1" i="14"/>
  <c r="G1" i="15"/>
  <c r="V1" i="16"/>
  <c r="L730" i="14" l="1"/>
  <c r="M730" i="14" s="1"/>
  <c r="I738" i="14"/>
  <c r="J738" i="14" s="1"/>
  <c r="O746" i="14"/>
  <c r="U754" i="14"/>
  <c r="V754" i="14" s="1"/>
  <c r="U762" i="14"/>
  <c r="V762" i="14" s="1"/>
  <c r="X770" i="14"/>
  <c r="Y770" i="14" s="1"/>
  <c r="Z770" i="14" s="1"/>
  <c r="O778" i="14"/>
  <c r="P778" i="14" s="1"/>
  <c r="H794" i="14"/>
  <c r="O842" i="14"/>
  <c r="P842" i="14" s="1"/>
  <c r="H866" i="14"/>
  <c r="I898" i="14"/>
  <c r="J898" i="14" s="1"/>
  <c r="L1018" i="14"/>
  <c r="M1018" i="14" s="1"/>
  <c r="AA722" i="14"/>
  <c r="AB722" i="14" s="1"/>
  <c r="AG722" i="14"/>
  <c r="AH722" i="14" s="1"/>
  <c r="O730" i="14"/>
  <c r="P730" i="14" s="1"/>
  <c r="L738" i="14"/>
  <c r="M738" i="14" s="1"/>
  <c r="U746" i="14"/>
  <c r="V746" i="14" s="1"/>
  <c r="X754" i="14"/>
  <c r="X762" i="14"/>
  <c r="AD770" i="14"/>
  <c r="AE770" i="14" s="1"/>
  <c r="U778" i="14"/>
  <c r="V778" i="14" s="1"/>
  <c r="I794" i="14"/>
  <c r="J794" i="14" s="1"/>
  <c r="H818" i="14"/>
  <c r="AD842" i="14"/>
  <c r="AE842" i="14" s="1"/>
  <c r="X866" i="14"/>
  <c r="I874" i="14"/>
  <c r="J874" i="14" s="1"/>
  <c r="O890" i="14"/>
  <c r="P890" i="14" s="1"/>
  <c r="U730" i="14"/>
  <c r="O738" i="14"/>
  <c r="P738" i="14" s="1"/>
  <c r="X746" i="14"/>
  <c r="Y746" i="14" s="1"/>
  <c r="Z746" i="14" s="1"/>
  <c r="AD754" i="14"/>
  <c r="AE754" i="14" s="1"/>
  <c r="AD762" i="14"/>
  <c r="AF762" i="14" s="1"/>
  <c r="AA770" i="14"/>
  <c r="AB770" i="14" s="1"/>
  <c r="AG770" i="14"/>
  <c r="AH770" i="14" s="1"/>
  <c r="X778" i="14"/>
  <c r="L794" i="14"/>
  <c r="M794" i="14" s="1"/>
  <c r="L818" i="14"/>
  <c r="L834" i="14"/>
  <c r="M834" i="14" s="1"/>
  <c r="AA866" i="14"/>
  <c r="AB866" i="14" s="1"/>
  <c r="O874" i="14"/>
  <c r="P874" i="14" s="1"/>
  <c r="O882" i="14"/>
  <c r="P882" i="14" s="1"/>
  <c r="U890" i="14"/>
  <c r="V890" i="14" s="1"/>
  <c r="I722" i="14"/>
  <c r="J722" i="14" s="1"/>
  <c r="X730" i="14"/>
  <c r="U738" i="14"/>
  <c r="AD746" i="14"/>
  <c r="AF746" i="14" s="1"/>
  <c r="AA754" i="14"/>
  <c r="AB754" i="14" s="1"/>
  <c r="AG754" i="14"/>
  <c r="AH754" i="14" s="1"/>
  <c r="AA762" i="14"/>
  <c r="AB762" i="14" s="1"/>
  <c r="AG762" i="14"/>
  <c r="AH762" i="14" s="1"/>
  <c r="H770" i="14"/>
  <c r="AD778" i="14"/>
  <c r="AE778" i="14" s="1"/>
  <c r="H786" i="14"/>
  <c r="R794" i="14"/>
  <c r="S794" i="14" s="1"/>
  <c r="T794" i="14" s="1"/>
  <c r="O818" i="14"/>
  <c r="P818" i="14" s="1"/>
  <c r="O834" i="14"/>
  <c r="P834" i="14" s="1"/>
  <c r="AD874" i="14"/>
  <c r="AE874" i="14" s="1"/>
  <c r="AD882" i="14"/>
  <c r="AA890" i="14"/>
  <c r="AD730" i="14"/>
  <c r="AE730" i="14" s="1"/>
  <c r="X738" i="14"/>
  <c r="AA746" i="14"/>
  <c r="AB746" i="14" s="1"/>
  <c r="AG746" i="14"/>
  <c r="AH746" i="14" s="1"/>
  <c r="H754" i="14"/>
  <c r="H762" i="14"/>
  <c r="I770" i="14"/>
  <c r="J770" i="14" s="1"/>
  <c r="AA778" i="14"/>
  <c r="AB778" i="14" s="1"/>
  <c r="AG778" i="14"/>
  <c r="AH778" i="14" s="1"/>
  <c r="R786" i="14"/>
  <c r="X794" i="14"/>
  <c r="R818" i="14"/>
  <c r="AA826" i="14"/>
  <c r="AB826" i="14" s="1"/>
  <c r="R834" i="14"/>
  <c r="R850" i="14"/>
  <c r="AG874" i="14"/>
  <c r="AH874" i="14" s="1"/>
  <c r="AA730" i="14"/>
  <c r="AB730" i="14" s="1"/>
  <c r="AD738" i="14"/>
  <c r="AE738" i="14" s="1"/>
  <c r="H746" i="14"/>
  <c r="I754" i="14"/>
  <c r="J754" i="14" s="1"/>
  <c r="I762" i="14"/>
  <c r="J762" i="14" s="1"/>
  <c r="L770" i="14"/>
  <c r="H778" i="14"/>
  <c r="U786" i="14"/>
  <c r="V786" i="14" s="1"/>
  <c r="AD794" i="14"/>
  <c r="AE794" i="14" s="1"/>
  <c r="AG834" i="14"/>
  <c r="I850" i="14"/>
  <c r="J850" i="14" s="1"/>
  <c r="AA738" i="14"/>
  <c r="U850" i="14"/>
  <c r="V850" i="14" s="1"/>
  <c r="U1077" i="14"/>
  <c r="O1077" i="14"/>
  <c r="P1077" i="14" s="1"/>
  <c r="L1077" i="14"/>
  <c r="I1077" i="14"/>
  <c r="R1077" i="14"/>
  <c r="S1077" i="14" s="1"/>
  <c r="T1077" i="14" s="1"/>
  <c r="AG1077" i="14"/>
  <c r="AI1077" i="14" s="1"/>
  <c r="AD1077" i="14"/>
  <c r="AE1077" i="14" s="1"/>
  <c r="L1069" i="14"/>
  <c r="N1069" i="14" s="1"/>
  <c r="I1069" i="14"/>
  <c r="J1069" i="14" s="1"/>
  <c r="R1069" i="14"/>
  <c r="AG1069" i="14"/>
  <c r="AH1069" i="14" s="1"/>
  <c r="AD1069" i="14"/>
  <c r="AE1069" i="14" s="1"/>
  <c r="AA1069" i="14"/>
  <c r="AB1069" i="14" s="1"/>
  <c r="U1069" i="14"/>
  <c r="V1069" i="14" s="1"/>
  <c r="U1061" i="14"/>
  <c r="O1061" i="14"/>
  <c r="P1061" i="14" s="1"/>
  <c r="I1061" i="14"/>
  <c r="J1061" i="14" s="1"/>
  <c r="AD1061" i="14"/>
  <c r="AG1053" i="14"/>
  <c r="AH1053" i="14" s="1"/>
  <c r="O1053" i="14"/>
  <c r="P1053" i="14" s="1"/>
  <c r="L1053" i="14"/>
  <c r="M1053" i="14" s="1"/>
  <c r="H1053" i="14"/>
  <c r="I1053" i="14"/>
  <c r="J1053" i="14" s="1"/>
  <c r="R1037" i="14"/>
  <c r="S1037" i="14" s="1"/>
  <c r="T1037" i="14" s="1"/>
  <c r="AG1037" i="14"/>
  <c r="AH1037" i="14" s="1"/>
  <c r="AA1029" i="14"/>
  <c r="AB1029" i="14" s="1"/>
  <c r="X1029" i="14"/>
  <c r="I1029" i="14"/>
  <c r="J1029" i="14" s="1"/>
  <c r="H1029" i="14"/>
  <c r="R1029" i="14"/>
  <c r="S1029" i="14" s="1"/>
  <c r="T1029" i="14" s="1"/>
  <c r="AG1013" i="14"/>
  <c r="U1013" i="14"/>
  <c r="V1013" i="14" s="1"/>
  <c r="R1013" i="14"/>
  <c r="I997" i="14"/>
  <c r="AD997" i="14"/>
  <c r="U997" i="14"/>
  <c r="V997" i="14" s="1"/>
  <c r="I989" i="14"/>
  <c r="J989" i="14" s="1"/>
  <c r="AG989" i="14"/>
  <c r="AH989" i="14" s="1"/>
  <c r="AA989" i="14"/>
  <c r="AB989" i="14" s="1"/>
  <c r="AG981" i="14"/>
  <c r="AH981" i="14" s="1"/>
  <c r="AA981" i="14"/>
  <c r="AB981" i="14" s="1"/>
  <c r="U981" i="14"/>
  <c r="R981" i="14"/>
  <c r="I973" i="14"/>
  <c r="J973" i="14" s="1"/>
  <c r="AD973" i="14"/>
  <c r="AE973" i="14" s="1"/>
  <c r="AA973" i="14"/>
  <c r="AB973" i="14" s="1"/>
  <c r="U973" i="14"/>
  <c r="V973" i="14" s="1"/>
  <c r="R973" i="14"/>
  <c r="S973" i="14" s="1"/>
  <c r="T973" i="14" s="1"/>
  <c r="R965" i="14"/>
  <c r="O965" i="14"/>
  <c r="L965" i="14"/>
  <c r="M965" i="14" s="1"/>
  <c r="H965" i="14"/>
  <c r="AA965" i="14"/>
  <c r="AB965" i="14" s="1"/>
  <c r="AD965" i="14"/>
  <c r="AE965" i="14" s="1"/>
  <c r="H957" i="14"/>
  <c r="AG957" i="14"/>
  <c r="AI957" i="14" s="1"/>
  <c r="R957" i="14"/>
  <c r="AD957" i="14"/>
  <c r="AE957" i="14" s="1"/>
  <c r="AA957" i="14"/>
  <c r="AB957" i="14" s="1"/>
  <c r="X957" i="14"/>
  <c r="U957" i="14"/>
  <c r="W957" i="14" s="1"/>
  <c r="L957" i="14"/>
  <c r="M957" i="14" s="1"/>
  <c r="L949" i="14"/>
  <c r="M949" i="14" s="1"/>
  <c r="I949" i="14"/>
  <c r="J949" i="14" s="1"/>
  <c r="H949" i="14"/>
  <c r="AG949" i="14"/>
  <c r="AH949" i="14" s="1"/>
  <c r="R949" i="14"/>
  <c r="AD949" i="14"/>
  <c r="AE949" i="14" s="1"/>
  <c r="AA949" i="14"/>
  <c r="AC949" i="14" s="1"/>
  <c r="X949" i="14"/>
  <c r="Y949" i="14" s="1"/>
  <c r="Z949" i="14" s="1"/>
  <c r="H941" i="14"/>
  <c r="AG941" i="14"/>
  <c r="AH941" i="14" s="1"/>
  <c r="R941" i="14"/>
  <c r="AD941" i="14"/>
  <c r="AE941" i="14" s="1"/>
  <c r="AA941" i="14"/>
  <c r="AB941" i="14" s="1"/>
  <c r="X941" i="14"/>
  <c r="U941" i="14"/>
  <c r="V941" i="14" s="1"/>
  <c r="L941" i="14"/>
  <c r="N941" i="14" s="1"/>
  <c r="I933" i="14"/>
  <c r="J933" i="14" s="1"/>
  <c r="H933" i="14"/>
  <c r="AG933" i="14"/>
  <c r="AH933" i="14" s="1"/>
  <c r="R933" i="14"/>
  <c r="AD933" i="14"/>
  <c r="AE933" i="14" s="1"/>
  <c r="AA933" i="14"/>
  <c r="X933" i="14"/>
  <c r="Y933" i="14" s="1"/>
  <c r="Z933" i="14" s="1"/>
  <c r="U933" i="14"/>
  <c r="V933" i="14" s="1"/>
  <c r="AG909" i="14"/>
  <c r="AH909" i="14" s="1"/>
  <c r="U909" i="14"/>
  <c r="V909" i="14" s="1"/>
  <c r="I901" i="14"/>
  <c r="J901" i="14" s="1"/>
  <c r="AG901" i="14"/>
  <c r="U901" i="14"/>
  <c r="X893" i="14"/>
  <c r="R893" i="14"/>
  <c r="O893" i="14"/>
  <c r="P893" i="14" s="1"/>
  <c r="L893" i="14"/>
  <c r="M893" i="14" s="1"/>
  <c r="H893" i="14"/>
  <c r="X869" i="14"/>
  <c r="L869" i="14"/>
  <c r="M869" i="14" s="1"/>
  <c r="X861" i="14"/>
  <c r="O861" i="14"/>
  <c r="L861" i="14"/>
  <c r="M861" i="14" s="1"/>
  <c r="I861" i="14"/>
  <c r="J861" i="14" s="1"/>
  <c r="AG861" i="14"/>
  <c r="AH861" i="14" s="1"/>
  <c r="AD845" i="14"/>
  <c r="AE845" i="14" s="1"/>
  <c r="X845" i="14"/>
  <c r="R845" i="14"/>
  <c r="L845" i="14"/>
  <c r="M845" i="14" s="1"/>
  <c r="H845" i="14"/>
  <c r="I829" i="14"/>
  <c r="J829" i="14" s="1"/>
  <c r="AD829" i="14"/>
  <c r="AF829" i="14" s="1"/>
  <c r="H829" i="14"/>
  <c r="AA829" i="14"/>
  <c r="AB829" i="14" s="1"/>
  <c r="AG829" i="14"/>
  <c r="AH829" i="14" s="1"/>
  <c r="X829" i="14"/>
  <c r="U829" i="14"/>
  <c r="R829" i="14"/>
  <c r="O829" i="14"/>
  <c r="P829" i="14" s="1"/>
  <c r="X821" i="14"/>
  <c r="Y821" i="14" s="1"/>
  <c r="Z821" i="14" s="1"/>
  <c r="U821" i="14"/>
  <c r="V821" i="14" s="1"/>
  <c r="O821" i="14"/>
  <c r="Q821" i="14" s="1"/>
  <c r="L821" i="14"/>
  <c r="M821" i="14" s="1"/>
  <c r="I821" i="14"/>
  <c r="J821" i="14" s="1"/>
  <c r="AG821" i="14"/>
  <c r="AH821" i="14" s="1"/>
  <c r="H821" i="14"/>
  <c r="AD821" i="14"/>
  <c r="AE821" i="14" s="1"/>
  <c r="R821" i="14"/>
  <c r="S821" i="14" s="1"/>
  <c r="T821" i="14" s="1"/>
  <c r="L813" i="14"/>
  <c r="M813" i="14" s="1"/>
  <c r="I813" i="14"/>
  <c r="J813" i="14" s="1"/>
  <c r="AG813" i="14"/>
  <c r="AH813" i="14" s="1"/>
  <c r="H813" i="14"/>
  <c r="AD813" i="14"/>
  <c r="AE813" i="14" s="1"/>
  <c r="R813" i="14"/>
  <c r="AA813" i="14"/>
  <c r="AB813" i="14" s="1"/>
  <c r="X813" i="14"/>
  <c r="Y813" i="14" s="1"/>
  <c r="Z813" i="14" s="1"/>
  <c r="U813" i="14"/>
  <c r="V813" i="14" s="1"/>
  <c r="U805" i="14"/>
  <c r="V805" i="14" s="1"/>
  <c r="O805" i="14"/>
  <c r="P805" i="14" s="1"/>
  <c r="L805" i="14"/>
  <c r="I805" i="14"/>
  <c r="J805" i="14" s="1"/>
  <c r="AG805" i="14"/>
  <c r="AH805" i="14" s="1"/>
  <c r="H805" i="14"/>
  <c r="AD805" i="14"/>
  <c r="AE805" i="14" s="1"/>
  <c r="R805" i="14"/>
  <c r="AA805" i="14"/>
  <c r="AC805" i="14" s="1"/>
  <c r="AG797" i="14"/>
  <c r="AD797" i="14"/>
  <c r="AE797" i="14" s="1"/>
  <c r="AA797" i="14"/>
  <c r="AB797" i="14" s="1"/>
  <c r="U797" i="14"/>
  <c r="O797" i="14"/>
  <c r="P797" i="14" s="1"/>
  <c r="I797" i="14"/>
  <c r="J797" i="14" s="1"/>
  <c r="AA781" i="14"/>
  <c r="AB781" i="14" s="1"/>
  <c r="X781" i="14"/>
  <c r="Y781" i="14" s="1"/>
  <c r="Z781" i="14" s="1"/>
  <c r="U781" i="14"/>
  <c r="V781" i="14" s="1"/>
  <c r="R781" i="14"/>
  <c r="O781" i="14"/>
  <c r="I781" i="14"/>
  <c r="J781" i="14" s="1"/>
  <c r="AG781" i="14"/>
  <c r="AI781" i="14" s="1"/>
  <c r="L781" i="14"/>
  <c r="N781" i="14" s="1"/>
  <c r="X773" i="14"/>
  <c r="H773" i="14"/>
  <c r="R765" i="14"/>
  <c r="H765" i="14"/>
  <c r="H733" i="14"/>
  <c r="X733" i="14"/>
  <c r="AG733" i="14"/>
  <c r="AI733" i="14" s="1"/>
  <c r="AD733" i="14"/>
  <c r="AF733" i="14" s="1"/>
  <c r="U733" i="14"/>
  <c r="V733" i="14" s="1"/>
  <c r="R733" i="14"/>
  <c r="S733" i="14" s="1"/>
  <c r="T733" i="14" s="1"/>
  <c r="O733" i="14"/>
  <c r="H725" i="14"/>
  <c r="X725" i="14"/>
  <c r="AG725" i="14"/>
  <c r="AH725" i="14" s="1"/>
  <c r="AD725" i="14"/>
  <c r="AF725" i="14" s="1"/>
  <c r="U725" i="14"/>
  <c r="V725" i="14" s="1"/>
  <c r="R725" i="14"/>
  <c r="O725" i="14"/>
  <c r="Q725" i="14" s="1"/>
  <c r="R717" i="14"/>
  <c r="O717" i="14"/>
  <c r="P717" i="14" s="1"/>
  <c r="I717" i="14"/>
  <c r="J717" i="14" s="1"/>
  <c r="AG717" i="14"/>
  <c r="AH717" i="14" s="1"/>
  <c r="H717" i="14"/>
  <c r="AD717" i="14"/>
  <c r="AE717" i="14" s="1"/>
  <c r="L717" i="14"/>
  <c r="M717" i="14" s="1"/>
  <c r="AA717" i="14"/>
  <c r="AB717" i="14" s="1"/>
  <c r="X717" i="14"/>
  <c r="O709" i="14"/>
  <c r="P709" i="14" s="1"/>
  <c r="I709" i="14"/>
  <c r="J709" i="14" s="1"/>
  <c r="AG709" i="14"/>
  <c r="AH709" i="14" s="1"/>
  <c r="H709" i="14"/>
  <c r="AD709" i="14"/>
  <c r="AF709" i="14" s="1"/>
  <c r="L709" i="14"/>
  <c r="AA709" i="14"/>
  <c r="AB709" i="14" s="1"/>
  <c r="X709" i="14"/>
  <c r="U709" i="14"/>
  <c r="R701" i="14"/>
  <c r="O701" i="14"/>
  <c r="I701" i="14"/>
  <c r="J701" i="14" s="1"/>
  <c r="AG701" i="14"/>
  <c r="AI701" i="14" s="1"/>
  <c r="H701" i="14"/>
  <c r="AD701" i="14"/>
  <c r="AF701" i="14" s="1"/>
  <c r="L701" i="14"/>
  <c r="AA701" i="14"/>
  <c r="AB701" i="14" s="1"/>
  <c r="X701" i="14"/>
  <c r="I693" i="14"/>
  <c r="X693" i="14"/>
  <c r="Y693" i="14" s="1"/>
  <c r="Z693" i="14" s="1"/>
  <c r="AG693" i="14"/>
  <c r="AI693" i="14" s="1"/>
  <c r="AG685" i="14"/>
  <c r="L685" i="14"/>
  <c r="M685" i="14" s="1"/>
  <c r="I685" i="14"/>
  <c r="J685" i="14" s="1"/>
  <c r="X685" i="14"/>
  <c r="AG677" i="14"/>
  <c r="AH677" i="14" s="1"/>
  <c r="L677" i="14"/>
  <c r="M677" i="14" s="1"/>
  <c r="I677" i="14"/>
  <c r="J677" i="14" s="1"/>
  <c r="X677" i="14"/>
  <c r="Y677" i="14" s="1"/>
  <c r="Z677" i="14" s="1"/>
  <c r="I661" i="14"/>
  <c r="J661" i="14" s="1"/>
  <c r="AG661" i="14"/>
  <c r="AI661" i="14" s="1"/>
  <c r="AG653" i="14"/>
  <c r="AH653" i="14" s="1"/>
  <c r="R653" i="14"/>
  <c r="O653" i="14"/>
  <c r="P653" i="14" s="1"/>
  <c r="I653" i="14"/>
  <c r="J653" i="14" s="1"/>
  <c r="R637" i="14"/>
  <c r="O637" i="14"/>
  <c r="P637" i="14" s="1"/>
  <c r="I637" i="14"/>
  <c r="R629" i="14"/>
  <c r="S629" i="14" s="1"/>
  <c r="T629" i="14" s="1"/>
  <c r="O629" i="14"/>
  <c r="P629" i="14" s="1"/>
  <c r="L629" i="14"/>
  <c r="M629" i="14" s="1"/>
  <c r="AD629" i="14"/>
  <c r="AE629" i="14" s="1"/>
  <c r="O621" i="14"/>
  <c r="P621" i="14" s="1"/>
  <c r="L621" i="14"/>
  <c r="M621" i="14" s="1"/>
  <c r="I621" i="14"/>
  <c r="K621" i="14" s="1"/>
  <c r="R621" i="14"/>
  <c r="AD621" i="14"/>
  <c r="AE621" i="14" s="1"/>
  <c r="AD613" i="14"/>
  <c r="AE613" i="14" s="1"/>
  <c r="U613" i="14"/>
  <c r="L613" i="14"/>
  <c r="M613" i="14" s="1"/>
  <c r="AA613" i="14"/>
  <c r="AB613" i="14" s="1"/>
  <c r="AD605" i="14"/>
  <c r="AE605" i="14" s="1"/>
  <c r="U605" i="14"/>
  <c r="V605" i="14" s="1"/>
  <c r="L605" i="14"/>
  <c r="M605" i="14" s="1"/>
  <c r="AA605" i="14"/>
  <c r="AB605" i="14" s="1"/>
  <c r="AA597" i="14"/>
  <c r="AB597" i="14" s="1"/>
  <c r="AD597" i="14"/>
  <c r="AE597" i="14" s="1"/>
  <c r="U597" i="14"/>
  <c r="V597" i="14" s="1"/>
  <c r="AD589" i="14"/>
  <c r="AE589" i="14" s="1"/>
  <c r="U589" i="14"/>
  <c r="W589" i="14" s="1"/>
  <c r="L589" i="14"/>
  <c r="M589" i="14" s="1"/>
  <c r="AA589" i="14"/>
  <c r="U581" i="14"/>
  <c r="W581" i="14" s="1"/>
  <c r="AD581" i="14"/>
  <c r="AE581" i="14" s="1"/>
  <c r="R581" i="14"/>
  <c r="AG573" i="14"/>
  <c r="AD573" i="14"/>
  <c r="AE573" i="14" s="1"/>
  <c r="U573" i="14"/>
  <c r="V573" i="14" s="1"/>
  <c r="R573" i="14"/>
  <c r="S573" i="14" s="1"/>
  <c r="T573" i="14" s="1"/>
  <c r="U565" i="14"/>
  <c r="V565" i="14" s="1"/>
  <c r="R565" i="14"/>
  <c r="S565" i="14" s="1"/>
  <c r="T565" i="14" s="1"/>
  <c r="AD565" i="14"/>
  <c r="AF565" i="14" s="1"/>
  <c r="AD557" i="14"/>
  <c r="AE557" i="14" s="1"/>
  <c r="U557" i="14"/>
  <c r="V557" i="14" s="1"/>
  <c r="O557" i="14"/>
  <c r="P557" i="14" s="1"/>
  <c r="I557" i="14"/>
  <c r="J557" i="14" s="1"/>
  <c r="R557" i="14"/>
  <c r="S557" i="14" s="1"/>
  <c r="T557" i="14" s="1"/>
  <c r="AG541" i="14"/>
  <c r="AH541" i="14" s="1"/>
  <c r="X541" i="14"/>
  <c r="Y541" i="14" s="1"/>
  <c r="Z541" i="14" s="1"/>
  <c r="U541" i="14"/>
  <c r="V541" i="14" s="1"/>
  <c r="O541" i="14"/>
  <c r="P541" i="14" s="1"/>
  <c r="L541" i="14"/>
  <c r="I541" i="14"/>
  <c r="J541" i="14" s="1"/>
  <c r="H541" i="14"/>
  <c r="AD533" i="14"/>
  <c r="AF533" i="14" s="1"/>
  <c r="AG533" i="14"/>
  <c r="AH533" i="14" s="1"/>
  <c r="X533" i="14"/>
  <c r="Y533" i="14" s="1"/>
  <c r="Z533" i="14" s="1"/>
  <c r="U533" i="14"/>
  <c r="V533" i="14" s="1"/>
  <c r="O533" i="14"/>
  <c r="P533" i="14" s="1"/>
  <c r="L533" i="14"/>
  <c r="I533" i="14"/>
  <c r="J533" i="14" s="1"/>
  <c r="X525" i="14"/>
  <c r="Y525" i="14" s="1"/>
  <c r="Z525" i="14" s="1"/>
  <c r="U525" i="14"/>
  <c r="V525" i="14" s="1"/>
  <c r="O525" i="14"/>
  <c r="L525" i="14"/>
  <c r="M525" i="14" s="1"/>
  <c r="I525" i="14"/>
  <c r="J525" i="14" s="1"/>
  <c r="H525" i="14"/>
  <c r="AD525" i="14"/>
  <c r="O517" i="14"/>
  <c r="P517" i="14" s="1"/>
  <c r="L517" i="14"/>
  <c r="N517" i="14" s="1"/>
  <c r="I517" i="14"/>
  <c r="J517" i="14" s="1"/>
  <c r="H517" i="14"/>
  <c r="AD517" i="14"/>
  <c r="AF517" i="14" s="1"/>
  <c r="AG517" i="14"/>
  <c r="AH517" i="14" s="1"/>
  <c r="X517" i="14"/>
  <c r="R501" i="14"/>
  <c r="I501" i="14"/>
  <c r="J501" i="14" s="1"/>
  <c r="X493" i="14"/>
  <c r="R493" i="14"/>
  <c r="S493" i="14" s="1"/>
  <c r="T493" i="14" s="1"/>
  <c r="O493" i="14"/>
  <c r="I493" i="14"/>
  <c r="J493" i="14" s="1"/>
  <c r="H493" i="14"/>
  <c r="I485" i="14"/>
  <c r="J485" i="14" s="1"/>
  <c r="H485" i="14"/>
  <c r="AG485" i="14"/>
  <c r="AH485" i="14" s="1"/>
  <c r="AA485" i="14"/>
  <c r="AC485" i="14" s="1"/>
  <c r="X485" i="14"/>
  <c r="Y485" i="14" s="1"/>
  <c r="Z485" i="14" s="1"/>
  <c r="U485" i="14"/>
  <c r="V485" i="14" s="1"/>
  <c r="R485" i="14"/>
  <c r="S485" i="14" s="1"/>
  <c r="T485" i="14" s="1"/>
  <c r="H477" i="14"/>
  <c r="AG477" i="14"/>
  <c r="AH477" i="14" s="1"/>
  <c r="AA477" i="14"/>
  <c r="AB477" i="14" s="1"/>
  <c r="X477" i="14"/>
  <c r="U477" i="14"/>
  <c r="V477" i="14" s="1"/>
  <c r="R477" i="14"/>
  <c r="S477" i="14" s="1"/>
  <c r="T477" i="14" s="1"/>
  <c r="L477" i="14"/>
  <c r="AG469" i="14"/>
  <c r="AH469" i="14" s="1"/>
  <c r="AA469" i="14"/>
  <c r="AB469" i="14" s="1"/>
  <c r="X469" i="14"/>
  <c r="U469" i="14"/>
  <c r="V469" i="14" s="1"/>
  <c r="R469" i="14"/>
  <c r="L469" i="14"/>
  <c r="M469" i="14" s="1"/>
  <c r="I469" i="14"/>
  <c r="J469" i="14" s="1"/>
  <c r="H461" i="14"/>
  <c r="AG461" i="14"/>
  <c r="AH461" i="14" s="1"/>
  <c r="AA461" i="14"/>
  <c r="AB461" i="14" s="1"/>
  <c r="X461" i="14"/>
  <c r="U461" i="14"/>
  <c r="V461" i="14" s="1"/>
  <c r="R461" i="14"/>
  <c r="S461" i="14" s="1"/>
  <c r="T461" i="14" s="1"/>
  <c r="L461" i="14"/>
  <c r="M461" i="14" s="1"/>
  <c r="I453" i="14"/>
  <c r="J453" i="14" s="1"/>
  <c r="H453" i="14"/>
  <c r="AG453" i="14"/>
  <c r="AH453" i="14" s="1"/>
  <c r="AA453" i="14"/>
  <c r="AB453" i="14" s="1"/>
  <c r="X453" i="14"/>
  <c r="U453" i="14"/>
  <c r="V453" i="14" s="1"/>
  <c r="R453" i="14"/>
  <c r="S453" i="14" s="1"/>
  <c r="T453" i="14" s="1"/>
  <c r="L445" i="14"/>
  <c r="N445" i="14" s="1"/>
  <c r="I445" i="14"/>
  <c r="J445" i="14" s="1"/>
  <c r="H445" i="14"/>
  <c r="AG445" i="14"/>
  <c r="AH445" i="14" s="1"/>
  <c r="AA445" i="14"/>
  <c r="AC445" i="14" s="1"/>
  <c r="X445" i="14"/>
  <c r="U445" i="14"/>
  <c r="V445" i="14" s="1"/>
  <c r="AG437" i="14"/>
  <c r="AI437" i="14" s="1"/>
  <c r="X437" i="14"/>
  <c r="Y437" i="14" s="1"/>
  <c r="Z437" i="14" s="1"/>
  <c r="O437" i="14"/>
  <c r="Q437" i="14" s="1"/>
  <c r="AD429" i="14"/>
  <c r="AE429" i="14" s="1"/>
  <c r="AA429" i="14"/>
  <c r="AB429" i="14" s="1"/>
  <c r="U429" i="14"/>
  <c r="V429" i="14" s="1"/>
  <c r="O429" i="14"/>
  <c r="P429" i="14" s="1"/>
  <c r="AA421" i="14"/>
  <c r="AB421" i="14" s="1"/>
  <c r="R421" i="14"/>
  <c r="U413" i="14"/>
  <c r="V413" i="14" s="1"/>
  <c r="O413" i="14"/>
  <c r="P413" i="14" s="1"/>
  <c r="O381" i="14"/>
  <c r="P381" i="14" s="1"/>
  <c r="AA381" i="14"/>
  <c r="AB381" i="14" s="1"/>
  <c r="AA373" i="14"/>
  <c r="AB373" i="14" s="1"/>
  <c r="U373" i="14"/>
  <c r="V373" i="14" s="1"/>
  <c r="AA365" i="14"/>
  <c r="AB365" i="14" s="1"/>
  <c r="U365" i="14"/>
  <c r="V365" i="14" s="1"/>
  <c r="AD365" i="14"/>
  <c r="AE365" i="14" s="1"/>
  <c r="AA349" i="14"/>
  <c r="AB349" i="14" s="1"/>
  <c r="U349" i="14"/>
  <c r="V349" i="14" s="1"/>
  <c r="R349" i="14"/>
  <c r="S349" i="14" s="1"/>
  <c r="T349" i="14" s="1"/>
  <c r="AA333" i="14"/>
  <c r="AB333" i="14" s="1"/>
  <c r="U333" i="14"/>
  <c r="V333" i="14" s="1"/>
  <c r="R325" i="14"/>
  <c r="U325" i="14"/>
  <c r="V325" i="14" s="1"/>
  <c r="O317" i="14"/>
  <c r="P317" i="14" s="1"/>
  <c r="U317" i="14"/>
  <c r="V317" i="14" s="1"/>
  <c r="AA317" i="14"/>
  <c r="AB317" i="14" s="1"/>
  <c r="L301" i="14"/>
  <c r="M301" i="14" s="1"/>
  <c r="H301" i="14"/>
  <c r="U301" i="14"/>
  <c r="AA301" i="14"/>
  <c r="X301" i="14"/>
  <c r="Y301" i="14" s="1"/>
  <c r="Z301" i="14" s="1"/>
  <c r="X293" i="14"/>
  <c r="Y293" i="14" s="1"/>
  <c r="Z293" i="14" s="1"/>
  <c r="L293" i="14"/>
  <c r="M293" i="14" s="1"/>
  <c r="X277" i="14"/>
  <c r="O277" i="14"/>
  <c r="Q277" i="14" s="1"/>
  <c r="L277" i="14"/>
  <c r="I277" i="14"/>
  <c r="J277" i="14" s="1"/>
  <c r="AG277" i="14"/>
  <c r="AD277" i="14"/>
  <c r="AE277" i="14" s="1"/>
  <c r="AG269" i="14"/>
  <c r="AH269" i="14" s="1"/>
  <c r="U269" i="14"/>
  <c r="V269" i="14" s="1"/>
  <c r="AD269" i="14"/>
  <c r="AA269" i="14"/>
  <c r="AC269" i="14" s="1"/>
  <c r="X269" i="14"/>
  <c r="Y269" i="14" s="1"/>
  <c r="Z269" i="14" s="1"/>
  <c r="L269" i="14"/>
  <c r="N269" i="14" s="1"/>
  <c r="I269" i="14"/>
  <c r="J269" i="14" s="1"/>
  <c r="I261" i="14"/>
  <c r="J261" i="14" s="1"/>
  <c r="H261" i="14"/>
  <c r="AG261" i="14"/>
  <c r="AH261" i="14" s="1"/>
  <c r="U261" i="14"/>
  <c r="V261" i="14" s="1"/>
  <c r="AD261" i="14"/>
  <c r="AE261" i="14" s="1"/>
  <c r="X261" i="14"/>
  <c r="O261" i="14"/>
  <c r="P261" i="14" s="1"/>
  <c r="X253" i="14"/>
  <c r="O253" i="14"/>
  <c r="L253" i="14"/>
  <c r="N253" i="14" s="1"/>
  <c r="I253" i="14"/>
  <c r="J253" i="14" s="1"/>
  <c r="AG253" i="14"/>
  <c r="AH253" i="14" s="1"/>
  <c r="U253" i="14"/>
  <c r="V253" i="14" s="1"/>
  <c r="AD253" i="14"/>
  <c r="AE253" i="14" s="1"/>
  <c r="AD245" i="14"/>
  <c r="AE245" i="14" s="1"/>
  <c r="AA245" i="14"/>
  <c r="X245" i="14"/>
  <c r="Y245" i="14" s="1"/>
  <c r="Z245" i="14" s="1"/>
  <c r="O245" i="14"/>
  <c r="P245" i="14" s="1"/>
  <c r="I245" i="14"/>
  <c r="J245" i="14" s="1"/>
  <c r="H245" i="14"/>
  <c r="I237" i="14"/>
  <c r="J237" i="14" s="1"/>
  <c r="H237" i="14"/>
  <c r="AG237" i="14"/>
  <c r="AH237" i="14" s="1"/>
  <c r="U237" i="14"/>
  <c r="V237" i="14" s="1"/>
  <c r="AD237" i="14"/>
  <c r="AE237" i="14" s="1"/>
  <c r="X237" i="14"/>
  <c r="Y237" i="14" s="1"/>
  <c r="Z237" i="14" s="1"/>
  <c r="O237" i="14"/>
  <c r="P237" i="14" s="1"/>
  <c r="H229" i="14"/>
  <c r="AG229" i="14"/>
  <c r="AH229" i="14" s="1"/>
  <c r="U229" i="14"/>
  <c r="V229" i="14" s="1"/>
  <c r="AD229" i="14"/>
  <c r="AE229" i="14" s="1"/>
  <c r="AA229" i="14"/>
  <c r="AB229" i="14" s="1"/>
  <c r="O229" i="14"/>
  <c r="Q229" i="14" s="1"/>
  <c r="L229" i="14"/>
  <c r="M229" i="14" s="1"/>
  <c r="L221" i="14"/>
  <c r="M221" i="14" s="1"/>
  <c r="I221" i="14"/>
  <c r="J221" i="14" s="1"/>
  <c r="H221" i="14"/>
  <c r="AG221" i="14"/>
  <c r="AH221" i="14" s="1"/>
  <c r="U221" i="14"/>
  <c r="V221" i="14" s="1"/>
  <c r="AA221" i="14"/>
  <c r="AB221" i="14" s="1"/>
  <c r="X221" i="14"/>
  <c r="Y221" i="14" s="1"/>
  <c r="Z221" i="14" s="1"/>
  <c r="AG213" i="14"/>
  <c r="AH213" i="14" s="1"/>
  <c r="U213" i="14"/>
  <c r="V213" i="14" s="1"/>
  <c r="AD213" i="14"/>
  <c r="AE213" i="14" s="1"/>
  <c r="AA213" i="14"/>
  <c r="AB213" i="14" s="1"/>
  <c r="X213" i="14"/>
  <c r="L213" i="14"/>
  <c r="M213" i="14" s="1"/>
  <c r="I213" i="14"/>
  <c r="J213" i="14" s="1"/>
  <c r="X205" i="14"/>
  <c r="O205" i="14"/>
  <c r="P205" i="14" s="1"/>
  <c r="L205" i="14"/>
  <c r="M205" i="14" s="1"/>
  <c r="I205" i="14"/>
  <c r="J205" i="14" s="1"/>
  <c r="AG205" i="14"/>
  <c r="AH205" i="14" s="1"/>
  <c r="U205" i="14"/>
  <c r="V205" i="14" s="1"/>
  <c r="AD205" i="14"/>
  <c r="AE205" i="14" s="1"/>
  <c r="O197" i="14"/>
  <c r="P197" i="14" s="1"/>
  <c r="L197" i="14"/>
  <c r="M197" i="14" s="1"/>
  <c r="I197" i="14"/>
  <c r="J197" i="14" s="1"/>
  <c r="H197" i="14"/>
  <c r="AD197" i="14"/>
  <c r="AA197" i="14"/>
  <c r="AB197" i="14" s="1"/>
  <c r="H189" i="14"/>
  <c r="AG189" i="14"/>
  <c r="AH189" i="14" s="1"/>
  <c r="U189" i="14"/>
  <c r="V189" i="14" s="1"/>
  <c r="AD189" i="14"/>
  <c r="AF189" i="14" s="1"/>
  <c r="AA189" i="14"/>
  <c r="AC189" i="14" s="1"/>
  <c r="O189" i="14"/>
  <c r="Q189" i="14" s="1"/>
  <c r="L189" i="14"/>
  <c r="M189" i="14" s="1"/>
  <c r="H181" i="14"/>
  <c r="AG181" i="14"/>
  <c r="AI181" i="14" s="1"/>
  <c r="U181" i="14"/>
  <c r="AD181" i="14"/>
  <c r="AA181" i="14"/>
  <c r="AC181" i="14" s="1"/>
  <c r="O181" i="14"/>
  <c r="P181" i="14" s="1"/>
  <c r="L181" i="14"/>
  <c r="M181" i="14" s="1"/>
  <c r="I173" i="14"/>
  <c r="J173" i="14" s="1"/>
  <c r="H173" i="14"/>
  <c r="AG173" i="14"/>
  <c r="AI173" i="14" s="1"/>
  <c r="U173" i="14"/>
  <c r="V173" i="14" s="1"/>
  <c r="AD173" i="14"/>
  <c r="AE173" i="14" s="1"/>
  <c r="X173" i="14"/>
  <c r="Y173" i="14" s="1"/>
  <c r="O173" i="14"/>
  <c r="P173" i="14" s="1"/>
  <c r="O165" i="14"/>
  <c r="Q165" i="14" s="1"/>
  <c r="L165" i="14"/>
  <c r="M165" i="14" s="1"/>
  <c r="I165" i="14"/>
  <c r="K165" i="14" s="1"/>
  <c r="H165" i="14"/>
  <c r="AD165" i="14"/>
  <c r="AF165" i="14" s="1"/>
  <c r="AA165" i="14"/>
  <c r="AB165" i="14" s="1"/>
  <c r="AA157" i="14"/>
  <c r="AB157" i="14" s="1"/>
  <c r="X157" i="14"/>
  <c r="Y157" i="14" s="1"/>
  <c r="O157" i="14"/>
  <c r="Q157" i="14" s="1"/>
  <c r="L157" i="14"/>
  <c r="M157" i="14" s="1"/>
  <c r="H157" i="14"/>
  <c r="AG149" i="14"/>
  <c r="AH149" i="14" s="1"/>
  <c r="U149" i="14"/>
  <c r="AD149" i="14"/>
  <c r="AE149" i="14" s="1"/>
  <c r="AA149" i="14"/>
  <c r="AB149" i="14" s="1"/>
  <c r="X149" i="14"/>
  <c r="Y149" i="14" s="1"/>
  <c r="L149" i="14"/>
  <c r="N149" i="14" s="1"/>
  <c r="X141" i="14"/>
  <c r="Y141" i="14" s="1"/>
  <c r="O141" i="14"/>
  <c r="Q141" i="14" s="1"/>
  <c r="L141" i="14"/>
  <c r="M141" i="14" s="1"/>
  <c r="I141" i="14"/>
  <c r="K141" i="14" s="1"/>
  <c r="AG141" i="14"/>
  <c r="AH141" i="14" s="1"/>
  <c r="U141" i="14"/>
  <c r="W141" i="14" s="1"/>
  <c r="AA133" i="14"/>
  <c r="AB133" i="14" s="1"/>
  <c r="X133" i="14"/>
  <c r="Y133" i="14" s="1"/>
  <c r="O133" i="14"/>
  <c r="L133" i="14"/>
  <c r="M133" i="14" s="1"/>
  <c r="H133" i="14"/>
  <c r="R85" i="14"/>
  <c r="S85" i="14" s="1"/>
  <c r="O85" i="14"/>
  <c r="P85" i="14" s="1"/>
  <c r="O973" i="14"/>
  <c r="P973" i="14" s="1"/>
  <c r="U949" i="14"/>
  <c r="V949" i="14" s="1"/>
  <c r="O1069" i="14"/>
  <c r="P1069" i="14" s="1"/>
  <c r="L933" i="14"/>
  <c r="M933" i="14" s="1"/>
  <c r="O997" i="14"/>
  <c r="P997" i="14" s="1"/>
  <c r="R901" i="14"/>
  <c r="S901" i="14" s="1"/>
  <c r="T901" i="14" s="1"/>
  <c r="I941" i="14"/>
  <c r="J941" i="14" s="1"/>
  <c r="I957" i="14"/>
  <c r="AA893" i="14"/>
  <c r="AB55" i="14"/>
  <c r="AC55" i="14" s="1"/>
  <c r="AB67" i="14"/>
  <c r="AC67" i="14" s="1"/>
  <c r="R1070" i="14"/>
  <c r="K80" i="14"/>
  <c r="J80" i="14"/>
  <c r="AI98" i="14"/>
  <c r="AH98" i="14"/>
  <c r="Q123" i="14"/>
  <c r="P123" i="14"/>
  <c r="N148" i="14"/>
  <c r="M148" i="14"/>
  <c r="AC153" i="14"/>
  <c r="AB153" i="14"/>
  <c r="AI176" i="14"/>
  <c r="AH176" i="14"/>
  <c r="S187" i="14"/>
  <c r="T187" i="14" s="1"/>
  <c r="W188" i="14"/>
  <c r="V188" i="14"/>
  <c r="Q193" i="14"/>
  <c r="P193" i="14"/>
  <c r="S204" i="14"/>
  <c r="T204" i="14" s="1"/>
  <c r="AC207" i="14"/>
  <c r="AB207" i="14"/>
  <c r="N212" i="14"/>
  <c r="M212" i="14"/>
  <c r="Y218" i="14"/>
  <c r="Z218" i="14" s="1"/>
  <c r="W228" i="14"/>
  <c r="V228" i="14"/>
  <c r="W231" i="14"/>
  <c r="V231" i="14"/>
  <c r="Y236" i="14"/>
  <c r="Z236" i="14" s="1"/>
  <c r="Q237" i="14"/>
  <c r="AC238" i="14"/>
  <c r="AB238" i="14"/>
  <c r="AF239" i="14"/>
  <c r="AE239" i="14"/>
  <c r="Y246" i="14"/>
  <c r="Z246" i="14" s="1"/>
  <c r="Q249" i="14"/>
  <c r="P249" i="14"/>
  <c r="S252" i="14"/>
  <c r="T252" i="14" s="1"/>
  <c r="AI252" i="14"/>
  <c r="AH252" i="14"/>
  <c r="AF253" i="14"/>
  <c r="Q257" i="14"/>
  <c r="P257" i="14"/>
  <c r="Y259" i="14"/>
  <c r="Z259" i="14" s="1"/>
  <c r="Y260" i="14"/>
  <c r="Z260" i="14" s="1"/>
  <c r="Q261" i="14"/>
  <c r="AF262" i="14"/>
  <c r="AE262" i="14"/>
  <c r="Q266" i="14"/>
  <c r="P266" i="14"/>
  <c r="Q268" i="14"/>
  <c r="P268" i="14"/>
  <c r="AI271" i="14"/>
  <c r="AH271" i="14"/>
  <c r="AC273" i="14"/>
  <c r="AB273" i="14"/>
  <c r="AI276" i="14"/>
  <c r="AH276" i="14"/>
  <c r="Y279" i="14"/>
  <c r="Z279" i="14" s="1"/>
  <c r="W280" i="14"/>
  <c r="V280" i="14"/>
  <c r="S287" i="14"/>
  <c r="T287" i="14" s="1"/>
  <c r="AF290" i="14"/>
  <c r="AE290" i="14"/>
  <c r="Q292" i="14"/>
  <c r="P292" i="14"/>
  <c r="K294" i="14"/>
  <c r="J294" i="14"/>
  <c r="N295" i="14"/>
  <c r="M295" i="14"/>
  <c r="N296" i="14"/>
  <c r="M296" i="14"/>
  <c r="Y297" i="14"/>
  <c r="Z297" i="14" s="1"/>
  <c r="W299" i="14"/>
  <c r="V299" i="14"/>
  <c r="AI302" i="14"/>
  <c r="AH302" i="14"/>
  <c r="K306" i="14"/>
  <c r="J306" i="14"/>
  <c r="Y315" i="14"/>
  <c r="Z315" i="14" s="1"/>
  <c r="Y319" i="14"/>
  <c r="Z319" i="14" s="1"/>
  <c r="Y320" i="14"/>
  <c r="Z320" i="14" s="1"/>
  <c r="K326" i="14"/>
  <c r="J326" i="14"/>
  <c r="Y328" i="14"/>
  <c r="Z328" i="14" s="1"/>
  <c r="Y335" i="14"/>
  <c r="Z335" i="14" s="1"/>
  <c r="Y336" i="14"/>
  <c r="Z336" i="14" s="1"/>
  <c r="S340" i="14"/>
  <c r="T340" i="14" s="1"/>
  <c r="Y343" i="14"/>
  <c r="Z343" i="14" s="1"/>
  <c r="Y344" i="14"/>
  <c r="Z344" i="14" s="1"/>
  <c r="AI346" i="14"/>
  <c r="AH346" i="14"/>
  <c r="AC347" i="14"/>
  <c r="AB347" i="14"/>
  <c r="Q351" i="14"/>
  <c r="P351" i="14"/>
  <c r="S352" i="14"/>
  <c r="T352" i="14" s="1"/>
  <c r="S353" i="14"/>
  <c r="T353" i="14" s="1"/>
  <c r="AF360" i="14"/>
  <c r="AE360" i="14"/>
  <c r="Y390" i="14"/>
  <c r="Z390" i="14" s="1"/>
  <c r="AC392" i="14"/>
  <c r="AB392" i="14"/>
  <c r="AC400" i="14"/>
  <c r="AB400" i="14"/>
  <c r="K402" i="14"/>
  <c r="J402" i="14"/>
  <c r="S405" i="14"/>
  <c r="T405" i="14" s="1"/>
  <c r="Y423" i="14"/>
  <c r="Z423" i="14" s="1"/>
  <c r="AC424" i="14"/>
  <c r="AB424" i="14"/>
  <c r="S427" i="14"/>
  <c r="T427" i="14" s="1"/>
  <c r="AF427" i="14"/>
  <c r="AE427" i="14"/>
  <c r="N431" i="14"/>
  <c r="M431" i="14"/>
  <c r="Y436" i="14"/>
  <c r="Z436" i="14" s="1"/>
  <c r="Q438" i="14"/>
  <c r="P438" i="14"/>
  <c r="Q446" i="14"/>
  <c r="P446" i="14"/>
  <c r="N461" i="14"/>
  <c r="AF465" i="14"/>
  <c r="AE465" i="14"/>
  <c r="N477" i="14"/>
  <c r="M477" i="14"/>
  <c r="AC481" i="14"/>
  <c r="AB481" i="14"/>
  <c r="Q487" i="14"/>
  <c r="P487" i="14"/>
  <c r="S488" i="14"/>
  <c r="T488" i="14" s="1"/>
  <c r="S489" i="14"/>
  <c r="T489" i="14" s="1"/>
  <c r="AC497" i="14"/>
  <c r="AB497" i="14"/>
  <c r="Y503" i="14"/>
  <c r="Z503" i="14" s="1"/>
  <c r="S506" i="14"/>
  <c r="T506" i="14" s="1"/>
  <c r="W514" i="14"/>
  <c r="V514" i="14"/>
  <c r="Y517" i="14"/>
  <c r="Z517" i="14" s="1"/>
  <c r="S519" i="14"/>
  <c r="T519" i="14" s="1"/>
  <c r="Y522" i="14"/>
  <c r="Z522" i="14" s="1"/>
  <c r="AF525" i="14"/>
  <c r="AE525" i="14"/>
  <c r="S528" i="14"/>
  <c r="T528" i="14" s="1"/>
  <c r="W530" i="14"/>
  <c r="V530" i="14"/>
  <c r="S535" i="14"/>
  <c r="T535" i="14" s="1"/>
  <c r="Y542" i="14"/>
  <c r="Z542" i="14" s="1"/>
  <c r="AF545" i="14"/>
  <c r="AE545" i="14"/>
  <c r="S550" i="14"/>
  <c r="T550" i="14" s="1"/>
  <c r="S551" i="14"/>
  <c r="T551" i="14" s="1"/>
  <c r="Q554" i="14"/>
  <c r="P554" i="14"/>
  <c r="S555" i="14"/>
  <c r="T555" i="14" s="1"/>
  <c r="AF555" i="14"/>
  <c r="AE555" i="14"/>
  <c r="Q558" i="14"/>
  <c r="P558" i="14"/>
  <c r="W560" i="14"/>
  <c r="V560" i="14"/>
  <c r="Y566" i="14"/>
  <c r="Z566" i="14" s="1"/>
  <c r="Q568" i="14"/>
  <c r="P568" i="14"/>
  <c r="Y570" i="14"/>
  <c r="Z570" i="14" s="1"/>
  <c r="Y578" i="14"/>
  <c r="Z578" i="14" s="1"/>
  <c r="Q579" i="14"/>
  <c r="P579" i="14"/>
  <c r="S581" i="14"/>
  <c r="T581" i="14" s="1"/>
  <c r="Y582" i="14"/>
  <c r="Z582" i="14" s="1"/>
  <c r="N590" i="14"/>
  <c r="M590" i="14"/>
  <c r="S595" i="14"/>
  <c r="T595" i="14" s="1"/>
  <c r="Y598" i="14"/>
  <c r="Z598" i="14" s="1"/>
  <c r="Q625" i="14"/>
  <c r="P625" i="14"/>
  <c r="AC628" i="14"/>
  <c r="AB628" i="14"/>
  <c r="K630" i="14"/>
  <c r="J630" i="14"/>
  <c r="Y636" i="14"/>
  <c r="Z636" i="14" s="1"/>
  <c r="Y640" i="14"/>
  <c r="Z640" i="14" s="1"/>
  <c r="Y643" i="14"/>
  <c r="Z643" i="14" s="1"/>
  <c r="S646" i="14"/>
  <c r="T646" i="14" s="1"/>
  <c r="Y649" i="14"/>
  <c r="Z649" i="14" s="1"/>
  <c r="Y656" i="14"/>
  <c r="Z656" i="14" s="1"/>
  <c r="Y658" i="14"/>
  <c r="Z658" i="14" s="1"/>
  <c r="S664" i="14"/>
  <c r="T664" i="14" s="1"/>
  <c r="Y666" i="14"/>
  <c r="Z666" i="14" s="1"/>
  <c r="Y682" i="14"/>
  <c r="Z682" i="14" s="1"/>
  <c r="W684" i="14"/>
  <c r="V684" i="14"/>
  <c r="S687" i="14"/>
  <c r="T687" i="14" s="1"/>
  <c r="AC691" i="14"/>
  <c r="AB691" i="14"/>
  <c r="Y701" i="14"/>
  <c r="Z701" i="14" s="1"/>
  <c r="N703" i="14"/>
  <c r="M703" i="14"/>
  <c r="S707" i="14"/>
  <c r="T707" i="14" s="1"/>
  <c r="W709" i="14"/>
  <c r="V709" i="14"/>
  <c r="Y717" i="14"/>
  <c r="Z717" i="14" s="1"/>
  <c r="S727" i="14"/>
  <c r="T727" i="14" s="1"/>
  <c r="AF727" i="14"/>
  <c r="AE727" i="14"/>
  <c r="Q733" i="14"/>
  <c r="P733" i="14"/>
  <c r="S735" i="14"/>
  <c r="T735" i="14" s="1"/>
  <c r="AF735" i="14"/>
  <c r="AE735" i="14"/>
  <c r="AC738" i="14"/>
  <c r="AB738" i="14"/>
  <c r="S744" i="14"/>
  <c r="T744" i="14" s="1"/>
  <c r="Q747" i="14"/>
  <c r="P747" i="14"/>
  <c r="S750" i="14"/>
  <c r="T750" i="14" s="1"/>
  <c r="N764" i="14"/>
  <c r="M764" i="14"/>
  <c r="N774" i="14"/>
  <c r="M774" i="14"/>
  <c r="Y775" i="14"/>
  <c r="Z775" i="14" s="1"/>
  <c r="Y787" i="14"/>
  <c r="Z787" i="14" s="1"/>
  <c r="N791" i="14"/>
  <c r="M791" i="14"/>
  <c r="Y795" i="14"/>
  <c r="Z795" i="14" s="1"/>
  <c r="AF796" i="14"/>
  <c r="AE796" i="14"/>
  <c r="AI798" i="14"/>
  <c r="AH798" i="14"/>
  <c r="AF803" i="14"/>
  <c r="AE803" i="14"/>
  <c r="AF830" i="14"/>
  <c r="AE830" i="14"/>
  <c r="Y832" i="14"/>
  <c r="Z832" i="14" s="1"/>
  <c r="AF836" i="14"/>
  <c r="AE836" i="14"/>
  <c r="AI836" i="14"/>
  <c r="AH836" i="14"/>
  <c r="S840" i="14"/>
  <c r="T840" i="14" s="1"/>
  <c r="AF840" i="14"/>
  <c r="AE840" i="14"/>
  <c r="Y848" i="14"/>
  <c r="Z848" i="14" s="1"/>
  <c r="Y857" i="14"/>
  <c r="Z857" i="14" s="1"/>
  <c r="Y860" i="14"/>
  <c r="Z860" i="14" s="1"/>
  <c r="AI863" i="14"/>
  <c r="AH863" i="14"/>
  <c r="S868" i="14"/>
  <c r="T868" i="14" s="1"/>
  <c r="N876" i="14"/>
  <c r="M876" i="14"/>
  <c r="AI880" i="14"/>
  <c r="AH880" i="14"/>
  <c r="AC888" i="14"/>
  <c r="AB888" i="14"/>
  <c r="AC892" i="14"/>
  <c r="AB892" i="14"/>
  <c r="Q900" i="14"/>
  <c r="P900" i="14"/>
  <c r="W901" i="14"/>
  <c r="V901" i="14"/>
  <c r="N907" i="14"/>
  <c r="M907" i="14"/>
  <c r="AI911" i="14"/>
  <c r="AH911" i="14"/>
  <c r="AF913" i="14"/>
  <c r="AE913" i="14"/>
  <c r="Y916" i="14"/>
  <c r="Z916" i="14" s="1"/>
  <c r="S924" i="14"/>
  <c r="T924" i="14" s="1"/>
  <c r="S932" i="14"/>
  <c r="T932" i="14" s="1"/>
  <c r="S944" i="14"/>
  <c r="T944" i="14" s="1"/>
  <c r="K953" i="14"/>
  <c r="J953" i="14"/>
  <c r="S964" i="14"/>
  <c r="T964" i="14" s="1"/>
  <c r="AF964" i="14"/>
  <c r="AE964" i="14"/>
  <c r="Y969" i="14"/>
  <c r="Z969" i="14" s="1"/>
  <c r="S980" i="14"/>
  <c r="T980" i="14" s="1"/>
  <c r="Y991" i="14"/>
  <c r="Z991" i="14" s="1"/>
  <c r="W997" i="14"/>
  <c r="Y999" i="14"/>
  <c r="Z999" i="14" s="1"/>
  <c r="S1013" i="14"/>
  <c r="T1013" i="14" s="1"/>
  <c r="Y1023" i="14"/>
  <c r="Z1023" i="14" s="1"/>
  <c r="S1028" i="14"/>
  <c r="T1028" i="14" s="1"/>
  <c r="S1036" i="14"/>
  <c r="T1036" i="14" s="1"/>
  <c r="S1039" i="14"/>
  <c r="T1039" i="14" s="1"/>
  <c r="AI1040" i="14"/>
  <c r="AH1040" i="14"/>
  <c r="S1048" i="14"/>
  <c r="T1048" i="14" s="1"/>
  <c r="AF1061" i="14"/>
  <c r="AE1061" i="14"/>
  <c r="N1075" i="14"/>
  <c r="M1075" i="14"/>
  <c r="K82" i="14"/>
  <c r="J82" i="14"/>
  <c r="AC87" i="14"/>
  <c r="AB87" i="14"/>
  <c r="K160" i="14"/>
  <c r="J160" i="14"/>
  <c r="AC190" i="14"/>
  <c r="AB190" i="14"/>
  <c r="AC84" i="14"/>
  <c r="AB84" i="14"/>
  <c r="AI86" i="14"/>
  <c r="AH86" i="14"/>
  <c r="AF87" i="14"/>
  <c r="AE87" i="14"/>
  <c r="AC88" i="14"/>
  <c r="AB88" i="14"/>
  <c r="AF91" i="14"/>
  <c r="AE91" i="14"/>
  <c r="AC95" i="14"/>
  <c r="AB95" i="14"/>
  <c r="AF113" i="14"/>
  <c r="AE113" i="14"/>
  <c r="Q138" i="14"/>
  <c r="P138" i="14"/>
  <c r="V141" i="14"/>
  <c r="AC145" i="14"/>
  <c r="AB145" i="14"/>
  <c r="K156" i="14"/>
  <c r="J156" i="14"/>
  <c r="AI164" i="14"/>
  <c r="AH164" i="14"/>
  <c r="Y187" i="14"/>
  <c r="Z187" i="14" s="1"/>
  <c r="Y188" i="14"/>
  <c r="Z188" i="14" s="1"/>
  <c r="S193" i="14"/>
  <c r="T193" i="14" s="1"/>
  <c r="S196" i="14"/>
  <c r="T196" i="14" s="1"/>
  <c r="AF197" i="14"/>
  <c r="AE197" i="14"/>
  <c r="S208" i="14"/>
  <c r="T208" i="14" s="1"/>
  <c r="W212" i="14"/>
  <c r="V212" i="14"/>
  <c r="W215" i="14"/>
  <c r="V215" i="14"/>
  <c r="Y219" i="14"/>
  <c r="Z219" i="14" s="1"/>
  <c r="S226" i="14"/>
  <c r="T226" i="14" s="1"/>
  <c r="Y228" i="14"/>
  <c r="Z228" i="14" s="1"/>
  <c r="AC230" i="14"/>
  <c r="AB230" i="14"/>
  <c r="AF231" i="14"/>
  <c r="AE231" i="14"/>
  <c r="Q234" i="14"/>
  <c r="P234" i="14"/>
  <c r="AF238" i="14"/>
  <c r="AE238" i="14"/>
  <c r="AI239" i="14"/>
  <c r="AH239" i="14"/>
  <c r="N244" i="14"/>
  <c r="M244" i="14"/>
  <c r="W255" i="14"/>
  <c r="V255" i="14"/>
  <c r="AC260" i="14"/>
  <c r="AB260" i="14"/>
  <c r="Y261" i="14"/>
  <c r="Z261" i="14" s="1"/>
  <c r="N265" i="14"/>
  <c r="M265" i="14"/>
  <c r="Y266" i="14"/>
  <c r="Z266" i="14" s="1"/>
  <c r="W268" i="14"/>
  <c r="V268" i="14"/>
  <c r="M269" i="14"/>
  <c r="AC270" i="14"/>
  <c r="AB270" i="14"/>
  <c r="S272" i="14"/>
  <c r="T272" i="14" s="1"/>
  <c r="K276" i="14"/>
  <c r="J276" i="14"/>
  <c r="AI277" i="14"/>
  <c r="AH277" i="14"/>
  <c r="N278" i="14"/>
  <c r="M278" i="14"/>
  <c r="Y280" i="14"/>
  <c r="Z280" i="14" s="1"/>
  <c r="Q281" i="14"/>
  <c r="P281" i="14"/>
  <c r="AI282" i="14"/>
  <c r="AH282" i="14"/>
  <c r="Y283" i="14"/>
  <c r="Z283" i="14" s="1"/>
  <c r="S288" i="14"/>
  <c r="T288" i="14" s="1"/>
  <c r="S295" i="14"/>
  <c r="T295" i="14" s="1"/>
  <c r="Q296" i="14"/>
  <c r="P296" i="14"/>
  <c r="AC297" i="14"/>
  <c r="AB297" i="14"/>
  <c r="Y300" i="14"/>
  <c r="Z300" i="14" s="1"/>
  <c r="AC301" i="14"/>
  <c r="AB301" i="14"/>
  <c r="S303" i="14"/>
  <c r="T303" i="14" s="1"/>
  <c r="Y304" i="14"/>
  <c r="Z304" i="14" s="1"/>
  <c r="S306" i="14"/>
  <c r="T306" i="14" s="1"/>
  <c r="W307" i="14"/>
  <c r="V307" i="14"/>
  <c r="AF313" i="14"/>
  <c r="AE313" i="14"/>
  <c r="AC319" i="14"/>
  <c r="AB319" i="14"/>
  <c r="AC320" i="14"/>
  <c r="AB320" i="14"/>
  <c r="AF321" i="14"/>
  <c r="AE321" i="14"/>
  <c r="AC344" i="14"/>
  <c r="AB344" i="14"/>
  <c r="S347" i="14"/>
  <c r="T347" i="14" s="1"/>
  <c r="Y355" i="14"/>
  <c r="Z355" i="14" s="1"/>
  <c r="S360" i="14"/>
  <c r="T360" i="14" s="1"/>
  <c r="S361" i="14"/>
  <c r="T361" i="14" s="1"/>
  <c r="S364" i="14"/>
  <c r="T364" i="14" s="1"/>
  <c r="N367" i="14"/>
  <c r="M367" i="14"/>
  <c r="Q368" i="14"/>
  <c r="P368" i="14"/>
  <c r="S371" i="14"/>
  <c r="T371" i="14" s="1"/>
  <c r="S378" i="14"/>
  <c r="T378" i="14" s="1"/>
  <c r="Q379" i="14"/>
  <c r="P379" i="14"/>
  <c r="S395" i="14"/>
  <c r="T395" i="14" s="1"/>
  <c r="AF395" i="14"/>
  <c r="AE395" i="14"/>
  <c r="S402" i="14"/>
  <c r="T402" i="14" s="1"/>
  <c r="S410" i="14"/>
  <c r="T410" i="14" s="1"/>
  <c r="N419" i="14"/>
  <c r="M419" i="14"/>
  <c r="Q431" i="14"/>
  <c r="P431" i="14"/>
  <c r="Q432" i="14"/>
  <c r="P432" i="14"/>
  <c r="Y435" i="14"/>
  <c r="Z435" i="14" s="1"/>
  <c r="W438" i="14"/>
  <c r="V438" i="14"/>
  <c r="N441" i="14"/>
  <c r="M441" i="14"/>
  <c r="S443" i="14"/>
  <c r="T443" i="14" s="1"/>
  <c r="Y445" i="14"/>
  <c r="Z445" i="14" s="1"/>
  <c r="Q454" i="14"/>
  <c r="P454" i="14"/>
  <c r="N462" i="14"/>
  <c r="M462" i="14"/>
  <c r="Q486" i="14"/>
  <c r="P486" i="14"/>
  <c r="S487" i="14"/>
  <c r="T487" i="14" s="1"/>
  <c r="Y488" i="14"/>
  <c r="Z488" i="14" s="1"/>
  <c r="W489" i="14"/>
  <c r="V489" i="14"/>
  <c r="Y498" i="14"/>
  <c r="Z498" i="14" s="1"/>
  <c r="S500" i="14"/>
  <c r="T500" i="14" s="1"/>
  <c r="Y512" i="14"/>
  <c r="Z512" i="14" s="1"/>
  <c r="Y514" i="14"/>
  <c r="Z514" i="14" s="1"/>
  <c r="AI516" i="14"/>
  <c r="AH516" i="14"/>
  <c r="S521" i="14"/>
  <c r="T521" i="14" s="1"/>
  <c r="AC522" i="14"/>
  <c r="AB522" i="14"/>
  <c r="Y528" i="14"/>
  <c r="Z528" i="14" s="1"/>
  <c r="Y530" i="14"/>
  <c r="Z530" i="14" s="1"/>
  <c r="N533" i="14"/>
  <c r="M533" i="14"/>
  <c r="N537" i="14"/>
  <c r="M537" i="14"/>
  <c r="AC542" i="14"/>
  <c r="AB542" i="14"/>
  <c r="Y550" i="14"/>
  <c r="Z550" i="14" s="1"/>
  <c r="Y552" i="14"/>
  <c r="Z552" i="14" s="1"/>
  <c r="S558" i="14"/>
  <c r="T558" i="14" s="1"/>
  <c r="Y560" i="14"/>
  <c r="Z560" i="14" s="1"/>
  <c r="Y562" i="14"/>
  <c r="Z562" i="14" s="1"/>
  <c r="Q563" i="14"/>
  <c r="P563" i="14"/>
  <c r="S564" i="14"/>
  <c r="T564" i="14" s="1"/>
  <c r="W571" i="14"/>
  <c r="V571" i="14"/>
  <c r="Y574" i="14"/>
  <c r="Z574" i="14" s="1"/>
  <c r="N586" i="14"/>
  <c r="M586" i="14"/>
  <c r="AC589" i="14"/>
  <c r="AB589" i="14"/>
  <c r="Y602" i="14"/>
  <c r="Z602" i="14" s="1"/>
  <c r="Q603" i="14"/>
  <c r="P603" i="14"/>
  <c r="Y610" i="14"/>
  <c r="Z610" i="14" s="1"/>
  <c r="N614" i="14"/>
  <c r="M614" i="14"/>
  <c r="S615" i="14"/>
  <c r="T615" i="14" s="1"/>
  <c r="S619" i="14"/>
  <c r="T619" i="14" s="1"/>
  <c r="Y625" i="14"/>
  <c r="Z625" i="14" s="1"/>
  <c r="S627" i="14"/>
  <c r="T627" i="14" s="1"/>
  <c r="AF628" i="14"/>
  <c r="AE628" i="14"/>
  <c r="AC636" i="14"/>
  <c r="AB636" i="14"/>
  <c r="S639" i="14"/>
  <c r="T639" i="14" s="1"/>
  <c r="Y644" i="14"/>
  <c r="Z644" i="14" s="1"/>
  <c r="Y659" i="14"/>
  <c r="Z659" i="14" s="1"/>
  <c r="Y665" i="14"/>
  <c r="Z665" i="14" s="1"/>
  <c r="Y667" i="14"/>
  <c r="Z667" i="14" s="1"/>
  <c r="K670" i="14"/>
  <c r="J670" i="14"/>
  <c r="N673" i="14"/>
  <c r="M673" i="14"/>
  <c r="W674" i="14"/>
  <c r="V674" i="14"/>
  <c r="N681" i="14"/>
  <c r="M681" i="14"/>
  <c r="Y685" i="14"/>
  <c r="Z685" i="14" s="1"/>
  <c r="S688" i="14"/>
  <c r="T688" i="14" s="1"/>
  <c r="W690" i="14"/>
  <c r="V690" i="14"/>
  <c r="Y692" i="14"/>
  <c r="Z692" i="14" s="1"/>
  <c r="Q698" i="14"/>
  <c r="P698" i="14"/>
  <c r="S700" i="14"/>
  <c r="T700" i="14" s="1"/>
  <c r="Y709" i="14"/>
  <c r="Z709" i="14" s="1"/>
  <c r="S713" i="14"/>
  <c r="T713" i="14" s="1"/>
  <c r="S725" i="14"/>
  <c r="T725" i="14" s="1"/>
  <c r="K744" i="14"/>
  <c r="J744" i="14"/>
  <c r="S747" i="14"/>
  <c r="T747" i="14" s="1"/>
  <c r="Y751" i="14"/>
  <c r="Z751" i="14" s="1"/>
  <c r="N754" i="14"/>
  <c r="M754" i="14"/>
  <c r="Y760" i="14"/>
  <c r="Z760" i="14" s="1"/>
  <c r="Y768" i="14"/>
  <c r="Z768" i="14" s="1"/>
  <c r="AC775" i="14"/>
  <c r="AB775" i="14"/>
  <c r="AC777" i="14"/>
  <c r="AB777" i="14"/>
  <c r="AC787" i="14"/>
  <c r="AB787" i="14"/>
  <c r="S792" i="14"/>
  <c r="T792" i="14" s="1"/>
  <c r="AF799" i="14"/>
  <c r="AE799" i="14"/>
  <c r="S805" i="14"/>
  <c r="T805" i="14" s="1"/>
  <c r="S807" i="14"/>
  <c r="T807" i="14" s="1"/>
  <c r="S824" i="14"/>
  <c r="T824" i="14" s="1"/>
  <c r="S829" i="14"/>
  <c r="T829" i="14" s="1"/>
  <c r="Y831" i="14"/>
  <c r="Z831" i="14" s="1"/>
  <c r="AC832" i="14"/>
  <c r="AB832" i="14"/>
  <c r="S844" i="14"/>
  <c r="T844" i="14" s="1"/>
  <c r="AF860" i="14"/>
  <c r="AE860" i="14"/>
  <c r="Q879" i="14"/>
  <c r="P879" i="14"/>
  <c r="S888" i="14"/>
  <c r="T888" i="14" s="1"/>
  <c r="AF888" i="14"/>
  <c r="AE888" i="14"/>
  <c r="AI892" i="14"/>
  <c r="AH892" i="14"/>
  <c r="S899" i="14"/>
  <c r="T899" i="14" s="1"/>
  <c r="S900" i="14"/>
  <c r="T900" i="14" s="1"/>
  <c r="AI901" i="14"/>
  <c r="AH901" i="14"/>
  <c r="AI908" i="14"/>
  <c r="AH908" i="14"/>
  <c r="Q915" i="14"/>
  <c r="P915" i="14"/>
  <c r="S920" i="14"/>
  <c r="T920" i="14" s="1"/>
  <c r="Y924" i="14"/>
  <c r="Z924" i="14" s="1"/>
  <c r="S928" i="14"/>
  <c r="T928" i="14" s="1"/>
  <c r="Y932" i="14"/>
  <c r="Z932" i="14" s="1"/>
  <c r="K936" i="14"/>
  <c r="J936" i="14"/>
  <c r="W944" i="14"/>
  <c r="V944" i="14"/>
  <c r="AB949" i="14"/>
  <c r="K956" i="14"/>
  <c r="J956" i="14"/>
  <c r="V957" i="14"/>
  <c r="N960" i="14"/>
  <c r="M960" i="14"/>
  <c r="N968" i="14"/>
  <c r="M968" i="14"/>
  <c r="AC969" i="14"/>
  <c r="AB969" i="14"/>
  <c r="Y980" i="14"/>
  <c r="Z980" i="14" s="1"/>
  <c r="AC991" i="14"/>
  <c r="AB991" i="14"/>
  <c r="AF997" i="14"/>
  <c r="AE997" i="14"/>
  <c r="Y1015" i="14"/>
  <c r="Z1015" i="14" s="1"/>
  <c r="K1019" i="14"/>
  <c r="J1019" i="14"/>
  <c r="AC1023" i="14"/>
  <c r="AB1023" i="14"/>
  <c r="K1032" i="14"/>
  <c r="J1032" i="14"/>
  <c r="Y1039" i="14"/>
  <c r="Z1039" i="14" s="1"/>
  <c r="Y1048" i="14"/>
  <c r="Z1048" i="14" s="1"/>
  <c r="AC1052" i="14"/>
  <c r="AB1052" i="14"/>
  <c r="AC1059" i="14"/>
  <c r="AB1059" i="14"/>
  <c r="AC1071" i="14"/>
  <c r="AB1071" i="14"/>
  <c r="AC1076" i="14"/>
  <c r="AB1076" i="14"/>
  <c r="Q1075" i="14"/>
  <c r="P1075" i="14"/>
  <c r="W90" i="14"/>
  <c r="V90" i="14"/>
  <c r="Q96" i="14"/>
  <c r="P96" i="14"/>
  <c r="AI127" i="14"/>
  <c r="AH127" i="14"/>
  <c r="AI133" i="14"/>
  <c r="AH133" i="14"/>
  <c r="AF141" i="14"/>
  <c r="AE141" i="14"/>
  <c r="K147" i="14"/>
  <c r="J147" i="14"/>
  <c r="W157" i="14"/>
  <c r="V157" i="14"/>
  <c r="AF178" i="14"/>
  <c r="AE178" i="14"/>
  <c r="Q182" i="14"/>
  <c r="P182" i="14"/>
  <c r="Q186" i="14"/>
  <c r="P186" i="14"/>
  <c r="W78" i="14"/>
  <c r="V78" i="14"/>
  <c r="AI78" i="14"/>
  <c r="AH78" i="14"/>
  <c r="AC79" i="14"/>
  <c r="AB79" i="14"/>
  <c r="W82" i="14"/>
  <c r="V82" i="14"/>
  <c r="AF88" i="14"/>
  <c r="AE88" i="14"/>
  <c r="AI94" i="14"/>
  <c r="AH94" i="14"/>
  <c r="K128" i="14"/>
  <c r="J128" i="14"/>
  <c r="K131" i="14"/>
  <c r="J131" i="14"/>
  <c r="N132" i="14"/>
  <c r="M132" i="14"/>
  <c r="AI134" i="14"/>
  <c r="AH134" i="14"/>
  <c r="N136" i="14"/>
  <c r="M136" i="14"/>
  <c r="Q152" i="14"/>
  <c r="P152" i="14"/>
  <c r="AC161" i="14"/>
  <c r="AB161" i="14"/>
  <c r="K163" i="14"/>
  <c r="J163" i="14"/>
  <c r="AF172" i="14"/>
  <c r="AE172" i="14"/>
  <c r="W178" i="14"/>
  <c r="V178" i="14"/>
  <c r="Q184" i="14"/>
  <c r="P184" i="14"/>
  <c r="W186" i="14"/>
  <c r="V186" i="14"/>
  <c r="AC188" i="14"/>
  <c r="AB188" i="14"/>
  <c r="Y189" i="14"/>
  <c r="Z189" i="14" s="1"/>
  <c r="K191" i="14"/>
  <c r="J191" i="14"/>
  <c r="Y193" i="14"/>
  <c r="Z193" i="14" s="1"/>
  <c r="W197" i="14"/>
  <c r="V197" i="14"/>
  <c r="Y206" i="14"/>
  <c r="Z206" i="14" s="1"/>
  <c r="AI208" i="14"/>
  <c r="AH208" i="14"/>
  <c r="Y212" i="14"/>
  <c r="Z212" i="14" s="1"/>
  <c r="AC214" i="14"/>
  <c r="AB214" i="14"/>
  <c r="AF215" i="14"/>
  <c r="AE215" i="14"/>
  <c r="S220" i="14"/>
  <c r="T220" i="14" s="1"/>
  <c r="AI224" i="14"/>
  <c r="AH224" i="14"/>
  <c r="Y229" i="14"/>
  <c r="Z229" i="14" s="1"/>
  <c r="AF230" i="14"/>
  <c r="AE230" i="14"/>
  <c r="AI231" i="14"/>
  <c r="AH231" i="14"/>
  <c r="Y234" i="14"/>
  <c r="Z234" i="14" s="1"/>
  <c r="AC237" i="14"/>
  <c r="AB237" i="14"/>
  <c r="K240" i="14"/>
  <c r="J240" i="14"/>
  <c r="W244" i="14"/>
  <c r="V244" i="14"/>
  <c r="W247" i="14"/>
  <c r="V247" i="14"/>
  <c r="K252" i="14"/>
  <c r="J252" i="14"/>
  <c r="AF255" i="14"/>
  <c r="AE255" i="14"/>
  <c r="Y257" i="14"/>
  <c r="Z257" i="14" s="1"/>
  <c r="S260" i="14"/>
  <c r="T260" i="14" s="1"/>
  <c r="AC261" i="14"/>
  <c r="AB261" i="14"/>
  <c r="K263" i="14"/>
  <c r="J263" i="14"/>
  <c r="Q265" i="14"/>
  <c r="P265" i="14"/>
  <c r="Y267" i="14"/>
  <c r="Z267" i="14" s="1"/>
  <c r="Y268" i="14"/>
  <c r="Z268" i="14" s="1"/>
  <c r="Q269" i="14"/>
  <c r="P269" i="14"/>
  <c r="AF270" i="14"/>
  <c r="AE270" i="14"/>
  <c r="S273" i="14"/>
  <c r="T273" i="14" s="1"/>
  <c r="N276" i="14"/>
  <c r="M276" i="14"/>
  <c r="AI279" i="14"/>
  <c r="AH279" i="14"/>
  <c r="AC280" i="14"/>
  <c r="AB280" i="14"/>
  <c r="S281" i="14"/>
  <c r="T281" i="14" s="1"/>
  <c r="AC283" i="14"/>
  <c r="AB283" i="14"/>
  <c r="AF283" i="14"/>
  <c r="AE283" i="14"/>
  <c r="K286" i="14"/>
  <c r="J286" i="14"/>
  <c r="Y292" i="14"/>
  <c r="Z292" i="14" s="1"/>
  <c r="S294" i="14"/>
  <c r="T294" i="14" s="1"/>
  <c r="Y295" i="14"/>
  <c r="Z295" i="14" s="1"/>
  <c r="S298" i="14"/>
  <c r="T298" i="14" s="1"/>
  <c r="AI299" i="14"/>
  <c r="AH299" i="14"/>
  <c r="AC300" i="14"/>
  <c r="AB300" i="14"/>
  <c r="AF301" i="14"/>
  <c r="AE301" i="14"/>
  <c r="AC304" i="14"/>
  <c r="AB304" i="14"/>
  <c r="Y306" i="14"/>
  <c r="Z306" i="14" s="1"/>
  <c r="Y307" i="14"/>
  <c r="Z307" i="14" s="1"/>
  <c r="Y308" i="14"/>
  <c r="Z308" i="14" s="1"/>
  <c r="S310" i="14"/>
  <c r="T310" i="14" s="1"/>
  <c r="AI313" i="14"/>
  <c r="AH313" i="14"/>
  <c r="S315" i="14"/>
  <c r="T315" i="14" s="1"/>
  <c r="AF315" i="14"/>
  <c r="AE315" i="14"/>
  <c r="AF320" i="14"/>
  <c r="AE320" i="14"/>
  <c r="N323" i="14"/>
  <c r="M323" i="14"/>
  <c r="Y331" i="14"/>
  <c r="Z331" i="14" s="1"/>
  <c r="AF333" i="14"/>
  <c r="AE333" i="14"/>
  <c r="AF336" i="14"/>
  <c r="AE336" i="14"/>
  <c r="Q339" i="14"/>
  <c r="P339" i="14"/>
  <c r="AF344" i="14"/>
  <c r="AE344" i="14"/>
  <c r="AC355" i="14"/>
  <c r="AB355" i="14"/>
  <c r="W368" i="14"/>
  <c r="V368" i="14"/>
  <c r="N375" i="14"/>
  <c r="M375" i="14"/>
  <c r="Q376" i="14"/>
  <c r="P376" i="14"/>
  <c r="N383" i="14"/>
  <c r="M383" i="14"/>
  <c r="Q384" i="14"/>
  <c r="P384" i="14"/>
  <c r="Q388" i="14"/>
  <c r="P388" i="14"/>
  <c r="S392" i="14"/>
  <c r="T392" i="14" s="1"/>
  <c r="Q399" i="14"/>
  <c r="P399" i="14"/>
  <c r="S400" i="14"/>
  <c r="T400" i="14" s="1"/>
  <c r="Y403" i="14"/>
  <c r="Z403" i="14" s="1"/>
  <c r="S408" i="14"/>
  <c r="T408" i="14" s="1"/>
  <c r="W409" i="14"/>
  <c r="V409" i="14"/>
  <c r="Y411" i="14"/>
  <c r="Z411" i="14" s="1"/>
  <c r="N415" i="14"/>
  <c r="M415" i="14"/>
  <c r="Y432" i="14"/>
  <c r="Z432" i="14" s="1"/>
  <c r="AC435" i="14"/>
  <c r="AB435" i="14"/>
  <c r="Y438" i="14"/>
  <c r="Z438" i="14" s="1"/>
  <c r="Q441" i="14"/>
  <c r="P441" i="14"/>
  <c r="Y446" i="14"/>
  <c r="Z446" i="14" s="1"/>
  <c r="N449" i="14"/>
  <c r="M449" i="14"/>
  <c r="S451" i="14"/>
  <c r="T451" i="14" s="1"/>
  <c r="Y453" i="14"/>
  <c r="Z453" i="14" s="1"/>
  <c r="Q462" i="14"/>
  <c r="P462" i="14"/>
  <c r="S469" i="14"/>
  <c r="T469" i="14" s="1"/>
  <c r="Q478" i="14"/>
  <c r="P478" i="14"/>
  <c r="Y487" i="14"/>
  <c r="Z487" i="14" s="1"/>
  <c r="Y489" i="14"/>
  <c r="Z489" i="14" s="1"/>
  <c r="AF495" i="14"/>
  <c r="AE495" i="14"/>
  <c r="S497" i="14"/>
  <c r="T497" i="14" s="1"/>
  <c r="AC498" i="14"/>
  <c r="AB498" i="14"/>
  <c r="AI500" i="14"/>
  <c r="AH500" i="14"/>
  <c r="Y510" i="14"/>
  <c r="Z510" i="14" s="1"/>
  <c r="S513" i="14"/>
  <c r="T513" i="14" s="1"/>
  <c r="AF519" i="14"/>
  <c r="AE519" i="14"/>
  <c r="S522" i="14"/>
  <c r="T522" i="14" s="1"/>
  <c r="S529" i="14"/>
  <c r="T529" i="14" s="1"/>
  <c r="N541" i="14"/>
  <c r="M541" i="14"/>
  <c r="Y551" i="14"/>
  <c r="Z551" i="14" s="1"/>
  <c r="AF552" i="14"/>
  <c r="AE552" i="14"/>
  <c r="K554" i="14"/>
  <c r="J554" i="14"/>
  <c r="K556" i="14"/>
  <c r="J556" i="14"/>
  <c r="Y558" i="14"/>
  <c r="Z558" i="14" s="1"/>
  <c r="AC562" i="14"/>
  <c r="AB562" i="14"/>
  <c r="W563" i="14"/>
  <c r="V563" i="14"/>
  <c r="AF564" i="14"/>
  <c r="AE564" i="14"/>
  <c r="Y571" i="14"/>
  <c r="Z571" i="14" s="1"/>
  <c r="Y579" i="14"/>
  <c r="Z579" i="14" s="1"/>
  <c r="S583" i="14"/>
  <c r="T583" i="14" s="1"/>
  <c r="K585" i="14"/>
  <c r="J585" i="14"/>
  <c r="AF592" i="14"/>
  <c r="AE592" i="14"/>
  <c r="N594" i="14"/>
  <c r="M594" i="14"/>
  <c r="S599" i="14"/>
  <c r="T599" i="14" s="1"/>
  <c r="AF608" i="14"/>
  <c r="AE608" i="14"/>
  <c r="W611" i="14"/>
  <c r="V611" i="14"/>
  <c r="Y615" i="14"/>
  <c r="Z615" i="14" s="1"/>
  <c r="S630" i="14"/>
  <c r="T630" i="14" s="1"/>
  <c r="S633" i="14"/>
  <c r="T633" i="14" s="1"/>
  <c r="S635" i="14"/>
  <c r="T635" i="14" s="1"/>
  <c r="K639" i="14"/>
  <c r="J639" i="14"/>
  <c r="AC644" i="14"/>
  <c r="AB644" i="14"/>
  <c r="AF646" i="14"/>
  <c r="AE646" i="14"/>
  <c r="S653" i="14"/>
  <c r="T653" i="14" s="1"/>
  <c r="S657" i="14"/>
  <c r="T657" i="14" s="1"/>
  <c r="Y660" i="14"/>
  <c r="Z660" i="14" s="1"/>
  <c r="S665" i="14"/>
  <c r="T665" i="14" s="1"/>
  <c r="AC667" i="14"/>
  <c r="AB667" i="14"/>
  <c r="Y668" i="14"/>
  <c r="Z668" i="14" s="1"/>
  <c r="N670" i="14"/>
  <c r="M670" i="14"/>
  <c r="Y674" i="14"/>
  <c r="Z674" i="14" s="1"/>
  <c r="W675" i="14"/>
  <c r="V675" i="14"/>
  <c r="Y690" i="14"/>
  <c r="Z690" i="14" s="1"/>
  <c r="AC692" i="14"/>
  <c r="AB692" i="14"/>
  <c r="K694" i="14"/>
  <c r="J694" i="14"/>
  <c r="S698" i="14"/>
  <c r="T698" i="14" s="1"/>
  <c r="N701" i="14"/>
  <c r="M701" i="14"/>
  <c r="W703" i="14"/>
  <c r="V703" i="14"/>
  <c r="AC705" i="14"/>
  <c r="AB705" i="14"/>
  <c r="AI707" i="14"/>
  <c r="AH707" i="14"/>
  <c r="S720" i="14"/>
  <c r="T720" i="14" s="1"/>
  <c r="S724" i="14"/>
  <c r="T724" i="14" s="1"/>
  <c r="Q743" i="14"/>
  <c r="P743" i="14"/>
  <c r="AF744" i="14"/>
  <c r="AE744" i="14"/>
  <c r="N746" i="14"/>
  <c r="M746" i="14"/>
  <c r="AC747" i="14"/>
  <c r="AB747" i="14"/>
  <c r="AC751" i="14"/>
  <c r="AB751" i="14"/>
  <c r="N772" i="14"/>
  <c r="M772" i="14"/>
  <c r="S775" i="14"/>
  <c r="T775" i="14" s="1"/>
  <c r="Y778" i="14"/>
  <c r="Z778" i="14" s="1"/>
  <c r="Q781" i="14"/>
  <c r="P781" i="14"/>
  <c r="N784" i="14"/>
  <c r="M784" i="14"/>
  <c r="AF787" i="14"/>
  <c r="AE787" i="14"/>
  <c r="Y792" i="14"/>
  <c r="Z792" i="14" s="1"/>
  <c r="N818" i="14"/>
  <c r="M818" i="14"/>
  <c r="W829" i="14"/>
  <c r="V829" i="14"/>
  <c r="S832" i="14"/>
  <c r="T832" i="14" s="1"/>
  <c r="AF832" i="14"/>
  <c r="AE832" i="14"/>
  <c r="S848" i="14"/>
  <c r="T848" i="14" s="1"/>
  <c r="AC860" i="14"/>
  <c r="AB860" i="14"/>
  <c r="K863" i="14"/>
  <c r="J863" i="14"/>
  <c r="S865" i="14"/>
  <c r="T865" i="14" s="1"/>
  <c r="S872" i="14"/>
  <c r="T872" i="14" s="1"/>
  <c r="S879" i="14"/>
  <c r="T879" i="14" s="1"/>
  <c r="Q887" i="14"/>
  <c r="P887" i="14"/>
  <c r="K892" i="14"/>
  <c r="J892" i="14"/>
  <c r="Y900" i="14"/>
  <c r="Z900" i="14" s="1"/>
  <c r="S912" i="14"/>
  <c r="T912" i="14" s="1"/>
  <c r="W915" i="14"/>
  <c r="V915" i="14"/>
  <c r="AI928" i="14"/>
  <c r="AH928" i="14"/>
  <c r="AC933" i="14"/>
  <c r="AB933" i="14"/>
  <c r="Y941" i="14"/>
  <c r="Z941" i="14" s="1"/>
  <c r="AF944" i="14"/>
  <c r="AE944" i="14"/>
  <c r="S956" i="14"/>
  <c r="T956" i="14" s="1"/>
  <c r="Y957" i="14"/>
  <c r="Z957" i="14" s="1"/>
  <c r="Y975" i="14"/>
  <c r="Z975" i="14" s="1"/>
  <c r="N983" i="14"/>
  <c r="M983" i="14"/>
  <c r="Y987" i="14"/>
  <c r="Z987" i="14" s="1"/>
  <c r="AF991" i="14"/>
  <c r="AE991" i="14"/>
  <c r="AI1001" i="14"/>
  <c r="AH1001" i="14"/>
  <c r="AI1013" i="14"/>
  <c r="AH1013" i="14"/>
  <c r="S1023" i="14"/>
  <c r="T1023" i="14" s="1"/>
  <c r="AF1023" i="14"/>
  <c r="AE1023" i="14"/>
  <c r="W1072" i="14"/>
  <c r="V1072" i="14"/>
  <c r="AI1062" i="14"/>
  <c r="AH1062" i="14"/>
  <c r="S950" i="14"/>
  <c r="T950" i="14" s="1"/>
  <c r="Y926" i="14"/>
  <c r="Z926" i="14" s="1"/>
  <c r="Y910" i="14"/>
  <c r="Z910" i="14" s="1"/>
  <c r="S854" i="14"/>
  <c r="T854" i="14" s="1"/>
  <c r="AI838" i="14"/>
  <c r="AH838" i="14"/>
  <c r="Q83" i="14"/>
  <c r="P83" i="14"/>
  <c r="AI112" i="14"/>
  <c r="AH112" i="14"/>
  <c r="AF79" i="14"/>
  <c r="AE79" i="14"/>
  <c r="AI82" i="14"/>
  <c r="AH82" i="14"/>
  <c r="W102" i="14"/>
  <c r="V102" i="14"/>
  <c r="W110" i="14"/>
  <c r="V110" i="14"/>
  <c r="Q128" i="14"/>
  <c r="P128" i="14"/>
  <c r="W132" i="14"/>
  <c r="V132" i="14"/>
  <c r="N140" i="14"/>
  <c r="M140" i="14"/>
  <c r="N142" i="14"/>
  <c r="M142" i="14"/>
  <c r="N158" i="14"/>
  <c r="M158" i="14"/>
  <c r="N164" i="14"/>
  <c r="M164" i="14"/>
  <c r="AF166" i="14"/>
  <c r="AE166" i="14"/>
  <c r="AI172" i="14"/>
  <c r="AH172" i="14"/>
  <c r="AB181" i="14"/>
  <c r="S191" i="14"/>
  <c r="T191" i="14" s="1"/>
  <c r="AC193" i="14"/>
  <c r="AB193" i="14"/>
  <c r="N204" i="14"/>
  <c r="M204" i="14"/>
  <c r="N209" i="14"/>
  <c r="M209" i="14"/>
  <c r="S211" i="14"/>
  <c r="T211" i="14" s="1"/>
  <c r="Y213" i="14"/>
  <c r="Z213" i="14" s="1"/>
  <c r="S225" i="14"/>
  <c r="T225" i="14" s="1"/>
  <c r="S233" i="14"/>
  <c r="T233" i="14" s="1"/>
  <c r="S236" i="14"/>
  <c r="T236" i="14" s="1"/>
  <c r="S240" i="14"/>
  <c r="T240" i="14" s="1"/>
  <c r="Q242" i="14"/>
  <c r="P242" i="14"/>
  <c r="Y244" i="14"/>
  <c r="Z244" i="14" s="1"/>
  <c r="AC246" i="14"/>
  <c r="AB246" i="14"/>
  <c r="AF247" i="14"/>
  <c r="AE247" i="14"/>
  <c r="N252" i="14"/>
  <c r="M252" i="14"/>
  <c r="AI255" i="14"/>
  <c r="AH255" i="14"/>
  <c r="AC257" i="14"/>
  <c r="AB257" i="14"/>
  <c r="AI260" i="14"/>
  <c r="AH260" i="14"/>
  <c r="AC268" i="14"/>
  <c r="AB268" i="14"/>
  <c r="Q274" i="14"/>
  <c r="P274" i="14"/>
  <c r="Q276" i="14"/>
  <c r="P276" i="14"/>
  <c r="W278" i="14"/>
  <c r="V278" i="14"/>
  <c r="S280" i="14"/>
  <c r="T280" i="14" s="1"/>
  <c r="AF280" i="14"/>
  <c r="AE280" i="14"/>
  <c r="Y281" i="14"/>
  <c r="Z281" i="14" s="1"/>
  <c r="S291" i="14"/>
  <c r="T291" i="14" s="1"/>
  <c r="W294" i="14"/>
  <c r="V294" i="14"/>
  <c r="Y296" i="14"/>
  <c r="Z296" i="14" s="1"/>
  <c r="W298" i="14"/>
  <c r="V298" i="14"/>
  <c r="S300" i="14"/>
  <c r="T300" i="14" s="1"/>
  <c r="K302" i="14"/>
  <c r="J302" i="14"/>
  <c r="S304" i="14"/>
  <c r="T304" i="14" s="1"/>
  <c r="AF304" i="14"/>
  <c r="AE304" i="14"/>
  <c r="AI306" i="14"/>
  <c r="AH306" i="14"/>
  <c r="AC307" i="14"/>
  <c r="AB307" i="14"/>
  <c r="AF308" i="14"/>
  <c r="AE308" i="14"/>
  <c r="Q314" i="14"/>
  <c r="P314" i="14"/>
  <c r="S320" i="14"/>
  <c r="T320" i="14" s="1"/>
  <c r="S328" i="14"/>
  <c r="T328" i="14" s="1"/>
  <c r="AC331" i="14"/>
  <c r="AB331" i="14"/>
  <c r="Q335" i="14"/>
  <c r="P335" i="14"/>
  <c r="S336" i="14"/>
  <c r="T336" i="14" s="1"/>
  <c r="S337" i="14"/>
  <c r="T337" i="14" s="1"/>
  <c r="S344" i="14"/>
  <c r="T344" i="14" s="1"/>
  <c r="S345" i="14"/>
  <c r="T345" i="14" s="1"/>
  <c r="S348" i="14"/>
  <c r="T348" i="14" s="1"/>
  <c r="N351" i="14"/>
  <c r="M351" i="14"/>
  <c r="S355" i="14"/>
  <c r="T355" i="14" s="1"/>
  <c r="S362" i="14"/>
  <c r="T362" i="14" s="1"/>
  <c r="Y367" i="14"/>
  <c r="Z367" i="14" s="1"/>
  <c r="Y368" i="14"/>
  <c r="Z368" i="14" s="1"/>
  <c r="S372" i="14"/>
  <c r="T372" i="14" s="1"/>
  <c r="Y379" i="14"/>
  <c r="Z379" i="14" s="1"/>
  <c r="S382" i="14"/>
  <c r="T382" i="14" s="1"/>
  <c r="AF385" i="14"/>
  <c r="AE385" i="14"/>
  <c r="S388" i="14"/>
  <c r="T388" i="14" s="1"/>
  <c r="AI402" i="14"/>
  <c r="AH402" i="14"/>
  <c r="AC403" i="14"/>
  <c r="AB403" i="14"/>
  <c r="AC411" i="14"/>
  <c r="AB411" i="14"/>
  <c r="S414" i="14"/>
  <c r="T414" i="14" s="1"/>
  <c r="W416" i="14"/>
  <c r="V416" i="14"/>
  <c r="AF417" i="14"/>
  <c r="AE417" i="14"/>
  <c r="S424" i="14"/>
  <c r="T424" i="14" s="1"/>
  <c r="Y431" i="14"/>
  <c r="Z431" i="14" s="1"/>
  <c r="AC432" i="14"/>
  <c r="AB432" i="14"/>
  <c r="S435" i="14"/>
  <c r="T435" i="14" s="1"/>
  <c r="AF435" i="14"/>
  <c r="AE435" i="14"/>
  <c r="S440" i="14"/>
  <c r="T440" i="14" s="1"/>
  <c r="AC446" i="14"/>
  <c r="AB446" i="14"/>
  <c r="N448" i="14"/>
  <c r="M448" i="14"/>
  <c r="Q449" i="14"/>
  <c r="P449" i="14"/>
  <c r="Y454" i="14"/>
  <c r="Z454" i="14" s="1"/>
  <c r="K456" i="14"/>
  <c r="J456" i="14"/>
  <c r="N457" i="14"/>
  <c r="M457" i="14"/>
  <c r="S459" i="14"/>
  <c r="T459" i="14" s="1"/>
  <c r="Y461" i="14"/>
  <c r="Z461" i="14" s="1"/>
  <c r="Q470" i="14"/>
  <c r="P470" i="14"/>
  <c r="Y477" i="14"/>
  <c r="Z477" i="14" s="1"/>
  <c r="N481" i="14"/>
  <c r="M481" i="14"/>
  <c r="Y486" i="14"/>
  <c r="Z486" i="14" s="1"/>
  <c r="W490" i="14"/>
  <c r="V490" i="14"/>
  <c r="S498" i="14"/>
  <c r="T498" i="14" s="1"/>
  <c r="S504" i="14"/>
  <c r="T504" i="14" s="1"/>
  <c r="W505" i="14"/>
  <c r="V505" i="14"/>
  <c r="S514" i="14"/>
  <c r="T514" i="14" s="1"/>
  <c r="S526" i="14"/>
  <c r="T526" i="14" s="1"/>
  <c r="S530" i="14"/>
  <c r="T530" i="14" s="1"/>
  <c r="Y537" i="14"/>
  <c r="Z537" i="14" s="1"/>
  <c r="S540" i="14"/>
  <c r="T540" i="14" s="1"/>
  <c r="Y547" i="14"/>
  <c r="Z547" i="14" s="1"/>
  <c r="S548" i="14"/>
  <c r="T548" i="14" s="1"/>
  <c r="N554" i="14"/>
  <c r="M554" i="14"/>
  <c r="Y563" i="14"/>
  <c r="Z563" i="14" s="1"/>
  <c r="S567" i="14"/>
  <c r="T567" i="14" s="1"/>
  <c r="S570" i="14"/>
  <c r="T570" i="14" s="1"/>
  <c r="AF576" i="14"/>
  <c r="AE576" i="14"/>
  <c r="S578" i="14"/>
  <c r="T578" i="14" s="1"/>
  <c r="AC579" i="14"/>
  <c r="AB579" i="14"/>
  <c r="S585" i="14"/>
  <c r="T585" i="14" s="1"/>
  <c r="Y586" i="14"/>
  <c r="Z586" i="14" s="1"/>
  <c r="Q587" i="14"/>
  <c r="P587" i="14"/>
  <c r="Y590" i="14"/>
  <c r="Z590" i="14" s="1"/>
  <c r="Y593" i="14"/>
  <c r="Z593" i="14" s="1"/>
  <c r="S596" i="14"/>
  <c r="T596" i="14" s="1"/>
  <c r="Y601" i="14"/>
  <c r="Z601" i="14" s="1"/>
  <c r="Y603" i="14"/>
  <c r="Z603" i="14" s="1"/>
  <c r="Y606" i="14"/>
  <c r="Z606" i="14" s="1"/>
  <c r="Y611" i="14"/>
  <c r="Z611" i="14" s="1"/>
  <c r="S621" i="14"/>
  <c r="T621" i="14" s="1"/>
  <c r="S622" i="14"/>
  <c r="T622" i="14" s="1"/>
  <c r="W636" i="14"/>
  <c r="V636" i="14"/>
  <c r="Q639" i="14"/>
  <c r="P639" i="14"/>
  <c r="S643" i="14"/>
  <c r="T643" i="14" s="1"/>
  <c r="AF644" i="14"/>
  <c r="AE644" i="14"/>
  <c r="S650" i="14"/>
  <c r="T650" i="14" s="1"/>
  <c r="Y651" i="14"/>
  <c r="Z651" i="14" s="1"/>
  <c r="Y657" i="14"/>
  <c r="Z657" i="14" s="1"/>
  <c r="N662" i="14"/>
  <c r="M662" i="14"/>
  <c r="W665" i="14"/>
  <c r="V665" i="14"/>
  <c r="W673" i="14"/>
  <c r="V673" i="14"/>
  <c r="Y675" i="14"/>
  <c r="Z675" i="14" s="1"/>
  <c r="S692" i="14"/>
  <c r="T692" i="14" s="1"/>
  <c r="AF692" i="14"/>
  <c r="AE692" i="14"/>
  <c r="Y703" i="14"/>
  <c r="Z703" i="14" s="1"/>
  <c r="N709" i="14"/>
  <c r="M709" i="14"/>
  <c r="S714" i="14"/>
  <c r="T714" i="14" s="1"/>
  <c r="Y719" i="14"/>
  <c r="Z719" i="14" s="1"/>
  <c r="Y722" i="14"/>
  <c r="Z722" i="14" s="1"/>
  <c r="AC732" i="14"/>
  <c r="AB732" i="14"/>
  <c r="N735" i="14"/>
  <c r="M735" i="14"/>
  <c r="S742" i="14"/>
  <c r="T742" i="14" s="1"/>
  <c r="Q746" i="14"/>
  <c r="P746" i="14"/>
  <c r="S751" i="14"/>
  <c r="T751" i="14" s="1"/>
  <c r="Q767" i="14"/>
  <c r="P767" i="14"/>
  <c r="N770" i="14"/>
  <c r="M770" i="14"/>
  <c r="AI777" i="14"/>
  <c r="AH777" i="14"/>
  <c r="S781" i="14"/>
  <c r="T781" i="14" s="1"/>
  <c r="Y791" i="14"/>
  <c r="Z791" i="14" s="1"/>
  <c r="AC792" i="14"/>
  <c r="AB792" i="14"/>
  <c r="W797" i="14"/>
  <c r="V797" i="14"/>
  <c r="S813" i="14"/>
  <c r="T813" i="14" s="1"/>
  <c r="AF824" i="14"/>
  <c r="AE824" i="14"/>
  <c r="Y829" i="14"/>
  <c r="Z829" i="14" s="1"/>
  <c r="Q836" i="14"/>
  <c r="P836" i="14"/>
  <c r="Q855" i="14"/>
  <c r="P855" i="14"/>
  <c r="Y869" i="14"/>
  <c r="Z869" i="14" s="1"/>
  <c r="Y876" i="14"/>
  <c r="Z876" i="14" s="1"/>
  <c r="S896" i="14"/>
  <c r="T896" i="14" s="1"/>
  <c r="Y903" i="14"/>
  <c r="Z903" i="14" s="1"/>
  <c r="Y915" i="14"/>
  <c r="Z915" i="14" s="1"/>
  <c r="AC920" i="14"/>
  <c r="AB920" i="14"/>
  <c r="AI924" i="14"/>
  <c r="AH924" i="14"/>
  <c r="S936" i="14"/>
  <c r="T936" i="14" s="1"/>
  <c r="W940" i="14"/>
  <c r="V940" i="14"/>
  <c r="AI944" i="14"/>
  <c r="AH944" i="14"/>
  <c r="S949" i="14"/>
  <c r="T949" i="14" s="1"/>
  <c r="K967" i="14"/>
  <c r="J967" i="14"/>
  <c r="Y979" i="14"/>
  <c r="Z979" i="14" s="1"/>
  <c r="S981" i="14"/>
  <c r="T981" i="14" s="1"/>
  <c r="S996" i="14"/>
  <c r="T996" i="14" s="1"/>
  <c r="N1007" i="14"/>
  <c r="M1007" i="14"/>
  <c r="N1028" i="14"/>
  <c r="M1028" i="14"/>
  <c r="S1032" i="14"/>
  <c r="T1032" i="14" s="1"/>
  <c r="K1040" i="14"/>
  <c r="J1040" i="14"/>
  <c r="S1044" i="14"/>
  <c r="T1044" i="14" s="1"/>
  <c r="N1056" i="14"/>
  <c r="M1056" i="14"/>
  <c r="Y1060" i="14"/>
  <c r="Z1060" i="14" s="1"/>
  <c r="K1077" i="14"/>
  <c r="J1077" i="14"/>
  <c r="N1017" i="14"/>
  <c r="M1017" i="14"/>
  <c r="Y953" i="14"/>
  <c r="Z953" i="14" s="1"/>
  <c r="AI96" i="14"/>
  <c r="AH96" i="14"/>
  <c r="N99" i="14"/>
  <c r="M99" i="14"/>
  <c r="Q100" i="14"/>
  <c r="P100" i="14"/>
  <c r="AC103" i="14"/>
  <c r="AB103" i="14"/>
  <c r="N108" i="14"/>
  <c r="M108" i="14"/>
  <c r="AC111" i="14"/>
  <c r="AB111" i="14"/>
  <c r="W112" i="14"/>
  <c r="V112" i="14"/>
  <c r="W118" i="14"/>
  <c r="V118" i="14"/>
  <c r="AF123" i="14"/>
  <c r="AE123" i="14"/>
  <c r="W127" i="14"/>
  <c r="V127" i="14"/>
  <c r="AC129" i="14"/>
  <c r="AB129" i="14"/>
  <c r="Q133" i="14"/>
  <c r="P133" i="14"/>
  <c r="AC138" i="14"/>
  <c r="AB138" i="14"/>
  <c r="AI147" i="14"/>
  <c r="AH147" i="14"/>
  <c r="AF148" i="14"/>
  <c r="AE148" i="14"/>
  <c r="Q151" i="14"/>
  <c r="P151" i="14"/>
  <c r="Q158" i="14"/>
  <c r="P158" i="14"/>
  <c r="N161" i="14"/>
  <c r="M161" i="14"/>
  <c r="Q164" i="14"/>
  <c r="P164" i="14"/>
  <c r="W167" i="14"/>
  <c r="V167" i="14"/>
  <c r="K172" i="14"/>
  <c r="J172" i="14"/>
  <c r="Q178" i="14"/>
  <c r="P178" i="14"/>
  <c r="AF181" i="14"/>
  <c r="AE181" i="14"/>
  <c r="AC186" i="14"/>
  <c r="AB186" i="14"/>
  <c r="S188" i="14"/>
  <c r="T188" i="14" s="1"/>
  <c r="AE189" i="14"/>
  <c r="AF191" i="14"/>
  <c r="AE191" i="14"/>
  <c r="AF199" i="14"/>
  <c r="AE199" i="14"/>
  <c r="Q202" i="14"/>
  <c r="P202" i="14"/>
  <c r="W204" i="14"/>
  <c r="V204" i="14"/>
  <c r="Y211" i="14"/>
  <c r="Z211" i="14" s="1"/>
  <c r="K216" i="14"/>
  <c r="J216" i="14"/>
  <c r="Y222" i="14"/>
  <c r="Z222" i="14" s="1"/>
  <c r="N225" i="14"/>
  <c r="M225" i="14"/>
  <c r="S228" i="14"/>
  <c r="T228" i="14" s="1"/>
  <c r="N233" i="14"/>
  <c r="M233" i="14"/>
  <c r="K239" i="14"/>
  <c r="J239" i="14"/>
  <c r="AI240" i="14"/>
  <c r="AH240" i="14"/>
  <c r="Y242" i="14"/>
  <c r="Z242" i="14" s="1"/>
  <c r="AF246" i="14"/>
  <c r="AE246" i="14"/>
  <c r="AI247" i="14"/>
  <c r="AH247" i="14"/>
  <c r="Q250" i="14"/>
  <c r="P250" i="14"/>
  <c r="W252" i="14"/>
  <c r="V252" i="14"/>
  <c r="AC254" i="14"/>
  <c r="AB254" i="14"/>
  <c r="S256" i="14"/>
  <c r="T256" i="14" s="1"/>
  <c r="K260" i="14"/>
  <c r="J260" i="14"/>
  <c r="W263" i="14"/>
  <c r="V263" i="14"/>
  <c r="Y265" i="14"/>
  <c r="Z265" i="14" s="1"/>
  <c r="S268" i="14"/>
  <c r="T268" i="14" s="1"/>
  <c r="K271" i="14"/>
  <c r="J271" i="14"/>
  <c r="N273" i="14"/>
  <c r="M273" i="14"/>
  <c r="Y274" i="14"/>
  <c r="Z274" i="14" s="1"/>
  <c r="W276" i="14"/>
  <c r="V276" i="14"/>
  <c r="N277" i="14"/>
  <c r="M277" i="14"/>
  <c r="AF278" i="14"/>
  <c r="AE278" i="14"/>
  <c r="K283" i="14"/>
  <c r="J283" i="14"/>
  <c r="AF284" i="14"/>
  <c r="AE284" i="14"/>
  <c r="S286" i="14"/>
  <c r="T286" i="14" s="1"/>
  <c r="S292" i="14"/>
  <c r="T292" i="14" s="1"/>
  <c r="AI295" i="14"/>
  <c r="AH295" i="14"/>
  <c r="AC296" i="14"/>
  <c r="AB296" i="14"/>
  <c r="AF298" i="14"/>
  <c r="AE298" i="14"/>
  <c r="W301" i="14"/>
  <c r="V301" i="14"/>
  <c r="S307" i="14"/>
  <c r="T307" i="14" s="1"/>
  <c r="AF307" i="14"/>
  <c r="AE307" i="14"/>
  <c r="Q313" i="14"/>
  <c r="P313" i="14"/>
  <c r="S322" i="14"/>
  <c r="T322" i="14" s="1"/>
  <c r="S331" i="14"/>
  <c r="T331" i="14" s="1"/>
  <c r="AF331" i="14"/>
  <c r="AE331" i="14"/>
  <c r="Y339" i="14"/>
  <c r="Z339" i="14" s="1"/>
  <c r="W352" i="14"/>
  <c r="V352" i="14"/>
  <c r="N359" i="14"/>
  <c r="M359" i="14"/>
  <c r="Q360" i="14"/>
  <c r="P360" i="14"/>
  <c r="Y375" i="14"/>
  <c r="Z375" i="14" s="1"/>
  <c r="Y376" i="14"/>
  <c r="Z376" i="14" s="1"/>
  <c r="AI378" i="14"/>
  <c r="AH378" i="14"/>
  <c r="W382" i="14"/>
  <c r="V382" i="14"/>
  <c r="Y383" i="14"/>
  <c r="Z383" i="14" s="1"/>
  <c r="Y384" i="14"/>
  <c r="Z384" i="14" s="1"/>
  <c r="Y388" i="14"/>
  <c r="Z388" i="14" s="1"/>
  <c r="N395" i="14"/>
  <c r="M395" i="14"/>
  <c r="Q396" i="14"/>
  <c r="P396" i="14"/>
  <c r="S403" i="14"/>
  <c r="T403" i="14" s="1"/>
  <c r="S411" i="14"/>
  <c r="T411" i="14" s="1"/>
  <c r="W414" i="14"/>
  <c r="V414" i="14"/>
  <c r="Y415" i="14"/>
  <c r="Z415" i="14" s="1"/>
  <c r="Y416" i="14"/>
  <c r="Z416" i="14" s="1"/>
  <c r="Y419" i="14"/>
  <c r="Z419" i="14" s="1"/>
  <c r="Y420" i="14"/>
  <c r="Z420" i="14" s="1"/>
  <c r="S438" i="14"/>
  <c r="T438" i="14" s="1"/>
  <c r="AC440" i="14"/>
  <c r="AB440" i="14"/>
  <c r="Y441" i="14"/>
  <c r="Z441" i="14" s="1"/>
  <c r="S446" i="14"/>
  <c r="T446" i="14" s="1"/>
  <c r="AF446" i="14"/>
  <c r="AE446" i="14"/>
  <c r="S448" i="14"/>
  <c r="T448" i="14" s="1"/>
  <c r="AC454" i="14"/>
  <c r="AB454" i="14"/>
  <c r="N456" i="14"/>
  <c r="M456" i="14"/>
  <c r="Q457" i="14"/>
  <c r="P457" i="14"/>
  <c r="Y462" i="14"/>
  <c r="Z462" i="14" s="1"/>
  <c r="S467" i="14"/>
  <c r="T467" i="14" s="1"/>
  <c r="Y469" i="14"/>
  <c r="Z469" i="14" s="1"/>
  <c r="Y478" i="14"/>
  <c r="Z478" i="14" s="1"/>
  <c r="AC486" i="14"/>
  <c r="AB486" i="14"/>
  <c r="N488" i="14"/>
  <c r="M488" i="14"/>
  <c r="Q489" i="14"/>
  <c r="P489" i="14"/>
  <c r="Y490" i="14"/>
  <c r="Z490" i="14" s="1"/>
  <c r="Q493" i="14"/>
  <c r="P493" i="14"/>
  <c r="S501" i="14"/>
  <c r="T501" i="14" s="1"/>
  <c r="Y504" i="14"/>
  <c r="Z504" i="14" s="1"/>
  <c r="Y505" i="14"/>
  <c r="Z505" i="14" s="1"/>
  <c r="K520" i="14"/>
  <c r="J520" i="14"/>
  <c r="N521" i="14"/>
  <c r="M521" i="14"/>
  <c r="Q525" i="14"/>
  <c r="P525" i="14"/>
  <c r="S532" i="14"/>
  <c r="T532" i="14" s="1"/>
  <c r="W538" i="14"/>
  <c r="V538" i="14"/>
  <c r="W540" i="14"/>
  <c r="V540" i="14"/>
  <c r="S544" i="14"/>
  <c r="T544" i="14" s="1"/>
  <c r="S545" i="14"/>
  <c r="T545" i="14" s="1"/>
  <c r="S554" i="14"/>
  <c r="T554" i="14" s="1"/>
  <c r="S562" i="14"/>
  <c r="T562" i="14" s="1"/>
  <c r="AC563" i="14"/>
  <c r="AB563" i="14"/>
  <c r="Y567" i="14"/>
  <c r="Z567" i="14" s="1"/>
  <c r="S571" i="14"/>
  <c r="T571" i="14" s="1"/>
  <c r="S579" i="14"/>
  <c r="T579" i="14" s="1"/>
  <c r="Y585" i="14"/>
  <c r="Z585" i="14" s="1"/>
  <c r="W587" i="14"/>
  <c r="V587" i="14"/>
  <c r="Y594" i="14"/>
  <c r="Z594" i="14" s="1"/>
  <c r="N600" i="14"/>
  <c r="M600" i="14"/>
  <c r="S602" i="14"/>
  <c r="T602" i="14" s="1"/>
  <c r="AC603" i="14"/>
  <c r="AB603" i="14"/>
  <c r="S610" i="14"/>
  <c r="T610" i="14" s="1"/>
  <c r="AC611" i="14"/>
  <c r="AB611" i="14"/>
  <c r="AF614" i="14"/>
  <c r="AE614" i="14"/>
  <c r="AF630" i="14"/>
  <c r="AE630" i="14"/>
  <c r="Y633" i="14"/>
  <c r="Z633" i="14" s="1"/>
  <c r="K637" i="14"/>
  <c r="J637" i="14"/>
  <c r="Y639" i="14"/>
  <c r="Z639" i="14" s="1"/>
  <c r="W644" i="14"/>
  <c r="V644" i="14"/>
  <c r="K647" i="14"/>
  <c r="J647" i="14"/>
  <c r="AC651" i="14"/>
  <c r="AB651" i="14"/>
  <c r="Y652" i="14"/>
  <c r="Z652" i="14" s="1"/>
  <c r="Q658" i="14"/>
  <c r="P658" i="14"/>
  <c r="S659" i="14"/>
  <c r="T659" i="14" s="1"/>
  <c r="AF660" i="14"/>
  <c r="AE660" i="14"/>
  <c r="Q666" i="14"/>
  <c r="P666" i="14"/>
  <c r="S667" i="14"/>
  <c r="T667" i="14" s="1"/>
  <c r="AF668" i="14"/>
  <c r="AE668" i="14"/>
  <c r="Y673" i="14"/>
  <c r="Z673" i="14" s="1"/>
  <c r="Y676" i="14"/>
  <c r="Z676" i="14" s="1"/>
  <c r="AC678" i="14"/>
  <c r="AB678" i="14"/>
  <c r="Q682" i="14"/>
  <c r="P682" i="14"/>
  <c r="AI685" i="14"/>
  <c r="AH685" i="14"/>
  <c r="Y689" i="14"/>
  <c r="Z689" i="14" s="1"/>
  <c r="S696" i="14"/>
  <c r="T696" i="14" s="1"/>
  <c r="Y702" i="14"/>
  <c r="Z702" i="14" s="1"/>
  <c r="AC703" i="14"/>
  <c r="AB703" i="14"/>
  <c r="AI705" i="14"/>
  <c r="AH705" i="14"/>
  <c r="Y711" i="14"/>
  <c r="Z711" i="14" s="1"/>
  <c r="AC719" i="14"/>
  <c r="AB719" i="14"/>
  <c r="AF722" i="14"/>
  <c r="AE722" i="14"/>
  <c r="Q727" i="14"/>
  <c r="P727" i="14"/>
  <c r="Q728" i="14"/>
  <c r="P728" i="14"/>
  <c r="AF732" i="14"/>
  <c r="AE732" i="14"/>
  <c r="Q735" i="14"/>
  <c r="P735" i="14"/>
  <c r="Q736" i="14"/>
  <c r="P736" i="14"/>
  <c r="AC742" i="14"/>
  <c r="AB742" i="14"/>
  <c r="Y743" i="14"/>
  <c r="Z743" i="14" s="1"/>
  <c r="S748" i="14"/>
  <c r="T748" i="14" s="1"/>
  <c r="K753" i="14"/>
  <c r="J753" i="14"/>
  <c r="Y754" i="14"/>
  <c r="Z754" i="14" s="1"/>
  <c r="W759" i="14"/>
  <c r="V759" i="14"/>
  <c r="S765" i="14"/>
  <c r="T765" i="14" s="1"/>
  <c r="AF768" i="14"/>
  <c r="AE768" i="14"/>
  <c r="Y776" i="14"/>
  <c r="Z776" i="14" s="1"/>
  <c r="S784" i="14"/>
  <c r="T784" i="14" s="1"/>
  <c r="S786" i="14"/>
  <c r="T786" i="14" s="1"/>
  <c r="AC791" i="14"/>
  <c r="AB791" i="14"/>
  <c r="AF792" i="14"/>
  <c r="AE792" i="14"/>
  <c r="Y794" i="14"/>
  <c r="Z794" i="14" s="1"/>
  <c r="N805" i="14"/>
  <c r="M805" i="14"/>
  <c r="Y806" i="14"/>
  <c r="Z806" i="14" s="1"/>
  <c r="S818" i="14"/>
  <c r="T818" i="14" s="1"/>
  <c r="S836" i="14"/>
  <c r="T836" i="14" s="1"/>
  <c r="S839" i="14"/>
  <c r="T839" i="14" s="1"/>
  <c r="S845" i="14"/>
  <c r="T845" i="14" s="1"/>
  <c r="S850" i="14"/>
  <c r="T850" i="14" s="1"/>
  <c r="S863" i="14"/>
  <c r="T863" i="14" s="1"/>
  <c r="N865" i="14"/>
  <c r="M865" i="14"/>
  <c r="Q868" i="14"/>
  <c r="P868" i="14"/>
  <c r="AF882" i="14"/>
  <c r="AE882" i="14"/>
  <c r="N887" i="14"/>
  <c r="M887" i="14"/>
  <c r="N888" i="14"/>
  <c r="M888" i="14"/>
  <c r="K905" i="14"/>
  <c r="J905" i="14"/>
  <c r="AC912" i="14"/>
  <c r="AB912" i="14"/>
  <c r="S933" i="14"/>
  <c r="T933" i="14" s="1"/>
  <c r="Y946" i="14"/>
  <c r="Z946" i="14" s="1"/>
  <c r="S967" i="14"/>
  <c r="T967" i="14" s="1"/>
  <c r="Y968" i="14"/>
  <c r="Z968" i="14" s="1"/>
  <c r="Y971" i="14"/>
  <c r="Z971" i="14" s="1"/>
  <c r="S975" i="14"/>
  <c r="T975" i="14" s="1"/>
  <c r="W981" i="14"/>
  <c r="V981" i="14"/>
  <c r="S992" i="14"/>
  <c r="T992" i="14" s="1"/>
  <c r="AC996" i="14"/>
  <c r="AB996" i="14"/>
  <c r="Y1003" i="14"/>
  <c r="Z1003" i="14" s="1"/>
  <c r="Q1007" i="14"/>
  <c r="P1007" i="14"/>
  <c r="Q1031" i="14"/>
  <c r="P1031" i="14"/>
  <c r="S1069" i="14"/>
  <c r="T1069" i="14" s="1"/>
  <c r="S1070" i="14"/>
  <c r="T1070" i="14" s="1"/>
  <c r="N1077" i="14"/>
  <c r="M1077" i="14"/>
  <c r="Q99" i="14"/>
  <c r="P99" i="14"/>
  <c r="W126" i="14"/>
  <c r="V126" i="14"/>
  <c r="AC131" i="14"/>
  <c r="AB131" i="14"/>
  <c r="W164" i="14"/>
  <c r="V164" i="14"/>
  <c r="W181" i="14"/>
  <c r="V181" i="14"/>
  <c r="W196" i="14"/>
  <c r="V196" i="14"/>
  <c r="S202" i="14"/>
  <c r="T202" i="14" s="1"/>
  <c r="Y204" i="14"/>
  <c r="Z204" i="14" s="1"/>
  <c r="AF207" i="14"/>
  <c r="AE207" i="14"/>
  <c r="S209" i="14"/>
  <c r="T209" i="14" s="1"/>
  <c r="S212" i="14"/>
  <c r="T212" i="14" s="1"/>
  <c r="AC215" i="14"/>
  <c r="AB215" i="14"/>
  <c r="S216" i="14"/>
  <c r="T216" i="14" s="1"/>
  <c r="N220" i="14"/>
  <c r="M220" i="14"/>
  <c r="K231" i="14"/>
  <c r="J231" i="14"/>
  <c r="Q233" i="14"/>
  <c r="P233" i="14"/>
  <c r="Y238" i="14"/>
  <c r="Z238" i="14" s="1"/>
  <c r="S241" i="14"/>
  <c r="T241" i="14" s="1"/>
  <c r="AC245" i="14"/>
  <c r="AB245" i="14"/>
  <c r="S248" i="14"/>
  <c r="T248" i="14" s="1"/>
  <c r="Y250" i="14"/>
  <c r="Z250" i="14" s="1"/>
  <c r="Y252" i="14"/>
  <c r="Z252" i="14" s="1"/>
  <c r="Q253" i="14"/>
  <c r="P253" i="14"/>
  <c r="AF254" i="14"/>
  <c r="AE254" i="14"/>
  <c r="S257" i="14"/>
  <c r="T257" i="14" s="1"/>
  <c r="N260" i="14"/>
  <c r="M260" i="14"/>
  <c r="AF263" i="14"/>
  <c r="AE263" i="14"/>
  <c r="AC265" i="14"/>
  <c r="AB265" i="14"/>
  <c r="AI268" i="14"/>
  <c r="AH268" i="14"/>
  <c r="AF269" i="14"/>
  <c r="AE269" i="14"/>
  <c r="Q273" i="14"/>
  <c r="P273" i="14"/>
  <c r="Y275" i="14"/>
  <c r="Z275" i="14" s="1"/>
  <c r="Y276" i="14"/>
  <c r="Z276" i="14" s="1"/>
  <c r="Q279" i="14"/>
  <c r="P279" i="14"/>
  <c r="W281" i="14"/>
  <c r="V281" i="14"/>
  <c r="AF281" i="14"/>
  <c r="AE281" i="14"/>
  <c r="N283" i="14"/>
  <c r="M283" i="14"/>
  <c r="AF286" i="14"/>
  <c r="AE286" i="14"/>
  <c r="Q288" i="14"/>
  <c r="P288" i="14"/>
  <c r="K290" i="14"/>
  <c r="J290" i="14"/>
  <c r="AF294" i="14"/>
  <c r="AE294" i="14"/>
  <c r="S296" i="14"/>
  <c r="T296" i="14" s="1"/>
  <c r="AF296" i="14"/>
  <c r="AE296" i="14"/>
  <c r="S302" i="14"/>
  <c r="T302" i="14" s="1"/>
  <c r="S313" i="14"/>
  <c r="T313" i="14" s="1"/>
  <c r="N319" i="14"/>
  <c r="M319" i="14"/>
  <c r="AC322" i="14"/>
  <c r="AB322" i="14"/>
  <c r="Y323" i="14"/>
  <c r="Z323" i="14" s="1"/>
  <c r="N328" i="14"/>
  <c r="M328" i="14"/>
  <c r="S346" i="14"/>
  <c r="T346" i="14" s="1"/>
  <c r="Y351" i="14"/>
  <c r="Z351" i="14" s="1"/>
  <c r="Y352" i="14"/>
  <c r="Z352" i="14" s="1"/>
  <c r="S356" i="14"/>
  <c r="T356" i="14" s="1"/>
  <c r="Y363" i="14"/>
  <c r="Z363" i="14" s="1"/>
  <c r="AF368" i="14"/>
  <c r="AE368" i="14"/>
  <c r="Q371" i="14"/>
  <c r="P371" i="14"/>
  <c r="S379" i="14"/>
  <c r="T379" i="14" s="1"/>
  <c r="Y382" i="14"/>
  <c r="Z382" i="14" s="1"/>
  <c r="AC384" i="14"/>
  <c r="AB384" i="14"/>
  <c r="Y387" i="14"/>
  <c r="Z387" i="14" s="1"/>
  <c r="Q392" i="14"/>
  <c r="P392" i="14"/>
  <c r="S396" i="14"/>
  <c r="T396" i="14" s="1"/>
  <c r="N399" i="14"/>
  <c r="M399" i="14"/>
  <c r="Q400" i="14"/>
  <c r="P400" i="14"/>
  <c r="N407" i="14"/>
  <c r="M407" i="14"/>
  <c r="Q408" i="14"/>
  <c r="P408" i="14"/>
  <c r="Y414" i="14"/>
  <c r="Z414" i="14" s="1"/>
  <c r="AC416" i="14"/>
  <c r="AB416" i="14"/>
  <c r="S421" i="14"/>
  <c r="T421" i="14" s="1"/>
  <c r="N423" i="14"/>
  <c r="M423" i="14"/>
  <c r="Q428" i="14"/>
  <c r="P428" i="14"/>
  <c r="AF433" i="14"/>
  <c r="AE433" i="14"/>
  <c r="Q436" i="14"/>
  <c r="P436" i="14"/>
  <c r="AF441" i="14"/>
  <c r="AE441" i="14"/>
  <c r="Y449" i="14"/>
  <c r="Z449" i="14" s="1"/>
  <c r="S454" i="14"/>
  <c r="T454" i="14" s="1"/>
  <c r="AF454" i="14"/>
  <c r="AE454" i="14"/>
  <c r="S456" i="14"/>
  <c r="T456" i="14" s="1"/>
  <c r="AC462" i="14"/>
  <c r="AB462" i="14"/>
  <c r="K464" i="14"/>
  <c r="J464" i="14"/>
  <c r="Y470" i="14"/>
  <c r="Z470" i="14" s="1"/>
  <c r="Q473" i="14"/>
  <c r="P473" i="14"/>
  <c r="AC478" i="14"/>
  <c r="AB478" i="14"/>
  <c r="S486" i="14"/>
  <c r="T486" i="14" s="1"/>
  <c r="AF486" i="14"/>
  <c r="AE486" i="14"/>
  <c r="AI489" i="14"/>
  <c r="AH489" i="14"/>
  <c r="AC490" i="14"/>
  <c r="AB490" i="14"/>
  <c r="S496" i="14"/>
  <c r="T496" i="14" s="1"/>
  <c r="S508" i="14"/>
  <c r="T508" i="14" s="1"/>
  <c r="S511" i="14"/>
  <c r="T511" i="14" s="1"/>
  <c r="Y518" i="14"/>
  <c r="Z518" i="14" s="1"/>
  <c r="S520" i="14"/>
  <c r="T520" i="14" s="1"/>
  <c r="Y538" i="14"/>
  <c r="Z538" i="14" s="1"/>
  <c r="W545" i="14"/>
  <c r="V545" i="14"/>
  <c r="S547" i="14"/>
  <c r="T547" i="14" s="1"/>
  <c r="AC552" i="14"/>
  <c r="AB552" i="14"/>
  <c r="W555" i="14"/>
  <c r="V555" i="14"/>
  <c r="S556" i="14"/>
  <c r="T556" i="14" s="1"/>
  <c r="S563" i="14"/>
  <c r="T563" i="14" s="1"/>
  <c r="S577" i="14"/>
  <c r="T577" i="14" s="1"/>
  <c r="N582" i="14"/>
  <c r="M582" i="14"/>
  <c r="Y587" i="14"/>
  <c r="Z587" i="14" s="1"/>
  <c r="AC591" i="14"/>
  <c r="AB591" i="14"/>
  <c r="K593" i="14"/>
  <c r="J593" i="14"/>
  <c r="S603" i="14"/>
  <c r="T603" i="14" s="1"/>
  <c r="AF603" i="14"/>
  <c r="AE603" i="14"/>
  <c r="AF606" i="14"/>
  <c r="AE606" i="14"/>
  <c r="S611" i="14"/>
  <c r="T611" i="14" s="1"/>
  <c r="W613" i="14"/>
  <c r="V613" i="14"/>
  <c r="Y617" i="14"/>
  <c r="Z617" i="14" s="1"/>
  <c r="W619" i="14"/>
  <c r="V619" i="14"/>
  <c r="S626" i="14"/>
  <c r="T626" i="14" s="1"/>
  <c r="W627" i="14"/>
  <c r="V627" i="14"/>
  <c r="N647" i="14"/>
  <c r="M647" i="14"/>
  <c r="AC652" i="14"/>
  <c r="AB652" i="14"/>
  <c r="W660" i="14"/>
  <c r="V660" i="14"/>
  <c r="W668" i="14"/>
  <c r="V668" i="14"/>
  <c r="AI670" i="14"/>
  <c r="AH670" i="14"/>
  <c r="AC676" i="14"/>
  <c r="AB676" i="14"/>
  <c r="K678" i="14"/>
  <c r="J678" i="14"/>
  <c r="Y684" i="14"/>
  <c r="Z684" i="14" s="1"/>
  <c r="K686" i="14"/>
  <c r="J686" i="14"/>
  <c r="S699" i="14"/>
  <c r="T699" i="14" s="1"/>
  <c r="W700" i="14"/>
  <c r="V700" i="14"/>
  <c r="Q701" i="14"/>
  <c r="P701" i="14"/>
  <c r="S703" i="14"/>
  <c r="T703" i="14" s="1"/>
  <c r="AF703" i="14"/>
  <c r="AE703" i="14"/>
  <c r="AC711" i="14"/>
  <c r="AB711" i="14"/>
  <c r="S719" i="14"/>
  <c r="T719" i="14" s="1"/>
  <c r="AF719" i="14"/>
  <c r="AE719" i="14"/>
  <c r="Y725" i="14"/>
  <c r="Z725" i="14" s="1"/>
  <c r="S728" i="14"/>
  <c r="T728" i="14" s="1"/>
  <c r="W730" i="14"/>
  <c r="V730" i="14"/>
  <c r="Y733" i="14"/>
  <c r="Z733" i="14" s="1"/>
  <c r="S734" i="14"/>
  <c r="T734" i="14" s="1"/>
  <c r="W735" i="14"/>
  <c r="V735" i="14"/>
  <c r="S736" i="14"/>
  <c r="T736" i="14" s="1"/>
  <c r="W738" i="14"/>
  <c r="V738" i="14"/>
  <c r="AC743" i="14"/>
  <c r="AB743" i="14"/>
  <c r="K745" i="14"/>
  <c r="J745" i="14"/>
  <c r="Y752" i="14"/>
  <c r="Z752" i="14" s="1"/>
  <c r="S753" i="14"/>
  <c r="T753" i="14" s="1"/>
  <c r="Y758" i="14"/>
  <c r="Z758" i="14" s="1"/>
  <c r="Y759" i="14"/>
  <c r="Z759" i="14" s="1"/>
  <c r="AF760" i="14"/>
  <c r="AE760" i="14"/>
  <c r="Y762" i="14"/>
  <c r="Z762" i="14" s="1"/>
  <c r="Y766" i="14"/>
  <c r="Z766" i="14" s="1"/>
  <c r="Y767" i="14"/>
  <c r="Z767" i="14" s="1"/>
  <c r="AI780" i="14"/>
  <c r="AH780" i="14"/>
  <c r="AF791" i="14"/>
  <c r="AE791" i="14"/>
  <c r="S796" i="14"/>
  <c r="T796" i="14" s="1"/>
  <c r="Q799" i="14"/>
  <c r="P799" i="14"/>
  <c r="S808" i="14"/>
  <c r="T808" i="14" s="1"/>
  <c r="S823" i="14"/>
  <c r="T823" i="14" s="1"/>
  <c r="N832" i="14"/>
  <c r="M832" i="14"/>
  <c r="Y839" i="14"/>
  <c r="Z839" i="14" s="1"/>
  <c r="W840" i="14"/>
  <c r="V840" i="14"/>
  <c r="Y845" i="14"/>
  <c r="Z845" i="14" s="1"/>
  <c r="Y855" i="14"/>
  <c r="Z855" i="14" s="1"/>
  <c r="N860" i="14"/>
  <c r="M860" i="14"/>
  <c r="Q861" i="14"/>
  <c r="P861" i="14"/>
  <c r="W863" i="14"/>
  <c r="V863" i="14"/>
  <c r="W868" i="14"/>
  <c r="V868" i="14"/>
  <c r="K871" i="14"/>
  <c r="J871" i="14"/>
  <c r="S876" i="14"/>
  <c r="T876" i="14" s="1"/>
  <c r="S884" i="14"/>
  <c r="T884" i="14" s="1"/>
  <c r="W887" i="14"/>
  <c r="V887" i="14"/>
  <c r="AC890" i="14"/>
  <c r="AB890" i="14"/>
  <c r="S892" i="14"/>
  <c r="T892" i="14" s="1"/>
  <c r="S893" i="14"/>
  <c r="T893" i="14" s="1"/>
  <c r="Y896" i="14"/>
  <c r="Z896" i="14" s="1"/>
  <c r="S905" i="14"/>
  <c r="T905" i="14" s="1"/>
  <c r="S908" i="14"/>
  <c r="T908" i="14" s="1"/>
  <c r="S941" i="14"/>
  <c r="T941" i="14" s="1"/>
  <c r="S951" i="14"/>
  <c r="T951" i="14" s="1"/>
  <c r="S957" i="14"/>
  <c r="T957" i="14" s="1"/>
  <c r="AF960" i="14"/>
  <c r="AE960" i="14"/>
  <c r="W964" i="14"/>
  <c r="V964" i="14"/>
  <c r="Q965" i="14"/>
  <c r="P965" i="14"/>
  <c r="AC968" i="14"/>
  <c r="AB968" i="14"/>
  <c r="Y983" i="14"/>
  <c r="Z983" i="14" s="1"/>
  <c r="N991" i="14"/>
  <c r="M991" i="14"/>
  <c r="S995" i="14"/>
  <c r="T995" i="14" s="1"/>
  <c r="N999" i="14"/>
  <c r="M999" i="14"/>
  <c r="S1000" i="14"/>
  <c r="T1000" i="14" s="1"/>
  <c r="Y1029" i="14"/>
  <c r="Z1029" i="14" s="1"/>
  <c r="W1031" i="14"/>
  <c r="V1031" i="14"/>
  <c r="Q1035" i="14"/>
  <c r="P1035" i="14"/>
  <c r="S1040" i="14"/>
  <c r="T1040" i="14" s="1"/>
  <c r="S1064" i="14"/>
  <c r="T1064" i="14" s="1"/>
  <c r="S1071" i="14"/>
  <c r="T1071" i="14" s="1"/>
  <c r="Y1072" i="14"/>
  <c r="Z1072" i="14" s="1"/>
  <c r="Q108" i="14"/>
  <c r="P108" i="14"/>
  <c r="AF138" i="14"/>
  <c r="AE138" i="14"/>
  <c r="W80" i="14"/>
  <c r="V80" i="14"/>
  <c r="AI80" i="14"/>
  <c r="AH80" i="14"/>
  <c r="AC92" i="14"/>
  <c r="AB92" i="14"/>
  <c r="AF104" i="14"/>
  <c r="AE104" i="14"/>
  <c r="Q107" i="14"/>
  <c r="P107" i="14"/>
  <c r="AC112" i="14"/>
  <c r="AB112" i="14"/>
  <c r="Q116" i="14"/>
  <c r="P116" i="14"/>
  <c r="N124" i="14"/>
  <c r="M124" i="14"/>
  <c r="AC127" i="14"/>
  <c r="AB127" i="14"/>
  <c r="N129" i="14"/>
  <c r="M129" i="14"/>
  <c r="AF131" i="14"/>
  <c r="AE131" i="14"/>
  <c r="AC140" i="14"/>
  <c r="AB140" i="14"/>
  <c r="AC147" i="14"/>
  <c r="AB147" i="14"/>
  <c r="W149" i="14"/>
  <c r="V149" i="14"/>
  <c r="AF156" i="14"/>
  <c r="AE156" i="14"/>
  <c r="AF163" i="14"/>
  <c r="AE163" i="14"/>
  <c r="Q167" i="14"/>
  <c r="P167" i="14"/>
  <c r="Q172" i="14"/>
  <c r="P172" i="14"/>
  <c r="N180" i="14"/>
  <c r="M180" i="14"/>
  <c r="K182" i="14"/>
  <c r="J182" i="14"/>
  <c r="S195" i="14"/>
  <c r="T195" i="14" s="1"/>
  <c r="Y196" i="14"/>
  <c r="Z196" i="14" s="1"/>
  <c r="Y202" i="14"/>
  <c r="Z202" i="14" s="1"/>
  <c r="Y205" i="14"/>
  <c r="Z205" i="14" s="1"/>
  <c r="W220" i="14"/>
  <c r="V220" i="14"/>
  <c r="W223" i="14"/>
  <c r="V223" i="14"/>
  <c r="Y230" i="14"/>
  <c r="Z230" i="14" s="1"/>
  <c r="N236" i="14"/>
  <c r="M236" i="14"/>
  <c r="N241" i="14"/>
  <c r="M241" i="14"/>
  <c r="S244" i="14"/>
  <c r="T244" i="14" s="1"/>
  <c r="S249" i="14"/>
  <c r="T249" i="14" s="1"/>
  <c r="Y251" i="14"/>
  <c r="Z251" i="14" s="1"/>
  <c r="Y253" i="14"/>
  <c r="Z253" i="14" s="1"/>
  <c r="Q258" i="14"/>
  <c r="P258" i="14"/>
  <c r="AI263" i="14"/>
  <c r="AH263" i="14"/>
  <c r="K268" i="14"/>
  <c r="J268" i="14"/>
  <c r="W271" i="14"/>
  <c r="V271" i="14"/>
  <c r="AC276" i="14"/>
  <c r="AB276" i="14"/>
  <c r="Y277" i="14"/>
  <c r="Z277" i="14" s="1"/>
  <c r="N280" i="14"/>
  <c r="M280" i="14"/>
  <c r="AI281" i="14"/>
  <c r="AH281" i="14"/>
  <c r="N284" i="14"/>
  <c r="M284" i="14"/>
  <c r="K299" i="14"/>
  <c r="J299" i="14"/>
  <c r="N300" i="14"/>
  <c r="M300" i="14"/>
  <c r="N304" i="14"/>
  <c r="M304" i="14"/>
  <c r="W308" i="14"/>
  <c r="V308" i="14"/>
  <c r="AC310" i="14"/>
  <c r="AB310" i="14"/>
  <c r="W313" i="14"/>
  <c r="V313" i="14"/>
  <c r="S319" i="14"/>
  <c r="T319" i="14" s="1"/>
  <c r="S321" i="14"/>
  <c r="T321" i="14" s="1"/>
  <c r="AC323" i="14"/>
  <c r="AB323" i="14"/>
  <c r="S325" i="14"/>
  <c r="T325" i="14" s="1"/>
  <c r="Q328" i="14"/>
  <c r="P328" i="14"/>
  <c r="S332" i="14"/>
  <c r="T332" i="14" s="1"/>
  <c r="Q336" i="14"/>
  <c r="P336" i="14"/>
  <c r="S339" i="14"/>
  <c r="T339" i="14" s="1"/>
  <c r="AF339" i="14"/>
  <c r="AE339" i="14"/>
  <c r="N343" i="14"/>
  <c r="M343" i="14"/>
  <c r="Y359" i="14"/>
  <c r="Z359" i="14" s="1"/>
  <c r="Y360" i="14"/>
  <c r="Z360" i="14" s="1"/>
  <c r="Q367" i="14"/>
  <c r="P367" i="14"/>
  <c r="S368" i="14"/>
  <c r="T368" i="14" s="1"/>
  <c r="S369" i="14"/>
  <c r="T369" i="14" s="1"/>
  <c r="AF393" i="14"/>
  <c r="AE393" i="14"/>
  <c r="Y396" i="14"/>
  <c r="Z396" i="14" s="1"/>
  <c r="AF401" i="14"/>
  <c r="AE401" i="14"/>
  <c r="W408" i="14"/>
  <c r="V408" i="14"/>
  <c r="S419" i="14"/>
  <c r="T419" i="14" s="1"/>
  <c r="Q423" i="14"/>
  <c r="P423" i="14"/>
  <c r="Q424" i="14"/>
  <c r="P424" i="14"/>
  <c r="Y427" i="14"/>
  <c r="Z427" i="14" s="1"/>
  <c r="Y428" i="14"/>
  <c r="Z428" i="14" s="1"/>
  <c r="S432" i="14"/>
  <c r="T432" i="14" s="1"/>
  <c r="N435" i="14"/>
  <c r="M435" i="14"/>
  <c r="AF449" i="14"/>
  <c r="AE449" i="14"/>
  <c r="AC456" i="14"/>
  <c r="AB456" i="14"/>
  <c r="Y457" i="14"/>
  <c r="Z457" i="14" s="1"/>
  <c r="S462" i="14"/>
  <c r="T462" i="14" s="1"/>
  <c r="AF462" i="14"/>
  <c r="AE462" i="14"/>
  <c r="AC470" i="14"/>
  <c r="AB470" i="14"/>
  <c r="K472" i="14"/>
  <c r="J472" i="14"/>
  <c r="S478" i="14"/>
  <c r="T478" i="14" s="1"/>
  <c r="S480" i="14"/>
  <c r="T480" i="14" s="1"/>
  <c r="Y481" i="14"/>
  <c r="Z481" i="14" s="1"/>
  <c r="S490" i="14"/>
  <c r="T490" i="14" s="1"/>
  <c r="Y493" i="14"/>
  <c r="Z493" i="14" s="1"/>
  <c r="Y496" i="14"/>
  <c r="Z496" i="14" s="1"/>
  <c r="Y506" i="14"/>
  <c r="Z506" i="14" s="1"/>
  <c r="S516" i="14"/>
  <c r="T516" i="14" s="1"/>
  <c r="Y521" i="14"/>
  <c r="Z521" i="14" s="1"/>
  <c r="Q522" i="14"/>
  <c r="P522" i="14"/>
  <c r="Y534" i="14"/>
  <c r="Z534" i="14" s="1"/>
  <c r="S537" i="14"/>
  <c r="T537" i="14" s="1"/>
  <c r="AI540" i="14"/>
  <c r="AH540" i="14"/>
  <c r="Y545" i="14"/>
  <c r="Z545" i="14" s="1"/>
  <c r="N551" i="14"/>
  <c r="M551" i="14"/>
  <c r="Y553" i="14"/>
  <c r="Z553" i="14" s="1"/>
  <c r="AC554" i="14"/>
  <c r="AB554" i="14"/>
  <c r="Y555" i="14"/>
  <c r="Z555" i="14" s="1"/>
  <c r="S568" i="14"/>
  <c r="T568" i="14" s="1"/>
  <c r="S569" i="14"/>
  <c r="T569" i="14" s="1"/>
  <c r="AI573" i="14"/>
  <c r="AH573" i="14"/>
  <c r="N574" i="14"/>
  <c r="M574" i="14"/>
  <c r="N578" i="14"/>
  <c r="M578" i="14"/>
  <c r="S586" i="14"/>
  <c r="T586" i="14" s="1"/>
  <c r="AC587" i="14"/>
  <c r="AB587" i="14"/>
  <c r="S593" i="14"/>
  <c r="T593" i="14" s="1"/>
  <c r="Y595" i="14"/>
  <c r="Z595" i="14" s="1"/>
  <c r="N608" i="14"/>
  <c r="M608" i="14"/>
  <c r="K615" i="14"/>
  <c r="J615" i="14"/>
  <c r="Y619" i="14"/>
  <c r="Z619" i="14" s="1"/>
  <c r="Y626" i="14"/>
  <c r="Z626" i="14" s="1"/>
  <c r="Y627" i="14"/>
  <c r="Z627" i="14" s="1"/>
  <c r="W635" i="14"/>
  <c r="V635" i="14"/>
  <c r="S637" i="14"/>
  <c r="T637" i="14" s="1"/>
  <c r="N640" i="14"/>
  <c r="M640" i="14"/>
  <c r="S642" i="14"/>
  <c r="T642" i="14" s="1"/>
  <c r="K646" i="14"/>
  <c r="J646" i="14"/>
  <c r="S647" i="14"/>
  <c r="T647" i="14" s="1"/>
  <c r="S651" i="14"/>
  <c r="T651" i="14" s="1"/>
  <c r="S654" i="14"/>
  <c r="T654" i="14" s="1"/>
  <c r="K669" i="14"/>
  <c r="J669" i="14"/>
  <c r="S671" i="14"/>
  <c r="T671" i="14" s="1"/>
  <c r="Q674" i="14"/>
  <c r="P674" i="14"/>
  <c r="S675" i="14"/>
  <c r="T675" i="14" s="1"/>
  <c r="W683" i="14"/>
  <c r="V683" i="14"/>
  <c r="AC684" i="14"/>
  <c r="AB684" i="14"/>
  <c r="S691" i="14"/>
  <c r="T691" i="14" s="1"/>
  <c r="K693" i="14"/>
  <c r="J693" i="14"/>
  <c r="Y700" i="14"/>
  <c r="Z700" i="14" s="1"/>
  <c r="S701" i="14"/>
  <c r="T701" i="14" s="1"/>
  <c r="S711" i="14"/>
  <c r="T711" i="14" s="1"/>
  <c r="S717" i="14"/>
  <c r="T717" i="14" s="1"/>
  <c r="N726" i="14"/>
  <c r="M726" i="14"/>
  <c r="Y727" i="14"/>
  <c r="Z727" i="14" s="1"/>
  <c r="AF728" i="14"/>
  <c r="AE728" i="14"/>
  <c r="Y730" i="14"/>
  <c r="Z730" i="14" s="1"/>
  <c r="Y735" i="14"/>
  <c r="Z735" i="14" s="1"/>
  <c r="AF736" i="14"/>
  <c r="AE736" i="14"/>
  <c r="Y738" i="14"/>
  <c r="Z738" i="14" s="1"/>
  <c r="S743" i="14"/>
  <c r="T743" i="14" s="1"/>
  <c r="AF743" i="14"/>
  <c r="AE743" i="14"/>
  <c r="S745" i="14"/>
  <c r="T745" i="14" s="1"/>
  <c r="AF748" i="14"/>
  <c r="AE748" i="14"/>
  <c r="AC767" i="14"/>
  <c r="AB767" i="14"/>
  <c r="S769" i="14"/>
  <c r="T769" i="14" s="1"/>
  <c r="Y773" i="14"/>
  <c r="Z773" i="14" s="1"/>
  <c r="Q775" i="14"/>
  <c r="P775" i="14"/>
  <c r="Y784" i="14"/>
  <c r="Z784" i="14" s="1"/>
  <c r="Y796" i="14"/>
  <c r="Z796" i="14" s="1"/>
  <c r="AI797" i="14"/>
  <c r="AH797" i="14"/>
  <c r="K807" i="14"/>
  <c r="J807" i="14"/>
  <c r="S812" i="14"/>
  <c r="T812" i="14" s="1"/>
  <c r="Y820" i="14"/>
  <c r="Z820" i="14" s="1"/>
  <c r="AC823" i="14"/>
  <c r="AB823" i="14"/>
  <c r="S834" i="14"/>
  <c r="T834" i="14" s="1"/>
  <c r="Y836" i="14"/>
  <c r="Z836" i="14" s="1"/>
  <c r="Y840" i="14"/>
  <c r="Z840" i="14" s="1"/>
  <c r="AF843" i="14"/>
  <c r="AE843" i="14"/>
  <c r="Q848" i="14"/>
  <c r="P848" i="14"/>
  <c r="Y852" i="14"/>
  <c r="Z852" i="14" s="1"/>
  <c r="Q860" i="14"/>
  <c r="P860" i="14"/>
  <c r="Y861" i="14"/>
  <c r="Z861" i="14" s="1"/>
  <c r="Y863" i="14"/>
  <c r="Z863" i="14" s="1"/>
  <c r="Y866" i="14"/>
  <c r="Z866" i="14" s="1"/>
  <c r="Y868" i="14"/>
  <c r="Z868" i="14" s="1"/>
  <c r="S871" i="14"/>
  <c r="T871" i="14" s="1"/>
  <c r="N873" i="14"/>
  <c r="M873" i="14"/>
  <c r="Y887" i="14"/>
  <c r="Z887" i="14" s="1"/>
  <c r="AC891" i="14"/>
  <c r="AB891" i="14"/>
  <c r="Y893" i="14"/>
  <c r="Z893" i="14" s="1"/>
  <c r="Y908" i="14"/>
  <c r="Z908" i="14" s="1"/>
  <c r="Y911" i="14"/>
  <c r="Z911" i="14" s="1"/>
  <c r="Q916" i="14"/>
  <c r="P916" i="14"/>
  <c r="K921" i="14"/>
  <c r="J921" i="14"/>
  <c r="S948" i="14"/>
  <c r="T948" i="14" s="1"/>
  <c r="AC951" i="14"/>
  <c r="AB951" i="14"/>
  <c r="S959" i="14"/>
  <c r="T959" i="14" s="1"/>
  <c r="Y964" i="14"/>
  <c r="Z964" i="14" s="1"/>
  <c r="S965" i="14"/>
  <c r="T965" i="14" s="1"/>
  <c r="K997" i="14"/>
  <c r="J997" i="14"/>
  <c r="Y1000" i="14"/>
  <c r="Z1000" i="14" s="1"/>
  <c r="Y1007" i="14"/>
  <c r="Z1007" i="14" s="1"/>
  <c r="AF1012" i="14"/>
  <c r="AE1012" i="14"/>
  <c r="N1015" i="14"/>
  <c r="M1015" i="14"/>
  <c r="Q1023" i="14"/>
  <c r="P1023" i="14"/>
  <c r="S1024" i="14"/>
  <c r="T1024" i="14" s="1"/>
  <c r="Y1028" i="14"/>
  <c r="Z1028" i="14" s="1"/>
  <c r="Y1031" i="14"/>
  <c r="Z1031" i="14" s="1"/>
  <c r="S1055" i="14"/>
  <c r="T1055" i="14" s="1"/>
  <c r="AC1058" i="14"/>
  <c r="AB1058" i="14"/>
  <c r="W1061" i="14"/>
  <c r="V1061" i="14"/>
  <c r="Y1064" i="14"/>
  <c r="Z1064" i="14" s="1"/>
  <c r="N1071" i="14"/>
  <c r="M1071" i="14"/>
  <c r="AF1072" i="14"/>
  <c r="AE1072" i="14"/>
  <c r="W1077" i="14"/>
  <c r="V1077" i="14"/>
  <c r="S890" i="14"/>
  <c r="T890" i="14" s="1"/>
  <c r="Y858" i="14"/>
  <c r="Z858" i="14" s="1"/>
  <c r="AC842" i="14"/>
  <c r="AB842" i="14"/>
  <c r="Y818" i="14"/>
  <c r="Z818" i="14" s="1"/>
  <c r="K88" i="14"/>
  <c r="J88" i="14"/>
  <c r="K98" i="14"/>
  <c r="J98" i="14"/>
  <c r="N116" i="14"/>
  <c r="M116" i="14"/>
  <c r="AC119" i="14"/>
  <c r="AB119" i="14"/>
  <c r="AC132" i="14"/>
  <c r="AB132" i="14"/>
  <c r="AI136" i="14"/>
  <c r="AH136" i="14"/>
  <c r="W151" i="14"/>
  <c r="V151" i="14"/>
  <c r="AF154" i="14"/>
  <c r="AE154" i="14"/>
  <c r="AC163" i="14"/>
  <c r="AB163" i="14"/>
  <c r="N176" i="14"/>
  <c r="M176" i="14"/>
  <c r="K78" i="14"/>
  <c r="J78" i="14"/>
  <c r="N79" i="14"/>
  <c r="M79" i="14"/>
  <c r="N83" i="14"/>
  <c r="M83" i="14"/>
  <c r="Q84" i="14"/>
  <c r="P84" i="14"/>
  <c r="W86" i="14"/>
  <c r="V86" i="14"/>
  <c r="AF112" i="14"/>
  <c r="AE112" i="14"/>
  <c r="Q115" i="14"/>
  <c r="P115" i="14"/>
  <c r="Q124" i="14"/>
  <c r="P124" i="14"/>
  <c r="AF133" i="14"/>
  <c r="AE133" i="14"/>
  <c r="AC141" i="14"/>
  <c r="AB141" i="14"/>
  <c r="K148" i="14"/>
  <c r="J148" i="14"/>
  <c r="AI156" i="14"/>
  <c r="AH156" i="14"/>
  <c r="AF162" i="14"/>
  <c r="AE162" i="14"/>
  <c r="AC164" i="14"/>
  <c r="AB164" i="14"/>
  <c r="W172" i="14"/>
  <c r="V172" i="14"/>
  <c r="AC178" i="14"/>
  <c r="AB178" i="14"/>
  <c r="Q180" i="14"/>
  <c r="P180" i="14"/>
  <c r="N188" i="14"/>
  <c r="M188" i="14"/>
  <c r="N193" i="14"/>
  <c r="M193" i="14"/>
  <c r="AC196" i="14"/>
  <c r="AB196" i="14"/>
  <c r="Y197" i="14"/>
  <c r="Z197" i="14" s="1"/>
  <c r="AC199" i="14"/>
  <c r="AB199" i="14"/>
  <c r="S200" i="14"/>
  <c r="T200" i="14" s="1"/>
  <c r="K208" i="14"/>
  <c r="J208" i="14"/>
  <c r="Y210" i="14"/>
  <c r="Z210" i="14" s="1"/>
  <c r="Y214" i="14"/>
  <c r="Z214" i="14" s="1"/>
  <c r="S218" i="14"/>
  <c r="T218" i="14" s="1"/>
  <c r="Y220" i="14"/>
  <c r="Z220" i="14" s="1"/>
  <c r="AC222" i="14"/>
  <c r="AB222" i="14"/>
  <c r="Y226" i="14"/>
  <c r="Z226" i="14" s="1"/>
  <c r="N228" i="14"/>
  <c r="M228" i="14"/>
  <c r="W236" i="14"/>
  <c r="V236" i="14"/>
  <c r="Q241" i="14"/>
  <c r="P241" i="14"/>
  <c r="K247" i="14"/>
  <c r="J247" i="14"/>
  <c r="N249" i="14"/>
  <c r="M249" i="14"/>
  <c r="AC253" i="14"/>
  <c r="AB253" i="14"/>
  <c r="K255" i="14"/>
  <c r="J255" i="14"/>
  <c r="N257" i="14"/>
  <c r="M257" i="14"/>
  <c r="Y258" i="14"/>
  <c r="Z258" i="14" s="1"/>
  <c r="W260" i="14"/>
  <c r="V260" i="14"/>
  <c r="N261" i="14"/>
  <c r="M261" i="14"/>
  <c r="AC262" i="14"/>
  <c r="AB262" i="14"/>
  <c r="S265" i="14"/>
  <c r="T265" i="14" s="1"/>
  <c r="N268" i="14"/>
  <c r="M268" i="14"/>
  <c r="AF271" i="14"/>
  <c r="AE271" i="14"/>
  <c r="Y273" i="14"/>
  <c r="Z273" i="14" s="1"/>
  <c r="S276" i="14"/>
  <c r="T276" i="14" s="1"/>
  <c r="AC277" i="14"/>
  <c r="AB277" i="14"/>
  <c r="Q280" i="14"/>
  <c r="P280" i="14"/>
  <c r="S283" i="14"/>
  <c r="T283" i="14" s="1"/>
  <c r="Y288" i="14"/>
  <c r="Z288" i="14" s="1"/>
  <c r="S290" i="14"/>
  <c r="T290" i="14" s="1"/>
  <c r="N292" i="14"/>
  <c r="M292" i="14"/>
  <c r="AC293" i="14"/>
  <c r="AB293" i="14"/>
  <c r="K295" i="14"/>
  <c r="J295" i="14"/>
  <c r="S299" i="14"/>
  <c r="T299" i="14" s="1"/>
  <c r="Q300" i="14"/>
  <c r="P300" i="14"/>
  <c r="Q301" i="14"/>
  <c r="P301" i="14"/>
  <c r="AF302" i="14"/>
  <c r="AE302" i="14"/>
  <c r="Q304" i="14"/>
  <c r="P304" i="14"/>
  <c r="AF305" i="14"/>
  <c r="AE305" i="14"/>
  <c r="N307" i="14"/>
  <c r="M307" i="14"/>
  <c r="S312" i="14"/>
  <c r="T312" i="14" s="1"/>
  <c r="Y313" i="14"/>
  <c r="Z313" i="14" s="1"/>
  <c r="Y314" i="14"/>
  <c r="Z314" i="14" s="1"/>
  <c r="S317" i="14"/>
  <c r="T317" i="14" s="1"/>
  <c r="W320" i="14"/>
  <c r="V320" i="14"/>
  <c r="Y321" i="14"/>
  <c r="Z321" i="14" s="1"/>
  <c r="S323" i="14"/>
  <c r="T323" i="14" s="1"/>
  <c r="W328" i="14"/>
  <c r="V328" i="14"/>
  <c r="S333" i="14"/>
  <c r="T333" i="14" s="1"/>
  <c r="W336" i="14"/>
  <c r="V336" i="14"/>
  <c r="W344" i="14"/>
  <c r="V344" i="14"/>
  <c r="Y347" i="14"/>
  <c r="Z347" i="14" s="1"/>
  <c r="AF349" i="14"/>
  <c r="AE349" i="14"/>
  <c r="AC360" i="14"/>
  <c r="AB360" i="14"/>
  <c r="S363" i="14"/>
  <c r="T363" i="14" s="1"/>
  <c r="AF363" i="14"/>
  <c r="AE363" i="14"/>
  <c r="Y371" i="14"/>
  <c r="Z371" i="14" s="1"/>
  <c r="S376" i="14"/>
  <c r="T376" i="14" s="1"/>
  <c r="S377" i="14"/>
  <c r="T377" i="14" s="1"/>
  <c r="S384" i="14"/>
  <c r="T384" i="14" s="1"/>
  <c r="S387" i="14"/>
  <c r="T387" i="14" s="1"/>
  <c r="AF387" i="14"/>
  <c r="AE387" i="14"/>
  <c r="W390" i="14"/>
  <c r="V390" i="14"/>
  <c r="Y391" i="14"/>
  <c r="Z391" i="14" s="1"/>
  <c r="Y392" i="14"/>
  <c r="Z392" i="14" s="1"/>
  <c r="Y395" i="14"/>
  <c r="Z395" i="14" s="1"/>
  <c r="S397" i="14"/>
  <c r="T397" i="14" s="1"/>
  <c r="Y399" i="14"/>
  <c r="Z399" i="14" s="1"/>
  <c r="Y400" i="14"/>
  <c r="Z400" i="14" s="1"/>
  <c r="Y407" i="14"/>
  <c r="Z407" i="14" s="1"/>
  <c r="Y408" i="14"/>
  <c r="Z408" i="14" s="1"/>
  <c r="N411" i="14"/>
  <c r="M411" i="14"/>
  <c r="Q415" i="14"/>
  <c r="P415" i="14"/>
  <c r="S416" i="14"/>
  <c r="T416" i="14" s="1"/>
  <c r="S422" i="14"/>
  <c r="T422" i="14" s="1"/>
  <c r="Y424" i="14"/>
  <c r="Z424" i="14" s="1"/>
  <c r="AC427" i="14"/>
  <c r="AB427" i="14"/>
  <c r="S429" i="14"/>
  <c r="T429" i="14" s="1"/>
  <c r="S445" i="14"/>
  <c r="T445" i="14" s="1"/>
  <c r="N446" i="14"/>
  <c r="M446" i="14"/>
  <c r="N453" i="14"/>
  <c r="M453" i="14"/>
  <c r="S464" i="14"/>
  <c r="T464" i="14" s="1"/>
  <c r="Y465" i="14"/>
  <c r="Z465" i="14" s="1"/>
  <c r="S470" i="14"/>
  <c r="T470" i="14" s="1"/>
  <c r="S472" i="14"/>
  <c r="T472" i="14" s="1"/>
  <c r="Y473" i="14"/>
  <c r="Z473" i="14" s="1"/>
  <c r="N485" i="14"/>
  <c r="M485" i="14"/>
  <c r="N489" i="14"/>
  <c r="M489" i="14"/>
  <c r="Y497" i="14"/>
  <c r="Z497" i="14" s="1"/>
  <c r="AI499" i="14"/>
  <c r="AH499" i="14"/>
  <c r="Q503" i="14"/>
  <c r="P503" i="14"/>
  <c r="S505" i="14"/>
  <c r="T505" i="14" s="1"/>
  <c r="AC506" i="14"/>
  <c r="AB506" i="14"/>
  <c r="Y513" i="14"/>
  <c r="Z513" i="14" s="1"/>
  <c r="Q514" i="14"/>
  <c r="P514" i="14"/>
  <c r="AC521" i="14"/>
  <c r="AB521" i="14"/>
  <c r="W522" i="14"/>
  <c r="V522" i="14"/>
  <c r="AI524" i="14"/>
  <c r="AH524" i="14"/>
  <c r="Y529" i="14"/>
  <c r="Z529" i="14" s="1"/>
  <c r="S531" i="14"/>
  <c r="T531" i="14" s="1"/>
  <c r="S538" i="14"/>
  <c r="T538" i="14" s="1"/>
  <c r="AF538" i="14"/>
  <c r="AE538" i="14"/>
  <c r="AI544" i="14"/>
  <c r="AH544" i="14"/>
  <c r="AC555" i="14"/>
  <c r="AB555" i="14"/>
  <c r="AF556" i="14"/>
  <c r="AE556" i="14"/>
  <c r="S560" i="14"/>
  <c r="T560" i="14" s="1"/>
  <c r="N562" i="14"/>
  <c r="M562" i="14"/>
  <c r="Y569" i="14"/>
  <c r="Z569" i="14" s="1"/>
  <c r="W570" i="14"/>
  <c r="V570" i="14"/>
  <c r="K577" i="14"/>
  <c r="J577" i="14"/>
  <c r="S587" i="14"/>
  <c r="T587" i="14" s="1"/>
  <c r="S594" i="14"/>
  <c r="T594" i="14" s="1"/>
  <c r="AC595" i="14"/>
  <c r="AB595" i="14"/>
  <c r="N602" i="14"/>
  <c r="M602" i="14"/>
  <c r="N610" i="14"/>
  <c r="M610" i="14"/>
  <c r="Y612" i="14"/>
  <c r="Z612" i="14" s="1"/>
  <c r="N615" i="14"/>
  <c r="M615" i="14"/>
  <c r="Y620" i="14"/>
  <c r="Z620" i="14" s="1"/>
  <c r="AC621" i="14"/>
  <c r="AB621" i="14"/>
  <c r="Y628" i="14"/>
  <c r="Z628" i="14" s="1"/>
  <c r="Y632" i="14"/>
  <c r="Z632" i="14" s="1"/>
  <c r="Y635" i="14"/>
  <c r="Z635" i="14" s="1"/>
  <c r="S640" i="14"/>
  <c r="T640" i="14" s="1"/>
  <c r="Y642" i="14"/>
  <c r="Z642" i="14" s="1"/>
  <c r="W643" i="14"/>
  <c r="V643" i="14"/>
  <c r="Y647" i="14"/>
  <c r="Z647" i="14" s="1"/>
  <c r="Q663" i="14"/>
  <c r="P663" i="14"/>
  <c r="S669" i="14"/>
  <c r="T669" i="14" s="1"/>
  <c r="W676" i="14"/>
  <c r="V676" i="14"/>
  <c r="W682" i="14"/>
  <c r="V682" i="14"/>
  <c r="AI686" i="14"/>
  <c r="AH686" i="14"/>
  <c r="Y699" i="14"/>
  <c r="Z699" i="14" s="1"/>
  <c r="AC700" i="14"/>
  <c r="AB700" i="14"/>
  <c r="W701" i="14"/>
  <c r="V701" i="14"/>
  <c r="Q707" i="14"/>
  <c r="P707" i="14"/>
  <c r="S709" i="14"/>
  <c r="T709" i="14" s="1"/>
  <c r="Y715" i="14"/>
  <c r="Z715" i="14" s="1"/>
  <c r="K725" i="14"/>
  <c r="J725" i="14"/>
  <c r="S726" i="14"/>
  <c r="T726" i="14" s="1"/>
  <c r="AC727" i="14"/>
  <c r="AB727" i="14"/>
  <c r="K733" i="14"/>
  <c r="J733" i="14"/>
  <c r="Y734" i="14"/>
  <c r="Z734" i="14" s="1"/>
  <c r="AI736" i="14"/>
  <c r="AH736" i="14"/>
  <c r="AC746" i="14"/>
  <c r="N756" i="14"/>
  <c r="M756" i="14"/>
  <c r="S759" i="14"/>
  <c r="T759" i="14" s="1"/>
  <c r="S767" i="14"/>
  <c r="T767" i="14" s="1"/>
  <c r="K769" i="14"/>
  <c r="J769" i="14"/>
  <c r="AF776" i="14"/>
  <c r="AE776" i="14"/>
  <c r="N778" i="14"/>
  <c r="M778" i="14"/>
  <c r="AC784" i="14"/>
  <c r="AB784" i="14"/>
  <c r="S787" i="14"/>
  <c r="T787" i="14" s="1"/>
  <c r="AF793" i="14"/>
  <c r="AE793" i="14"/>
  <c r="AC796" i="14"/>
  <c r="AB796" i="14"/>
  <c r="Y799" i="14"/>
  <c r="Z799" i="14" s="1"/>
  <c r="Y803" i="14"/>
  <c r="Z803" i="14" s="1"/>
  <c r="Y805" i="14"/>
  <c r="Z805" i="14" s="1"/>
  <c r="AI808" i="14"/>
  <c r="AH808" i="14"/>
  <c r="Y812" i="14"/>
  <c r="Z812" i="14" s="1"/>
  <c r="AC821" i="14"/>
  <c r="AB821" i="14"/>
  <c r="S828" i="14"/>
  <c r="T828" i="14" s="1"/>
  <c r="N829" i="14"/>
  <c r="M829" i="14"/>
  <c r="Y830" i="14"/>
  <c r="Z830" i="14" s="1"/>
  <c r="AI834" i="14"/>
  <c r="AH834" i="14"/>
  <c r="S846" i="14"/>
  <c r="T846" i="14" s="1"/>
  <c r="W857" i="14"/>
  <c r="V857" i="14"/>
  <c r="AC861" i="14"/>
  <c r="AB861" i="14"/>
  <c r="AF863" i="14"/>
  <c r="AE863" i="14"/>
  <c r="W871" i="14"/>
  <c r="V871" i="14"/>
  <c r="S880" i="14"/>
  <c r="T880" i="14" s="1"/>
  <c r="S885" i="14"/>
  <c r="T885" i="14" s="1"/>
  <c r="Y888" i="14"/>
  <c r="Z888" i="14" s="1"/>
  <c r="Y892" i="14"/>
  <c r="Z892" i="14" s="1"/>
  <c r="AC893" i="14"/>
  <c r="AB893" i="14"/>
  <c r="S904" i="14"/>
  <c r="T904" i="14" s="1"/>
  <c r="Y913" i="14"/>
  <c r="Z913" i="14" s="1"/>
  <c r="S916" i="14"/>
  <c r="T916" i="14" s="1"/>
  <c r="S921" i="14"/>
  <c r="T921" i="14" s="1"/>
  <c r="Q924" i="14"/>
  <c r="P924" i="14"/>
  <c r="S935" i="14"/>
  <c r="T935" i="14" s="1"/>
  <c r="W949" i="14"/>
  <c r="K957" i="14"/>
  <c r="J957" i="14"/>
  <c r="AC959" i="14"/>
  <c r="AB959" i="14"/>
  <c r="AC964" i="14"/>
  <c r="AB964" i="14"/>
  <c r="Y965" i="14"/>
  <c r="Z965" i="14" s="1"/>
  <c r="Q969" i="14"/>
  <c r="P969" i="14"/>
  <c r="N975" i="14"/>
  <c r="M975" i="14"/>
  <c r="S983" i="14"/>
  <c r="T983" i="14" s="1"/>
  <c r="S989" i="14"/>
  <c r="T989" i="14" s="1"/>
  <c r="AF1000" i="14"/>
  <c r="AE1000" i="14"/>
  <c r="K1013" i="14"/>
  <c r="J1013" i="14"/>
  <c r="Q1015" i="14"/>
  <c r="P1015" i="14"/>
  <c r="W1023" i="14"/>
  <c r="V1023" i="14"/>
  <c r="AC1024" i="14"/>
  <c r="AB1024" i="14"/>
  <c r="AF1031" i="14"/>
  <c r="AE1031" i="14"/>
  <c r="Q1039" i="14"/>
  <c r="P1039" i="14"/>
  <c r="AF1040" i="14"/>
  <c r="AE1040" i="14"/>
  <c r="Y1055" i="14"/>
  <c r="Z1055" i="14" s="1"/>
  <c r="S1059" i="14"/>
  <c r="T1059" i="14" s="1"/>
  <c r="AF1064" i="14"/>
  <c r="AE1064" i="14"/>
  <c r="Q1071" i="14"/>
  <c r="P1071" i="14"/>
  <c r="J77" i="14"/>
  <c r="R1041" i="14"/>
  <c r="AA1075" i="14"/>
  <c r="X1075" i="14"/>
  <c r="U1075" i="14"/>
  <c r="V1075" i="14" s="1"/>
  <c r="AG1075" i="14"/>
  <c r="H1075" i="14"/>
  <c r="AD1075" i="14"/>
  <c r="AE1075" i="14" s="1"/>
  <c r="R1075" i="14"/>
  <c r="AA1067" i="14"/>
  <c r="AB1067" i="14" s="1"/>
  <c r="X1067" i="14"/>
  <c r="U1067" i="14"/>
  <c r="V1067" i="14" s="1"/>
  <c r="AG1067" i="14"/>
  <c r="AH1067" i="14" s="1"/>
  <c r="H1067" i="14"/>
  <c r="AD1067" i="14"/>
  <c r="R1067" i="14"/>
  <c r="O1059" i="14"/>
  <c r="L1059" i="14"/>
  <c r="M1059" i="14" s="1"/>
  <c r="I1059" i="14"/>
  <c r="J1059" i="14" s="1"/>
  <c r="X1059" i="14"/>
  <c r="U1059" i="14"/>
  <c r="V1059" i="14" s="1"/>
  <c r="R1051" i="14"/>
  <c r="O1051" i="14"/>
  <c r="P1051" i="14" s="1"/>
  <c r="L1051" i="14"/>
  <c r="M1051" i="14" s="1"/>
  <c r="X1043" i="14"/>
  <c r="L1043" i="14"/>
  <c r="M1043" i="14" s="1"/>
  <c r="H1043" i="14"/>
  <c r="AA1035" i="14"/>
  <c r="AB1035" i="14" s="1"/>
  <c r="AD1035" i="14"/>
  <c r="AE1035" i="14" s="1"/>
  <c r="U1019" i="14"/>
  <c r="V1019" i="14" s="1"/>
  <c r="R1019" i="14"/>
  <c r="L1019" i="14"/>
  <c r="AA1019" i="14"/>
  <c r="U1011" i="14"/>
  <c r="V1011" i="14" s="1"/>
  <c r="O1011" i="14"/>
  <c r="L1011" i="14"/>
  <c r="M1011" i="14" s="1"/>
  <c r="AA1011" i="14"/>
  <c r="X1011" i="14"/>
  <c r="I1003" i="14"/>
  <c r="J1003" i="14" s="1"/>
  <c r="H1003" i="14"/>
  <c r="AG1003" i="14"/>
  <c r="AH1003" i="14" s="1"/>
  <c r="R1003" i="14"/>
  <c r="O1003" i="14"/>
  <c r="P1003" i="14" s="1"/>
  <c r="L1003" i="14"/>
  <c r="M1003" i="14" s="1"/>
  <c r="U995" i="14"/>
  <c r="V995" i="14" s="1"/>
  <c r="O995" i="14"/>
  <c r="L995" i="14"/>
  <c r="AA995" i="14"/>
  <c r="AB995" i="14" s="1"/>
  <c r="X995" i="14"/>
  <c r="L987" i="14"/>
  <c r="M987" i="14" s="1"/>
  <c r="I987" i="14"/>
  <c r="J987" i="14" s="1"/>
  <c r="H987" i="14"/>
  <c r="U987" i="14"/>
  <c r="V987" i="14" s="1"/>
  <c r="O987" i="14"/>
  <c r="H979" i="14"/>
  <c r="AG979" i="14"/>
  <c r="AH979" i="14" s="1"/>
  <c r="AD979" i="14"/>
  <c r="AE979" i="14" s="1"/>
  <c r="AA979" i="14"/>
  <c r="AB979" i="14" s="1"/>
  <c r="L979" i="14"/>
  <c r="M979" i="14" s="1"/>
  <c r="I979" i="14"/>
  <c r="J979" i="14" s="1"/>
  <c r="H971" i="14"/>
  <c r="AG971" i="14"/>
  <c r="AH971" i="14" s="1"/>
  <c r="AD971" i="14"/>
  <c r="AA971" i="14"/>
  <c r="AB971" i="14" s="1"/>
  <c r="L971" i="14"/>
  <c r="I971" i="14"/>
  <c r="J971" i="14" s="1"/>
  <c r="R955" i="14"/>
  <c r="X955" i="14"/>
  <c r="X939" i="14"/>
  <c r="U939" i="14"/>
  <c r="V939" i="14" s="1"/>
  <c r="R939" i="14"/>
  <c r="AD939" i="14"/>
  <c r="AE939" i="14" s="1"/>
  <c r="AA939" i="14"/>
  <c r="AB939" i="14" s="1"/>
  <c r="AA931" i="14"/>
  <c r="AB931" i="14" s="1"/>
  <c r="X931" i="14"/>
  <c r="U931" i="14"/>
  <c r="V931" i="14" s="1"/>
  <c r="X923" i="14"/>
  <c r="U923" i="14"/>
  <c r="O923" i="14"/>
  <c r="AD923" i="14"/>
  <c r="AE923" i="14" s="1"/>
  <c r="R923" i="14"/>
  <c r="AA923" i="14"/>
  <c r="AB923" i="14" s="1"/>
  <c r="AG915" i="14"/>
  <c r="AH915" i="14" s="1"/>
  <c r="H915" i="14"/>
  <c r="AD915" i="14"/>
  <c r="AE915" i="14" s="1"/>
  <c r="R915" i="14"/>
  <c r="AA915" i="14"/>
  <c r="AB915" i="14" s="1"/>
  <c r="L915" i="14"/>
  <c r="M915" i="14" s="1"/>
  <c r="I915" i="14"/>
  <c r="J915" i="14" s="1"/>
  <c r="X907" i="14"/>
  <c r="U907" i="14"/>
  <c r="V907" i="14" s="1"/>
  <c r="O907" i="14"/>
  <c r="P907" i="14" s="1"/>
  <c r="AD907" i="14"/>
  <c r="AE907" i="14" s="1"/>
  <c r="R907" i="14"/>
  <c r="AA907" i="14"/>
  <c r="U899" i="14"/>
  <c r="V899" i="14" s="1"/>
  <c r="O899" i="14"/>
  <c r="P899" i="14" s="1"/>
  <c r="L899" i="14"/>
  <c r="M899" i="14" s="1"/>
  <c r="AA899" i="14"/>
  <c r="X899" i="14"/>
  <c r="U883" i="14"/>
  <c r="V883" i="14" s="1"/>
  <c r="H883" i="14"/>
  <c r="AA875" i="14"/>
  <c r="L875" i="14"/>
  <c r="M875" i="14" s="1"/>
  <c r="AG875" i="14"/>
  <c r="AH875" i="14" s="1"/>
  <c r="AA867" i="14"/>
  <c r="AB867" i="14" s="1"/>
  <c r="I867" i="14"/>
  <c r="J867" i="14" s="1"/>
  <c r="R867" i="14"/>
  <c r="AD867" i="14"/>
  <c r="AE867" i="14" s="1"/>
  <c r="I859" i="14"/>
  <c r="AD859" i="14"/>
  <c r="AE859" i="14" s="1"/>
  <c r="AA859" i="14"/>
  <c r="AB859" i="14" s="1"/>
  <c r="R859" i="14"/>
  <c r="O843" i="14"/>
  <c r="P843" i="14" s="1"/>
  <c r="L843" i="14"/>
  <c r="M843" i="14" s="1"/>
  <c r="I843" i="14"/>
  <c r="J843" i="14" s="1"/>
  <c r="X843" i="14"/>
  <c r="R843" i="14"/>
  <c r="O819" i="14"/>
  <c r="U819" i="14"/>
  <c r="V819" i="14" s="1"/>
  <c r="R819" i="14"/>
  <c r="O803" i="14"/>
  <c r="P803" i="14" s="1"/>
  <c r="H803" i="14"/>
  <c r="U803" i="14"/>
  <c r="V803" i="14" s="1"/>
  <c r="R803" i="14"/>
  <c r="I795" i="14"/>
  <c r="J795" i="14" s="1"/>
  <c r="AG795" i="14"/>
  <c r="AH795" i="14" s="1"/>
  <c r="H795" i="14"/>
  <c r="AD795" i="14"/>
  <c r="R795" i="14"/>
  <c r="O795" i="14"/>
  <c r="L795" i="14"/>
  <c r="M795" i="14" s="1"/>
  <c r="L787" i="14"/>
  <c r="I787" i="14"/>
  <c r="J787" i="14" s="1"/>
  <c r="AG787" i="14"/>
  <c r="AH787" i="14" s="1"/>
  <c r="H787" i="14"/>
  <c r="U787" i="14"/>
  <c r="V787" i="14" s="1"/>
  <c r="O787" i="14"/>
  <c r="P787" i="14" s="1"/>
  <c r="X755" i="14"/>
  <c r="H755" i="14"/>
  <c r="L747" i="14"/>
  <c r="M747" i="14" s="1"/>
  <c r="H747" i="14"/>
  <c r="L715" i="14"/>
  <c r="M715" i="14" s="1"/>
  <c r="I715" i="14"/>
  <c r="J715" i="14" s="1"/>
  <c r="U715" i="14"/>
  <c r="V715" i="14" s="1"/>
  <c r="R715" i="14"/>
  <c r="AA707" i="14"/>
  <c r="AB707" i="14" s="1"/>
  <c r="AD707" i="14"/>
  <c r="X707" i="14"/>
  <c r="L707" i="14"/>
  <c r="M707" i="14" s="1"/>
  <c r="I707" i="14"/>
  <c r="J707" i="14" s="1"/>
  <c r="U699" i="14"/>
  <c r="I699" i="14"/>
  <c r="J699" i="14" s="1"/>
  <c r="AD699" i="14"/>
  <c r="AE699" i="14" s="1"/>
  <c r="AA699" i="14"/>
  <c r="AB699" i="14" s="1"/>
  <c r="I691" i="14"/>
  <c r="J691" i="14" s="1"/>
  <c r="H691" i="14"/>
  <c r="X691" i="14"/>
  <c r="U691" i="14"/>
  <c r="AA683" i="14"/>
  <c r="AB683" i="14" s="1"/>
  <c r="X683" i="14"/>
  <c r="H683" i="14"/>
  <c r="AG683" i="14"/>
  <c r="AH683" i="14" s="1"/>
  <c r="R683" i="14"/>
  <c r="L958" i="14"/>
  <c r="O958" i="14"/>
  <c r="P958" i="14" s="1"/>
  <c r="O934" i="14"/>
  <c r="P934" i="14" s="1"/>
  <c r="L934" i="14"/>
  <c r="M934" i="14" s="1"/>
  <c r="AG934" i="14"/>
  <c r="AH934" i="14" s="1"/>
  <c r="X902" i="14"/>
  <c r="U902" i="14"/>
  <c r="O894" i="14"/>
  <c r="P894" i="14" s="1"/>
  <c r="H894" i="14"/>
  <c r="L886" i="14"/>
  <c r="M886" i="14" s="1"/>
  <c r="R886" i="14"/>
  <c r="R870" i="14"/>
  <c r="AA870" i="14"/>
  <c r="AB870" i="14" s="1"/>
  <c r="U870" i="14"/>
  <c r="V870" i="14" s="1"/>
  <c r="AD870" i="14"/>
  <c r="AE870" i="14" s="1"/>
  <c r="O846" i="14"/>
  <c r="P846" i="14" s="1"/>
  <c r="AG846" i="14"/>
  <c r="AH846" i="14" s="1"/>
  <c r="AG822" i="14"/>
  <c r="AH822" i="14" s="1"/>
  <c r="U822" i="14"/>
  <c r="V822" i="14" s="1"/>
  <c r="X822" i="14"/>
  <c r="H822" i="14"/>
  <c r="AA814" i="14"/>
  <c r="AB814" i="14" s="1"/>
  <c r="AG814" i="14"/>
  <c r="AH814" i="14" s="1"/>
  <c r="U814" i="14"/>
  <c r="H806" i="14"/>
  <c r="AG806" i="14"/>
  <c r="AH806" i="14" s="1"/>
  <c r="U806" i="14"/>
  <c r="V806" i="14" s="1"/>
  <c r="AD806" i="14"/>
  <c r="AE806" i="14" s="1"/>
  <c r="L806" i="14"/>
  <c r="M806" i="14" s="1"/>
  <c r="I806" i="14"/>
  <c r="J806" i="14" s="1"/>
  <c r="R798" i="14"/>
  <c r="L798" i="14"/>
  <c r="I798" i="14"/>
  <c r="J798" i="14" s="1"/>
  <c r="AD798" i="14"/>
  <c r="X798" i="14"/>
  <c r="AA774" i="14"/>
  <c r="AB774" i="14" s="1"/>
  <c r="X774" i="14"/>
  <c r="R774" i="14"/>
  <c r="H766" i="14"/>
  <c r="R766" i="14"/>
  <c r="U766" i="14"/>
  <c r="V766" i="14" s="1"/>
  <c r="L766" i="14"/>
  <c r="H758" i="14"/>
  <c r="R758" i="14"/>
  <c r="AG758" i="14"/>
  <c r="AH758" i="14" s="1"/>
  <c r="L758" i="14"/>
  <c r="I758" i="14"/>
  <c r="J758" i="14" s="1"/>
  <c r="X750" i="14"/>
  <c r="U750" i="14"/>
  <c r="V750" i="14" s="1"/>
  <c r="L750" i="14"/>
  <c r="AG750" i="14"/>
  <c r="AH750" i="14" s="1"/>
  <c r="AA750" i="14"/>
  <c r="L742" i="14"/>
  <c r="I742" i="14"/>
  <c r="J742" i="14" s="1"/>
  <c r="H742" i="14"/>
  <c r="X742" i="14"/>
  <c r="U742" i="14"/>
  <c r="V742" i="14" s="1"/>
  <c r="H734" i="14"/>
  <c r="AG734" i="14"/>
  <c r="AA734" i="14"/>
  <c r="L734" i="14"/>
  <c r="I734" i="14"/>
  <c r="AA726" i="14"/>
  <c r="AB726" i="14" s="1"/>
  <c r="X726" i="14"/>
  <c r="U726" i="14"/>
  <c r="V726" i="14" s="1"/>
  <c r="H726" i="14"/>
  <c r="AG726" i="14"/>
  <c r="H702" i="14"/>
  <c r="AG702" i="14"/>
  <c r="AH702" i="14" s="1"/>
  <c r="O694" i="14"/>
  <c r="P694" i="14" s="1"/>
  <c r="L694" i="14"/>
  <c r="AG694" i="14"/>
  <c r="AA686" i="14"/>
  <c r="AB686" i="14" s="1"/>
  <c r="O686" i="14"/>
  <c r="P686" i="14" s="1"/>
  <c r="L686" i="14"/>
  <c r="AG678" i="14"/>
  <c r="U678" i="14"/>
  <c r="V678" i="14" s="1"/>
  <c r="AG1065" i="14"/>
  <c r="R1065" i="14"/>
  <c r="H1065" i="14"/>
  <c r="X1057" i="14"/>
  <c r="U1057" i="14"/>
  <c r="O1057" i="14"/>
  <c r="P1057" i="14" s="1"/>
  <c r="AG1057" i="14"/>
  <c r="AH1057" i="14" s="1"/>
  <c r="AD1057" i="14"/>
  <c r="AE1057" i="14" s="1"/>
  <c r="X1049" i="14"/>
  <c r="U1049" i="14"/>
  <c r="V1049" i="14" s="1"/>
  <c r="L1049" i="14"/>
  <c r="M1049" i="14" s="1"/>
  <c r="AD1049" i="14"/>
  <c r="AE1049" i="14" s="1"/>
  <c r="AA1049" i="14"/>
  <c r="AD1033" i="14"/>
  <c r="AE1033" i="14" s="1"/>
  <c r="U1033" i="14"/>
  <c r="V1033" i="14" s="1"/>
  <c r="U1025" i="14"/>
  <c r="V1025" i="14" s="1"/>
  <c r="R1025" i="14"/>
  <c r="L1025" i="14"/>
  <c r="AG1017" i="14"/>
  <c r="AH1017" i="14" s="1"/>
  <c r="AD1017" i="14"/>
  <c r="AE1017" i="14" s="1"/>
  <c r="U1017" i="14"/>
  <c r="R993" i="14"/>
  <c r="O993" i="14"/>
  <c r="P993" i="14" s="1"/>
  <c r="I993" i="14"/>
  <c r="AD993" i="14"/>
  <c r="U993" i="14"/>
  <c r="V993" i="14" s="1"/>
  <c r="AD977" i="14"/>
  <c r="I977" i="14"/>
  <c r="R977" i="14"/>
  <c r="AD969" i="14"/>
  <c r="H969" i="14"/>
  <c r="R969" i="14"/>
  <c r="R945" i="14"/>
  <c r="L945" i="14"/>
  <c r="U945" i="14"/>
  <c r="V945" i="14" s="1"/>
  <c r="AD921" i="14"/>
  <c r="X921" i="14"/>
  <c r="U921" i="14"/>
  <c r="V921" i="14" s="1"/>
  <c r="AG921" i="14"/>
  <c r="AH921" i="14" s="1"/>
  <c r="H913" i="14"/>
  <c r="AG913" i="14"/>
  <c r="AH913" i="14" s="1"/>
  <c r="R913" i="14"/>
  <c r="I913" i="14"/>
  <c r="AD905" i="14"/>
  <c r="AE905" i="14" s="1"/>
  <c r="X905" i="14"/>
  <c r="U905" i="14"/>
  <c r="V905" i="14" s="1"/>
  <c r="AG905" i="14"/>
  <c r="AH905" i="14" s="1"/>
  <c r="O897" i="14"/>
  <c r="AD897" i="14"/>
  <c r="AE897" i="14" s="1"/>
  <c r="L881" i="14"/>
  <c r="M881" i="14" s="1"/>
  <c r="H881" i="14"/>
  <c r="U881" i="14"/>
  <c r="V881" i="14" s="1"/>
  <c r="X881" i="14"/>
  <c r="O881" i="14"/>
  <c r="P881" i="14" s="1"/>
  <c r="AA873" i="14"/>
  <c r="X873" i="14"/>
  <c r="U873" i="14"/>
  <c r="R873" i="14"/>
  <c r="AD873" i="14"/>
  <c r="AE873" i="14" s="1"/>
  <c r="X865" i="14"/>
  <c r="U865" i="14"/>
  <c r="V865" i="14" s="1"/>
  <c r="O865" i="14"/>
  <c r="AD865" i="14"/>
  <c r="AA865" i="14"/>
  <c r="H857" i="14"/>
  <c r="R857" i="14"/>
  <c r="AD857" i="14"/>
  <c r="O857" i="14"/>
  <c r="L857" i="14"/>
  <c r="X841" i="14"/>
  <c r="I841" i="14"/>
  <c r="AA841" i="14"/>
  <c r="AB841" i="14" s="1"/>
  <c r="X825" i="14"/>
  <c r="R825" i="14"/>
  <c r="H825" i="14"/>
  <c r="I817" i="14"/>
  <c r="J817" i="14" s="1"/>
  <c r="R817" i="14"/>
  <c r="O817" i="14"/>
  <c r="P817" i="14" s="1"/>
  <c r="L817" i="14"/>
  <c r="M817" i="14" s="1"/>
  <c r="X809" i="14"/>
  <c r="R809" i="14"/>
  <c r="I801" i="14"/>
  <c r="J801" i="14" s="1"/>
  <c r="H801" i="14"/>
  <c r="AD801" i="14"/>
  <c r="AE801" i="14" s="1"/>
  <c r="R801" i="14"/>
  <c r="L801" i="14"/>
  <c r="M801" i="14" s="1"/>
  <c r="AG793" i="14"/>
  <c r="AH793" i="14" s="1"/>
  <c r="I793" i="14"/>
  <c r="J793" i="14" s="1"/>
  <c r="AD785" i="14"/>
  <c r="X785" i="14"/>
  <c r="U785" i="14"/>
  <c r="V785" i="14" s="1"/>
  <c r="I777" i="14"/>
  <c r="R777" i="14"/>
  <c r="U777" i="14"/>
  <c r="V777" i="14" s="1"/>
  <c r="L777" i="14"/>
  <c r="M777" i="14" s="1"/>
  <c r="AA769" i="14"/>
  <c r="AB769" i="14" s="1"/>
  <c r="U769" i="14"/>
  <c r="V769" i="14" s="1"/>
  <c r="L769" i="14"/>
  <c r="M769" i="14" s="1"/>
  <c r="AG769" i="14"/>
  <c r="AD769" i="14"/>
  <c r="AE769" i="14" s="1"/>
  <c r="AD745" i="14"/>
  <c r="U745" i="14"/>
  <c r="I713" i="14"/>
  <c r="J713" i="14" s="1"/>
  <c r="AG713" i="14"/>
  <c r="L705" i="14"/>
  <c r="M705" i="14" s="1"/>
  <c r="I705" i="14"/>
  <c r="U705" i="14"/>
  <c r="V705" i="14" s="1"/>
  <c r="R705" i="14"/>
  <c r="U689" i="14"/>
  <c r="H689" i="14"/>
  <c r="X681" i="14"/>
  <c r="U681" i="14"/>
  <c r="V681" i="14" s="1"/>
  <c r="R1011" i="14"/>
  <c r="AD1019" i="14"/>
  <c r="AE1019" i="14" s="1"/>
  <c r="X1035" i="14"/>
  <c r="AD1059" i="14"/>
  <c r="AE1059" i="14" s="1"/>
  <c r="AD1025" i="14"/>
  <c r="AE1025" i="14" s="1"/>
  <c r="R1049" i="14"/>
  <c r="AG1059" i="14"/>
  <c r="AH1059" i="14" s="1"/>
  <c r="I1065" i="14"/>
  <c r="J1065" i="14" s="1"/>
  <c r="AC1077" i="14"/>
  <c r="P51" i="14"/>
  <c r="Q51" i="14" s="1"/>
  <c r="AF371" i="14"/>
  <c r="W387" i="14"/>
  <c r="AB28" i="14"/>
  <c r="AC28" i="14" s="1"/>
  <c r="E36" i="14"/>
  <c r="E30" i="14"/>
  <c r="AF457" i="14"/>
  <c r="Q465" i="14"/>
  <c r="AC317" i="14"/>
  <c r="W837" i="14"/>
  <c r="AB40" i="14"/>
  <c r="AC40" i="14" s="1"/>
  <c r="AF115" i="14"/>
  <c r="K522" i="14"/>
  <c r="N619" i="14"/>
  <c r="K642" i="14"/>
  <c r="P55" i="14"/>
  <c r="Q55" i="14" s="1"/>
  <c r="E69" i="14"/>
  <c r="Q517" i="14"/>
  <c r="W548" i="14"/>
  <c r="AF730" i="14"/>
  <c r="Q778" i="14"/>
  <c r="N792" i="14"/>
  <c r="AC948" i="14"/>
  <c r="N964" i="14"/>
  <c r="W971" i="14"/>
  <c r="AF416" i="14"/>
  <c r="Q417" i="14"/>
  <c r="AI417" i="14"/>
  <c r="AF541" i="14"/>
  <c r="AC957" i="14"/>
  <c r="AF328" i="14"/>
  <c r="Q455" i="14"/>
  <c r="N571" i="14"/>
  <c r="AI587" i="14"/>
  <c r="K610" i="14"/>
  <c r="K743" i="14"/>
  <c r="W743" i="14"/>
  <c r="AF754" i="14"/>
  <c r="AI759" i="14"/>
  <c r="N807" i="14"/>
  <c r="W808" i="14"/>
  <c r="W852" i="14"/>
  <c r="AI1011" i="14"/>
  <c r="AF120" i="14"/>
  <c r="L28" i="14"/>
  <c r="AE35" i="14"/>
  <c r="AF35" i="14" s="1"/>
  <c r="E37" i="14"/>
  <c r="O39" i="14"/>
  <c r="L52" i="14"/>
  <c r="E62" i="14"/>
  <c r="K204" i="14"/>
  <c r="W315" i="14"/>
  <c r="Q347" i="14"/>
  <c r="AF432" i="14"/>
  <c r="AI486" i="14"/>
  <c r="W646" i="14"/>
  <c r="AI659" i="14"/>
  <c r="W692" i="14"/>
  <c r="Q709" i="14"/>
  <c r="W754" i="14"/>
  <c r="K775" i="14"/>
  <c r="W775" i="14"/>
  <c r="N840" i="14"/>
  <c r="AC868" i="14"/>
  <c r="Q991" i="14"/>
  <c r="Q999" i="14"/>
  <c r="AI1028" i="14"/>
  <c r="K1029" i="14"/>
  <c r="E21" i="14"/>
  <c r="E42" i="14"/>
  <c r="E64" i="14"/>
  <c r="AE39" i="14"/>
  <c r="AF39" i="14" s="1"/>
  <c r="E45" i="14"/>
  <c r="L68" i="14"/>
  <c r="E72" i="14"/>
  <c r="Q260" i="14"/>
  <c r="K288" i="14"/>
  <c r="W363" i="14"/>
  <c r="AC395" i="14"/>
  <c r="K415" i="14"/>
  <c r="N438" i="14"/>
  <c r="AI462" i="14"/>
  <c r="K498" i="14"/>
  <c r="AF505" i="14"/>
  <c r="K514" i="14"/>
  <c r="AC529" i="14"/>
  <c r="AF547" i="14"/>
  <c r="AI562" i="14"/>
  <c r="K570" i="14"/>
  <c r="AF620" i="14"/>
  <c r="Q644" i="14"/>
  <c r="AI658" i="14"/>
  <c r="AC666" i="14"/>
  <c r="W670" i="14"/>
  <c r="K799" i="14"/>
  <c r="K821" i="14"/>
  <c r="K828" i="14"/>
  <c r="Q852" i="14"/>
  <c r="AC1003" i="14"/>
  <c r="AC1007" i="14"/>
  <c r="AI1015" i="14"/>
  <c r="W1052" i="14"/>
  <c r="E33" i="14"/>
  <c r="E56" i="14"/>
  <c r="E65" i="14"/>
  <c r="E66" i="14"/>
  <c r="E71" i="14"/>
  <c r="E73" i="14"/>
  <c r="W207" i="14"/>
  <c r="Q223" i="14"/>
  <c r="AI244" i="14"/>
  <c r="AC292" i="14"/>
  <c r="AI319" i="14"/>
  <c r="AI321" i="14"/>
  <c r="N352" i="14"/>
  <c r="Q557" i="14"/>
  <c r="AF643" i="14"/>
  <c r="AC670" i="14"/>
  <c r="W686" i="14"/>
  <c r="Q717" i="14"/>
  <c r="K760" i="14"/>
  <c r="K812" i="14"/>
  <c r="AF813" i="14"/>
  <c r="N814" i="14"/>
  <c r="K899" i="14"/>
  <c r="Q960" i="14"/>
  <c r="W1011" i="14"/>
  <c r="K1015" i="14"/>
  <c r="K1023" i="14"/>
  <c r="AC1036" i="14"/>
  <c r="E22" i="14"/>
  <c r="E24" i="14"/>
  <c r="AA32" i="14"/>
  <c r="O35" i="14"/>
  <c r="L40" i="14"/>
  <c r="E63" i="14"/>
  <c r="AC315" i="14"/>
  <c r="AF379" i="14"/>
  <c r="K385" i="14"/>
  <c r="AC387" i="14"/>
  <c r="AF390" i="14"/>
  <c r="W411" i="14"/>
  <c r="AF411" i="14"/>
  <c r="AI415" i="14"/>
  <c r="AC419" i="14"/>
  <c r="AF424" i="14"/>
  <c r="N470" i="14"/>
  <c r="Q488" i="14"/>
  <c r="K489" i="14"/>
  <c r="N490" i="14"/>
  <c r="N313" i="14"/>
  <c r="N427" i="14"/>
  <c r="AC449" i="14"/>
  <c r="AF535" i="14"/>
  <c r="Q551" i="14"/>
  <c r="AF574" i="14"/>
  <c r="AI594" i="14"/>
  <c r="AF636" i="14"/>
  <c r="AC662" i="14"/>
  <c r="Q751" i="14"/>
  <c r="AC759" i="14"/>
  <c r="K767" i="14"/>
  <c r="Q873" i="14"/>
  <c r="W896" i="14"/>
  <c r="K908" i="14"/>
  <c r="Q931" i="14"/>
  <c r="Q979" i="14"/>
  <c r="W991" i="14"/>
  <c r="W360" i="14"/>
  <c r="N387" i="14"/>
  <c r="AF473" i="14"/>
  <c r="AB32" i="14"/>
  <c r="AC32" i="14" s="1"/>
  <c r="L44" i="14"/>
  <c r="L56" i="14"/>
  <c r="P67" i="14"/>
  <c r="Q67" i="14" s="1"/>
  <c r="L72" i="14"/>
  <c r="K196" i="14"/>
  <c r="AF205" i="14"/>
  <c r="K206" i="14"/>
  <c r="Q213" i="14"/>
  <c r="AC228" i="14"/>
  <c r="AI228" i="14"/>
  <c r="K292" i="14"/>
  <c r="Q302" i="14"/>
  <c r="Q320" i="14"/>
  <c r="N335" i="14"/>
  <c r="Q344" i="14"/>
  <c r="AC352" i="14"/>
  <c r="Q419" i="14"/>
  <c r="AC438" i="14"/>
  <c r="W441" i="14"/>
  <c r="AI551" i="14"/>
  <c r="AI602" i="14"/>
  <c r="K611" i="14"/>
  <c r="AI615" i="14"/>
  <c r="W620" i="14"/>
  <c r="Q620" i="14"/>
  <c r="AF659" i="14"/>
  <c r="AI682" i="14"/>
  <c r="W711" i="14"/>
  <c r="AB72" i="14"/>
  <c r="AC72" i="14" s="1"/>
  <c r="AF95" i="14"/>
  <c r="AF99" i="14"/>
  <c r="K112" i="14"/>
  <c r="AI163" i="14"/>
  <c r="K164" i="14"/>
  <c r="Q221" i="14"/>
  <c r="AI222" i="14"/>
  <c r="N223" i="14"/>
  <c r="AF229" i="14"/>
  <c r="K230" i="14"/>
  <c r="AI236" i="14"/>
  <c r="W239" i="14"/>
  <c r="Q245" i="14"/>
  <c r="N247" i="14"/>
  <c r="AC288" i="14"/>
  <c r="W331" i="14"/>
  <c r="AC363" i="14"/>
  <c r="W376" i="14"/>
  <c r="K383" i="14"/>
  <c r="N391" i="14"/>
  <c r="AF403" i="14"/>
  <c r="Q416" i="14"/>
  <c r="AC448" i="14"/>
  <c r="Q463" i="14"/>
  <c r="W473" i="14"/>
  <c r="AF478" i="14"/>
  <c r="AC505" i="14"/>
  <c r="AF506" i="14"/>
  <c r="AF520" i="14"/>
  <c r="AF537" i="14"/>
  <c r="W590" i="14"/>
  <c r="AC594" i="14"/>
  <c r="N598" i="14"/>
  <c r="AI610" i="14"/>
  <c r="Q615" i="14"/>
  <c r="AC619" i="14"/>
  <c r="K636" i="14"/>
  <c r="W651" i="14"/>
  <c r="AC339" i="14"/>
  <c r="AC376" i="14"/>
  <c r="W392" i="14"/>
  <c r="N469" i="14"/>
  <c r="AF530" i="14"/>
  <c r="AF551" i="14"/>
  <c r="L24" i="14"/>
  <c r="AA24" i="14"/>
  <c r="AA44" i="14"/>
  <c r="E27" i="14"/>
  <c r="P35" i="14"/>
  <c r="Q35" i="14" s="1"/>
  <c r="P39" i="14"/>
  <c r="Q39" i="14" s="1"/>
  <c r="AF157" i="14"/>
  <c r="Q197" i="14"/>
  <c r="N198" i="14"/>
  <c r="W199" i="14"/>
  <c r="AI212" i="14"/>
  <c r="AF228" i="14"/>
  <c r="AI238" i="14"/>
  <c r="N239" i="14"/>
  <c r="W284" i="14"/>
  <c r="W304" i="14"/>
  <c r="Q307" i="14"/>
  <c r="N315" i="14"/>
  <c r="AF347" i="14"/>
  <c r="W400" i="14"/>
  <c r="K440" i="14"/>
  <c r="AC453" i="14"/>
  <c r="W498" i="14"/>
  <c r="AC513" i="14"/>
  <c r="AI522" i="14"/>
  <c r="AI531" i="14"/>
  <c r="K595" i="14"/>
  <c r="AC597" i="14"/>
  <c r="W603" i="14"/>
  <c r="AC620" i="14"/>
  <c r="W393" i="14"/>
  <c r="W401" i="14"/>
  <c r="W443" i="14"/>
  <c r="N644" i="14"/>
  <c r="N722" i="14"/>
  <c r="N730" i="14"/>
  <c r="AF784" i="14"/>
  <c r="AC799" i="14"/>
  <c r="Q813" i="14"/>
  <c r="AC876" i="14"/>
  <c r="K924" i="14"/>
  <c r="AI948" i="14"/>
  <c r="W973" i="14"/>
  <c r="AF1007" i="14"/>
  <c r="Q1028" i="14"/>
  <c r="W1056" i="14"/>
  <c r="W465" i="14"/>
  <c r="K470" i="14"/>
  <c r="K478" i="14"/>
  <c r="AC487" i="14"/>
  <c r="K490" i="14"/>
  <c r="N498" i="14"/>
  <c r="N506" i="14"/>
  <c r="K538" i="14"/>
  <c r="N547" i="14"/>
  <c r="N548" i="14"/>
  <c r="AC551" i="14"/>
  <c r="K569" i="14"/>
  <c r="AC569" i="14"/>
  <c r="AF570" i="14"/>
  <c r="K579" i="14"/>
  <c r="AI579" i="14"/>
  <c r="K586" i="14"/>
  <c r="AF587" i="14"/>
  <c r="AC592" i="14"/>
  <c r="W595" i="14"/>
  <c r="AC600" i="14"/>
  <c r="N603" i="14"/>
  <c r="AI603" i="14"/>
  <c r="W614" i="14"/>
  <c r="W628" i="14"/>
  <c r="AF652" i="14"/>
  <c r="AI667" i="14"/>
  <c r="N668" i="14"/>
  <c r="AI675" i="14"/>
  <c r="K700" i="14"/>
  <c r="AI719" i="14"/>
  <c r="W724" i="14"/>
  <c r="K727" i="14"/>
  <c r="Q791" i="14"/>
  <c r="AC812" i="14"/>
  <c r="AF850" i="14"/>
  <c r="Q876" i="14"/>
  <c r="Q944" i="14"/>
  <c r="AC980" i="14"/>
  <c r="N1000" i="14"/>
  <c r="W1003" i="14"/>
  <c r="K1028" i="14"/>
  <c r="K343" i="14"/>
  <c r="Q375" i="14"/>
  <c r="AF384" i="14"/>
  <c r="K401" i="14"/>
  <c r="W403" i="14"/>
  <c r="AF408" i="14"/>
  <c r="N440" i="14"/>
  <c r="K454" i="14"/>
  <c r="N464" i="14"/>
  <c r="AI470" i="14"/>
  <c r="AC473" i="14"/>
  <c r="AI478" i="14"/>
  <c r="AC489" i="14"/>
  <c r="K496" i="14"/>
  <c r="AF513" i="14"/>
  <c r="AF521" i="14"/>
  <c r="N530" i="14"/>
  <c r="W533" i="14"/>
  <c r="AC535" i="14"/>
  <c r="K545" i="14"/>
  <c r="Q553" i="14"/>
  <c r="AF590" i="14"/>
  <c r="AF594" i="14"/>
  <c r="N595" i="14"/>
  <c r="AI596" i="14"/>
  <c r="N605" i="14"/>
  <c r="AF610" i="14"/>
  <c r="N611" i="14"/>
  <c r="AI612" i="14"/>
  <c r="AI618" i="14"/>
  <c r="AC635" i="14"/>
  <c r="AI650" i="14"/>
  <c r="AF666" i="14"/>
  <c r="AI691" i="14"/>
  <c r="AF715" i="14"/>
  <c r="AI735" i="14"/>
  <c r="AI743" i="14"/>
  <c r="AI767" i="14"/>
  <c r="Q796" i="14"/>
  <c r="AI813" i="14"/>
  <c r="K824" i="14"/>
  <c r="K907" i="14"/>
  <c r="W960" i="14"/>
  <c r="N1031" i="14"/>
  <c r="Q1052" i="14"/>
  <c r="N1067" i="14"/>
  <c r="AC730" i="14"/>
  <c r="N683" i="14"/>
  <c r="Q684" i="14"/>
  <c r="AF689" i="14"/>
  <c r="K690" i="14"/>
  <c r="AC722" i="14"/>
  <c r="K735" i="14"/>
  <c r="W746" i="14"/>
  <c r="K751" i="14"/>
  <c r="AI760" i="14"/>
  <c r="W770" i="14"/>
  <c r="W778" i="14"/>
  <c r="AC819" i="14"/>
  <c r="AC839" i="14"/>
  <c r="N848" i="14"/>
  <c r="AF848" i="14"/>
  <c r="AF852" i="14"/>
  <c r="K901" i="14"/>
  <c r="AI907" i="14"/>
  <c r="W913" i="14"/>
  <c r="W920" i="14"/>
  <c r="N651" i="14"/>
  <c r="K652" i="14"/>
  <c r="AF673" i="14"/>
  <c r="K674" i="14"/>
  <c r="Q711" i="14"/>
  <c r="K719" i="14"/>
  <c r="W719" i="14"/>
  <c r="Q722" i="14"/>
  <c r="W751" i="14"/>
  <c r="Q752" i="14"/>
  <c r="K409" i="14"/>
  <c r="K189" i="14"/>
  <c r="AI206" i="14"/>
  <c r="Q215" i="14"/>
  <c r="W225" i="14"/>
  <c r="K228" i="14"/>
  <c r="K236" i="14"/>
  <c r="AC236" i="14"/>
  <c r="K238" i="14"/>
  <c r="W242" i="14"/>
  <c r="N245" i="14"/>
  <c r="AF245" i="14"/>
  <c r="AC379" i="14"/>
  <c r="W385" i="14"/>
  <c r="K407" i="14"/>
  <c r="AI433" i="14"/>
  <c r="N465" i="14"/>
  <c r="AC469" i="14"/>
  <c r="W413" i="14"/>
  <c r="AC252" i="14"/>
  <c r="AF288" i="14"/>
  <c r="K315" i="14"/>
  <c r="N336" i="14"/>
  <c r="AF355" i="14"/>
  <c r="AF429" i="14"/>
  <c r="N454" i="14"/>
  <c r="W667" i="14"/>
  <c r="AF797" i="14"/>
  <c r="W165" i="14"/>
  <c r="AI188" i="14"/>
  <c r="K197" i="14"/>
  <c r="W209" i="14"/>
  <c r="K212" i="14"/>
  <c r="AC212" i="14"/>
  <c r="K220" i="14"/>
  <c r="K221" i="14"/>
  <c r="K222" i="14"/>
  <c r="AC227" i="14"/>
  <c r="N229" i="14"/>
  <c r="N231" i="14"/>
  <c r="N237" i="14"/>
  <c r="AF237" i="14"/>
  <c r="W283" i="14"/>
  <c r="W326" i="14"/>
  <c r="Q352" i="14"/>
  <c r="AC368" i="14"/>
  <c r="N400" i="14"/>
  <c r="AF419" i="14"/>
  <c r="AF425" i="14"/>
  <c r="W659" i="14"/>
  <c r="AI246" i="14"/>
  <c r="N288" i="14"/>
  <c r="K300" i="14"/>
  <c r="W305" i="14"/>
  <c r="N360" i="14"/>
  <c r="Q363" i="14"/>
  <c r="N408" i="14"/>
  <c r="AF498" i="14"/>
  <c r="W579" i="14"/>
  <c r="Q611" i="14"/>
  <c r="AC643" i="14"/>
  <c r="AF132" i="14"/>
  <c r="AI196" i="14"/>
  <c r="N197" i="14"/>
  <c r="Q199" i="14"/>
  <c r="AF204" i="14"/>
  <c r="K205" i="14"/>
  <c r="N213" i="14"/>
  <c r="N214" i="14"/>
  <c r="AI220" i="14"/>
  <c r="N221" i="14"/>
  <c r="AF221" i="14"/>
  <c r="AI230" i="14"/>
  <c r="AF277" i="14"/>
  <c r="AI307" i="14"/>
  <c r="AI362" i="14"/>
  <c r="AC371" i="14"/>
  <c r="AC461" i="14"/>
  <c r="AI88" i="14"/>
  <c r="W189" i="14"/>
  <c r="AC336" i="14"/>
  <c r="Q355" i="14"/>
  <c r="W384" i="14"/>
  <c r="AC407" i="14"/>
  <c r="AF352" i="14"/>
  <c r="K132" i="14"/>
  <c r="K157" i="14"/>
  <c r="AI197" i="14"/>
  <c r="AI204" i="14"/>
  <c r="N207" i="14"/>
  <c r="AI213" i="14"/>
  <c r="K244" i="14"/>
  <c r="AC244" i="14"/>
  <c r="K246" i="14"/>
  <c r="K448" i="14"/>
  <c r="AC477" i="14"/>
  <c r="AI488" i="14"/>
  <c r="Q508" i="14"/>
  <c r="N529" i="14"/>
  <c r="AF651" i="14"/>
  <c r="AI280" i="14"/>
  <c r="Q282" i="14"/>
  <c r="AI292" i="14"/>
  <c r="K296" i="14"/>
  <c r="N297" i="14"/>
  <c r="AC328" i="14"/>
  <c r="Q331" i="14"/>
  <c r="N344" i="14"/>
  <c r="W347" i="14"/>
  <c r="Q393" i="14"/>
  <c r="AC399" i="14"/>
  <c r="AF414" i="14"/>
  <c r="AC423" i="14"/>
  <c r="AC443" i="14"/>
  <c r="AI454" i="14"/>
  <c r="W457" i="14"/>
  <c r="AC459" i="14"/>
  <c r="AI477" i="14"/>
  <c r="N478" i="14"/>
  <c r="AF481" i="14"/>
  <c r="AC483" i="14"/>
  <c r="Q498" i="14"/>
  <c r="N500" i="14"/>
  <c r="AF511" i="14"/>
  <c r="Q545" i="14"/>
  <c r="AF738" i="14"/>
  <c r="K351" i="14"/>
  <c r="K359" i="14"/>
  <c r="N376" i="14"/>
  <c r="N384" i="14"/>
  <c r="AI407" i="14"/>
  <c r="AI425" i="14"/>
  <c r="AC431" i="14"/>
  <c r="K438" i="14"/>
  <c r="AC441" i="14"/>
  <c r="K446" i="14"/>
  <c r="Q447" i="14"/>
  <c r="AC465" i="14"/>
  <c r="AC467" i="14"/>
  <c r="W506" i="14"/>
  <c r="W508" i="14"/>
  <c r="AI514" i="14"/>
  <c r="N538" i="14"/>
  <c r="W554" i="14"/>
  <c r="Q632" i="14"/>
  <c r="N684" i="14"/>
  <c r="K728" i="14"/>
  <c r="Q407" i="14"/>
  <c r="K463" i="14"/>
  <c r="N473" i="14"/>
  <c r="K480" i="14"/>
  <c r="N514" i="14"/>
  <c r="N545" i="14"/>
  <c r="N567" i="14"/>
  <c r="Q598" i="14"/>
  <c r="K603" i="14"/>
  <c r="Q840" i="14"/>
  <c r="Q294" i="14"/>
  <c r="Q324" i="14"/>
  <c r="K335" i="14"/>
  <c r="K367" i="14"/>
  <c r="W379" i="14"/>
  <c r="AI383" i="14"/>
  <c r="AI385" i="14"/>
  <c r="Q411" i="14"/>
  <c r="K417" i="14"/>
  <c r="K425" i="14"/>
  <c r="K433" i="14"/>
  <c r="Q435" i="14"/>
  <c r="W449" i="14"/>
  <c r="AC457" i="14"/>
  <c r="Q471" i="14"/>
  <c r="AC475" i="14"/>
  <c r="N486" i="14"/>
  <c r="AI513" i="14"/>
  <c r="K530" i="14"/>
  <c r="W592" i="14"/>
  <c r="AF602" i="14"/>
  <c r="AC629" i="14"/>
  <c r="K683" i="14"/>
  <c r="AC766" i="14"/>
  <c r="K280" i="14"/>
  <c r="W296" i="14"/>
  <c r="AI296" i="14"/>
  <c r="AI300" i="14"/>
  <c r="N320" i="14"/>
  <c r="Q359" i="14"/>
  <c r="W371" i="14"/>
  <c r="AF376" i="14"/>
  <c r="AF382" i="14"/>
  <c r="Q385" i="14"/>
  <c r="K391" i="14"/>
  <c r="Q403" i="14"/>
  <c r="AI409" i="14"/>
  <c r="N416" i="14"/>
  <c r="Q427" i="14"/>
  <c r="W429" i="14"/>
  <c r="Q439" i="14"/>
  <c r="AI446" i="14"/>
  <c r="AC451" i="14"/>
  <c r="K455" i="14"/>
  <c r="Q481" i="14"/>
  <c r="AI521" i="14"/>
  <c r="Q552" i="14"/>
  <c r="AF582" i="14"/>
  <c r="AI595" i="14"/>
  <c r="AI611" i="14"/>
  <c r="AC627" i="14"/>
  <c r="AI653" i="14"/>
  <c r="AF682" i="14"/>
  <c r="Q343" i="14"/>
  <c r="Q383" i="14"/>
  <c r="AF470" i="14"/>
  <c r="AI485" i="14"/>
  <c r="W519" i="14"/>
  <c r="K602" i="14"/>
  <c r="N606" i="14"/>
  <c r="AF637" i="14"/>
  <c r="AF751" i="14"/>
  <c r="W799" i="14"/>
  <c r="N553" i="14"/>
  <c r="AI700" i="14"/>
  <c r="Q759" i="14"/>
  <c r="AF778" i="14"/>
  <c r="AI829" i="14"/>
  <c r="Q832" i="14"/>
  <c r="AI848" i="14"/>
  <c r="AF868" i="14"/>
  <c r="K462" i="14"/>
  <c r="Q479" i="14"/>
  <c r="W517" i="14"/>
  <c r="AF529" i="14"/>
  <c r="Q547" i="14"/>
  <c r="K555" i="14"/>
  <c r="AF563" i="14"/>
  <c r="AI571" i="14"/>
  <c r="AF586" i="14"/>
  <c r="K587" i="14"/>
  <c r="K594" i="14"/>
  <c r="AC608" i="14"/>
  <c r="W633" i="14"/>
  <c r="AC642" i="14"/>
  <c r="K643" i="14"/>
  <c r="N652" i="14"/>
  <c r="AI652" i="14"/>
  <c r="Q662" i="14"/>
  <c r="Q668" i="14"/>
  <c r="AF674" i="14"/>
  <c r="K675" i="14"/>
  <c r="N676" i="14"/>
  <c r="AF690" i="14"/>
  <c r="N692" i="14"/>
  <c r="W694" i="14"/>
  <c r="AI699" i="14"/>
  <c r="N700" i="14"/>
  <c r="N717" i="14"/>
  <c r="AI720" i="14"/>
  <c r="Q730" i="14"/>
  <c r="K750" i="14"/>
  <c r="W767" i="14"/>
  <c r="N775" i="14"/>
  <c r="Q805" i="14"/>
  <c r="Q738" i="14"/>
  <c r="AF752" i="14"/>
  <c r="AI786" i="14"/>
  <c r="AC795" i="14"/>
  <c r="AI805" i="14"/>
  <c r="AI874" i="14"/>
  <c r="AF879" i="14"/>
  <c r="N962" i="14"/>
  <c r="W1054" i="14"/>
  <c r="AC1038" i="14"/>
  <c r="AI1030" i="14"/>
  <c r="K1006" i="14"/>
  <c r="AF942" i="14"/>
  <c r="N882" i="14"/>
  <c r="K471" i="14"/>
  <c r="AI538" i="14"/>
  <c r="AI545" i="14"/>
  <c r="W547" i="14"/>
  <c r="K551" i="14"/>
  <c r="W551" i="14"/>
  <c r="AF554" i="14"/>
  <c r="Q556" i="14"/>
  <c r="AI586" i="14"/>
  <c r="N587" i="14"/>
  <c r="W598" i="14"/>
  <c r="W606" i="14"/>
  <c r="AC640" i="14"/>
  <c r="N643" i="14"/>
  <c r="AI644" i="14"/>
  <c r="AC658" i="14"/>
  <c r="W662" i="14"/>
  <c r="K667" i="14"/>
  <c r="AI674" i="14"/>
  <c r="N675" i="14"/>
  <c r="Q676" i="14"/>
  <c r="K682" i="14"/>
  <c r="AI690" i="14"/>
  <c r="N691" i="14"/>
  <c r="Q692" i="14"/>
  <c r="AF711" i="14"/>
  <c r="AI744" i="14"/>
  <c r="Q792" i="14"/>
  <c r="N794" i="14"/>
  <c r="N821" i="14"/>
  <c r="AC822" i="14"/>
  <c r="AF892" i="14"/>
  <c r="AC735" i="14"/>
  <c r="N762" i="14"/>
  <c r="AF770" i="14"/>
  <c r="K776" i="14"/>
  <c r="Q797" i="14"/>
  <c r="Q814" i="14"/>
  <c r="AF490" i="14"/>
  <c r="AC504" i="14"/>
  <c r="K521" i="14"/>
  <c r="AI530" i="14"/>
  <c r="AI555" i="14"/>
  <c r="N563" i="14"/>
  <c r="K571" i="14"/>
  <c r="AF578" i="14"/>
  <c r="AI619" i="14"/>
  <c r="AF658" i="14"/>
  <c r="K659" i="14"/>
  <c r="N660" i="14"/>
  <c r="N667" i="14"/>
  <c r="AF667" i="14"/>
  <c r="K668" i="14"/>
  <c r="AF681" i="14"/>
  <c r="N743" i="14"/>
  <c r="K752" i="14"/>
  <c r="Q760" i="14"/>
  <c r="W821" i="14"/>
  <c r="AC857" i="14"/>
  <c r="AC918" i="14"/>
  <c r="W481" i="14"/>
  <c r="K486" i="14"/>
  <c r="N497" i="14"/>
  <c r="N727" i="14"/>
  <c r="K759" i="14"/>
  <c r="N767" i="14"/>
  <c r="AI768" i="14"/>
  <c r="Q784" i="14"/>
  <c r="Q829" i="14"/>
  <c r="AC852" i="14"/>
  <c r="AF887" i="14"/>
  <c r="AF899" i="14"/>
  <c r="AF1056" i="14"/>
  <c r="AA830" i="14"/>
  <c r="AB830" i="14" s="1"/>
  <c r="I838" i="14"/>
  <c r="J838" i="14" s="1"/>
  <c r="L842" i="14"/>
  <c r="AG842" i="14"/>
  <c r="AH842" i="14" s="1"/>
  <c r="U846" i="14"/>
  <c r="V846" i="14" s="1"/>
  <c r="AA850" i="14"/>
  <c r="AB850" i="14" s="1"/>
  <c r="R866" i="14"/>
  <c r="H874" i="14"/>
  <c r="AA874" i="14"/>
  <c r="U882" i="14"/>
  <c r="U886" i="14"/>
  <c r="V886" i="14" s="1"/>
  <c r="AG886" i="14"/>
  <c r="AH886" i="14" s="1"/>
  <c r="N896" i="14"/>
  <c r="Q968" i="14"/>
  <c r="AI1048" i="14"/>
  <c r="AF900" i="14"/>
  <c r="AI900" i="14"/>
  <c r="U1074" i="14"/>
  <c r="V1074" i="14" s="1"/>
  <c r="L1074" i="14"/>
  <c r="H1074" i="14"/>
  <c r="AD1074" i="14"/>
  <c r="AE1074" i="14" s="1"/>
  <c r="AA1074" i="14"/>
  <c r="X1074" i="14"/>
  <c r="AG1070" i="14"/>
  <c r="X1070" i="14"/>
  <c r="I1070" i="14"/>
  <c r="H1070" i="14"/>
  <c r="AD1066" i="14"/>
  <c r="AE1066" i="14" s="1"/>
  <c r="AA1066" i="14"/>
  <c r="AB1066" i="14" s="1"/>
  <c r="X1066" i="14"/>
  <c r="U1066" i="14"/>
  <c r="R1062" i="14"/>
  <c r="L1062" i="14"/>
  <c r="M1062" i="14" s="1"/>
  <c r="I1062" i="14"/>
  <c r="J1062" i="14" s="1"/>
  <c r="H1062" i="14"/>
  <c r="AD1062" i="14"/>
  <c r="AE1062" i="14" s="1"/>
  <c r="X1062" i="14"/>
  <c r="I1058" i="14"/>
  <c r="J1058" i="14" s="1"/>
  <c r="R1058" i="14"/>
  <c r="AA1054" i="14"/>
  <c r="AB1054" i="14" s="1"/>
  <c r="R1054" i="14"/>
  <c r="O1054" i="14"/>
  <c r="P1054" i="14" s="1"/>
  <c r="H1050" i="14"/>
  <c r="AA1050" i="14"/>
  <c r="AB1050" i="14" s="1"/>
  <c r="X1050" i="14"/>
  <c r="U1050" i="14"/>
  <c r="V1050" i="14" s="1"/>
  <c r="L1050" i="14"/>
  <c r="AD1050" i="14"/>
  <c r="AE1050" i="14" s="1"/>
  <c r="I1050" i="14"/>
  <c r="J1050" i="14" s="1"/>
  <c r="X1046" i="14"/>
  <c r="U1046" i="14"/>
  <c r="V1046" i="14" s="1"/>
  <c r="H1046" i="14"/>
  <c r="U1042" i="14"/>
  <c r="V1042" i="14" s="1"/>
  <c r="O1042" i="14"/>
  <c r="AG1042" i="14"/>
  <c r="L1042" i="14"/>
  <c r="I1042" i="14"/>
  <c r="J1042" i="14" s="1"/>
  <c r="X1042" i="14"/>
  <c r="AD1042" i="14"/>
  <c r="U1038" i="14"/>
  <c r="O1038" i="14"/>
  <c r="P1038" i="14" s="1"/>
  <c r="R1038" i="14"/>
  <c r="AG1038" i="14"/>
  <c r="AH1038" i="14" s="1"/>
  <c r="L1038" i="14"/>
  <c r="M1038" i="14" s="1"/>
  <c r="H1038" i="14"/>
  <c r="X1038" i="14"/>
  <c r="X1034" i="14"/>
  <c r="AG1034" i="14"/>
  <c r="AH1034" i="14" s="1"/>
  <c r="U1034" i="14"/>
  <c r="V1034" i="14" s="1"/>
  <c r="AD1034" i="14"/>
  <c r="AE1034" i="14" s="1"/>
  <c r="I1034" i="14"/>
  <c r="J1034" i="14" s="1"/>
  <c r="AA1034" i="14"/>
  <c r="AB1034" i="14" s="1"/>
  <c r="H1034" i="14"/>
  <c r="AA1030" i="14"/>
  <c r="AB1030" i="14" s="1"/>
  <c r="U1030" i="14"/>
  <c r="R1030" i="14"/>
  <c r="AD1030" i="14"/>
  <c r="AE1030" i="14" s="1"/>
  <c r="I1030" i="14"/>
  <c r="J1030" i="14" s="1"/>
  <c r="H1026" i="14"/>
  <c r="R1026" i="14"/>
  <c r="O1026" i="14"/>
  <c r="P1026" i="14" s="1"/>
  <c r="I1026" i="14"/>
  <c r="AA1022" i="14"/>
  <c r="H1022" i="14"/>
  <c r="X1022" i="14"/>
  <c r="U1022" i="14"/>
  <c r="O1022" i="14"/>
  <c r="P1022" i="14" s="1"/>
  <c r="AG1022" i="14"/>
  <c r="AH1022" i="14" s="1"/>
  <c r="L1022" i="14"/>
  <c r="M1022" i="14" s="1"/>
  <c r="AD1022" i="14"/>
  <c r="AE1022" i="14" s="1"/>
  <c r="I1022" i="14"/>
  <c r="X1018" i="14"/>
  <c r="U1018" i="14"/>
  <c r="O1018" i="14"/>
  <c r="P1018" i="14" s="1"/>
  <c r="I1018" i="14"/>
  <c r="AD1018" i="14"/>
  <c r="AE1018" i="14" s="1"/>
  <c r="H1018" i="14"/>
  <c r="U1014" i="14"/>
  <c r="L1014" i="14"/>
  <c r="M1014" i="14" s="1"/>
  <c r="I1014" i="14"/>
  <c r="J1014" i="14" s="1"/>
  <c r="X1014" i="14"/>
  <c r="AA1014" i="14"/>
  <c r="AB1014" i="14" s="1"/>
  <c r="X1010" i="14"/>
  <c r="U1010" i="14"/>
  <c r="V1010" i="14" s="1"/>
  <c r="O1010" i="14"/>
  <c r="P1010" i="14" s="1"/>
  <c r="I1010" i="14"/>
  <c r="AD1010" i="14"/>
  <c r="AE1010" i="14" s="1"/>
  <c r="H1010" i="14"/>
  <c r="X1002" i="14"/>
  <c r="H1002" i="14"/>
  <c r="AD1002" i="14"/>
  <c r="AE1002" i="14" s="1"/>
  <c r="X998" i="14"/>
  <c r="R998" i="14"/>
  <c r="AG998" i="14"/>
  <c r="AH998" i="14" s="1"/>
  <c r="H998" i="14"/>
  <c r="AD998" i="14"/>
  <c r="AE998" i="14" s="1"/>
  <c r="U990" i="14"/>
  <c r="V990" i="14" s="1"/>
  <c r="I990" i="14"/>
  <c r="AG990" i="14"/>
  <c r="U986" i="14"/>
  <c r="L986" i="14"/>
  <c r="M986" i="14" s="1"/>
  <c r="I986" i="14"/>
  <c r="H986" i="14"/>
  <c r="AD986" i="14"/>
  <c r="AE986" i="14" s="1"/>
  <c r="AA986" i="14"/>
  <c r="AB986" i="14" s="1"/>
  <c r="X986" i="14"/>
  <c r="I982" i="14"/>
  <c r="J982" i="14" s="1"/>
  <c r="U982" i="14"/>
  <c r="I978" i="14"/>
  <c r="J978" i="14" s="1"/>
  <c r="H978" i="14"/>
  <c r="AG978" i="14"/>
  <c r="AD978" i="14"/>
  <c r="AE978" i="14" s="1"/>
  <c r="L978" i="14"/>
  <c r="M978" i="14" s="1"/>
  <c r="AG970" i="14"/>
  <c r="I970" i="14"/>
  <c r="AD966" i="14"/>
  <c r="AE966" i="14" s="1"/>
  <c r="AA966" i="14"/>
  <c r="AB966" i="14" s="1"/>
  <c r="U966" i="14"/>
  <c r="U962" i="14"/>
  <c r="I962" i="14"/>
  <c r="J962" i="14" s="1"/>
  <c r="R962" i="14"/>
  <c r="H962" i="14"/>
  <c r="AG962" i="14"/>
  <c r="AH962" i="14" s="1"/>
  <c r="AD962" i="14"/>
  <c r="AE962" i="14" s="1"/>
  <c r="X962" i="14"/>
  <c r="AG958" i="14"/>
  <c r="AH958" i="14" s="1"/>
  <c r="U958" i="14"/>
  <c r="V958" i="14" s="1"/>
  <c r="R958" i="14"/>
  <c r="AD958" i="14"/>
  <c r="AE958" i="14" s="1"/>
  <c r="X958" i="14"/>
  <c r="I958" i="14"/>
  <c r="J958" i="14" s="1"/>
  <c r="H958" i="14"/>
  <c r="O954" i="14"/>
  <c r="P954" i="14" s="1"/>
  <c r="L954" i="14"/>
  <c r="X954" i="14"/>
  <c r="U954" i="14"/>
  <c r="V954" i="14" s="1"/>
  <c r="R954" i="14"/>
  <c r="AD950" i="14"/>
  <c r="AE950" i="14" s="1"/>
  <c r="L950" i="14"/>
  <c r="M950" i="14" s="1"/>
  <c r="AA950" i="14"/>
  <c r="I950" i="14"/>
  <c r="J950" i="14" s="1"/>
  <c r="X950" i="14"/>
  <c r="H950" i="14"/>
  <c r="O950" i="14"/>
  <c r="P950" i="14" s="1"/>
  <c r="L946" i="14"/>
  <c r="M946" i="14" s="1"/>
  <c r="H946" i="14"/>
  <c r="AA946" i="14"/>
  <c r="U946" i="14"/>
  <c r="V946" i="14" s="1"/>
  <c r="O946" i="14"/>
  <c r="P946" i="14" s="1"/>
  <c r="X942" i="14"/>
  <c r="I942" i="14"/>
  <c r="J942" i="14" s="1"/>
  <c r="H942" i="14"/>
  <c r="AG942" i="14"/>
  <c r="AH942" i="14" s="1"/>
  <c r="U942" i="14"/>
  <c r="V942" i="14" s="1"/>
  <c r="O942" i="14"/>
  <c r="AA942" i="14"/>
  <c r="AB942" i="14" s="1"/>
  <c r="L942" i="14"/>
  <c r="M942" i="14" s="1"/>
  <c r="AA934" i="14"/>
  <c r="X934" i="14"/>
  <c r="I934" i="14"/>
  <c r="J934" i="14" s="1"/>
  <c r="AD934" i="14"/>
  <c r="AE934" i="14" s="1"/>
  <c r="H934" i="14"/>
  <c r="AD926" i="14"/>
  <c r="AE926" i="14" s="1"/>
  <c r="I926" i="14"/>
  <c r="H926" i="14"/>
  <c r="U926" i="14"/>
  <c r="AG926" i="14"/>
  <c r="L926" i="14"/>
  <c r="M926" i="14" s="1"/>
  <c r="R922" i="14"/>
  <c r="I922" i="14"/>
  <c r="AG918" i="14"/>
  <c r="AH918" i="14" s="1"/>
  <c r="L918" i="14"/>
  <c r="M918" i="14" s="1"/>
  <c r="AD918" i="14"/>
  <c r="AE918" i="14" s="1"/>
  <c r="I918" i="14"/>
  <c r="X918" i="14"/>
  <c r="O918" i="14"/>
  <c r="P918" i="14" s="1"/>
  <c r="AD910" i="14"/>
  <c r="AE910" i="14" s="1"/>
  <c r="I910" i="14"/>
  <c r="H910" i="14"/>
  <c r="U910" i="14"/>
  <c r="AG910" i="14"/>
  <c r="AH910" i="14" s="1"/>
  <c r="L910" i="14"/>
  <c r="M910" i="14" s="1"/>
  <c r="I906" i="14"/>
  <c r="J906" i="14" s="1"/>
  <c r="U906" i="14"/>
  <c r="AG902" i="14"/>
  <c r="AH902" i="14" s="1"/>
  <c r="L902" i="14"/>
  <c r="M902" i="14" s="1"/>
  <c r="AD902" i="14"/>
  <c r="AE902" i="14" s="1"/>
  <c r="H902" i="14"/>
  <c r="AA902" i="14"/>
  <c r="AB902" i="14" s="1"/>
  <c r="O902" i="14"/>
  <c r="P902" i="14" s="1"/>
  <c r="R898" i="14"/>
  <c r="AD898" i="14"/>
  <c r="AE898" i="14" s="1"/>
  <c r="U898" i="14"/>
  <c r="V898" i="14" s="1"/>
  <c r="R894" i="14"/>
  <c r="AD894" i="14"/>
  <c r="L890" i="14"/>
  <c r="AD890" i="14"/>
  <c r="AE890" i="14" s="1"/>
  <c r="I822" i="14"/>
  <c r="J822" i="14" s="1"/>
  <c r="O830" i="14"/>
  <c r="P830" i="14" s="1"/>
  <c r="AG830" i="14"/>
  <c r="AH830" i="14" s="1"/>
  <c r="U834" i="14"/>
  <c r="V834" i="14" s="1"/>
  <c r="X838" i="14"/>
  <c r="U842" i="14"/>
  <c r="V842" i="14" s="1"/>
  <c r="L850" i="14"/>
  <c r="M850" i="14" s="1"/>
  <c r="AG850" i="14"/>
  <c r="AD866" i="14"/>
  <c r="X886" i="14"/>
  <c r="AA910" i="14"/>
  <c r="AB910" i="14" s="1"/>
  <c r="AI916" i="14"/>
  <c r="AA926" i="14"/>
  <c r="AB926" i="14" s="1"/>
  <c r="U934" i="14"/>
  <c r="R942" i="14"/>
  <c r="R946" i="14"/>
  <c r="U950" i="14"/>
  <c r="V950" i="14" s="1"/>
  <c r="AA958" i="14"/>
  <c r="AB958" i="14" s="1"/>
  <c r="O962" i="14"/>
  <c r="P962" i="14" s="1"/>
  <c r="R966" i="14"/>
  <c r="R978" i="14"/>
  <c r="AI983" i="14"/>
  <c r="I1002" i="14"/>
  <c r="J1002" i="14" s="1"/>
  <c r="K1007" i="14"/>
  <c r="L1010" i="14"/>
  <c r="M1010" i="14" s="1"/>
  <c r="H1014" i="14"/>
  <c r="R1022" i="14"/>
  <c r="AI1029" i="14"/>
  <c r="L1034" i="14"/>
  <c r="M1034" i="14" s="1"/>
  <c r="N1035" i="14"/>
  <c r="AG1050" i="14"/>
  <c r="AH1050" i="14" s="1"/>
  <c r="AC1069" i="14"/>
  <c r="L822" i="14"/>
  <c r="M822" i="14" s="1"/>
  <c r="AD822" i="14"/>
  <c r="AE822" i="14" s="1"/>
  <c r="AA834" i="14"/>
  <c r="AB834" i="14" s="1"/>
  <c r="AA838" i="14"/>
  <c r="AB838" i="14" s="1"/>
  <c r="R842" i="14"/>
  <c r="K848" i="14"/>
  <c r="AA886" i="14"/>
  <c r="AB886" i="14" s="1"/>
  <c r="U918" i="14"/>
  <c r="AI923" i="14"/>
  <c r="AC975" i="14"/>
  <c r="X978" i="14"/>
  <c r="AG986" i="14"/>
  <c r="AH986" i="14" s="1"/>
  <c r="R1002" i="14"/>
  <c r="AG1014" i="14"/>
  <c r="U1026" i="14"/>
  <c r="V1026" i="14" s="1"/>
  <c r="W1028" i="14"/>
  <c r="O1034" i="14"/>
  <c r="P1034" i="14" s="1"/>
  <c r="H1042" i="14"/>
  <c r="Q1053" i="14"/>
  <c r="AI717" i="14"/>
  <c r="W733" i="14"/>
  <c r="AI751" i="14"/>
  <c r="AF767" i="14"/>
  <c r="N813" i="14"/>
  <c r="H814" i="14"/>
  <c r="X814" i="14"/>
  <c r="K815" i="14"/>
  <c r="O822" i="14"/>
  <c r="P822" i="14" s="1"/>
  <c r="W824" i="14"/>
  <c r="R830" i="14"/>
  <c r="I834" i="14"/>
  <c r="J834" i="14" s="1"/>
  <c r="R838" i="14"/>
  <c r="AI840" i="14"/>
  <c r="I846" i="14"/>
  <c r="J846" i="14" s="1"/>
  <c r="L854" i="14"/>
  <c r="O870" i="14"/>
  <c r="U874" i="14"/>
  <c r="V874" i="14" s="1"/>
  <c r="O886" i="14"/>
  <c r="P886" i="14" s="1"/>
  <c r="AD886" i="14"/>
  <c r="AE886" i="14" s="1"/>
  <c r="Q903" i="14"/>
  <c r="X938" i="14"/>
  <c r="AG950" i="14"/>
  <c r="AH950" i="14" s="1"/>
  <c r="H954" i="14"/>
  <c r="AA962" i="14"/>
  <c r="AB962" i="14" s="1"/>
  <c r="U970" i="14"/>
  <c r="I998" i="14"/>
  <c r="AG1010" i="14"/>
  <c r="AH1010" i="14" s="1"/>
  <c r="AF1015" i="14"/>
  <c r="W1015" i="14"/>
  <c r="AG1026" i="14"/>
  <c r="AA1042" i="14"/>
  <c r="AB1042" i="14" s="1"/>
  <c r="H1066" i="14"/>
  <c r="AI709" i="14"/>
  <c r="AI727" i="14"/>
  <c r="W762" i="14"/>
  <c r="N769" i="14"/>
  <c r="AI775" i="14"/>
  <c r="W784" i="14"/>
  <c r="AI791" i="14"/>
  <c r="N796" i="14"/>
  <c r="I814" i="14"/>
  <c r="J814" i="14" s="1"/>
  <c r="AI828" i="14"/>
  <c r="L830" i="14"/>
  <c r="M830" i="14" s="1"/>
  <c r="K836" i="14"/>
  <c r="AC836" i="14"/>
  <c r="K840" i="14"/>
  <c r="AC848" i="14"/>
  <c r="W855" i="14"/>
  <c r="I890" i="14"/>
  <c r="U894" i="14"/>
  <c r="I902" i="14"/>
  <c r="J902" i="14" s="1"/>
  <c r="AG906" i="14"/>
  <c r="O910" i="14"/>
  <c r="P910" i="14" s="1"/>
  <c r="O926" i="14"/>
  <c r="P926" i="14" s="1"/>
  <c r="W941" i="14"/>
  <c r="AA954" i="14"/>
  <c r="AB954" i="14" s="1"/>
  <c r="X982" i="14"/>
  <c r="Q983" i="14"/>
  <c r="L998" i="14"/>
  <c r="M998" i="14" s="1"/>
  <c r="W1001" i="14"/>
  <c r="L1030" i="14"/>
  <c r="M1030" i="14" s="1"/>
  <c r="I1038" i="14"/>
  <c r="J1038" i="14" s="1"/>
  <c r="L1066" i="14"/>
  <c r="W1075" i="14"/>
  <c r="AI903" i="14"/>
  <c r="Q935" i="14"/>
  <c r="Q936" i="14"/>
  <c r="AC941" i="14"/>
  <c r="N949" i="14"/>
  <c r="K999" i="14"/>
  <c r="W1007" i="14"/>
  <c r="K1011" i="14"/>
  <c r="AI899" i="14"/>
  <c r="K968" i="14"/>
  <c r="K983" i="14"/>
  <c r="AC983" i="14"/>
  <c r="AF987" i="14"/>
  <c r="AI991" i="14"/>
  <c r="AI995" i="14"/>
  <c r="AI975" i="14"/>
  <c r="W983" i="14"/>
  <c r="AC1028" i="14"/>
  <c r="W1036" i="14"/>
  <c r="K1067" i="14"/>
  <c r="W904" i="14"/>
  <c r="W912" i="14"/>
  <c r="K916" i="14"/>
  <c r="K923" i="14"/>
  <c r="AI956" i="14"/>
  <c r="Q971" i="14"/>
  <c r="Q977" i="14"/>
  <c r="AF1004" i="14"/>
  <c r="AI1007" i="14"/>
  <c r="W192" i="14"/>
  <c r="AC85" i="14"/>
  <c r="AF125" i="14"/>
  <c r="K86" i="14"/>
  <c r="AF109" i="14"/>
  <c r="Q93" i="14"/>
  <c r="AI114" i="14"/>
  <c r="AF117" i="14"/>
  <c r="W185" i="14"/>
  <c r="AC81" i="14"/>
  <c r="K90" i="14"/>
  <c r="S22" i="14"/>
  <c r="N134" i="14"/>
  <c r="W106" i="14"/>
  <c r="N159" i="14"/>
  <c r="AI174" i="14"/>
  <c r="U33" i="14"/>
  <c r="AI99" i="14"/>
  <c r="O26" i="14"/>
  <c r="O34" i="14"/>
  <c r="AA35" i="14"/>
  <c r="S37" i="14"/>
  <c r="T37" i="14" s="1"/>
  <c r="AA39" i="14"/>
  <c r="S45" i="14"/>
  <c r="T45" i="14" s="1"/>
  <c r="O46" i="14"/>
  <c r="AE46" i="14"/>
  <c r="AF46" i="14" s="1"/>
  <c r="O50" i="14"/>
  <c r="AE50" i="14"/>
  <c r="AF50" i="14" s="1"/>
  <c r="AA51" i="14"/>
  <c r="O54" i="14"/>
  <c r="AE54" i="14"/>
  <c r="AF54" i="14" s="1"/>
  <c r="AA55" i="14"/>
  <c r="AA63" i="14"/>
  <c r="AD24" i="14"/>
  <c r="V24" i="14"/>
  <c r="W24" i="14" s="1"/>
  <c r="U24" i="14"/>
  <c r="M24" i="14"/>
  <c r="N24" i="14" s="1"/>
  <c r="AH24" i="14"/>
  <c r="AI24" i="14" s="1"/>
  <c r="R24" i="14"/>
  <c r="J24" i="14"/>
  <c r="K24" i="14" s="1"/>
  <c r="AG24" i="14"/>
  <c r="Y24" i="14"/>
  <c r="Z24" i="14" s="1"/>
  <c r="I24" i="14"/>
  <c r="X24" i="14"/>
  <c r="P26" i="14"/>
  <c r="Q26" i="14" s="1"/>
  <c r="AD28" i="14"/>
  <c r="V28" i="14"/>
  <c r="W28" i="14" s="1"/>
  <c r="U28" i="14"/>
  <c r="M28" i="14"/>
  <c r="N28" i="14" s="1"/>
  <c r="AH28" i="14"/>
  <c r="AI28" i="14" s="1"/>
  <c r="R28" i="14"/>
  <c r="J28" i="14"/>
  <c r="K28" i="14" s="1"/>
  <c r="AG28" i="14"/>
  <c r="Y28" i="14"/>
  <c r="Z28" i="14" s="1"/>
  <c r="I28" i="14"/>
  <c r="X28" i="14"/>
  <c r="AD32" i="14"/>
  <c r="V32" i="14"/>
  <c r="W32" i="14" s="1"/>
  <c r="U32" i="14"/>
  <c r="M32" i="14"/>
  <c r="N32" i="14" s="1"/>
  <c r="AH32" i="14"/>
  <c r="AI32" i="14" s="1"/>
  <c r="R32" i="14"/>
  <c r="J32" i="14"/>
  <c r="K32" i="14" s="1"/>
  <c r="AG32" i="14"/>
  <c r="Y32" i="14"/>
  <c r="Z32" i="14" s="1"/>
  <c r="I32" i="14"/>
  <c r="X32" i="14"/>
  <c r="P34" i="14"/>
  <c r="Q34" i="14" s="1"/>
  <c r="L35" i="14"/>
  <c r="AB35" i="14"/>
  <c r="AC35" i="14" s="1"/>
  <c r="AD36" i="14"/>
  <c r="U36" i="14"/>
  <c r="J36" i="14"/>
  <c r="AG36" i="14"/>
  <c r="Y36" i="14"/>
  <c r="I36" i="14"/>
  <c r="L39" i="14"/>
  <c r="AB39" i="14"/>
  <c r="AC39" i="14" s="1"/>
  <c r="AD40" i="14"/>
  <c r="V40" i="14"/>
  <c r="W40" i="14" s="1"/>
  <c r="U40" i="14"/>
  <c r="M40" i="14"/>
  <c r="N40" i="14" s="1"/>
  <c r="AH40" i="14"/>
  <c r="AI40" i="14" s="1"/>
  <c r="R40" i="14"/>
  <c r="J40" i="14"/>
  <c r="K40" i="14" s="1"/>
  <c r="AG40" i="14"/>
  <c r="Y40" i="14"/>
  <c r="Z40" i="14" s="1"/>
  <c r="I40" i="14"/>
  <c r="X40" i="14"/>
  <c r="AD44" i="14"/>
  <c r="V44" i="14"/>
  <c r="W44" i="14" s="1"/>
  <c r="U44" i="14"/>
  <c r="M44" i="14"/>
  <c r="N44" i="14" s="1"/>
  <c r="AH44" i="14"/>
  <c r="AI44" i="14" s="1"/>
  <c r="R44" i="14"/>
  <c r="J44" i="14"/>
  <c r="K44" i="14" s="1"/>
  <c r="AG44" i="14"/>
  <c r="Y44" i="14"/>
  <c r="Z44" i="14" s="1"/>
  <c r="I44" i="14"/>
  <c r="X44" i="14"/>
  <c r="P46" i="14"/>
  <c r="Q46" i="14" s="1"/>
  <c r="AD48" i="14"/>
  <c r="P50" i="14"/>
  <c r="Q50" i="14" s="1"/>
  <c r="L51" i="14"/>
  <c r="AD52" i="14"/>
  <c r="V52" i="14"/>
  <c r="W52" i="14" s="1"/>
  <c r="U52" i="14"/>
  <c r="M52" i="14"/>
  <c r="N52" i="14" s="1"/>
  <c r="AH52" i="14"/>
  <c r="AI52" i="14" s="1"/>
  <c r="R52" i="14"/>
  <c r="J52" i="14"/>
  <c r="K52" i="14" s="1"/>
  <c r="AG52" i="14"/>
  <c r="Y52" i="14"/>
  <c r="Z52" i="14" s="1"/>
  <c r="I52" i="14"/>
  <c r="X52" i="14"/>
  <c r="P54" i="14"/>
  <c r="Q54" i="14" s="1"/>
  <c r="L55" i="14"/>
  <c r="AD56" i="14"/>
  <c r="V56" i="14"/>
  <c r="W56" i="14" s="1"/>
  <c r="U56" i="14"/>
  <c r="M56" i="14"/>
  <c r="N56" i="14" s="1"/>
  <c r="AH56" i="14"/>
  <c r="AI56" i="14" s="1"/>
  <c r="R56" i="14"/>
  <c r="J56" i="14"/>
  <c r="K56" i="14" s="1"/>
  <c r="AG56" i="14"/>
  <c r="Y56" i="14"/>
  <c r="Z56" i="14" s="1"/>
  <c r="I56" i="14"/>
  <c r="X56" i="14"/>
  <c r="AG60" i="14"/>
  <c r="Y60" i="14"/>
  <c r="AD64" i="14"/>
  <c r="U64" i="14"/>
  <c r="I64" i="14"/>
  <c r="L67" i="14"/>
  <c r="AD68" i="14"/>
  <c r="V68" i="14"/>
  <c r="W68" i="14" s="1"/>
  <c r="U68" i="14"/>
  <c r="M68" i="14"/>
  <c r="N68" i="14" s="1"/>
  <c r="AH68" i="14"/>
  <c r="AI68" i="14" s="1"/>
  <c r="R68" i="14"/>
  <c r="J68" i="14"/>
  <c r="K68" i="14" s="1"/>
  <c r="AG68" i="14"/>
  <c r="Y68" i="14"/>
  <c r="Z68" i="14" s="1"/>
  <c r="I68" i="14"/>
  <c r="X68" i="14"/>
  <c r="P70" i="14"/>
  <c r="Q70" i="14" s="1"/>
  <c r="AD72" i="14"/>
  <c r="V72" i="14"/>
  <c r="W72" i="14" s="1"/>
  <c r="U72" i="14"/>
  <c r="M72" i="14"/>
  <c r="N72" i="14" s="1"/>
  <c r="AH72" i="14"/>
  <c r="AI72" i="14" s="1"/>
  <c r="R72" i="14"/>
  <c r="J72" i="14"/>
  <c r="AG72" i="14"/>
  <c r="Y72" i="14"/>
  <c r="Z72" i="14" s="1"/>
  <c r="I72" i="14"/>
  <c r="X72" i="14"/>
  <c r="W79" i="14"/>
  <c r="AI79" i="14"/>
  <c r="AF80" i="14"/>
  <c r="R81" i="14"/>
  <c r="S81" i="14" s="1"/>
  <c r="W83" i="14"/>
  <c r="AF86" i="14"/>
  <c r="Q88" i="14"/>
  <c r="AG89" i="14"/>
  <c r="AH89" i="14" s="1"/>
  <c r="I89" i="14"/>
  <c r="J89" i="14" s="1"/>
  <c r="X89" i="14"/>
  <c r="Y89" i="14" s="1"/>
  <c r="H89" i="14"/>
  <c r="U89" i="14"/>
  <c r="V89" i="14" s="1"/>
  <c r="L89" i="14"/>
  <c r="M89" i="14" s="1"/>
  <c r="AD89" i="14"/>
  <c r="AE89" i="14" s="1"/>
  <c r="AG90" i="14"/>
  <c r="AH90" i="14" s="1"/>
  <c r="Q91" i="14"/>
  <c r="AI91" i="14"/>
  <c r="K96" i="14"/>
  <c r="AC96" i="14"/>
  <c r="AA41" i="14" s="1"/>
  <c r="L98" i="14"/>
  <c r="M98" i="14" s="1"/>
  <c r="AA98" i="14"/>
  <c r="AB98" i="14" s="1"/>
  <c r="X98" i="14"/>
  <c r="Y98" i="14" s="1"/>
  <c r="H98" i="14"/>
  <c r="AE23" i="14" s="1"/>
  <c r="O98" i="14"/>
  <c r="P98" i="14" s="1"/>
  <c r="K103" i="14"/>
  <c r="J42" i="14"/>
  <c r="K104" i="14"/>
  <c r="AG105" i="14"/>
  <c r="AH105" i="14" s="1"/>
  <c r="I105" i="14"/>
  <c r="J105" i="14" s="1"/>
  <c r="X105" i="14"/>
  <c r="Y105" i="14" s="1"/>
  <c r="H105" i="14"/>
  <c r="U105" i="14"/>
  <c r="V105" i="14" s="1"/>
  <c r="AA105" i="14"/>
  <c r="AB105" i="14" s="1"/>
  <c r="L105" i="14"/>
  <c r="M105" i="14" s="1"/>
  <c r="O105" i="14"/>
  <c r="P105" i="14" s="1"/>
  <c r="I106" i="14"/>
  <c r="J106" i="14" s="1"/>
  <c r="R109" i="14"/>
  <c r="S109" i="14" s="1"/>
  <c r="K110" i="14"/>
  <c r="AF110" i="14"/>
  <c r="W111" i="14"/>
  <c r="R114" i="14"/>
  <c r="S114" i="14" s="1"/>
  <c r="K115" i="14"/>
  <c r="AA117" i="14"/>
  <c r="AB117" i="14" s="1"/>
  <c r="N119" i="14"/>
  <c r="N120" i="14"/>
  <c r="T120" i="14" s="1"/>
  <c r="Z120" i="14" s="1"/>
  <c r="AA121" i="14"/>
  <c r="AB121" i="14" s="1"/>
  <c r="AG121" i="14"/>
  <c r="AH121" i="14" s="1"/>
  <c r="I121" i="14"/>
  <c r="J121" i="14" s="1"/>
  <c r="X121" i="14"/>
  <c r="Y121" i="14" s="1"/>
  <c r="H121" i="14"/>
  <c r="U121" i="14"/>
  <c r="V121" i="14" s="1"/>
  <c r="L121" i="14"/>
  <c r="M121" i="14" s="1"/>
  <c r="O121" i="14"/>
  <c r="P121" i="14" s="1"/>
  <c r="I122" i="14"/>
  <c r="J122" i="14" s="1"/>
  <c r="R125" i="14"/>
  <c r="S125" i="14" s="1"/>
  <c r="K126" i="14"/>
  <c r="W138" i="14"/>
  <c r="AF139" i="14"/>
  <c r="AF146" i="14"/>
  <c r="Q149" i="14"/>
  <c r="AF150" i="14"/>
  <c r="AC150" i="14"/>
  <c r="K152" i="14"/>
  <c r="O155" i="14"/>
  <c r="P155" i="14" s="1"/>
  <c r="L155" i="14"/>
  <c r="M155" i="14" s="1"/>
  <c r="AA155" i="14"/>
  <c r="AB155" i="14" s="1"/>
  <c r="X155" i="14"/>
  <c r="Y155" i="14" s="1"/>
  <c r="AG155" i="14"/>
  <c r="AH155" i="14" s="1"/>
  <c r="AD155" i="14"/>
  <c r="AE155" i="14" s="1"/>
  <c r="I155" i="14"/>
  <c r="J155" i="14" s="1"/>
  <c r="R155" i="14"/>
  <c r="S155" i="14" s="1"/>
  <c r="H155" i="14"/>
  <c r="K158" i="14"/>
  <c r="Q183" i="14"/>
  <c r="AF188" i="14"/>
  <c r="Q190" i="14"/>
  <c r="W194" i="14"/>
  <c r="K195" i="14"/>
  <c r="K200" i="14"/>
  <c r="W201" i="14"/>
  <c r="O203" i="14"/>
  <c r="P203" i="14" s="1"/>
  <c r="AD203" i="14"/>
  <c r="AE203" i="14" s="1"/>
  <c r="L203" i="14"/>
  <c r="M203" i="14" s="1"/>
  <c r="AG203" i="14"/>
  <c r="AH203" i="14" s="1"/>
  <c r="I203" i="14"/>
  <c r="J203" i="14" s="1"/>
  <c r="U203" i="14"/>
  <c r="V203" i="14" s="1"/>
  <c r="R203" i="14"/>
  <c r="X203" i="14"/>
  <c r="H203" i="14"/>
  <c r="W205" i="14"/>
  <c r="W210" i="14"/>
  <c r="N262" i="14"/>
  <c r="AI269" i="14"/>
  <c r="K281" i="14"/>
  <c r="S50" i="14"/>
  <c r="T50" i="14" s="1"/>
  <c r="O51" i="14"/>
  <c r="AE51" i="14"/>
  <c r="AF51" i="14" s="1"/>
  <c r="AA52" i="14"/>
  <c r="S54" i="14"/>
  <c r="T54" i="14" s="1"/>
  <c r="O55" i="14"/>
  <c r="AE55" i="14"/>
  <c r="AF55" i="14" s="1"/>
  <c r="AA56" i="14"/>
  <c r="O63" i="14"/>
  <c r="AA64" i="14"/>
  <c r="O67" i="14"/>
  <c r="AE67" i="14"/>
  <c r="AF67" i="14" s="1"/>
  <c r="AA68" i="14"/>
  <c r="S70" i="14"/>
  <c r="T70" i="14" s="1"/>
  <c r="AA72" i="14"/>
  <c r="K83" i="14"/>
  <c r="U85" i="14"/>
  <c r="V85" i="14" s="1"/>
  <c r="L85" i="14"/>
  <c r="M85" i="14" s="1"/>
  <c r="AG85" i="14"/>
  <c r="AH85" i="14" s="1"/>
  <c r="I85" i="14"/>
  <c r="J85" i="14" s="1"/>
  <c r="X85" i="14"/>
  <c r="Y85" i="14" s="1"/>
  <c r="H85" i="14"/>
  <c r="AD85" i="14"/>
  <c r="AE85" i="14" s="1"/>
  <c r="Q89" i="14"/>
  <c r="X94" i="14"/>
  <c r="Y94" i="14" s="1"/>
  <c r="H94" i="14"/>
  <c r="O94" i="14"/>
  <c r="P94" i="14" s="1"/>
  <c r="L94" i="14"/>
  <c r="M94" i="14" s="1"/>
  <c r="AA94" i="14"/>
  <c r="AB94" i="14" s="1"/>
  <c r="N96" i="14"/>
  <c r="AA97" i="14"/>
  <c r="AB97" i="14" s="1"/>
  <c r="AF98" i="14"/>
  <c r="AD23" i="14" s="1"/>
  <c r="AC101" i="14"/>
  <c r="N103" i="14"/>
  <c r="N104" i="14"/>
  <c r="AG106" i="14"/>
  <c r="AH106" i="14" s="1"/>
  <c r="AC108" i="14"/>
  <c r="AI110" i="14"/>
  <c r="V36" i="14"/>
  <c r="W36" i="14" s="1"/>
  <c r="U114" i="14"/>
  <c r="V114" i="14" s="1"/>
  <c r="N115" i="14"/>
  <c r="Q120" i="14"/>
  <c r="AG122" i="14"/>
  <c r="AH122" i="14" s="1"/>
  <c r="AC124" i="14"/>
  <c r="K127" i="14"/>
  <c r="J60" i="14"/>
  <c r="K60" i="14" s="1"/>
  <c r="K133" i="14"/>
  <c r="I60" i="14" s="1"/>
  <c r="V64" i="14"/>
  <c r="W64" i="14" s="1"/>
  <c r="Y33" i="14"/>
  <c r="K151" i="14"/>
  <c r="Q160" i="14"/>
  <c r="AF179" i="14"/>
  <c r="N182" i="14"/>
  <c r="AC204" i="14"/>
  <c r="AG217" i="14"/>
  <c r="AH217" i="14" s="1"/>
  <c r="I217" i="14"/>
  <c r="J217" i="14" s="1"/>
  <c r="X217" i="14"/>
  <c r="H217" i="14"/>
  <c r="AD217" i="14"/>
  <c r="AE217" i="14" s="1"/>
  <c r="AA217" i="14"/>
  <c r="AB217" i="14" s="1"/>
  <c r="U217" i="14"/>
  <c r="V217" i="14" s="1"/>
  <c r="R217" i="14"/>
  <c r="O217" i="14"/>
  <c r="P217" i="14" s="1"/>
  <c r="L217" i="14"/>
  <c r="M217" i="14" s="1"/>
  <c r="O232" i="14"/>
  <c r="P232" i="14" s="1"/>
  <c r="AD232" i="14"/>
  <c r="AE232" i="14" s="1"/>
  <c r="U232" i="14"/>
  <c r="V232" i="14" s="1"/>
  <c r="L232" i="14"/>
  <c r="M232" i="14" s="1"/>
  <c r="AA232" i="14"/>
  <c r="AB232" i="14" s="1"/>
  <c r="X232" i="14"/>
  <c r="H232" i="14"/>
  <c r="AG232" i="14"/>
  <c r="AH232" i="14" s="1"/>
  <c r="R232" i="14"/>
  <c r="I232" i="14"/>
  <c r="J232" i="14" s="1"/>
  <c r="N84" i="14"/>
  <c r="T84" i="14" s="1"/>
  <c r="W91" i="14"/>
  <c r="AC93" i="14"/>
  <c r="AF119" i="14"/>
  <c r="W162" i="14"/>
  <c r="U48" i="14" s="1"/>
  <c r="AF198" i="14"/>
  <c r="K215" i="14"/>
  <c r="AE24" i="14"/>
  <c r="AF24" i="14" s="1"/>
  <c r="O32" i="14"/>
  <c r="AE36" i="14"/>
  <c r="AF36" i="14" s="1"/>
  <c r="AE44" i="14"/>
  <c r="AF44" i="14" s="1"/>
  <c r="S51" i="14"/>
  <c r="T51" i="14" s="1"/>
  <c r="S55" i="14"/>
  <c r="T55" i="14" s="1"/>
  <c r="S67" i="14"/>
  <c r="T67" i="14" s="1"/>
  <c r="P41" i="14"/>
  <c r="Q41" i="14" s="1"/>
  <c r="U117" i="14"/>
  <c r="V117" i="14" s="1"/>
  <c r="L117" i="14"/>
  <c r="M117" i="14" s="1"/>
  <c r="AG117" i="14"/>
  <c r="AH117" i="14" s="1"/>
  <c r="I117" i="14"/>
  <c r="J117" i="14" s="1"/>
  <c r="X117" i="14"/>
  <c r="Y117" i="14" s="1"/>
  <c r="H117" i="14"/>
  <c r="O117" i="14"/>
  <c r="P117" i="14" s="1"/>
  <c r="L130" i="14"/>
  <c r="M130" i="14" s="1"/>
  <c r="AG130" i="14"/>
  <c r="AH130" i="14" s="1"/>
  <c r="I130" i="14"/>
  <c r="J130" i="14" s="1"/>
  <c r="AA130" i="14"/>
  <c r="AB130" i="14" s="1"/>
  <c r="O130" i="14"/>
  <c r="P130" i="14" s="1"/>
  <c r="X130" i="14"/>
  <c r="Y130" i="14" s="1"/>
  <c r="AD130" i="14"/>
  <c r="AE130" i="14" s="1"/>
  <c r="H130" i="14"/>
  <c r="R130" i="14"/>
  <c r="S130" i="14" s="1"/>
  <c r="U130" i="14"/>
  <c r="V130" i="14" s="1"/>
  <c r="Q135" i="14"/>
  <c r="W211" i="14"/>
  <c r="AF223" i="14"/>
  <c r="K229" i="14"/>
  <c r="AF236" i="14"/>
  <c r="AD29" i="14"/>
  <c r="V29" i="14"/>
  <c r="W29" i="14" s="1"/>
  <c r="U29" i="14"/>
  <c r="M29" i="14"/>
  <c r="N29" i="14" s="1"/>
  <c r="AH29" i="14"/>
  <c r="AI29" i="14" s="1"/>
  <c r="R29" i="14"/>
  <c r="J29" i="14"/>
  <c r="K29" i="14" s="1"/>
  <c r="AG29" i="14"/>
  <c r="Y29" i="14"/>
  <c r="Z29" i="14" s="1"/>
  <c r="I29" i="14"/>
  <c r="X29" i="14"/>
  <c r="AD37" i="14"/>
  <c r="V37" i="14"/>
  <c r="W37" i="14" s="1"/>
  <c r="U37" i="14"/>
  <c r="M37" i="14"/>
  <c r="N37" i="14" s="1"/>
  <c r="AH37" i="14"/>
  <c r="AI37" i="14" s="1"/>
  <c r="R37" i="14"/>
  <c r="J37" i="14"/>
  <c r="K37" i="14" s="1"/>
  <c r="AG37" i="14"/>
  <c r="Y37" i="14"/>
  <c r="Z37" i="14" s="1"/>
  <c r="I37" i="14"/>
  <c r="X37" i="14"/>
  <c r="AD49" i="14"/>
  <c r="V49" i="14"/>
  <c r="W49" i="14" s="1"/>
  <c r="U49" i="14"/>
  <c r="M49" i="14"/>
  <c r="N49" i="14" s="1"/>
  <c r="AH49" i="14"/>
  <c r="AI49" i="14" s="1"/>
  <c r="R49" i="14"/>
  <c r="J49" i="14"/>
  <c r="K49" i="14" s="1"/>
  <c r="AG49" i="14"/>
  <c r="Y49" i="14"/>
  <c r="Z49" i="14" s="1"/>
  <c r="I49" i="14"/>
  <c r="X49" i="14"/>
  <c r="AD53" i="14"/>
  <c r="V53" i="14"/>
  <c r="W53" i="14" s="1"/>
  <c r="U53" i="14"/>
  <c r="M53" i="14"/>
  <c r="N53" i="14" s="1"/>
  <c r="AH53" i="14"/>
  <c r="AI53" i="14" s="1"/>
  <c r="R53" i="14"/>
  <c r="J53" i="14"/>
  <c r="K53" i="14" s="1"/>
  <c r="AG53" i="14"/>
  <c r="Y53" i="14"/>
  <c r="Z53" i="14" s="1"/>
  <c r="I53" i="14"/>
  <c r="X53" i="14"/>
  <c r="K79" i="14"/>
  <c r="AI87" i="14"/>
  <c r="AF101" i="14"/>
  <c r="W143" i="14"/>
  <c r="AF183" i="14"/>
  <c r="AF190" i="14"/>
  <c r="AD192" i="14"/>
  <c r="AE192" i="14" s="1"/>
  <c r="AA192" i="14"/>
  <c r="AB192" i="14" s="1"/>
  <c r="O192" i="14"/>
  <c r="P192" i="14" s="1"/>
  <c r="X192" i="14"/>
  <c r="AG192" i="14"/>
  <c r="AH192" i="14" s="1"/>
  <c r="L192" i="14"/>
  <c r="M192" i="14" s="1"/>
  <c r="I192" i="14"/>
  <c r="J192" i="14" s="1"/>
  <c r="R192" i="14"/>
  <c r="H192" i="14"/>
  <c r="N201" i="14"/>
  <c r="AI221" i="14"/>
  <c r="W389" i="14"/>
  <c r="O24" i="14"/>
  <c r="O28" i="14"/>
  <c r="AE32" i="14"/>
  <c r="AF32" i="14" s="1"/>
  <c r="AA33" i="14"/>
  <c r="AE40" i="14"/>
  <c r="AF40" i="14" s="1"/>
  <c r="AA49" i="14"/>
  <c r="AE52" i="14"/>
  <c r="AF52" i="14" s="1"/>
  <c r="AA53" i="14"/>
  <c r="O56" i="14"/>
  <c r="AE64" i="14"/>
  <c r="AF64" i="14" s="1"/>
  <c r="AA65" i="14"/>
  <c r="O68" i="14"/>
  <c r="O72" i="14"/>
  <c r="K91" i="14"/>
  <c r="O97" i="14"/>
  <c r="P97" i="14" s="1"/>
  <c r="AF103" i="14"/>
  <c r="K111" i="14"/>
  <c r="AI115" i="14"/>
  <c r="W154" i="14"/>
  <c r="AC157" i="14"/>
  <c r="AA25" i="14" s="1"/>
  <c r="AB25" i="14"/>
  <c r="W202" i="14"/>
  <c r="Y22" i="14"/>
  <c r="P24" i="14"/>
  <c r="Q24" i="14" s="1"/>
  <c r="AD26" i="14"/>
  <c r="V26" i="14"/>
  <c r="W26" i="14" s="1"/>
  <c r="U26" i="14"/>
  <c r="M26" i="14"/>
  <c r="N26" i="14" s="1"/>
  <c r="AH26" i="14"/>
  <c r="AI26" i="14" s="1"/>
  <c r="R26" i="14"/>
  <c r="J26" i="14"/>
  <c r="K26" i="14" s="1"/>
  <c r="AG26" i="14"/>
  <c r="Y26" i="14"/>
  <c r="Z26" i="14" s="1"/>
  <c r="I26" i="14"/>
  <c r="X26" i="14"/>
  <c r="P28" i="14"/>
  <c r="Q28" i="14" s="1"/>
  <c r="L29" i="14"/>
  <c r="AB29" i="14"/>
  <c r="AC29" i="14" s="1"/>
  <c r="P32" i="14"/>
  <c r="Q32" i="14" s="1"/>
  <c r="L33" i="14"/>
  <c r="AB33" i="14"/>
  <c r="AD34" i="14"/>
  <c r="V34" i="14"/>
  <c r="W34" i="14" s="1"/>
  <c r="U34" i="14"/>
  <c r="M34" i="14"/>
  <c r="N34" i="14" s="1"/>
  <c r="AH34" i="14"/>
  <c r="AI34" i="14" s="1"/>
  <c r="R34" i="14"/>
  <c r="J34" i="14"/>
  <c r="K34" i="14" s="1"/>
  <c r="AG34" i="14"/>
  <c r="Y34" i="14"/>
  <c r="Z34" i="14" s="1"/>
  <c r="I34" i="14"/>
  <c r="X34" i="14"/>
  <c r="L37" i="14"/>
  <c r="AB37" i="14"/>
  <c r="AC37" i="14" s="1"/>
  <c r="AD38" i="14"/>
  <c r="P40" i="14"/>
  <c r="Q40" i="14" s="1"/>
  <c r="L41" i="14"/>
  <c r="AB41" i="14"/>
  <c r="AD42" i="14"/>
  <c r="V42" i="14"/>
  <c r="M42" i="14"/>
  <c r="I42" i="14"/>
  <c r="P44" i="14"/>
  <c r="Q44" i="14" s="1"/>
  <c r="L45" i="14"/>
  <c r="AD46" i="14"/>
  <c r="V46" i="14"/>
  <c r="W46" i="14" s="1"/>
  <c r="U46" i="14"/>
  <c r="M46" i="14"/>
  <c r="N46" i="14" s="1"/>
  <c r="AH46" i="14"/>
  <c r="AI46" i="14" s="1"/>
  <c r="R46" i="14"/>
  <c r="J46" i="14"/>
  <c r="K46" i="14" s="1"/>
  <c r="AG46" i="14"/>
  <c r="Y46" i="14"/>
  <c r="Z46" i="14" s="1"/>
  <c r="I46" i="14"/>
  <c r="X46" i="14"/>
  <c r="L49" i="14"/>
  <c r="AB49" i="14"/>
  <c r="AC49" i="14" s="1"/>
  <c r="AD50" i="14"/>
  <c r="V50" i="14"/>
  <c r="W50" i="14" s="1"/>
  <c r="U50" i="14"/>
  <c r="M50" i="14"/>
  <c r="N50" i="14" s="1"/>
  <c r="AH50" i="14"/>
  <c r="AI50" i="14" s="1"/>
  <c r="R50" i="14"/>
  <c r="J50" i="14"/>
  <c r="K50" i="14" s="1"/>
  <c r="AG50" i="14"/>
  <c r="Y50" i="14"/>
  <c r="Z50" i="14" s="1"/>
  <c r="I50" i="14"/>
  <c r="X50" i="14"/>
  <c r="P52" i="14"/>
  <c r="Q52" i="14" s="1"/>
  <c r="L53" i="14"/>
  <c r="AB53" i="14"/>
  <c r="AC53" i="14" s="1"/>
  <c r="AD54" i="14"/>
  <c r="V54" i="14"/>
  <c r="W54" i="14" s="1"/>
  <c r="U54" i="14"/>
  <c r="M54" i="14"/>
  <c r="N54" i="14" s="1"/>
  <c r="AH54" i="14"/>
  <c r="AI54" i="14" s="1"/>
  <c r="R54" i="14"/>
  <c r="J54" i="14"/>
  <c r="K54" i="14" s="1"/>
  <c r="AG54" i="14"/>
  <c r="Y54" i="14"/>
  <c r="Z54" i="14" s="1"/>
  <c r="I54" i="14"/>
  <c r="X54" i="14"/>
  <c r="P56" i="14"/>
  <c r="Q56" i="14" s="1"/>
  <c r="AD58" i="14"/>
  <c r="P64" i="14"/>
  <c r="P68" i="14"/>
  <c r="Q68" i="14" s="1"/>
  <c r="AD70" i="14"/>
  <c r="V70" i="14"/>
  <c r="W70" i="14" s="1"/>
  <c r="U70" i="14"/>
  <c r="M70" i="14"/>
  <c r="N70" i="14" s="1"/>
  <c r="AH70" i="14"/>
  <c r="AI70" i="14" s="1"/>
  <c r="R70" i="14"/>
  <c r="J70" i="14"/>
  <c r="K70" i="14" s="1"/>
  <c r="AG70" i="14"/>
  <c r="Y70" i="14"/>
  <c r="Z70" i="14" s="1"/>
  <c r="I70" i="14"/>
  <c r="X70" i="14"/>
  <c r="P72" i="14"/>
  <c r="Q72" i="14" s="1"/>
  <c r="X78" i="14"/>
  <c r="Y78" i="14" s="1"/>
  <c r="H78" i="14"/>
  <c r="O78" i="14"/>
  <c r="P78" i="14" s="1"/>
  <c r="L78" i="14"/>
  <c r="M78" i="14" s="1"/>
  <c r="AA78" i="14"/>
  <c r="AB78" i="14" s="1"/>
  <c r="T79" i="14"/>
  <c r="AC80" i="14"/>
  <c r="L82" i="14"/>
  <c r="M82" i="14" s="1"/>
  <c r="AA82" i="14"/>
  <c r="AB82" i="14" s="1"/>
  <c r="X82" i="14"/>
  <c r="Y82" i="14" s="1"/>
  <c r="H82" i="14"/>
  <c r="O82" i="14"/>
  <c r="P82" i="14" s="1"/>
  <c r="K87" i="14"/>
  <c r="W88" i="14"/>
  <c r="U65" i="14" s="1"/>
  <c r="N91" i="14"/>
  <c r="N92" i="14"/>
  <c r="R94" i="14"/>
  <c r="S94" i="14" s="1"/>
  <c r="W95" i="14"/>
  <c r="AI95" i="14"/>
  <c r="AF96" i="14"/>
  <c r="AD41" i="14" s="1"/>
  <c r="R97" i="14"/>
  <c r="S97" i="14" s="1"/>
  <c r="U98" i="14"/>
  <c r="V98" i="14" s="1"/>
  <c r="W99" i="14"/>
  <c r="U101" i="14"/>
  <c r="V101" i="14" s="1"/>
  <c r="L101" i="14"/>
  <c r="M101" i="14" s="1"/>
  <c r="AG101" i="14"/>
  <c r="AH101" i="14" s="1"/>
  <c r="I101" i="14"/>
  <c r="J101" i="14" s="1"/>
  <c r="O101" i="14"/>
  <c r="P101" i="14" s="1"/>
  <c r="X101" i="14"/>
  <c r="Y101" i="14" s="1"/>
  <c r="H101" i="14"/>
  <c r="AI103" i="14"/>
  <c r="AG42" i="14" s="1"/>
  <c r="AH42" i="14"/>
  <c r="AI104" i="14"/>
  <c r="R106" i="14"/>
  <c r="S106" i="14" s="1"/>
  <c r="K107" i="14"/>
  <c r="AA109" i="14"/>
  <c r="AB109" i="14" s="1"/>
  <c r="N111" i="14"/>
  <c r="N112" i="14"/>
  <c r="L36" i="14" s="1"/>
  <c r="M36" i="14"/>
  <c r="N36" i="14" s="1"/>
  <c r="AB36" i="14"/>
  <c r="AC36" i="14" s="1"/>
  <c r="AG113" i="14"/>
  <c r="AH113" i="14" s="1"/>
  <c r="I113" i="14"/>
  <c r="J113" i="14" s="1"/>
  <c r="X113" i="14"/>
  <c r="Y113" i="14" s="1"/>
  <c r="H113" i="14"/>
  <c r="AE58" i="14" s="1"/>
  <c r="U113" i="14"/>
  <c r="V113" i="14" s="1"/>
  <c r="L113" i="14"/>
  <c r="M113" i="14" s="1"/>
  <c r="AA113" i="14"/>
  <c r="AB113" i="14" s="1"/>
  <c r="O113" i="14"/>
  <c r="P113" i="14" s="1"/>
  <c r="I114" i="14"/>
  <c r="J114" i="14" s="1"/>
  <c r="R117" i="14"/>
  <c r="S117" i="14" s="1"/>
  <c r="K118" i="14"/>
  <c r="I30" i="14" s="1"/>
  <c r="AF118" i="14"/>
  <c r="AD30" i="14" s="1"/>
  <c r="W119" i="14"/>
  <c r="AI120" i="14"/>
  <c r="K123" i="14"/>
  <c r="AA125" i="14"/>
  <c r="AB125" i="14" s="1"/>
  <c r="K136" i="14"/>
  <c r="T140" i="14"/>
  <c r="AI152" i="14"/>
  <c r="AF158" i="14"/>
  <c r="AC187" i="14"/>
  <c r="AD25" i="14"/>
  <c r="V25" i="14"/>
  <c r="U25" i="14"/>
  <c r="M25" i="14"/>
  <c r="AH25" i="14"/>
  <c r="J25" i="14"/>
  <c r="Y25" i="14"/>
  <c r="I25" i="14"/>
  <c r="AD45" i="14"/>
  <c r="V45" i="14"/>
  <c r="W45" i="14" s="1"/>
  <c r="U45" i="14"/>
  <c r="M45" i="14"/>
  <c r="N45" i="14" s="1"/>
  <c r="AH45" i="14"/>
  <c r="AI45" i="14" s="1"/>
  <c r="R45" i="14"/>
  <c r="J45" i="14"/>
  <c r="K45" i="14" s="1"/>
  <c r="AG45" i="14"/>
  <c r="Y45" i="14"/>
  <c r="Z45" i="14" s="1"/>
  <c r="I45" i="14"/>
  <c r="X45" i="14"/>
  <c r="AD65" i="14"/>
  <c r="V65" i="14"/>
  <c r="AH65" i="14"/>
  <c r="AG65" i="14"/>
  <c r="I65" i="14"/>
  <c r="Q85" i="14"/>
  <c r="W87" i="14"/>
  <c r="AD97" i="14"/>
  <c r="AE97" i="14" s="1"/>
  <c r="Q104" i="14"/>
  <c r="W107" i="14"/>
  <c r="AD122" i="14"/>
  <c r="AE122" i="14" s="1"/>
  <c r="L122" i="14"/>
  <c r="M122" i="14" s="1"/>
  <c r="AA122" i="14"/>
  <c r="AB122" i="14" s="1"/>
  <c r="X122" i="14"/>
  <c r="Y122" i="14" s="1"/>
  <c r="H122" i="14"/>
  <c r="O122" i="14"/>
  <c r="P122" i="14" s="1"/>
  <c r="W123" i="14"/>
  <c r="U30" i="14" s="1"/>
  <c r="X174" i="14"/>
  <c r="Y174" i="14" s="1"/>
  <c r="H174" i="14"/>
  <c r="U174" i="14"/>
  <c r="V174" i="14" s="1"/>
  <c r="R174" i="14"/>
  <c r="S174" i="14" s="1"/>
  <c r="AA174" i="14"/>
  <c r="AB174" i="14" s="1"/>
  <c r="O174" i="14"/>
  <c r="P174" i="14" s="1"/>
  <c r="L174" i="14"/>
  <c r="M174" i="14" s="1"/>
  <c r="AD174" i="14"/>
  <c r="AE174" i="14" s="1"/>
  <c r="I174" i="14"/>
  <c r="J174" i="14" s="1"/>
  <c r="AF187" i="14"/>
  <c r="AF195" i="14"/>
  <c r="W406" i="14"/>
  <c r="AE28" i="14"/>
  <c r="AF28" i="14" s="1"/>
  <c r="AA29" i="14"/>
  <c r="O40" i="14"/>
  <c r="O44" i="14"/>
  <c r="AA45" i="14"/>
  <c r="O52" i="14"/>
  <c r="AE56" i="14"/>
  <c r="AF56" i="14" s="1"/>
  <c r="O64" i="14"/>
  <c r="AE68" i="14"/>
  <c r="AF68" i="14" s="1"/>
  <c r="U93" i="14"/>
  <c r="V93" i="14" s="1"/>
  <c r="L93" i="14"/>
  <c r="M93" i="14" s="1"/>
  <c r="AG93" i="14"/>
  <c r="AH93" i="14" s="1"/>
  <c r="I93" i="14"/>
  <c r="J93" i="14" s="1"/>
  <c r="X93" i="14"/>
  <c r="Y93" i="14" s="1"/>
  <c r="H93" i="14"/>
  <c r="AD93" i="14"/>
  <c r="AE93" i="14" s="1"/>
  <c r="S23" i="14"/>
  <c r="AI119" i="14"/>
  <c r="K144" i="14"/>
  <c r="AC172" i="14"/>
  <c r="AA22" i="14"/>
  <c r="S24" i="14"/>
  <c r="T24" i="14" s="1"/>
  <c r="O25" i="14"/>
  <c r="AE25" i="14"/>
  <c r="AF25" i="14" s="1"/>
  <c r="AA26" i="14"/>
  <c r="S28" i="14"/>
  <c r="T28" i="14" s="1"/>
  <c r="O29" i="14"/>
  <c r="AE29" i="14"/>
  <c r="AF29" i="14" s="1"/>
  <c r="S32" i="14"/>
  <c r="T32" i="14" s="1"/>
  <c r="O33" i="14"/>
  <c r="AE33" i="14"/>
  <c r="AA34" i="14"/>
  <c r="S36" i="14"/>
  <c r="O37" i="14"/>
  <c r="AE37" i="14"/>
  <c r="AF37" i="14" s="1"/>
  <c r="S40" i="14"/>
  <c r="T40" i="14" s="1"/>
  <c r="O41" i="14"/>
  <c r="AE41" i="14"/>
  <c r="AA42" i="14"/>
  <c r="S44" i="14"/>
  <c r="T44" i="14" s="1"/>
  <c r="O45" i="14"/>
  <c r="AE45" i="14"/>
  <c r="AF45" i="14" s="1"/>
  <c r="AA46" i="14"/>
  <c r="O49" i="14"/>
  <c r="AE49" i="14"/>
  <c r="AF49" i="14" s="1"/>
  <c r="AA50" i="14"/>
  <c r="S52" i="14"/>
  <c r="T52" i="14" s="1"/>
  <c r="O53" i="14"/>
  <c r="AE53" i="14"/>
  <c r="AF53" i="14" s="1"/>
  <c r="AA54" i="14"/>
  <c r="S56" i="14"/>
  <c r="T56" i="14" s="1"/>
  <c r="AA62" i="14"/>
  <c r="O65" i="14"/>
  <c r="AE65" i="14"/>
  <c r="S68" i="14"/>
  <c r="T68" i="14" s="1"/>
  <c r="AA70" i="14"/>
  <c r="S72" i="14"/>
  <c r="T72" i="14" s="1"/>
  <c r="AD78" i="14"/>
  <c r="AE78" i="14" s="1"/>
  <c r="N80" i="14"/>
  <c r="AD82" i="14"/>
  <c r="AE82" i="14" s="1"/>
  <c r="AF83" i="14"/>
  <c r="T87" i="14"/>
  <c r="Z87" i="14" s="1"/>
  <c r="N87" i="14"/>
  <c r="J65" i="14"/>
  <c r="K65" i="14" s="1"/>
  <c r="Q92" i="14"/>
  <c r="R93" i="14"/>
  <c r="S93" i="14" s="1"/>
  <c r="U94" i="14"/>
  <c r="V94" i="14" s="1"/>
  <c r="AH41" i="14"/>
  <c r="K99" i="14"/>
  <c r="AC100" i="14"/>
  <c r="R101" i="14"/>
  <c r="S101" i="14" s="1"/>
  <c r="K102" i="14"/>
  <c r="AF102" i="14"/>
  <c r="W103" i="14"/>
  <c r="U42" i="14" s="1"/>
  <c r="W104" i="14"/>
  <c r="AD105" i="14"/>
  <c r="AE105" i="14" s="1"/>
  <c r="N107" i="14"/>
  <c r="P22" i="14"/>
  <c r="P36" i="14"/>
  <c r="Q112" i="14"/>
  <c r="O36" i="14" s="1"/>
  <c r="R113" i="14"/>
  <c r="AC116" i="14"/>
  <c r="AI118" i="14"/>
  <c r="AG30" i="14" s="1"/>
  <c r="W120" i="14"/>
  <c r="AD121" i="14"/>
  <c r="AE121" i="14" s="1"/>
  <c r="U122" i="14"/>
  <c r="V122" i="14" s="1"/>
  <c r="N123" i="14"/>
  <c r="X134" i="14"/>
  <c r="Y134" i="14" s="1"/>
  <c r="H134" i="14"/>
  <c r="U134" i="14"/>
  <c r="V134" i="14" s="1"/>
  <c r="R134" i="14"/>
  <c r="S134" i="14" s="1"/>
  <c r="AA134" i="14"/>
  <c r="AB134" i="14" s="1"/>
  <c r="O134" i="14"/>
  <c r="P134" i="14" s="1"/>
  <c r="AD134" i="14"/>
  <c r="AE134" i="14" s="1"/>
  <c r="I134" i="14"/>
  <c r="J134" i="14" s="1"/>
  <c r="W135" i="14"/>
  <c r="K149" i="14"/>
  <c r="I33" i="14" s="1"/>
  <c r="AI149" i="14"/>
  <c r="AG33" i="14" s="1"/>
  <c r="AF151" i="14"/>
  <c r="Q153" i="14"/>
  <c r="AC156" i="14"/>
  <c r="N156" i="14"/>
  <c r="K168" i="14"/>
  <c r="L170" i="14"/>
  <c r="M170" i="14" s="1"/>
  <c r="AG170" i="14"/>
  <c r="AH170" i="14" s="1"/>
  <c r="I170" i="14"/>
  <c r="J170" i="14" s="1"/>
  <c r="R170" i="14"/>
  <c r="S170" i="14" s="1"/>
  <c r="AA170" i="14"/>
  <c r="AB170" i="14" s="1"/>
  <c r="O170" i="14"/>
  <c r="P170" i="14" s="1"/>
  <c r="X170" i="14"/>
  <c r="Y170" i="14" s="1"/>
  <c r="U170" i="14"/>
  <c r="V170" i="14" s="1"/>
  <c r="AD170" i="14"/>
  <c r="AE170" i="14" s="1"/>
  <c r="H170" i="14"/>
  <c r="T172" i="14"/>
  <c r="K176" i="14"/>
  <c r="AG185" i="14"/>
  <c r="AH185" i="14" s="1"/>
  <c r="I185" i="14"/>
  <c r="J185" i="14" s="1"/>
  <c r="AD185" i="14"/>
  <c r="AE185" i="14" s="1"/>
  <c r="R185" i="14"/>
  <c r="S185" i="14" s="1"/>
  <c r="AA185" i="14"/>
  <c r="AB185" i="14" s="1"/>
  <c r="O185" i="14"/>
  <c r="P185" i="14" s="1"/>
  <c r="X185" i="14"/>
  <c r="Y185" i="14" s="1"/>
  <c r="L185" i="14"/>
  <c r="M185" i="14" s="1"/>
  <c r="H185" i="14"/>
  <c r="Q208" i="14"/>
  <c r="W234" i="14"/>
  <c r="AF94" i="14"/>
  <c r="AG97" i="14"/>
  <c r="AH97" i="14" s="1"/>
  <c r="I97" i="14"/>
  <c r="J97" i="14" s="1"/>
  <c r="X97" i="14"/>
  <c r="Y97" i="14" s="1"/>
  <c r="H97" i="14"/>
  <c r="U97" i="14"/>
  <c r="V97" i="14" s="1"/>
  <c r="L97" i="14"/>
  <c r="M97" i="14" s="1"/>
  <c r="L106" i="14"/>
  <c r="M106" i="14" s="1"/>
  <c r="AA106" i="14"/>
  <c r="AB106" i="14" s="1"/>
  <c r="X106" i="14"/>
  <c r="Y106" i="14" s="1"/>
  <c r="H106" i="14"/>
  <c r="AD106" i="14"/>
  <c r="AE106" i="14" s="1"/>
  <c r="O106" i="14"/>
  <c r="P106" i="14" s="1"/>
  <c r="L22" i="14"/>
  <c r="AB22" i="14"/>
  <c r="P25" i="14"/>
  <c r="L26" i="14"/>
  <c r="AB26" i="14"/>
  <c r="AC26" i="14" s="1"/>
  <c r="P29" i="14"/>
  <c r="Q29" i="14" s="1"/>
  <c r="AG31" i="14"/>
  <c r="L34" i="14"/>
  <c r="AB34" i="14"/>
  <c r="AC34" i="14" s="1"/>
  <c r="AD35" i="14"/>
  <c r="V35" i="14"/>
  <c r="W35" i="14" s="1"/>
  <c r="U35" i="14"/>
  <c r="M35" i="14"/>
  <c r="N35" i="14" s="1"/>
  <c r="AH35" i="14"/>
  <c r="AI35" i="14" s="1"/>
  <c r="R35" i="14"/>
  <c r="J35" i="14"/>
  <c r="K35" i="14" s="1"/>
  <c r="AG35" i="14"/>
  <c r="Y35" i="14"/>
  <c r="Z35" i="14" s="1"/>
  <c r="I35" i="14"/>
  <c r="X35" i="14"/>
  <c r="P37" i="14"/>
  <c r="Q37" i="14" s="1"/>
  <c r="AD39" i="14"/>
  <c r="V39" i="14"/>
  <c r="W39" i="14" s="1"/>
  <c r="U39" i="14"/>
  <c r="M39" i="14"/>
  <c r="N39" i="14" s="1"/>
  <c r="AH39" i="14"/>
  <c r="AI39" i="14" s="1"/>
  <c r="R39" i="14"/>
  <c r="J39" i="14"/>
  <c r="K39" i="14" s="1"/>
  <c r="AG39" i="14"/>
  <c r="Y39" i="14"/>
  <c r="Z39" i="14" s="1"/>
  <c r="I39" i="14"/>
  <c r="X39" i="14"/>
  <c r="L42" i="14"/>
  <c r="AB42" i="14"/>
  <c r="AH43" i="14"/>
  <c r="AI43" i="14" s="1"/>
  <c r="AG43" i="14"/>
  <c r="P45" i="14"/>
  <c r="Q45" i="14" s="1"/>
  <c r="L46" i="14"/>
  <c r="AB46" i="14"/>
  <c r="AC46" i="14" s="1"/>
  <c r="P49" i="14"/>
  <c r="Q49" i="14" s="1"/>
  <c r="L50" i="14"/>
  <c r="AB50" i="14"/>
  <c r="AC50" i="14" s="1"/>
  <c r="AD51" i="14"/>
  <c r="V51" i="14"/>
  <c r="W51" i="14" s="1"/>
  <c r="U51" i="14"/>
  <c r="M51" i="14"/>
  <c r="N51" i="14" s="1"/>
  <c r="AH51" i="14"/>
  <c r="AI51" i="14" s="1"/>
  <c r="R51" i="14"/>
  <c r="J51" i="14"/>
  <c r="K51" i="14" s="1"/>
  <c r="AG51" i="14"/>
  <c r="Y51" i="14"/>
  <c r="Z51" i="14" s="1"/>
  <c r="I51" i="14"/>
  <c r="X51" i="14"/>
  <c r="P53" i="14"/>
  <c r="Q53" i="14" s="1"/>
  <c r="L54" i="14"/>
  <c r="AB54" i="14"/>
  <c r="AC54" i="14" s="1"/>
  <c r="AD55" i="14"/>
  <c r="V55" i="14"/>
  <c r="W55" i="14" s="1"/>
  <c r="U55" i="14"/>
  <c r="M55" i="14"/>
  <c r="N55" i="14" s="1"/>
  <c r="AH55" i="14"/>
  <c r="AI55" i="14" s="1"/>
  <c r="R55" i="14"/>
  <c r="J55" i="14"/>
  <c r="K55" i="14" s="1"/>
  <c r="AG55" i="14"/>
  <c r="Y55" i="14"/>
  <c r="Z55" i="14" s="1"/>
  <c r="I55" i="14"/>
  <c r="X55" i="14"/>
  <c r="AD63" i="14"/>
  <c r="U63" i="14"/>
  <c r="Y63" i="14"/>
  <c r="P65" i="14"/>
  <c r="AD67" i="14"/>
  <c r="V67" i="14"/>
  <c r="U67" i="14"/>
  <c r="M67" i="14"/>
  <c r="N67" i="14" s="1"/>
  <c r="AH67" i="14"/>
  <c r="AI67" i="14" s="1"/>
  <c r="R67" i="14"/>
  <c r="J67" i="14"/>
  <c r="K67" i="14" s="1"/>
  <c r="AG67" i="14"/>
  <c r="Y67" i="14"/>
  <c r="Z67" i="14" s="1"/>
  <c r="I67" i="14"/>
  <c r="X67" i="14"/>
  <c r="L70" i="14"/>
  <c r="AB70" i="14"/>
  <c r="AC70" i="14" s="1"/>
  <c r="Q80" i="14"/>
  <c r="AG81" i="14"/>
  <c r="AH81" i="14" s="1"/>
  <c r="I81" i="14"/>
  <c r="J81" i="14" s="1"/>
  <c r="X81" i="14"/>
  <c r="H81" i="14"/>
  <c r="AB62" i="14" s="1"/>
  <c r="AC62" i="14" s="1"/>
  <c r="U81" i="14"/>
  <c r="V81" i="14" s="1"/>
  <c r="L81" i="14"/>
  <c r="M81" i="14" s="1"/>
  <c r="AD81" i="14"/>
  <c r="AE81" i="14" s="1"/>
  <c r="AI83" i="14"/>
  <c r="L90" i="14"/>
  <c r="M90" i="14" s="1"/>
  <c r="AA90" i="14"/>
  <c r="AB90" i="14" s="1"/>
  <c r="X90" i="14"/>
  <c r="Y90" i="14" s="1"/>
  <c r="H90" i="14"/>
  <c r="O90" i="14"/>
  <c r="P90" i="14" s="1"/>
  <c r="K95" i="14"/>
  <c r="W96" i="14"/>
  <c r="N100" i="14"/>
  <c r="AI102" i="14"/>
  <c r="AF107" i="14"/>
  <c r="AF111" i="14"/>
  <c r="AD114" i="14"/>
  <c r="AE114" i="14" s="1"/>
  <c r="L114" i="14"/>
  <c r="M114" i="14" s="1"/>
  <c r="AA114" i="14"/>
  <c r="AB114" i="14" s="1"/>
  <c r="X114" i="14"/>
  <c r="Y114" i="14" s="1"/>
  <c r="H114" i="14"/>
  <c r="AH31" i="14" s="1"/>
  <c r="AI31" i="14" s="1"/>
  <c r="O114" i="14"/>
  <c r="P114" i="14" s="1"/>
  <c r="W115" i="14"/>
  <c r="AF126" i="14"/>
  <c r="Q146" i="14"/>
  <c r="W148" i="14"/>
  <c r="V33" i="14"/>
  <c r="W33" i="14" s="1"/>
  <c r="AF173" i="14"/>
  <c r="K181" i="14"/>
  <c r="S63" i="14"/>
  <c r="AE63" i="14"/>
  <c r="AF63" i="14" s="1"/>
  <c r="N189" i="14"/>
  <c r="W191" i="14"/>
  <c r="N196" i="14"/>
  <c r="AC206" i="14"/>
  <c r="AF252" i="14"/>
  <c r="N263" i="14"/>
  <c r="O264" i="14"/>
  <c r="P264" i="14" s="1"/>
  <c r="AD264" i="14"/>
  <c r="AE264" i="14" s="1"/>
  <c r="U264" i="14"/>
  <c r="V264" i="14" s="1"/>
  <c r="L264" i="14"/>
  <c r="M264" i="14" s="1"/>
  <c r="AA264" i="14"/>
  <c r="AB264" i="14" s="1"/>
  <c r="AG264" i="14"/>
  <c r="AH264" i="14" s="1"/>
  <c r="I264" i="14"/>
  <c r="J264" i="14" s="1"/>
  <c r="X264" i="14"/>
  <c r="H264" i="14"/>
  <c r="R264" i="14"/>
  <c r="Q271" i="14"/>
  <c r="V41" i="14"/>
  <c r="U41" i="14"/>
  <c r="M41" i="14"/>
  <c r="N41" i="14" s="1"/>
  <c r="AG41" i="14"/>
  <c r="I41" i="14"/>
  <c r="O22" i="14"/>
  <c r="AE26" i="14"/>
  <c r="AF26" i="14" s="1"/>
  <c r="S29" i="14"/>
  <c r="T29" i="14" s="1"/>
  <c r="AE34" i="14"/>
  <c r="AF34" i="14" s="1"/>
  <c r="AE42" i="14"/>
  <c r="AF42" i="14" s="1"/>
  <c r="AA67" i="14"/>
  <c r="O70" i="14"/>
  <c r="AE70" i="14"/>
  <c r="AF70" i="14" s="1"/>
  <c r="O81" i="14"/>
  <c r="P81" i="14" s="1"/>
  <c r="X86" i="14"/>
  <c r="Y86" i="14" s="1"/>
  <c r="H86" i="14"/>
  <c r="O86" i="14"/>
  <c r="P86" i="14" s="1"/>
  <c r="L86" i="14"/>
  <c r="M86" i="14" s="1"/>
  <c r="AA86" i="14"/>
  <c r="AB86" i="14" s="1"/>
  <c r="N88" i="14"/>
  <c r="L65" i="14" s="1"/>
  <c r="M65" i="14"/>
  <c r="AB65" i="14"/>
  <c r="AC65" i="14" s="1"/>
  <c r="AA89" i="14"/>
  <c r="AB89" i="14" s="1"/>
  <c r="AD90" i="14"/>
  <c r="AE90" i="14" s="1"/>
  <c r="I94" i="14"/>
  <c r="J94" i="14" s="1"/>
  <c r="N95" i="14"/>
  <c r="J41" i="14"/>
  <c r="Z96" i="14"/>
  <c r="X41" i="14" s="1"/>
  <c r="AC104" i="14"/>
  <c r="AI107" i="14"/>
  <c r="U109" i="14"/>
  <c r="V109" i="14" s="1"/>
  <c r="L109" i="14"/>
  <c r="M109" i="14" s="1"/>
  <c r="AG109" i="14"/>
  <c r="AH109" i="14" s="1"/>
  <c r="I109" i="14"/>
  <c r="J109" i="14" s="1"/>
  <c r="X109" i="14"/>
  <c r="Y109" i="14" s="1"/>
  <c r="H109" i="14"/>
  <c r="O109" i="14"/>
  <c r="P109" i="14" s="1"/>
  <c r="AI111" i="14"/>
  <c r="AH36" i="14"/>
  <c r="AI36" i="14" s="1"/>
  <c r="K119" i="14"/>
  <c r="K120" i="14"/>
  <c r="AC120" i="14"/>
  <c r="AI123" i="14"/>
  <c r="O125" i="14"/>
  <c r="P125" i="14" s="1"/>
  <c r="U125" i="14"/>
  <c r="V125" i="14" s="1"/>
  <c r="L125" i="14"/>
  <c r="M125" i="14" s="1"/>
  <c r="AG125" i="14"/>
  <c r="AH125" i="14" s="1"/>
  <c r="I125" i="14"/>
  <c r="J125" i="14" s="1"/>
  <c r="X125" i="14"/>
  <c r="Y125" i="14" s="1"/>
  <c r="H125" i="14"/>
  <c r="N145" i="14"/>
  <c r="T145" i="14" s="1"/>
  <c r="Z145" i="14" s="1"/>
  <c r="N152" i="14"/>
  <c r="W155" i="14"/>
  <c r="AA159" i="14"/>
  <c r="AB159" i="14" s="1"/>
  <c r="X159" i="14"/>
  <c r="Y159" i="14" s="1"/>
  <c r="H159" i="14"/>
  <c r="R159" i="14"/>
  <c r="S159" i="14" s="1"/>
  <c r="O159" i="14"/>
  <c r="P159" i="14" s="1"/>
  <c r="U159" i="14"/>
  <c r="V159" i="14" s="1"/>
  <c r="AD159" i="14"/>
  <c r="AE159" i="14" s="1"/>
  <c r="I159" i="14"/>
  <c r="J159" i="14" s="1"/>
  <c r="AG159" i="14"/>
  <c r="AH159" i="14" s="1"/>
  <c r="W175" i="14"/>
  <c r="K188" i="14"/>
  <c r="AI189" i="14"/>
  <c r="AC194" i="14"/>
  <c r="AC203" i="14"/>
  <c r="K224" i="14"/>
  <c r="R110" i="14"/>
  <c r="S110" i="14" s="1"/>
  <c r="R83" i="14"/>
  <c r="S83" i="14" s="1"/>
  <c r="U84" i="14"/>
  <c r="V84" i="14" s="1"/>
  <c r="R91" i="14"/>
  <c r="U92" i="14"/>
  <c r="V92" i="14" s="1"/>
  <c r="R99" i="14"/>
  <c r="S99" i="14" s="1"/>
  <c r="U100" i="14"/>
  <c r="V100" i="14" s="1"/>
  <c r="AA102" i="14"/>
  <c r="AB102" i="14" s="1"/>
  <c r="R107" i="14"/>
  <c r="T108" i="14"/>
  <c r="R22" i="14" s="1"/>
  <c r="U108" i="14"/>
  <c r="V108" i="14" s="1"/>
  <c r="AA110" i="14"/>
  <c r="AB110" i="14" s="1"/>
  <c r="R115" i="14"/>
  <c r="T116" i="14"/>
  <c r="U116" i="14"/>
  <c r="V116" i="14" s="1"/>
  <c r="AA118" i="14"/>
  <c r="AB118" i="14" s="1"/>
  <c r="R123" i="14"/>
  <c r="T124" i="14"/>
  <c r="U124" i="14"/>
  <c r="V124" i="14" s="1"/>
  <c r="AA126" i="14"/>
  <c r="AB126" i="14" s="1"/>
  <c r="AI126" i="14"/>
  <c r="N127" i="14"/>
  <c r="T127" i="14" s="1"/>
  <c r="Z127" i="14" s="1"/>
  <c r="AF127" i="14"/>
  <c r="L128" i="14"/>
  <c r="M128" i="14" s="1"/>
  <c r="AG128" i="14"/>
  <c r="AH128" i="14" s="1"/>
  <c r="O129" i="14"/>
  <c r="P129" i="14" s="1"/>
  <c r="O131" i="14"/>
  <c r="P131" i="14" s="1"/>
  <c r="L131" i="14"/>
  <c r="M131" i="14" s="1"/>
  <c r="U131" i="14"/>
  <c r="V131" i="14" s="1"/>
  <c r="T132" i="14"/>
  <c r="Z132" i="14" s="1"/>
  <c r="AI132" i="14"/>
  <c r="AC133" i="14"/>
  <c r="AA135" i="14"/>
  <c r="AB135" i="14" s="1"/>
  <c r="X135" i="14"/>
  <c r="Y135" i="14" s="1"/>
  <c r="H135" i="14"/>
  <c r="L135" i="14"/>
  <c r="M135" i="14" s="1"/>
  <c r="AG135" i="14"/>
  <c r="AH135" i="14" s="1"/>
  <c r="O136" i="14"/>
  <c r="P136" i="14" s="1"/>
  <c r="R137" i="14"/>
  <c r="S137" i="14" s="1"/>
  <c r="X139" i="14"/>
  <c r="Y139" i="14" s="1"/>
  <c r="X142" i="14"/>
  <c r="Y142" i="14" s="1"/>
  <c r="H142" i="14"/>
  <c r="U142" i="14"/>
  <c r="V142" i="14" s="1"/>
  <c r="K142" i="14"/>
  <c r="I47" i="14" s="1"/>
  <c r="AG142" i="14"/>
  <c r="AH142" i="14" s="1"/>
  <c r="W146" i="14"/>
  <c r="AC148" i="14"/>
  <c r="AF149" i="14"/>
  <c r="AD33" i="14" s="1"/>
  <c r="L153" i="14"/>
  <c r="M153" i="14" s="1"/>
  <c r="O154" i="14"/>
  <c r="P154" i="14" s="1"/>
  <c r="W156" i="14"/>
  <c r="N157" i="14"/>
  <c r="L25" i="14" s="1"/>
  <c r="AI157" i="14"/>
  <c r="AG25" i="14" s="1"/>
  <c r="AA158" i="14"/>
  <c r="AB158" i="14" s="1"/>
  <c r="L160" i="14"/>
  <c r="M160" i="14" s="1"/>
  <c r="AG160" i="14"/>
  <c r="AH160" i="14" s="1"/>
  <c r="O161" i="14"/>
  <c r="P161" i="14" s="1"/>
  <c r="R162" i="14"/>
  <c r="S162" i="14" s="1"/>
  <c r="O163" i="14"/>
  <c r="P163" i="14" s="1"/>
  <c r="L163" i="14"/>
  <c r="M163" i="14" s="1"/>
  <c r="U163" i="14"/>
  <c r="V163" i="14" s="1"/>
  <c r="T164" i="14"/>
  <c r="Z164" i="14" s="1"/>
  <c r="R166" i="14"/>
  <c r="S166" i="14" s="1"/>
  <c r="X168" i="14"/>
  <c r="Y168" i="14" s="1"/>
  <c r="AA169" i="14"/>
  <c r="AB169" i="14" s="1"/>
  <c r="K171" i="14"/>
  <c r="AG171" i="14"/>
  <c r="AH171" i="14" s="1"/>
  <c r="N172" i="14"/>
  <c r="AC173" i="14"/>
  <c r="AA175" i="14"/>
  <c r="AB175" i="14" s="1"/>
  <c r="X175" i="14"/>
  <c r="Y175" i="14" s="1"/>
  <c r="H175" i="14"/>
  <c r="L175" i="14"/>
  <c r="M175" i="14" s="1"/>
  <c r="AG175" i="14"/>
  <c r="AH175" i="14" s="1"/>
  <c r="O176" i="14"/>
  <c r="P176" i="14" s="1"/>
  <c r="R177" i="14"/>
  <c r="S177" i="14" s="1"/>
  <c r="X179" i="14"/>
  <c r="Y179" i="14" s="1"/>
  <c r="Q181" i="14"/>
  <c r="W183" i="14"/>
  <c r="L186" i="14"/>
  <c r="M186" i="14" s="1"/>
  <c r="AG186" i="14"/>
  <c r="AH186" i="14" s="1"/>
  <c r="I186" i="14"/>
  <c r="J186" i="14" s="1"/>
  <c r="V63" i="14"/>
  <c r="W63" i="14" s="1"/>
  <c r="AF186" i="14"/>
  <c r="AI187" i="14"/>
  <c r="L190" i="14"/>
  <c r="M190" i="14" s="1"/>
  <c r="O191" i="14"/>
  <c r="P191" i="14" s="1"/>
  <c r="AG193" i="14"/>
  <c r="AH193" i="14" s="1"/>
  <c r="I193" i="14"/>
  <c r="J193" i="14" s="1"/>
  <c r="AD193" i="14"/>
  <c r="AE193" i="14" s="1"/>
  <c r="U193" i="14"/>
  <c r="V193" i="14" s="1"/>
  <c r="X194" i="14"/>
  <c r="AA195" i="14"/>
  <c r="AB195" i="14" s="1"/>
  <c r="X198" i="14"/>
  <c r="H198" i="14"/>
  <c r="O198" i="14"/>
  <c r="P198" i="14" s="1"/>
  <c r="U198" i="14"/>
  <c r="V198" i="14" s="1"/>
  <c r="R198" i="14"/>
  <c r="K198" i="14"/>
  <c r="AA198" i="14"/>
  <c r="AB198" i="14" s="1"/>
  <c r="N199" i="14"/>
  <c r="O200" i="14"/>
  <c r="P200" i="14" s="1"/>
  <c r="R201" i="14"/>
  <c r="K207" i="14"/>
  <c r="AG209" i="14"/>
  <c r="AH209" i="14" s="1"/>
  <c r="I209" i="14"/>
  <c r="J209" i="14" s="1"/>
  <c r="X209" i="14"/>
  <c r="H209" i="14"/>
  <c r="AD209" i="14"/>
  <c r="AE209" i="14" s="1"/>
  <c r="AA209" i="14"/>
  <c r="AB209" i="14" s="1"/>
  <c r="AF213" i="14"/>
  <c r="AI214" i="14"/>
  <c r="L218" i="14"/>
  <c r="M218" i="14" s="1"/>
  <c r="AA218" i="14"/>
  <c r="AB218" i="14" s="1"/>
  <c r="AG218" i="14"/>
  <c r="AH218" i="14" s="1"/>
  <c r="I218" i="14"/>
  <c r="J218" i="14" s="1"/>
  <c r="AD218" i="14"/>
  <c r="AE218" i="14" s="1"/>
  <c r="X227" i="14"/>
  <c r="H227" i="14"/>
  <c r="O227" i="14"/>
  <c r="P227" i="14" s="1"/>
  <c r="AD227" i="14"/>
  <c r="AE227" i="14" s="1"/>
  <c r="L227" i="14"/>
  <c r="M227" i="14" s="1"/>
  <c r="AG227" i="14"/>
  <c r="AH227" i="14" s="1"/>
  <c r="I227" i="14"/>
  <c r="J227" i="14" s="1"/>
  <c r="AC231" i="14"/>
  <c r="Q239" i="14"/>
  <c r="X243" i="14"/>
  <c r="H243" i="14"/>
  <c r="O243" i="14"/>
  <c r="P243" i="14" s="1"/>
  <c r="AD243" i="14"/>
  <c r="AE243" i="14" s="1"/>
  <c r="U243" i="14"/>
  <c r="V243" i="14" s="1"/>
  <c r="L243" i="14"/>
  <c r="M243" i="14" s="1"/>
  <c r="AG243" i="14"/>
  <c r="AH243" i="14" s="1"/>
  <c r="I243" i="14"/>
  <c r="J243" i="14" s="1"/>
  <c r="R243" i="14"/>
  <c r="AI245" i="14"/>
  <c r="W250" i="14"/>
  <c r="AI253" i="14"/>
  <c r="Q255" i="14"/>
  <c r="W265" i="14"/>
  <c r="W269" i="14"/>
  <c r="W274" i="14"/>
  <c r="K277" i="14"/>
  <c r="AF279" i="14"/>
  <c r="W288" i="14"/>
  <c r="AF291" i="14"/>
  <c r="O79" i="14"/>
  <c r="P79" i="14" s="1"/>
  <c r="R80" i="14"/>
  <c r="AA83" i="14"/>
  <c r="AB83" i="14" s="1"/>
  <c r="AD84" i="14"/>
  <c r="AE84" i="14" s="1"/>
  <c r="O87" i="14"/>
  <c r="P87" i="14" s="1"/>
  <c r="R88" i="14"/>
  <c r="S88" i="14" s="1"/>
  <c r="AA91" i="14"/>
  <c r="AB91" i="14" s="1"/>
  <c r="AD92" i="14"/>
  <c r="AE92" i="14" s="1"/>
  <c r="O95" i="14"/>
  <c r="P95" i="14" s="1"/>
  <c r="R96" i="14"/>
  <c r="AA99" i="14"/>
  <c r="AB99" i="14" s="1"/>
  <c r="AD100" i="14"/>
  <c r="AE100" i="14" s="1"/>
  <c r="L102" i="14"/>
  <c r="M102" i="14" s="1"/>
  <c r="O103" i="14"/>
  <c r="P103" i="14" s="1"/>
  <c r="R104" i="14"/>
  <c r="S104" i="14" s="1"/>
  <c r="AA107" i="14"/>
  <c r="AB107" i="14" s="1"/>
  <c r="AD108" i="14"/>
  <c r="AE108" i="14" s="1"/>
  <c r="L110" i="14"/>
  <c r="M110" i="14" s="1"/>
  <c r="O111" i="14"/>
  <c r="P111" i="14" s="1"/>
  <c r="AA115" i="14"/>
  <c r="AB115" i="14" s="1"/>
  <c r="AD116" i="14"/>
  <c r="AE116" i="14" s="1"/>
  <c r="L118" i="14"/>
  <c r="M118" i="14" s="1"/>
  <c r="O119" i="14"/>
  <c r="P119" i="14" s="1"/>
  <c r="AA123" i="14"/>
  <c r="AB123" i="14" s="1"/>
  <c r="AD124" i="14"/>
  <c r="AE124" i="14" s="1"/>
  <c r="L126" i="14"/>
  <c r="M126" i="14" s="1"/>
  <c r="O127" i="14"/>
  <c r="P127" i="14" s="1"/>
  <c r="X128" i="14"/>
  <c r="Y128" i="14" s="1"/>
  <c r="AG131" i="14"/>
  <c r="AH131" i="14" s="1"/>
  <c r="L138" i="14"/>
  <c r="M138" i="14" s="1"/>
  <c r="AG138" i="14"/>
  <c r="AH138" i="14" s="1"/>
  <c r="I138" i="14"/>
  <c r="J138" i="14" s="1"/>
  <c r="J64" i="14"/>
  <c r="K64" i="14" s="1"/>
  <c r="O143" i="14"/>
  <c r="P143" i="14" s="1"/>
  <c r="H144" i="14"/>
  <c r="AG145" i="14"/>
  <c r="AH145" i="14" s="1"/>
  <c r="I145" i="14"/>
  <c r="J145" i="14" s="1"/>
  <c r="AD145" i="14"/>
  <c r="AE145" i="14" s="1"/>
  <c r="U145" i="14"/>
  <c r="V145" i="14" s="1"/>
  <c r="X146" i="14"/>
  <c r="Y146" i="14" s="1"/>
  <c r="M33" i="14"/>
  <c r="AH33" i="14"/>
  <c r="AI33" i="14" s="1"/>
  <c r="O150" i="14"/>
  <c r="P150" i="14" s="1"/>
  <c r="AD152" i="14"/>
  <c r="AE152" i="14" s="1"/>
  <c r="AA152" i="14"/>
  <c r="AB152" i="14" s="1"/>
  <c r="U152" i="14"/>
  <c r="V152" i="14" s="1"/>
  <c r="X153" i="14"/>
  <c r="Y153" i="14" s="1"/>
  <c r="AA154" i="14"/>
  <c r="AB154" i="14" s="1"/>
  <c r="X160" i="14"/>
  <c r="Y160" i="14" s="1"/>
  <c r="H162" i="14"/>
  <c r="V48" i="14" s="1"/>
  <c r="W48" i="14" s="1"/>
  <c r="AC165" i="14"/>
  <c r="I166" i="14"/>
  <c r="J166" i="14" s="1"/>
  <c r="AA167" i="14"/>
  <c r="AB167" i="14" s="1"/>
  <c r="X167" i="14"/>
  <c r="Y167" i="14" s="1"/>
  <c r="H167" i="14"/>
  <c r="L167" i="14"/>
  <c r="M167" i="14" s="1"/>
  <c r="AG167" i="14"/>
  <c r="AH167" i="14" s="1"/>
  <c r="O168" i="14"/>
  <c r="P168" i="14" s="1"/>
  <c r="X171" i="14"/>
  <c r="Y171" i="14" s="1"/>
  <c r="L178" i="14"/>
  <c r="M178" i="14" s="1"/>
  <c r="AG178" i="14"/>
  <c r="AH178" i="14" s="1"/>
  <c r="I178" i="14"/>
  <c r="J178" i="14" s="1"/>
  <c r="X182" i="14"/>
  <c r="Y182" i="14" s="1"/>
  <c r="H182" i="14"/>
  <c r="U182" i="14"/>
  <c r="V182" i="14" s="1"/>
  <c r="AG182" i="14"/>
  <c r="AH182" i="14" s="1"/>
  <c r="O194" i="14"/>
  <c r="P194" i="14" s="1"/>
  <c r="H195" i="14"/>
  <c r="AG200" i="14"/>
  <c r="AH200" i="14" s="1"/>
  <c r="AD208" i="14"/>
  <c r="AE208" i="14" s="1"/>
  <c r="U208" i="14"/>
  <c r="V208" i="14" s="1"/>
  <c r="AA208" i="14"/>
  <c r="AB208" i="14" s="1"/>
  <c r="X208" i="14"/>
  <c r="H208" i="14"/>
  <c r="L208" i="14"/>
  <c r="M208" i="14" s="1"/>
  <c r="Q209" i="14"/>
  <c r="R210" i="14"/>
  <c r="O218" i="14"/>
  <c r="P218" i="14" s="1"/>
  <c r="R219" i="14"/>
  <c r="AF220" i="14"/>
  <c r="K223" i="14"/>
  <c r="R224" i="14"/>
  <c r="R227" i="14"/>
  <c r="Q231" i="14"/>
  <c r="X235" i="14"/>
  <c r="H235" i="14"/>
  <c r="O235" i="14"/>
  <c r="P235" i="14" s="1"/>
  <c r="AD235" i="14"/>
  <c r="AE235" i="14" s="1"/>
  <c r="U235" i="14"/>
  <c r="V235" i="14" s="1"/>
  <c r="L235" i="14"/>
  <c r="M235" i="14" s="1"/>
  <c r="AG235" i="14"/>
  <c r="AH235" i="14" s="1"/>
  <c r="I235" i="14"/>
  <c r="J235" i="14" s="1"/>
  <c r="R235" i="14"/>
  <c r="AI237" i="14"/>
  <c r="O240" i="14"/>
  <c r="P240" i="14" s="1"/>
  <c r="AD240" i="14"/>
  <c r="AE240" i="14" s="1"/>
  <c r="U240" i="14"/>
  <c r="V240" i="14" s="1"/>
  <c r="L240" i="14"/>
  <c r="M240" i="14" s="1"/>
  <c r="AA240" i="14"/>
  <c r="AB240" i="14" s="1"/>
  <c r="X240" i="14"/>
  <c r="H240" i="14"/>
  <c r="AF244" i="14"/>
  <c r="N254" i="14"/>
  <c r="N255" i="14"/>
  <c r="O256" i="14"/>
  <c r="P256" i="14" s="1"/>
  <c r="AD256" i="14"/>
  <c r="AE256" i="14" s="1"/>
  <c r="U256" i="14"/>
  <c r="V256" i="14" s="1"/>
  <c r="L256" i="14"/>
  <c r="M256" i="14" s="1"/>
  <c r="AA256" i="14"/>
  <c r="AB256" i="14" s="1"/>
  <c r="AG256" i="14"/>
  <c r="AH256" i="14" s="1"/>
  <c r="I256" i="14"/>
  <c r="J256" i="14" s="1"/>
  <c r="X256" i="14"/>
  <c r="H256" i="14"/>
  <c r="AI261" i="14"/>
  <c r="Q263" i="14"/>
  <c r="W273" i="14"/>
  <c r="AF287" i="14"/>
  <c r="AH64" i="14"/>
  <c r="AD144" i="14"/>
  <c r="AE144" i="14" s="1"/>
  <c r="AA144" i="14"/>
  <c r="AB144" i="14" s="1"/>
  <c r="U144" i="14"/>
  <c r="V144" i="14" s="1"/>
  <c r="L162" i="14"/>
  <c r="M162" i="14" s="1"/>
  <c r="AG162" i="14"/>
  <c r="AH162" i="14" s="1"/>
  <c r="I162" i="14"/>
  <c r="J162" i="14" s="1"/>
  <c r="X166" i="14"/>
  <c r="Y166" i="14" s="1"/>
  <c r="H166" i="14"/>
  <c r="U166" i="14"/>
  <c r="V166" i="14" s="1"/>
  <c r="AG166" i="14"/>
  <c r="AH166" i="14" s="1"/>
  <c r="AG177" i="14"/>
  <c r="AH177" i="14" s="1"/>
  <c r="I177" i="14"/>
  <c r="J177" i="14" s="1"/>
  <c r="AD177" i="14"/>
  <c r="AE177" i="14" s="1"/>
  <c r="U177" i="14"/>
  <c r="V177" i="14" s="1"/>
  <c r="AC180" i="14"/>
  <c r="K184" i="14"/>
  <c r="R194" i="14"/>
  <c r="O195" i="14"/>
  <c r="P195" i="14" s="1"/>
  <c r="L195" i="14"/>
  <c r="M195" i="14" s="1"/>
  <c r="U195" i="14"/>
  <c r="V195" i="14" s="1"/>
  <c r="AI199" i="14"/>
  <c r="AD216" i="14"/>
  <c r="AE216" i="14" s="1"/>
  <c r="U216" i="14"/>
  <c r="V216" i="14" s="1"/>
  <c r="AA216" i="14"/>
  <c r="AB216" i="14" s="1"/>
  <c r="X216" i="14"/>
  <c r="H216" i="14"/>
  <c r="L216" i="14"/>
  <c r="M216" i="14" s="1"/>
  <c r="U219" i="14"/>
  <c r="V219" i="14" s="1"/>
  <c r="AC223" i="14"/>
  <c r="Q225" i="14"/>
  <c r="W227" i="14"/>
  <c r="W229" i="14"/>
  <c r="W241" i="14"/>
  <c r="AC243" i="14"/>
  <c r="N246" i="14"/>
  <c r="AI254" i="14"/>
  <c r="AC259" i="14"/>
  <c r="AF260" i="14"/>
  <c r="N270" i="14"/>
  <c r="N271" i="14"/>
  <c r="O272" i="14"/>
  <c r="P272" i="14" s="1"/>
  <c r="AD272" i="14"/>
  <c r="AE272" i="14" s="1"/>
  <c r="U272" i="14"/>
  <c r="V272" i="14" s="1"/>
  <c r="L272" i="14"/>
  <c r="M272" i="14" s="1"/>
  <c r="AA272" i="14"/>
  <c r="AB272" i="14" s="1"/>
  <c r="AG272" i="14"/>
  <c r="AH272" i="14" s="1"/>
  <c r="I272" i="14"/>
  <c r="J272" i="14" s="1"/>
  <c r="X272" i="14"/>
  <c r="H272" i="14"/>
  <c r="Q286" i="14"/>
  <c r="AG137" i="14"/>
  <c r="AH137" i="14" s="1"/>
  <c r="I137" i="14"/>
  <c r="J137" i="14" s="1"/>
  <c r="AD137" i="14"/>
  <c r="AE137" i="14" s="1"/>
  <c r="U137" i="14"/>
  <c r="V137" i="14" s="1"/>
  <c r="AB38" i="14"/>
  <c r="M64" i="14"/>
  <c r="N64" i="14" s="1"/>
  <c r="I84" i="14"/>
  <c r="J84" i="14" s="1"/>
  <c r="AG84" i="14"/>
  <c r="AH84" i="14" s="1"/>
  <c r="I92" i="14"/>
  <c r="J92" i="14" s="1"/>
  <c r="AG92" i="14"/>
  <c r="AH92" i="14" s="1"/>
  <c r="I100" i="14"/>
  <c r="J100" i="14" s="1"/>
  <c r="AG100" i="14"/>
  <c r="AH100" i="14" s="1"/>
  <c r="O102" i="14"/>
  <c r="P102" i="14" s="1"/>
  <c r="I108" i="14"/>
  <c r="J108" i="14" s="1"/>
  <c r="AG108" i="14"/>
  <c r="AH108" i="14" s="1"/>
  <c r="O110" i="14"/>
  <c r="P110" i="14" s="1"/>
  <c r="I116" i="14"/>
  <c r="J116" i="14" s="1"/>
  <c r="AG116" i="14"/>
  <c r="AH116" i="14" s="1"/>
  <c r="O118" i="14"/>
  <c r="P118" i="14" s="1"/>
  <c r="I124" i="14"/>
  <c r="J124" i="14" s="1"/>
  <c r="AG124" i="14"/>
  <c r="AH124" i="14" s="1"/>
  <c r="O126" i="14"/>
  <c r="P126" i="14" s="1"/>
  <c r="L137" i="14"/>
  <c r="M137" i="14" s="1"/>
  <c r="H139" i="14"/>
  <c r="AE38" i="14" s="1"/>
  <c r="AF38" i="14" s="1"/>
  <c r="R139" i="14"/>
  <c r="S139" i="14" s="1"/>
  <c r="AC139" i="14"/>
  <c r="AA38" i="14" s="1"/>
  <c r="K140" i="14"/>
  <c r="W140" i="14"/>
  <c r="AF140" i="14"/>
  <c r="N141" i="14"/>
  <c r="L64" i="14" s="1"/>
  <c r="AI141" i="14"/>
  <c r="AG64" i="14" s="1"/>
  <c r="Q142" i="14"/>
  <c r="AC142" i="14"/>
  <c r="I143" i="14"/>
  <c r="J143" i="14" s="1"/>
  <c r="AD143" i="14"/>
  <c r="AE143" i="14" s="1"/>
  <c r="L144" i="14"/>
  <c r="M144" i="14" s="1"/>
  <c r="AG144" i="14"/>
  <c r="AH144" i="14" s="1"/>
  <c r="Q145" i="14"/>
  <c r="R146" i="14"/>
  <c r="S146" i="14" s="1"/>
  <c r="AC146" i="14"/>
  <c r="O147" i="14"/>
  <c r="P147" i="14" s="1"/>
  <c r="L147" i="14"/>
  <c r="M147" i="14" s="1"/>
  <c r="U147" i="14"/>
  <c r="V147" i="14" s="1"/>
  <c r="AF147" i="14"/>
  <c r="AD43" i="14" s="1"/>
  <c r="AI148" i="14"/>
  <c r="P33" i="14"/>
  <c r="Q33" i="14" s="1"/>
  <c r="AC149" i="14"/>
  <c r="I150" i="14"/>
  <c r="J150" i="14" s="1"/>
  <c r="AA151" i="14"/>
  <c r="AB151" i="14" s="1"/>
  <c r="X151" i="14"/>
  <c r="Y151" i="14" s="1"/>
  <c r="H151" i="14"/>
  <c r="L151" i="14"/>
  <c r="M151" i="14" s="1"/>
  <c r="AG151" i="14"/>
  <c r="AH151" i="14" s="1"/>
  <c r="R153" i="14"/>
  <c r="S153" i="14" s="1"/>
  <c r="X158" i="14"/>
  <c r="Y158" i="14" s="1"/>
  <c r="H158" i="14"/>
  <c r="U158" i="14"/>
  <c r="V158" i="14" s="1"/>
  <c r="AG158" i="14"/>
  <c r="AH158" i="14" s="1"/>
  <c r="L166" i="14"/>
  <c r="M166" i="14" s="1"/>
  <c r="H168" i="14"/>
  <c r="R168" i="14"/>
  <c r="S168" i="14" s="1"/>
  <c r="AG169" i="14"/>
  <c r="AH169" i="14" s="1"/>
  <c r="I169" i="14"/>
  <c r="J169" i="14" s="1"/>
  <c r="AD169" i="14"/>
  <c r="AE169" i="14" s="1"/>
  <c r="U169" i="14"/>
  <c r="V169" i="14" s="1"/>
  <c r="AA171" i="14"/>
  <c r="AB171" i="14" s="1"/>
  <c r="K173" i="14"/>
  <c r="Q175" i="14"/>
  <c r="L177" i="14"/>
  <c r="M177" i="14" s="1"/>
  <c r="H179" i="14"/>
  <c r="R179" i="14"/>
  <c r="S179" i="14" s="1"/>
  <c r="AC179" i="14"/>
  <c r="K180" i="14"/>
  <c r="R183" i="14"/>
  <c r="S183" i="14" s="1"/>
  <c r="AD184" i="14"/>
  <c r="AE184" i="14" s="1"/>
  <c r="AA184" i="14"/>
  <c r="AB184" i="14" s="1"/>
  <c r="U184" i="14"/>
  <c r="V184" i="14" s="1"/>
  <c r="P63" i="14"/>
  <c r="Q63" i="14" s="1"/>
  <c r="AB63" i="14"/>
  <c r="AC63" i="14" s="1"/>
  <c r="I187" i="14"/>
  <c r="J187" i="14" s="1"/>
  <c r="R190" i="14"/>
  <c r="H194" i="14"/>
  <c r="AD194" i="14"/>
  <c r="AE194" i="14" s="1"/>
  <c r="AG195" i="14"/>
  <c r="AH195" i="14" s="1"/>
  <c r="AI198" i="14"/>
  <c r="L202" i="14"/>
  <c r="M202" i="14" s="1"/>
  <c r="AA202" i="14"/>
  <c r="AB202" i="14" s="1"/>
  <c r="AG202" i="14"/>
  <c r="AH202" i="14" s="1"/>
  <c r="I202" i="14"/>
  <c r="J202" i="14" s="1"/>
  <c r="AD202" i="14"/>
  <c r="AE202" i="14" s="1"/>
  <c r="AC205" i="14"/>
  <c r="N206" i="14"/>
  <c r="AF206" i="14"/>
  <c r="Q207" i="14"/>
  <c r="H210" i="14"/>
  <c r="O211" i="14"/>
  <c r="P211" i="14" s="1"/>
  <c r="AD211" i="14"/>
  <c r="AE211" i="14" s="1"/>
  <c r="L211" i="14"/>
  <c r="M211" i="14" s="1"/>
  <c r="AG211" i="14"/>
  <c r="AH211" i="14" s="1"/>
  <c r="I211" i="14"/>
  <c r="J211" i="14" s="1"/>
  <c r="AA211" i="14"/>
  <c r="AB211" i="14" s="1"/>
  <c r="K213" i="14"/>
  <c r="K214" i="14"/>
  <c r="N215" i="14"/>
  <c r="O216" i="14"/>
  <c r="P216" i="14" s="1"/>
  <c r="U218" i="14"/>
  <c r="V218" i="14" s="1"/>
  <c r="H219" i="14"/>
  <c r="AI223" i="14"/>
  <c r="AC229" i="14"/>
  <c r="N230" i="14"/>
  <c r="W233" i="14"/>
  <c r="AA235" i="14"/>
  <c r="AB235" i="14" s="1"/>
  <c r="N238" i="14"/>
  <c r="W249" i="14"/>
  <c r="AI262" i="14"/>
  <c r="AC267" i="14"/>
  <c r="AF268" i="14"/>
  <c r="AC281" i="14"/>
  <c r="AC282" i="14"/>
  <c r="W286" i="14"/>
  <c r="W290" i="14"/>
  <c r="N380" i="14"/>
  <c r="H102" i="14"/>
  <c r="X102" i="14"/>
  <c r="Y102" i="14" s="1"/>
  <c r="H110" i="14"/>
  <c r="H118" i="14"/>
  <c r="V30" i="14" s="1"/>
  <c r="W30" i="14" s="1"/>
  <c r="X118" i="14"/>
  <c r="Y118" i="14" s="1"/>
  <c r="H126" i="14"/>
  <c r="X126" i="14"/>
  <c r="Y126" i="14" s="1"/>
  <c r="H128" i="14"/>
  <c r="AG129" i="14"/>
  <c r="AH129" i="14" s="1"/>
  <c r="I129" i="14"/>
  <c r="J129" i="14" s="1"/>
  <c r="AD129" i="14"/>
  <c r="AE129" i="14" s="1"/>
  <c r="U129" i="14"/>
  <c r="V129" i="14" s="1"/>
  <c r="M60" i="14"/>
  <c r="N60" i="14" s="1"/>
  <c r="W133" i="14"/>
  <c r="AH60" i="14"/>
  <c r="AI60" i="14" s="1"/>
  <c r="AD136" i="14"/>
  <c r="AE136" i="14" s="1"/>
  <c r="AA136" i="14"/>
  <c r="AB136" i="14" s="1"/>
  <c r="U136" i="14"/>
  <c r="V136" i="14" s="1"/>
  <c r="X137" i="14"/>
  <c r="Y137" i="14" s="1"/>
  <c r="I139" i="14"/>
  <c r="J139" i="14" s="1"/>
  <c r="X144" i="14"/>
  <c r="Y144" i="14" s="1"/>
  <c r="H146" i="14"/>
  <c r="L154" i="14"/>
  <c r="M154" i="14" s="1"/>
  <c r="AG154" i="14"/>
  <c r="AH154" i="14" s="1"/>
  <c r="I154" i="14"/>
  <c r="J154" i="14" s="1"/>
  <c r="H160" i="14"/>
  <c r="AG161" i="14"/>
  <c r="AH161" i="14" s="1"/>
  <c r="I161" i="14"/>
  <c r="J161" i="14" s="1"/>
  <c r="AD161" i="14"/>
  <c r="AE161" i="14" s="1"/>
  <c r="U161" i="14"/>
  <c r="V161" i="14" s="1"/>
  <c r="X162" i="14"/>
  <c r="Y162" i="14" s="1"/>
  <c r="N169" i="14"/>
  <c r="T169" i="14" s="1"/>
  <c r="H171" i="14"/>
  <c r="W173" i="14"/>
  <c r="AD176" i="14"/>
  <c r="AE176" i="14" s="1"/>
  <c r="AA176" i="14"/>
  <c r="AB176" i="14" s="1"/>
  <c r="U176" i="14"/>
  <c r="V176" i="14" s="1"/>
  <c r="X177" i="14"/>
  <c r="Y177" i="14" s="1"/>
  <c r="I179" i="14"/>
  <c r="J179" i="14" s="1"/>
  <c r="W180" i="14"/>
  <c r="AF180" i="14"/>
  <c r="N181" i="14"/>
  <c r="AC182" i="14"/>
  <c r="I183" i="14"/>
  <c r="J183" i="14" s="1"/>
  <c r="N184" i="14"/>
  <c r="AI184" i="14"/>
  <c r="O187" i="14"/>
  <c r="P187" i="14" s="1"/>
  <c r="L187" i="14"/>
  <c r="M187" i="14" s="1"/>
  <c r="U187" i="14"/>
  <c r="V187" i="14" s="1"/>
  <c r="I190" i="14"/>
  <c r="J190" i="14" s="1"/>
  <c r="AA191" i="14"/>
  <c r="AB191" i="14" s="1"/>
  <c r="X191" i="14"/>
  <c r="H191" i="14"/>
  <c r="L191" i="14"/>
  <c r="M191" i="14" s="1"/>
  <c r="AG191" i="14"/>
  <c r="AH191" i="14" s="1"/>
  <c r="X195" i="14"/>
  <c r="AI207" i="14"/>
  <c r="AG216" i="14"/>
  <c r="AH216" i="14" s="1"/>
  <c r="AF222" i="14"/>
  <c r="U226" i="14"/>
  <c r="V226" i="14" s="1"/>
  <c r="L226" i="14"/>
  <c r="M226" i="14" s="1"/>
  <c r="AA226" i="14"/>
  <c r="AB226" i="14" s="1"/>
  <c r="AG226" i="14"/>
  <c r="AH226" i="14" s="1"/>
  <c r="I226" i="14"/>
  <c r="J226" i="14" s="1"/>
  <c r="AD226" i="14"/>
  <c r="AE226" i="14" s="1"/>
  <c r="O226" i="14"/>
  <c r="P226" i="14" s="1"/>
  <c r="K245" i="14"/>
  <c r="AC247" i="14"/>
  <c r="AC251" i="14"/>
  <c r="K253" i="14"/>
  <c r="AI270" i="14"/>
  <c r="AC275" i="14"/>
  <c r="AF276" i="14"/>
  <c r="N279" i="14"/>
  <c r="Q283" i="14"/>
  <c r="N316" i="14"/>
  <c r="K135" i="14"/>
  <c r="AF135" i="14"/>
  <c r="O137" i="14"/>
  <c r="P137" i="14" s="1"/>
  <c r="O139" i="14"/>
  <c r="P139" i="14" s="1"/>
  <c r="L139" i="14"/>
  <c r="M139" i="14" s="1"/>
  <c r="U139" i="14"/>
  <c r="V139" i="14" s="1"/>
  <c r="AI140" i="14"/>
  <c r="AF142" i="14"/>
  <c r="AA143" i="14"/>
  <c r="AB143" i="14" s="1"/>
  <c r="X143" i="14"/>
  <c r="Y143" i="14" s="1"/>
  <c r="H143" i="14"/>
  <c r="L143" i="14"/>
  <c r="M143" i="14" s="1"/>
  <c r="AG143" i="14"/>
  <c r="AH143" i="14" s="1"/>
  <c r="O144" i="14"/>
  <c r="P144" i="14" s="1"/>
  <c r="X150" i="14"/>
  <c r="Y150" i="14" s="1"/>
  <c r="H150" i="14"/>
  <c r="U150" i="14"/>
  <c r="V150" i="14" s="1"/>
  <c r="AG150" i="14"/>
  <c r="AH150" i="14" s="1"/>
  <c r="O162" i="14"/>
  <c r="P162" i="14" s="1"/>
  <c r="O166" i="14"/>
  <c r="P166" i="14" s="1"/>
  <c r="AD168" i="14"/>
  <c r="AE168" i="14" s="1"/>
  <c r="AA168" i="14"/>
  <c r="AB168" i="14" s="1"/>
  <c r="U168" i="14"/>
  <c r="V168" i="14" s="1"/>
  <c r="N173" i="14"/>
  <c r="K175" i="14"/>
  <c r="AF175" i="14"/>
  <c r="O177" i="14"/>
  <c r="P177" i="14" s="1"/>
  <c r="O179" i="14"/>
  <c r="P179" i="14" s="1"/>
  <c r="L179" i="14"/>
  <c r="M179" i="14" s="1"/>
  <c r="U179" i="14"/>
  <c r="V179" i="14" s="1"/>
  <c r="L194" i="14"/>
  <c r="M194" i="14" s="1"/>
  <c r="AG194" i="14"/>
  <c r="AH194" i="14" s="1"/>
  <c r="I194" i="14"/>
  <c r="J194" i="14" s="1"/>
  <c r="K199" i="14"/>
  <c r="AG201" i="14"/>
  <c r="AH201" i="14" s="1"/>
  <c r="I201" i="14"/>
  <c r="J201" i="14" s="1"/>
  <c r="X201" i="14"/>
  <c r="H201" i="14"/>
  <c r="AD201" i="14"/>
  <c r="AE201" i="14" s="1"/>
  <c r="AA201" i="14"/>
  <c r="AB201" i="14" s="1"/>
  <c r="L210" i="14"/>
  <c r="M210" i="14" s="1"/>
  <c r="AA210" i="14"/>
  <c r="AB210" i="14" s="1"/>
  <c r="AG210" i="14"/>
  <c r="AH210" i="14" s="1"/>
  <c r="I210" i="14"/>
  <c r="J210" i="14" s="1"/>
  <c r="AD210" i="14"/>
  <c r="AE210" i="14" s="1"/>
  <c r="AF214" i="14"/>
  <c r="O219" i="14"/>
  <c r="P219" i="14" s="1"/>
  <c r="AD219" i="14"/>
  <c r="AE219" i="14" s="1"/>
  <c r="L219" i="14"/>
  <c r="M219" i="14" s="1"/>
  <c r="AG219" i="14"/>
  <c r="AH219" i="14" s="1"/>
  <c r="I219" i="14"/>
  <c r="J219" i="14" s="1"/>
  <c r="AA219" i="14"/>
  <c r="AB219" i="14" s="1"/>
  <c r="W221" i="14"/>
  <c r="W245" i="14"/>
  <c r="Q247" i="14"/>
  <c r="W258" i="14"/>
  <c r="K261" i="14"/>
  <c r="W279" i="14"/>
  <c r="AD128" i="14"/>
  <c r="AE128" i="14" s="1"/>
  <c r="AA128" i="14"/>
  <c r="AB128" i="14" s="1"/>
  <c r="U128" i="14"/>
  <c r="V128" i="14" s="1"/>
  <c r="T129" i="14"/>
  <c r="T136" i="14"/>
  <c r="Z136" i="14" s="1"/>
  <c r="AA137" i="14"/>
  <c r="AB137" i="14" s="1"/>
  <c r="AG139" i="14"/>
  <c r="AH139" i="14" s="1"/>
  <c r="AB64" i="14"/>
  <c r="L146" i="14"/>
  <c r="M146" i="14" s="1"/>
  <c r="AG146" i="14"/>
  <c r="AH146" i="14" s="1"/>
  <c r="I146" i="14"/>
  <c r="J146" i="14" s="1"/>
  <c r="J33" i="14"/>
  <c r="K33" i="14" s="1"/>
  <c r="L150" i="14"/>
  <c r="M150" i="14" s="1"/>
  <c r="T152" i="14"/>
  <c r="Z152" i="14" s="1"/>
  <c r="AG153" i="14"/>
  <c r="AH153" i="14" s="1"/>
  <c r="I153" i="14"/>
  <c r="J153" i="14" s="1"/>
  <c r="AD153" i="14"/>
  <c r="AE153" i="14" s="1"/>
  <c r="U153" i="14"/>
  <c r="V153" i="14" s="1"/>
  <c r="AD160" i="14"/>
  <c r="AE160" i="14" s="1"/>
  <c r="AA160" i="14"/>
  <c r="AB160" i="14" s="1"/>
  <c r="U160" i="14"/>
  <c r="V160" i="14" s="1"/>
  <c r="T161" i="14"/>
  <c r="AA162" i="14"/>
  <c r="AB162" i="14" s="1"/>
  <c r="AF164" i="14"/>
  <c r="N165" i="14"/>
  <c r="AI165" i="14"/>
  <c r="AA166" i="14"/>
  <c r="AB166" i="14" s="1"/>
  <c r="K167" i="14"/>
  <c r="AF167" i="14"/>
  <c r="L168" i="14"/>
  <c r="M168" i="14" s="1"/>
  <c r="AG168" i="14"/>
  <c r="AH168" i="14" s="1"/>
  <c r="Q169" i="14"/>
  <c r="O171" i="14"/>
  <c r="P171" i="14" s="1"/>
  <c r="L171" i="14"/>
  <c r="M171" i="14" s="1"/>
  <c r="U171" i="14"/>
  <c r="V171" i="14" s="1"/>
  <c r="AF171" i="14"/>
  <c r="AA177" i="14"/>
  <c r="AB177" i="14" s="1"/>
  <c r="AG179" i="14"/>
  <c r="AH179" i="14" s="1"/>
  <c r="AI180" i="14"/>
  <c r="AF182" i="14"/>
  <c r="AA183" i="14"/>
  <c r="AB183" i="14" s="1"/>
  <c r="X183" i="14"/>
  <c r="Y183" i="14" s="1"/>
  <c r="H183" i="14"/>
  <c r="L183" i="14"/>
  <c r="M183" i="14" s="1"/>
  <c r="AG183" i="14"/>
  <c r="AH183" i="14" s="1"/>
  <c r="X190" i="14"/>
  <c r="H190" i="14"/>
  <c r="U190" i="14"/>
  <c r="V190" i="14" s="1"/>
  <c r="AG190" i="14"/>
  <c r="AH190" i="14" s="1"/>
  <c r="AF196" i="14"/>
  <c r="AD200" i="14"/>
  <c r="AE200" i="14" s="1"/>
  <c r="U200" i="14"/>
  <c r="V200" i="14" s="1"/>
  <c r="AA200" i="14"/>
  <c r="AB200" i="14" s="1"/>
  <c r="X200" i="14"/>
  <c r="H200" i="14"/>
  <c r="L200" i="14"/>
  <c r="M200" i="14" s="1"/>
  <c r="O201" i="14"/>
  <c r="P201" i="14" s="1"/>
  <c r="O210" i="14"/>
  <c r="P210" i="14" s="1"/>
  <c r="AF212" i="14"/>
  <c r="AI215" i="14"/>
  <c r="AC220" i="14"/>
  <c r="AC221" i="14"/>
  <c r="N222" i="14"/>
  <c r="O224" i="14"/>
  <c r="P224" i="14" s="1"/>
  <c r="AD224" i="14"/>
  <c r="AE224" i="14" s="1"/>
  <c r="U224" i="14"/>
  <c r="V224" i="14" s="1"/>
  <c r="AA224" i="14"/>
  <c r="AB224" i="14" s="1"/>
  <c r="X224" i="14"/>
  <c r="H224" i="14"/>
  <c r="L224" i="14"/>
  <c r="M224" i="14" s="1"/>
  <c r="W237" i="14"/>
  <c r="AC239" i="14"/>
  <c r="O248" i="14"/>
  <c r="P248" i="14" s="1"/>
  <c r="AD248" i="14"/>
  <c r="AE248" i="14" s="1"/>
  <c r="U248" i="14"/>
  <c r="V248" i="14" s="1"/>
  <c r="L248" i="14"/>
  <c r="M248" i="14" s="1"/>
  <c r="AA248" i="14"/>
  <c r="AB248" i="14" s="1"/>
  <c r="AG248" i="14"/>
  <c r="AH248" i="14" s="1"/>
  <c r="I248" i="14"/>
  <c r="J248" i="14" s="1"/>
  <c r="X248" i="14"/>
  <c r="H248" i="14"/>
  <c r="W257" i="14"/>
  <c r="W261" i="14"/>
  <c r="W266" i="14"/>
  <c r="K269" i="14"/>
  <c r="AI283" i="14"/>
  <c r="N285" i="14"/>
  <c r="R206" i="14"/>
  <c r="R214" i="14"/>
  <c r="R222" i="14"/>
  <c r="AA225" i="14"/>
  <c r="AB225" i="14" s="1"/>
  <c r="R230" i="14"/>
  <c r="AA233" i="14"/>
  <c r="AB233" i="14" s="1"/>
  <c r="AD234" i="14"/>
  <c r="AE234" i="14" s="1"/>
  <c r="R238" i="14"/>
  <c r="AA241" i="14"/>
  <c r="AB241" i="14" s="1"/>
  <c r="AD242" i="14"/>
  <c r="AE242" i="14" s="1"/>
  <c r="R246" i="14"/>
  <c r="AA249" i="14"/>
  <c r="AB249" i="14" s="1"/>
  <c r="AD250" i="14"/>
  <c r="AE250" i="14" s="1"/>
  <c r="I251" i="14"/>
  <c r="J251" i="14" s="1"/>
  <c r="AG251" i="14"/>
  <c r="AH251" i="14" s="1"/>
  <c r="R254" i="14"/>
  <c r="AD258" i="14"/>
  <c r="AE258" i="14" s="1"/>
  <c r="I259" i="14"/>
  <c r="J259" i="14" s="1"/>
  <c r="AG259" i="14"/>
  <c r="AH259" i="14" s="1"/>
  <c r="R262" i="14"/>
  <c r="AD266" i="14"/>
  <c r="AE266" i="14" s="1"/>
  <c r="I267" i="14"/>
  <c r="J267" i="14" s="1"/>
  <c r="AG267" i="14"/>
  <c r="AH267" i="14" s="1"/>
  <c r="R270" i="14"/>
  <c r="AD274" i="14"/>
  <c r="AE274" i="14" s="1"/>
  <c r="I275" i="14"/>
  <c r="J275" i="14" s="1"/>
  <c r="AG275" i="14"/>
  <c r="AH275" i="14" s="1"/>
  <c r="U293" i="14"/>
  <c r="V293" i="14" s="1"/>
  <c r="AG293" i="14"/>
  <c r="AH293" i="14" s="1"/>
  <c r="I293" i="14"/>
  <c r="J293" i="14" s="1"/>
  <c r="AG297" i="14"/>
  <c r="AH297" i="14" s="1"/>
  <c r="I297" i="14"/>
  <c r="J297" i="14" s="1"/>
  <c r="AD297" i="14"/>
  <c r="AE297" i="14" s="1"/>
  <c r="U297" i="14"/>
  <c r="V297" i="14" s="1"/>
  <c r="W300" i="14"/>
  <c r="AC302" i="14"/>
  <c r="AA303" i="14"/>
  <c r="AB303" i="14" s="1"/>
  <c r="X303" i="14"/>
  <c r="H303" i="14"/>
  <c r="O303" i="14"/>
  <c r="P303" i="14" s="1"/>
  <c r="L303" i="14"/>
  <c r="M303" i="14" s="1"/>
  <c r="X309" i="14"/>
  <c r="H309" i="14"/>
  <c r="AD309" i="14"/>
  <c r="AE309" i="14" s="1"/>
  <c r="U309" i="14"/>
  <c r="V309" i="14" s="1"/>
  <c r="L309" i="14"/>
  <c r="M309" i="14" s="1"/>
  <c r="AA309" i="14"/>
  <c r="AB309" i="14" s="1"/>
  <c r="R309" i="14"/>
  <c r="I309" i="14"/>
  <c r="J309" i="14" s="1"/>
  <c r="AG309" i="14"/>
  <c r="AH309" i="14" s="1"/>
  <c r="W310" i="14"/>
  <c r="AG312" i="14"/>
  <c r="AH312" i="14" s="1"/>
  <c r="I312" i="14"/>
  <c r="J312" i="14" s="1"/>
  <c r="AD312" i="14"/>
  <c r="AE312" i="14" s="1"/>
  <c r="U312" i="14"/>
  <c r="V312" i="14" s="1"/>
  <c r="L312" i="14"/>
  <c r="M312" i="14" s="1"/>
  <c r="O312" i="14"/>
  <c r="P312" i="14" s="1"/>
  <c r="AF325" i="14"/>
  <c r="AI326" i="14"/>
  <c r="U329" i="14"/>
  <c r="V329" i="14" s="1"/>
  <c r="L329" i="14"/>
  <c r="M329" i="14" s="1"/>
  <c r="AA329" i="14"/>
  <c r="AB329" i="14" s="1"/>
  <c r="O329" i="14"/>
  <c r="P329" i="14" s="1"/>
  <c r="X329" i="14"/>
  <c r="AG329" i="14"/>
  <c r="AH329" i="14" s="1"/>
  <c r="I329" i="14"/>
  <c r="J329" i="14" s="1"/>
  <c r="AD329" i="14"/>
  <c r="AE329" i="14" s="1"/>
  <c r="R329" i="14"/>
  <c r="H329" i="14"/>
  <c r="AC333" i="14"/>
  <c r="AI335" i="14"/>
  <c r="AI339" i="14"/>
  <c r="AC341" i="14"/>
  <c r="AC343" i="14"/>
  <c r="N347" i="14"/>
  <c r="U353" i="14"/>
  <c r="V353" i="14" s="1"/>
  <c r="L353" i="14"/>
  <c r="M353" i="14" s="1"/>
  <c r="X353" i="14"/>
  <c r="H353" i="14"/>
  <c r="I353" i="14"/>
  <c r="J353" i="14" s="1"/>
  <c r="AG353" i="14"/>
  <c r="AH353" i="14" s="1"/>
  <c r="AD353" i="14"/>
  <c r="AE353" i="14" s="1"/>
  <c r="AA353" i="14"/>
  <c r="AB353" i="14" s="1"/>
  <c r="O353" i="14"/>
  <c r="P353" i="14" s="1"/>
  <c r="AD356" i="14"/>
  <c r="AE356" i="14" s="1"/>
  <c r="U356" i="14"/>
  <c r="V356" i="14" s="1"/>
  <c r="AG356" i="14"/>
  <c r="AH356" i="14" s="1"/>
  <c r="I356" i="14"/>
  <c r="J356" i="14" s="1"/>
  <c r="L356" i="14"/>
  <c r="M356" i="14" s="1"/>
  <c r="H356" i="14"/>
  <c r="AA356" i="14"/>
  <c r="AB356" i="14" s="1"/>
  <c r="O356" i="14"/>
  <c r="P356" i="14" s="1"/>
  <c r="X356" i="14"/>
  <c r="W362" i="14"/>
  <c r="L366" i="14"/>
  <c r="M366" i="14" s="1"/>
  <c r="AA366" i="14"/>
  <c r="AB366" i="14" s="1"/>
  <c r="O366" i="14"/>
  <c r="P366" i="14" s="1"/>
  <c r="I366" i="14"/>
  <c r="J366" i="14" s="1"/>
  <c r="AG366" i="14"/>
  <c r="AH366" i="14" s="1"/>
  <c r="U366" i="14"/>
  <c r="V366" i="14" s="1"/>
  <c r="H366" i="14"/>
  <c r="R366" i="14"/>
  <c r="X366" i="14"/>
  <c r="K370" i="14"/>
  <c r="L374" i="14"/>
  <c r="M374" i="14" s="1"/>
  <c r="AA374" i="14"/>
  <c r="AB374" i="14" s="1"/>
  <c r="O374" i="14"/>
  <c r="P374" i="14" s="1"/>
  <c r="R374" i="14"/>
  <c r="I374" i="14"/>
  <c r="J374" i="14" s="1"/>
  <c r="AG374" i="14"/>
  <c r="AH374" i="14" s="1"/>
  <c r="U374" i="14"/>
  <c r="V374" i="14" s="1"/>
  <c r="H374" i="14"/>
  <c r="X374" i="14"/>
  <c r="K393" i="14"/>
  <c r="N403" i="14"/>
  <c r="Q404" i="14"/>
  <c r="K410" i="14"/>
  <c r="AF434" i="14"/>
  <c r="W503" i="14"/>
  <c r="W537" i="14"/>
  <c r="R251" i="14"/>
  <c r="R259" i="14"/>
  <c r="R267" i="14"/>
  <c r="R275" i="14"/>
  <c r="U285" i="14"/>
  <c r="V285" i="14" s="1"/>
  <c r="AG285" i="14"/>
  <c r="AH285" i="14" s="1"/>
  <c r="I285" i="14"/>
  <c r="J285" i="14" s="1"/>
  <c r="AG289" i="14"/>
  <c r="AH289" i="14" s="1"/>
  <c r="I289" i="14"/>
  <c r="J289" i="14" s="1"/>
  <c r="U289" i="14"/>
  <c r="V289" i="14" s="1"/>
  <c r="K304" i="14"/>
  <c r="Q309" i="14"/>
  <c r="W311" i="14"/>
  <c r="K313" i="14"/>
  <c r="W314" i="14"/>
  <c r="AI315" i="14"/>
  <c r="K321" i="14"/>
  <c r="AC324" i="14"/>
  <c r="AI343" i="14"/>
  <c r="W346" i="14"/>
  <c r="N355" i="14"/>
  <c r="L358" i="14"/>
  <c r="M358" i="14" s="1"/>
  <c r="AA358" i="14"/>
  <c r="AB358" i="14" s="1"/>
  <c r="O358" i="14"/>
  <c r="P358" i="14" s="1"/>
  <c r="R358" i="14"/>
  <c r="I358" i="14"/>
  <c r="J358" i="14" s="1"/>
  <c r="AG358" i="14"/>
  <c r="AH358" i="14" s="1"/>
  <c r="U358" i="14"/>
  <c r="V358" i="14" s="1"/>
  <c r="H358" i="14"/>
  <c r="X358" i="14"/>
  <c r="AF366" i="14"/>
  <c r="AF374" i="14"/>
  <c r="K378" i="14"/>
  <c r="AG389" i="14"/>
  <c r="AH389" i="14" s="1"/>
  <c r="I389" i="14"/>
  <c r="J389" i="14" s="1"/>
  <c r="X389" i="14"/>
  <c r="H389" i="14"/>
  <c r="AD389" i="14"/>
  <c r="AE389" i="14" s="1"/>
  <c r="L389" i="14"/>
  <c r="M389" i="14" s="1"/>
  <c r="O389" i="14"/>
  <c r="P389" i="14" s="1"/>
  <c r="AA389" i="14"/>
  <c r="AB389" i="14" s="1"/>
  <c r="R389" i="14"/>
  <c r="AI393" i="14"/>
  <c r="Q401" i="14"/>
  <c r="W407" i="14"/>
  <c r="AD412" i="14"/>
  <c r="AE412" i="14" s="1"/>
  <c r="U412" i="14"/>
  <c r="V412" i="14" s="1"/>
  <c r="AA412" i="14"/>
  <c r="AB412" i="14" s="1"/>
  <c r="AG412" i="14"/>
  <c r="AH412" i="14" s="1"/>
  <c r="I412" i="14"/>
  <c r="J412" i="14" s="1"/>
  <c r="O412" i="14"/>
  <c r="P412" i="14" s="1"/>
  <c r="X412" i="14"/>
  <c r="H412" i="14"/>
  <c r="R412" i="14"/>
  <c r="AF418" i="14"/>
  <c r="AC421" i="14"/>
  <c r="W451" i="14"/>
  <c r="AD466" i="14"/>
  <c r="AE466" i="14" s="1"/>
  <c r="U466" i="14"/>
  <c r="V466" i="14" s="1"/>
  <c r="I466" i="14"/>
  <c r="J466" i="14" s="1"/>
  <c r="R466" i="14"/>
  <c r="H466" i="14"/>
  <c r="AA466" i="14"/>
  <c r="AB466" i="14" s="1"/>
  <c r="O466" i="14"/>
  <c r="P466" i="14" s="1"/>
  <c r="X466" i="14"/>
  <c r="L466" i="14"/>
  <c r="M466" i="14" s="1"/>
  <c r="AG466" i="14"/>
  <c r="AH466" i="14" s="1"/>
  <c r="AI304" i="14"/>
  <c r="AF318" i="14"/>
  <c r="W319" i="14"/>
  <c r="Q323" i="14"/>
  <c r="AF323" i="14"/>
  <c r="AI324" i="14"/>
  <c r="AD332" i="14"/>
  <c r="AE332" i="14" s="1"/>
  <c r="U332" i="14"/>
  <c r="V332" i="14" s="1"/>
  <c r="AG332" i="14"/>
  <c r="AH332" i="14" s="1"/>
  <c r="I332" i="14"/>
  <c r="J332" i="14" s="1"/>
  <c r="AA332" i="14"/>
  <c r="AB332" i="14" s="1"/>
  <c r="O332" i="14"/>
  <c r="P332" i="14" s="1"/>
  <c r="L332" i="14"/>
  <c r="M332" i="14" s="1"/>
  <c r="H332" i="14"/>
  <c r="X332" i="14"/>
  <c r="L350" i="14"/>
  <c r="M350" i="14" s="1"/>
  <c r="AA350" i="14"/>
  <c r="AB350" i="14" s="1"/>
  <c r="O350" i="14"/>
  <c r="P350" i="14" s="1"/>
  <c r="I350" i="14"/>
  <c r="J350" i="14" s="1"/>
  <c r="AG350" i="14"/>
  <c r="AH350" i="14" s="1"/>
  <c r="U350" i="14"/>
  <c r="V350" i="14" s="1"/>
  <c r="H350" i="14"/>
  <c r="R350" i="14"/>
  <c r="X350" i="14"/>
  <c r="K354" i="14"/>
  <c r="AF358" i="14"/>
  <c r="W370" i="14"/>
  <c r="AI379" i="14"/>
  <c r="Q387" i="14"/>
  <c r="N394" i="14"/>
  <c r="L406" i="14"/>
  <c r="M406" i="14" s="1"/>
  <c r="AA406" i="14"/>
  <c r="AB406" i="14" s="1"/>
  <c r="AG406" i="14"/>
  <c r="AH406" i="14" s="1"/>
  <c r="I406" i="14"/>
  <c r="J406" i="14" s="1"/>
  <c r="O406" i="14"/>
  <c r="P406" i="14" s="1"/>
  <c r="AD406" i="14"/>
  <c r="AE406" i="14" s="1"/>
  <c r="X406" i="14"/>
  <c r="H406" i="14"/>
  <c r="R406" i="14"/>
  <c r="AD458" i="14"/>
  <c r="AE458" i="14" s="1"/>
  <c r="U458" i="14"/>
  <c r="V458" i="14" s="1"/>
  <c r="I458" i="14"/>
  <c r="J458" i="14" s="1"/>
  <c r="R458" i="14"/>
  <c r="H458" i="14"/>
  <c r="AA458" i="14"/>
  <c r="AB458" i="14" s="1"/>
  <c r="O458" i="14"/>
  <c r="P458" i="14" s="1"/>
  <c r="X458" i="14"/>
  <c r="L458" i="14"/>
  <c r="M458" i="14" s="1"/>
  <c r="AG458" i="14"/>
  <c r="AH458" i="14" s="1"/>
  <c r="Q490" i="14"/>
  <c r="O132" i="14"/>
  <c r="P132" i="14" s="1"/>
  <c r="R133" i="14"/>
  <c r="S133" i="14" s="1"/>
  <c r="O140" i="14"/>
  <c r="P140" i="14" s="1"/>
  <c r="R141" i="14"/>
  <c r="O148" i="14"/>
  <c r="P148" i="14" s="1"/>
  <c r="R149" i="14"/>
  <c r="O156" i="14"/>
  <c r="P156" i="14" s="1"/>
  <c r="R157" i="14"/>
  <c r="R165" i="14"/>
  <c r="S165" i="14" s="1"/>
  <c r="R173" i="14"/>
  <c r="R181" i="14"/>
  <c r="S181" i="14" s="1"/>
  <c r="O188" i="14"/>
  <c r="P188" i="14" s="1"/>
  <c r="R189" i="14"/>
  <c r="O196" i="14"/>
  <c r="P196" i="14" s="1"/>
  <c r="R197" i="14"/>
  <c r="H199" i="14"/>
  <c r="X199" i="14"/>
  <c r="O204" i="14"/>
  <c r="P204" i="14" s="1"/>
  <c r="R205" i="14"/>
  <c r="U206" i="14"/>
  <c r="V206" i="14" s="1"/>
  <c r="H207" i="14"/>
  <c r="X207" i="14"/>
  <c r="O212" i="14"/>
  <c r="P212" i="14" s="1"/>
  <c r="R213" i="14"/>
  <c r="U214" i="14"/>
  <c r="V214" i="14" s="1"/>
  <c r="H215" i="14"/>
  <c r="X215" i="14"/>
  <c r="O220" i="14"/>
  <c r="P220" i="14" s="1"/>
  <c r="R221" i="14"/>
  <c r="U222" i="14"/>
  <c r="V222" i="14" s="1"/>
  <c r="H223" i="14"/>
  <c r="X223" i="14"/>
  <c r="AD225" i="14"/>
  <c r="AE225" i="14" s="1"/>
  <c r="O228" i="14"/>
  <c r="P228" i="14" s="1"/>
  <c r="R229" i="14"/>
  <c r="U230" i="14"/>
  <c r="V230" i="14" s="1"/>
  <c r="H231" i="14"/>
  <c r="X231" i="14"/>
  <c r="AD233" i="14"/>
  <c r="AE233" i="14" s="1"/>
  <c r="I234" i="14"/>
  <c r="J234" i="14" s="1"/>
  <c r="AG234" i="14"/>
  <c r="AH234" i="14" s="1"/>
  <c r="O236" i="14"/>
  <c r="P236" i="14" s="1"/>
  <c r="R237" i="14"/>
  <c r="U238" i="14"/>
  <c r="V238" i="14" s="1"/>
  <c r="H239" i="14"/>
  <c r="X239" i="14"/>
  <c r="AD241" i="14"/>
  <c r="AE241" i="14" s="1"/>
  <c r="I242" i="14"/>
  <c r="J242" i="14" s="1"/>
  <c r="AG242" i="14"/>
  <c r="AH242" i="14" s="1"/>
  <c r="O244" i="14"/>
  <c r="P244" i="14" s="1"/>
  <c r="R245" i="14"/>
  <c r="U246" i="14"/>
  <c r="V246" i="14" s="1"/>
  <c r="H247" i="14"/>
  <c r="X247" i="14"/>
  <c r="AD249" i="14"/>
  <c r="AE249" i="14" s="1"/>
  <c r="I250" i="14"/>
  <c r="J250" i="14" s="1"/>
  <c r="AG250" i="14"/>
  <c r="AH250" i="14" s="1"/>
  <c r="L251" i="14"/>
  <c r="M251" i="14" s="1"/>
  <c r="O252" i="14"/>
  <c r="P252" i="14" s="1"/>
  <c r="R253" i="14"/>
  <c r="U254" i="14"/>
  <c r="V254" i="14" s="1"/>
  <c r="H255" i="14"/>
  <c r="X255" i="14"/>
  <c r="AD257" i="14"/>
  <c r="AE257" i="14" s="1"/>
  <c r="I258" i="14"/>
  <c r="J258" i="14" s="1"/>
  <c r="AG258" i="14"/>
  <c r="AH258" i="14" s="1"/>
  <c r="L259" i="14"/>
  <c r="M259" i="14" s="1"/>
  <c r="R261" i="14"/>
  <c r="U262" i="14"/>
  <c r="V262" i="14" s="1"/>
  <c r="H263" i="14"/>
  <c r="X263" i="14"/>
  <c r="AD265" i="14"/>
  <c r="AE265" i="14" s="1"/>
  <c r="I266" i="14"/>
  <c r="J266" i="14" s="1"/>
  <c r="AG266" i="14"/>
  <c r="AH266" i="14" s="1"/>
  <c r="L267" i="14"/>
  <c r="M267" i="14" s="1"/>
  <c r="R269" i="14"/>
  <c r="U270" i="14"/>
  <c r="V270" i="14" s="1"/>
  <c r="H271" i="14"/>
  <c r="X271" i="14"/>
  <c r="AD273" i="14"/>
  <c r="AE273" i="14" s="1"/>
  <c r="I274" i="14"/>
  <c r="J274" i="14" s="1"/>
  <c r="AG274" i="14"/>
  <c r="AH274" i="14" s="1"/>
  <c r="L275" i="14"/>
  <c r="M275" i="14" s="1"/>
  <c r="R277" i="14"/>
  <c r="O278" i="14"/>
  <c r="P278" i="14" s="1"/>
  <c r="X278" i="14"/>
  <c r="AG278" i="14"/>
  <c r="AH278" i="14" s="1"/>
  <c r="I282" i="14"/>
  <c r="J282" i="14" s="1"/>
  <c r="R282" i="14"/>
  <c r="O284" i="14"/>
  <c r="P284" i="14" s="1"/>
  <c r="X284" i="14"/>
  <c r="AG284" i="14"/>
  <c r="AH284" i="14" s="1"/>
  <c r="X285" i="14"/>
  <c r="AA286" i="14"/>
  <c r="AB286" i="14" s="1"/>
  <c r="I287" i="14"/>
  <c r="J287" i="14" s="1"/>
  <c r="N289" i="14"/>
  <c r="X289" i="14"/>
  <c r="Q290" i="14"/>
  <c r="AA290" i="14"/>
  <c r="AB290" i="14" s="1"/>
  <c r="I291" i="14"/>
  <c r="J291" i="14" s="1"/>
  <c r="W292" i="14"/>
  <c r="O293" i="14"/>
  <c r="P293" i="14" s="1"/>
  <c r="AC294" i="14"/>
  <c r="AA295" i="14"/>
  <c r="AB295" i="14" s="1"/>
  <c r="O295" i="14"/>
  <c r="P295" i="14" s="1"/>
  <c r="U295" i="14"/>
  <c r="V295" i="14" s="1"/>
  <c r="AF295" i="14"/>
  <c r="O297" i="14"/>
  <c r="P297" i="14" s="1"/>
  <c r="AF299" i="14"/>
  <c r="N308" i="14"/>
  <c r="K310" i="14"/>
  <c r="AF310" i="14"/>
  <c r="X312" i="14"/>
  <c r="Q321" i="14"/>
  <c r="O327" i="14"/>
  <c r="P327" i="14" s="1"/>
  <c r="AD327" i="14"/>
  <c r="AE327" i="14" s="1"/>
  <c r="AG327" i="14"/>
  <c r="AH327" i="14" s="1"/>
  <c r="U327" i="14"/>
  <c r="V327" i="14" s="1"/>
  <c r="I327" i="14"/>
  <c r="J327" i="14" s="1"/>
  <c r="R327" i="14"/>
  <c r="H327" i="14"/>
  <c r="AA327" i="14"/>
  <c r="AB327" i="14" s="1"/>
  <c r="X327" i="14"/>
  <c r="L327" i="14"/>
  <c r="M327" i="14" s="1"/>
  <c r="K330" i="14"/>
  <c r="N331" i="14"/>
  <c r="U337" i="14"/>
  <c r="V337" i="14" s="1"/>
  <c r="L337" i="14"/>
  <c r="M337" i="14" s="1"/>
  <c r="X337" i="14"/>
  <c r="H337" i="14"/>
  <c r="I337" i="14"/>
  <c r="J337" i="14" s="1"/>
  <c r="AG337" i="14"/>
  <c r="AH337" i="14" s="1"/>
  <c r="AD337" i="14"/>
  <c r="AE337" i="14" s="1"/>
  <c r="AA337" i="14"/>
  <c r="AB337" i="14" s="1"/>
  <c r="O337" i="14"/>
  <c r="P337" i="14" s="1"/>
  <c r="AD340" i="14"/>
  <c r="AE340" i="14" s="1"/>
  <c r="U340" i="14"/>
  <c r="V340" i="14" s="1"/>
  <c r="AG340" i="14"/>
  <c r="AH340" i="14" s="1"/>
  <c r="I340" i="14"/>
  <c r="J340" i="14" s="1"/>
  <c r="L340" i="14"/>
  <c r="M340" i="14" s="1"/>
  <c r="H340" i="14"/>
  <c r="AA340" i="14"/>
  <c r="AB340" i="14" s="1"/>
  <c r="O340" i="14"/>
  <c r="P340" i="14" s="1"/>
  <c r="X340" i="14"/>
  <c r="AD350" i="14"/>
  <c r="AE350" i="14" s="1"/>
  <c r="U361" i="14"/>
  <c r="V361" i="14" s="1"/>
  <c r="L361" i="14"/>
  <c r="M361" i="14" s="1"/>
  <c r="X361" i="14"/>
  <c r="H361" i="14"/>
  <c r="AG361" i="14"/>
  <c r="AH361" i="14" s="1"/>
  <c r="AD361" i="14"/>
  <c r="AE361" i="14" s="1"/>
  <c r="AA361" i="14"/>
  <c r="AB361" i="14" s="1"/>
  <c r="O361" i="14"/>
  <c r="P361" i="14" s="1"/>
  <c r="I361" i="14"/>
  <c r="J361" i="14" s="1"/>
  <c r="W365" i="14"/>
  <c r="AC367" i="14"/>
  <c r="W373" i="14"/>
  <c r="AC375" i="14"/>
  <c r="AI391" i="14"/>
  <c r="W395" i="14"/>
  <c r="AF398" i="14"/>
  <c r="AC408" i="14"/>
  <c r="Q413" i="14"/>
  <c r="AC417" i="14"/>
  <c r="W422" i="14"/>
  <c r="W470" i="14"/>
  <c r="W475" i="14"/>
  <c r="K566" i="14"/>
  <c r="R234" i="14"/>
  <c r="R242" i="14"/>
  <c r="R250" i="14"/>
  <c r="U251" i="14"/>
  <c r="V251" i="14" s="1"/>
  <c r="R258" i="14"/>
  <c r="U259" i="14"/>
  <c r="V259" i="14" s="1"/>
  <c r="R266" i="14"/>
  <c r="U267" i="14"/>
  <c r="V267" i="14" s="1"/>
  <c r="R274" i="14"/>
  <c r="U275" i="14"/>
  <c r="V275" i="14" s="1"/>
  <c r="O285" i="14"/>
  <c r="P285" i="14" s="1"/>
  <c r="AA287" i="14"/>
  <c r="AB287" i="14" s="1"/>
  <c r="O287" i="14"/>
  <c r="P287" i="14" s="1"/>
  <c r="U287" i="14"/>
  <c r="V287" i="14" s="1"/>
  <c r="O289" i="14"/>
  <c r="P289" i="14" s="1"/>
  <c r="O291" i="14"/>
  <c r="P291" i="14" s="1"/>
  <c r="AA291" i="14"/>
  <c r="AB291" i="14" s="1"/>
  <c r="U291" i="14"/>
  <c r="V291" i="14" s="1"/>
  <c r="AF303" i="14"/>
  <c r="AF314" i="14"/>
  <c r="AD316" i="14"/>
  <c r="AE316" i="14" s="1"/>
  <c r="U316" i="14"/>
  <c r="V316" i="14" s="1"/>
  <c r="AG316" i="14"/>
  <c r="AH316" i="14" s="1"/>
  <c r="I316" i="14"/>
  <c r="J316" i="14" s="1"/>
  <c r="R316" i="14"/>
  <c r="H316" i="14"/>
  <c r="AA316" i="14"/>
  <c r="AB316" i="14" s="1"/>
  <c r="O316" i="14"/>
  <c r="P316" i="14" s="1"/>
  <c r="Q317" i="14"/>
  <c r="W323" i="14"/>
  <c r="N339" i="14"/>
  <c r="L342" i="14"/>
  <c r="M342" i="14" s="1"/>
  <c r="AA342" i="14"/>
  <c r="AB342" i="14" s="1"/>
  <c r="O342" i="14"/>
  <c r="P342" i="14" s="1"/>
  <c r="R342" i="14"/>
  <c r="I342" i="14"/>
  <c r="J342" i="14" s="1"/>
  <c r="AG342" i="14"/>
  <c r="AH342" i="14" s="1"/>
  <c r="U342" i="14"/>
  <c r="V342" i="14" s="1"/>
  <c r="H342" i="14"/>
  <c r="X342" i="14"/>
  <c r="U345" i="14"/>
  <c r="V345" i="14" s="1"/>
  <c r="L345" i="14"/>
  <c r="M345" i="14" s="1"/>
  <c r="X345" i="14"/>
  <c r="H345" i="14"/>
  <c r="AG345" i="14"/>
  <c r="AH345" i="14" s="1"/>
  <c r="AD345" i="14"/>
  <c r="AE345" i="14" s="1"/>
  <c r="AA345" i="14"/>
  <c r="AB345" i="14" s="1"/>
  <c r="O345" i="14"/>
  <c r="P345" i="14" s="1"/>
  <c r="I345" i="14"/>
  <c r="J345" i="14" s="1"/>
  <c r="AI347" i="14"/>
  <c r="W349" i="14"/>
  <c r="AC351" i="14"/>
  <c r="W354" i="14"/>
  <c r="W357" i="14"/>
  <c r="AI363" i="14"/>
  <c r="AF365" i="14"/>
  <c r="AC365" i="14"/>
  <c r="AI367" i="14"/>
  <c r="AI371" i="14"/>
  <c r="AC373" i="14"/>
  <c r="AI375" i="14"/>
  <c r="N379" i="14"/>
  <c r="X394" i="14"/>
  <c r="H394" i="14"/>
  <c r="O394" i="14"/>
  <c r="P394" i="14" s="1"/>
  <c r="U394" i="14"/>
  <c r="V394" i="14" s="1"/>
  <c r="AA394" i="14"/>
  <c r="AB394" i="14" s="1"/>
  <c r="R394" i="14"/>
  <c r="AG394" i="14"/>
  <c r="AH394" i="14" s="1"/>
  <c r="AD394" i="14"/>
  <c r="AE394" i="14" s="1"/>
  <c r="I394" i="14"/>
  <c r="J394" i="14" s="1"/>
  <c r="AF430" i="14"/>
  <c r="W462" i="14"/>
  <c r="AI498" i="14"/>
  <c r="R199" i="14"/>
  <c r="O206" i="14"/>
  <c r="P206" i="14" s="1"/>
  <c r="R207" i="14"/>
  <c r="O214" i="14"/>
  <c r="P214" i="14" s="1"/>
  <c r="R215" i="14"/>
  <c r="O222" i="14"/>
  <c r="P222" i="14" s="1"/>
  <c r="R223" i="14"/>
  <c r="H225" i="14"/>
  <c r="X225" i="14"/>
  <c r="O230" i="14"/>
  <c r="P230" i="14" s="1"/>
  <c r="R231" i="14"/>
  <c r="H233" i="14"/>
  <c r="X233" i="14"/>
  <c r="AA234" i="14"/>
  <c r="AB234" i="14" s="1"/>
  <c r="O238" i="14"/>
  <c r="P238" i="14" s="1"/>
  <c r="R239" i="14"/>
  <c r="H241" i="14"/>
  <c r="X241" i="14"/>
  <c r="AA242" i="14"/>
  <c r="AB242" i="14" s="1"/>
  <c r="O246" i="14"/>
  <c r="P246" i="14" s="1"/>
  <c r="R247" i="14"/>
  <c r="H249" i="14"/>
  <c r="X249" i="14"/>
  <c r="AA250" i="14"/>
  <c r="AB250" i="14" s="1"/>
  <c r="AD251" i="14"/>
  <c r="AE251" i="14" s="1"/>
  <c r="O254" i="14"/>
  <c r="P254" i="14" s="1"/>
  <c r="R255" i="14"/>
  <c r="AA258" i="14"/>
  <c r="AB258" i="14" s="1"/>
  <c r="AD259" i="14"/>
  <c r="AE259" i="14" s="1"/>
  <c r="O262" i="14"/>
  <c r="P262" i="14" s="1"/>
  <c r="R263" i="14"/>
  <c r="AA266" i="14"/>
  <c r="AB266" i="14" s="1"/>
  <c r="AD267" i="14"/>
  <c r="AE267" i="14" s="1"/>
  <c r="O270" i="14"/>
  <c r="P270" i="14" s="1"/>
  <c r="R271" i="14"/>
  <c r="AA274" i="14"/>
  <c r="AB274" i="14" s="1"/>
  <c r="AD275" i="14"/>
  <c r="AE275" i="14" s="1"/>
  <c r="X282" i="14"/>
  <c r="H282" i="14"/>
  <c r="AA285" i="14"/>
  <c r="AB285" i="14" s="1"/>
  <c r="L287" i="14"/>
  <c r="M287" i="14" s="1"/>
  <c r="AG287" i="14"/>
  <c r="AH287" i="14" s="1"/>
  <c r="AI288" i="14"/>
  <c r="AA289" i="14"/>
  <c r="AB289" i="14" s="1"/>
  <c r="L291" i="14"/>
  <c r="M291" i="14" s="1"/>
  <c r="AG291" i="14"/>
  <c r="AH291" i="14" s="1"/>
  <c r="R293" i="14"/>
  <c r="R297" i="14"/>
  <c r="L298" i="14"/>
  <c r="M298" i="14" s="1"/>
  <c r="AG298" i="14"/>
  <c r="AH298" i="14" s="1"/>
  <c r="I298" i="14"/>
  <c r="J298" i="14" s="1"/>
  <c r="X298" i="14"/>
  <c r="H298" i="14"/>
  <c r="AG303" i="14"/>
  <c r="AH303" i="14" s="1"/>
  <c r="K307" i="14"/>
  <c r="Q308" i="14"/>
  <c r="AI308" i="14"/>
  <c r="N310" i="14"/>
  <c r="AC312" i="14"/>
  <c r="AC313" i="14"/>
  <c r="Q315" i="14"/>
  <c r="L318" i="14"/>
  <c r="M318" i="14" s="1"/>
  <c r="AA318" i="14"/>
  <c r="AB318" i="14" s="1"/>
  <c r="O318" i="14"/>
  <c r="P318" i="14" s="1"/>
  <c r="X318" i="14"/>
  <c r="AG318" i="14"/>
  <c r="AH318" i="14" s="1"/>
  <c r="U318" i="14"/>
  <c r="V318" i="14" s="1"/>
  <c r="I318" i="14"/>
  <c r="J318" i="14" s="1"/>
  <c r="K319" i="14"/>
  <c r="K324" i="14"/>
  <c r="W325" i="14"/>
  <c r="L334" i="14"/>
  <c r="M334" i="14" s="1"/>
  <c r="AA334" i="14"/>
  <c r="AB334" i="14" s="1"/>
  <c r="O334" i="14"/>
  <c r="P334" i="14" s="1"/>
  <c r="I334" i="14"/>
  <c r="J334" i="14" s="1"/>
  <c r="AG334" i="14"/>
  <c r="AH334" i="14" s="1"/>
  <c r="U334" i="14"/>
  <c r="V334" i="14" s="1"/>
  <c r="H334" i="14"/>
  <c r="R334" i="14"/>
  <c r="X334" i="14"/>
  <c r="K338" i="14"/>
  <c r="AD342" i="14"/>
  <c r="AE342" i="14" s="1"/>
  <c r="AC349" i="14"/>
  <c r="AI351" i="14"/>
  <c r="AI355" i="14"/>
  <c r="AC357" i="14"/>
  <c r="AC359" i="14"/>
  <c r="K362" i="14"/>
  <c r="W378" i="14"/>
  <c r="AD380" i="14"/>
  <c r="AE380" i="14" s="1"/>
  <c r="U380" i="14"/>
  <c r="V380" i="14" s="1"/>
  <c r="AA380" i="14"/>
  <c r="AB380" i="14" s="1"/>
  <c r="AG380" i="14"/>
  <c r="AH380" i="14" s="1"/>
  <c r="I380" i="14"/>
  <c r="J380" i="14" s="1"/>
  <c r="R380" i="14"/>
  <c r="O380" i="14"/>
  <c r="P380" i="14" s="1"/>
  <c r="X380" i="14"/>
  <c r="H380" i="14"/>
  <c r="AC383" i="14"/>
  <c r="K386" i="14"/>
  <c r="AF386" i="14"/>
  <c r="N392" i="14"/>
  <c r="K399" i="14"/>
  <c r="AF409" i="14"/>
  <c r="AI410" i="14"/>
  <c r="AC413" i="14"/>
  <c r="AF420" i="14"/>
  <c r="Q420" i="14"/>
  <c r="K487" i="14"/>
  <c r="H206" i="14"/>
  <c r="H214" i="14"/>
  <c r="H222" i="14"/>
  <c r="I225" i="14"/>
  <c r="J225" i="14" s="1"/>
  <c r="AG225" i="14"/>
  <c r="AH225" i="14" s="1"/>
  <c r="H230" i="14"/>
  <c r="I233" i="14"/>
  <c r="J233" i="14" s="1"/>
  <c r="AG233" i="14"/>
  <c r="AH233" i="14" s="1"/>
  <c r="L234" i="14"/>
  <c r="M234" i="14" s="1"/>
  <c r="H238" i="14"/>
  <c r="I241" i="14"/>
  <c r="J241" i="14" s="1"/>
  <c r="AG241" i="14"/>
  <c r="AH241" i="14" s="1"/>
  <c r="L242" i="14"/>
  <c r="M242" i="14" s="1"/>
  <c r="H246" i="14"/>
  <c r="I249" i="14"/>
  <c r="J249" i="14" s="1"/>
  <c r="AG249" i="14"/>
  <c r="AH249" i="14" s="1"/>
  <c r="L250" i="14"/>
  <c r="M250" i="14" s="1"/>
  <c r="O251" i="14"/>
  <c r="P251" i="14" s="1"/>
  <c r="H254" i="14"/>
  <c r="X254" i="14"/>
  <c r="AA255" i="14"/>
  <c r="AB255" i="14" s="1"/>
  <c r="I257" i="14"/>
  <c r="J257" i="14" s="1"/>
  <c r="AG257" i="14"/>
  <c r="AH257" i="14" s="1"/>
  <c r="L258" i="14"/>
  <c r="M258" i="14" s="1"/>
  <c r="O259" i="14"/>
  <c r="P259" i="14" s="1"/>
  <c r="H262" i="14"/>
  <c r="X262" i="14"/>
  <c r="AA263" i="14"/>
  <c r="AB263" i="14" s="1"/>
  <c r="I265" i="14"/>
  <c r="J265" i="14" s="1"/>
  <c r="AG265" i="14"/>
  <c r="AH265" i="14" s="1"/>
  <c r="L266" i="14"/>
  <c r="M266" i="14" s="1"/>
  <c r="O267" i="14"/>
  <c r="P267" i="14" s="1"/>
  <c r="H270" i="14"/>
  <c r="X270" i="14"/>
  <c r="AA271" i="14"/>
  <c r="AB271" i="14" s="1"/>
  <c r="I273" i="14"/>
  <c r="J273" i="14" s="1"/>
  <c r="AG273" i="14"/>
  <c r="AH273" i="14" s="1"/>
  <c r="L274" i="14"/>
  <c r="M274" i="14" s="1"/>
  <c r="O275" i="14"/>
  <c r="P275" i="14" s="1"/>
  <c r="U277" i="14"/>
  <c r="V277" i="14" s="1"/>
  <c r="I278" i="14"/>
  <c r="J278" i="14" s="1"/>
  <c r="R278" i="14"/>
  <c r="AA278" i="14"/>
  <c r="AB278" i="14" s="1"/>
  <c r="H279" i="14"/>
  <c r="N281" i="14"/>
  <c r="L282" i="14"/>
  <c r="M282" i="14" s="1"/>
  <c r="U282" i="14"/>
  <c r="V282" i="14" s="1"/>
  <c r="AD282" i="14"/>
  <c r="AE282" i="14" s="1"/>
  <c r="I284" i="14"/>
  <c r="J284" i="14" s="1"/>
  <c r="R284" i="14"/>
  <c r="AA284" i="14"/>
  <c r="AB284" i="14" s="1"/>
  <c r="R285" i="14"/>
  <c r="X287" i="14"/>
  <c r="R289" i="14"/>
  <c r="X291" i="14"/>
  <c r="H293" i="14"/>
  <c r="AD293" i="14"/>
  <c r="AE293" i="14" s="1"/>
  <c r="X294" i="14"/>
  <c r="H294" i="14"/>
  <c r="L294" i="14"/>
  <c r="M294" i="14" s="1"/>
  <c r="AG294" i="14"/>
  <c r="AH294" i="14" s="1"/>
  <c r="H297" i="14"/>
  <c r="AA298" i="14"/>
  <c r="AB298" i="14" s="1"/>
  <c r="O299" i="14"/>
  <c r="P299" i="14" s="1"/>
  <c r="L299" i="14"/>
  <c r="M299" i="14" s="1"/>
  <c r="AA299" i="14"/>
  <c r="AB299" i="14" s="1"/>
  <c r="X299" i="14"/>
  <c r="X302" i="14"/>
  <c r="H302" i="14"/>
  <c r="U302" i="14"/>
  <c r="V302" i="14" s="1"/>
  <c r="L302" i="14"/>
  <c r="M302" i="14" s="1"/>
  <c r="I303" i="14"/>
  <c r="J303" i="14" s="1"/>
  <c r="U303" i="14"/>
  <c r="V303" i="14" s="1"/>
  <c r="L305" i="14"/>
  <c r="M305" i="14" s="1"/>
  <c r="AA305" i="14"/>
  <c r="AB305" i="14" s="1"/>
  <c r="R305" i="14"/>
  <c r="I305" i="14"/>
  <c r="J305" i="14" s="1"/>
  <c r="AG305" i="14"/>
  <c r="AH305" i="14" s="1"/>
  <c r="X305" i="14"/>
  <c r="O305" i="14"/>
  <c r="P305" i="14" s="1"/>
  <c r="O306" i="14"/>
  <c r="P306" i="14" s="1"/>
  <c r="H306" i="14"/>
  <c r="AD306" i="14"/>
  <c r="AE306" i="14" s="1"/>
  <c r="U306" i="14"/>
  <c r="V306" i="14" s="1"/>
  <c r="L306" i="14"/>
  <c r="M306" i="14" s="1"/>
  <c r="AA306" i="14"/>
  <c r="AB306" i="14" s="1"/>
  <c r="AD311" i="14"/>
  <c r="AE311" i="14" s="1"/>
  <c r="AA311" i="14"/>
  <c r="AB311" i="14" s="1"/>
  <c r="R311" i="14"/>
  <c r="I311" i="14"/>
  <c r="J311" i="14" s="1"/>
  <c r="AG311" i="14"/>
  <c r="AH311" i="14" s="1"/>
  <c r="X311" i="14"/>
  <c r="O311" i="14"/>
  <c r="P311" i="14" s="1"/>
  <c r="L311" i="14"/>
  <c r="M311" i="14" s="1"/>
  <c r="H312" i="14"/>
  <c r="N314" i="14"/>
  <c r="AI314" i="14"/>
  <c r="X316" i="14"/>
  <c r="R318" i="14"/>
  <c r="N322" i="14"/>
  <c r="K323" i="14"/>
  <c r="AD334" i="14"/>
  <c r="AE334" i="14" s="1"/>
  <c r="K346" i="14"/>
  <c r="AI359" i="14"/>
  <c r="U369" i="14"/>
  <c r="V369" i="14" s="1"/>
  <c r="L369" i="14"/>
  <c r="M369" i="14" s="1"/>
  <c r="X369" i="14"/>
  <c r="H369" i="14"/>
  <c r="I369" i="14"/>
  <c r="J369" i="14" s="1"/>
  <c r="AG369" i="14"/>
  <c r="AH369" i="14" s="1"/>
  <c r="AD369" i="14"/>
  <c r="AE369" i="14" s="1"/>
  <c r="AA369" i="14"/>
  <c r="AB369" i="14" s="1"/>
  <c r="O369" i="14"/>
  <c r="P369" i="14" s="1"/>
  <c r="AC385" i="14"/>
  <c r="Q391" i="14"/>
  <c r="AI411" i="14"/>
  <c r="W425" i="14"/>
  <c r="Q425" i="14"/>
  <c r="K427" i="14"/>
  <c r="N428" i="14"/>
  <c r="W452" i="14"/>
  <c r="H251" i="14"/>
  <c r="I254" i="14"/>
  <c r="J254" i="14" s="1"/>
  <c r="H259" i="14"/>
  <c r="I262" i="14"/>
  <c r="J262" i="14" s="1"/>
  <c r="H267" i="14"/>
  <c r="I270" i="14"/>
  <c r="J270" i="14" s="1"/>
  <c r="H275" i="14"/>
  <c r="I279" i="14"/>
  <c r="J279" i="14" s="1"/>
  <c r="R279" i="14"/>
  <c r="AA279" i="14"/>
  <c r="AB279" i="14" s="1"/>
  <c r="H285" i="14"/>
  <c r="AD285" i="14"/>
  <c r="AE285" i="14" s="1"/>
  <c r="X286" i="14"/>
  <c r="H286" i="14"/>
  <c r="L286" i="14"/>
  <c r="M286" i="14" s="1"/>
  <c r="AG286" i="14"/>
  <c r="AH286" i="14" s="1"/>
  <c r="H289" i="14"/>
  <c r="AD289" i="14"/>
  <c r="AE289" i="14" s="1"/>
  <c r="L290" i="14"/>
  <c r="M290" i="14" s="1"/>
  <c r="X290" i="14"/>
  <c r="H290" i="14"/>
  <c r="AG290" i="14"/>
  <c r="AH290" i="14" s="1"/>
  <c r="O298" i="14"/>
  <c r="P298" i="14" s="1"/>
  <c r="AI331" i="14"/>
  <c r="W333" i="14"/>
  <c r="AC335" i="14"/>
  <c r="W338" i="14"/>
  <c r="W341" i="14"/>
  <c r="AD348" i="14"/>
  <c r="AE348" i="14" s="1"/>
  <c r="U348" i="14"/>
  <c r="V348" i="14" s="1"/>
  <c r="AG348" i="14"/>
  <c r="AH348" i="14" s="1"/>
  <c r="I348" i="14"/>
  <c r="J348" i="14" s="1"/>
  <c r="AA348" i="14"/>
  <c r="AB348" i="14" s="1"/>
  <c r="O348" i="14"/>
  <c r="P348" i="14" s="1"/>
  <c r="L348" i="14"/>
  <c r="M348" i="14" s="1"/>
  <c r="H348" i="14"/>
  <c r="X348" i="14"/>
  <c r="N363" i="14"/>
  <c r="AD364" i="14"/>
  <c r="AE364" i="14" s="1"/>
  <c r="U364" i="14"/>
  <c r="V364" i="14" s="1"/>
  <c r="AG364" i="14"/>
  <c r="AH364" i="14" s="1"/>
  <c r="I364" i="14"/>
  <c r="J364" i="14" s="1"/>
  <c r="AA364" i="14"/>
  <c r="AB364" i="14" s="1"/>
  <c r="O364" i="14"/>
  <c r="P364" i="14" s="1"/>
  <c r="L364" i="14"/>
  <c r="M364" i="14" s="1"/>
  <c r="H364" i="14"/>
  <c r="X364" i="14"/>
  <c r="N371" i="14"/>
  <c r="AD372" i="14"/>
  <c r="AE372" i="14" s="1"/>
  <c r="U372" i="14"/>
  <c r="V372" i="14" s="1"/>
  <c r="AG372" i="14"/>
  <c r="AH372" i="14" s="1"/>
  <c r="I372" i="14"/>
  <c r="J372" i="14" s="1"/>
  <c r="L372" i="14"/>
  <c r="M372" i="14" s="1"/>
  <c r="H372" i="14"/>
  <c r="AA372" i="14"/>
  <c r="AB372" i="14" s="1"/>
  <c r="O372" i="14"/>
  <c r="P372" i="14" s="1"/>
  <c r="X372" i="14"/>
  <c r="U377" i="14"/>
  <c r="V377" i="14" s="1"/>
  <c r="L377" i="14"/>
  <c r="M377" i="14" s="1"/>
  <c r="X377" i="14"/>
  <c r="H377" i="14"/>
  <c r="AG377" i="14"/>
  <c r="AH377" i="14" s="1"/>
  <c r="AD377" i="14"/>
  <c r="AE377" i="14" s="1"/>
  <c r="AA377" i="14"/>
  <c r="AB377" i="14" s="1"/>
  <c r="O377" i="14"/>
  <c r="P377" i="14" s="1"/>
  <c r="I377" i="14"/>
  <c r="J377" i="14" s="1"/>
  <c r="Q381" i="14"/>
  <c r="AF392" i="14"/>
  <c r="AC397" i="14"/>
  <c r="K411" i="14"/>
  <c r="N412" i="14"/>
  <c r="AC415" i="14"/>
  <c r="AF423" i="14"/>
  <c r="AF438" i="14"/>
  <c r="L543" i="14"/>
  <c r="M543" i="14" s="1"/>
  <c r="AG543" i="14"/>
  <c r="AH543" i="14" s="1"/>
  <c r="I543" i="14"/>
  <c r="J543" i="14" s="1"/>
  <c r="X543" i="14"/>
  <c r="H543" i="14"/>
  <c r="AD543" i="14"/>
  <c r="AE543" i="14" s="1"/>
  <c r="R543" i="14"/>
  <c r="O543" i="14"/>
  <c r="P543" i="14" s="1"/>
  <c r="AA543" i="14"/>
  <c r="AB543" i="14" s="1"/>
  <c r="U543" i="14"/>
  <c r="V543" i="14" s="1"/>
  <c r="AC321" i="14"/>
  <c r="AF322" i="14"/>
  <c r="X330" i="14"/>
  <c r="H330" i="14"/>
  <c r="O330" i="14"/>
  <c r="P330" i="14" s="1"/>
  <c r="U330" i="14"/>
  <c r="V330" i="14" s="1"/>
  <c r="AG330" i="14"/>
  <c r="AH330" i="14" s="1"/>
  <c r="X338" i="14"/>
  <c r="H338" i="14"/>
  <c r="O338" i="14"/>
  <c r="P338" i="14" s="1"/>
  <c r="AA338" i="14"/>
  <c r="AB338" i="14" s="1"/>
  <c r="L338" i="14"/>
  <c r="M338" i="14" s="1"/>
  <c r="AF346" i="14"/>
  <c r="X354" i="14"/>
  <c r="H354" i="14"/>
  <c r="O354" i="14"/>
  <c r="P354" i="14" s="1"/>
  <c r="AA354" i="14"/>
  <c r="AB354" i="14" s="1"/>
  <c r="L354" i="14"/>
  <c r="M354" i="14" s="1"/>
  <c r="AF362" i="14"/>
  <c r="R365" i="14"/>
  <c r="X370" i="14"/>
  <c r="H370" i="14"/>
  <c r="O370" i="14"/>
  <c r="P370" i="14" s="1"/>
  <c r="AA370" i="14"/>
  <c r="AB370" i="14" s="1"/>
  <c r="L370" i="14"/>
  <c r="M370" i="14" s="1"/>
  <c r="AF378" i="14"/>
  <c r="R386" i="14"/>
  <c r="W391" i="14"/>
  <c r="K395" i="14"/>
  <c r="AI395" i="14"/>
  <c r="AC401" i="14"/>
  <c r="AF402" i="14"/>
  <c r="AG405" i="14"/>
  <c r="AH405" i="14" s="1"/>
  <c r="I405" i="14"/>
  <c r="J405" i="14" s="1"/>
  <c r="X405" i="14"/>
  <c r="H405" i="14"/>
  <c r="AD405" i="14"/>
  <c r="AE405" i="14" s="1"/>
  <c r="L405" i="14"/>
  <c r="M405" i="14" s="1"/>
  <c r="Q409" i="14"/>
  <c r="W417" i="14"/>
  <c r="L422" i="14"/>
  <c r="M422" i="14" s="1"/>
  <c r="AA422" i="14"/>
  <c r="AB422" i="14" s="1"/>
  <c r="AG422" i="14"/>
  <c r="AH422" i="14" s="1"/>
  <c r="I422" i="14"/>
  <c r="J422" i="14" s="1"/>
  <c r="X422" i="14"/>
  <c r="H422" i="14"/>
  <c r="O422" i="14"/>
  <c r="P422" i="14" s="1"/>
  <c r="AI427" i="14"/>
  <c r="AF428" i="14"/>
  <c r="N432" i="14"/>
  <c r="W435" i="14"/>
  <c r="AC439" i="14"/>
  <c r="K445" i="14"/>
  <c r="AI447" i="14"/>
  <c r="W476" i="14"/>
  <c r="N492" i="14"/>
  <c r="W502" i="14"/>
  <c r="K512" i="14"/>
  <c r="Q531" i="14"/>
  <c r="AF532" i="14"/>
  <c r="X580" i="14"/>
  <c r="H580" i="14"/>
  <c r="U580" i="14"/>
  <c r="V580" i="14" s="1"/>
  <c r="L580" i="14"/>
  <c r="M580" i="14" s="1"/>
  <c r="AG580" i="14"/>
  <c r="AH580" i="14" s="1"/>
  <c r="R580" i="14"/>
  <c r="AA580" i="14"/>
  <c r="AB580" i="14" s="1"/>
  <c r="O580" i="14"/>
  <c r="P580" i="14" s="1"/>
  <c r="I580" i="14"/>
  <c r="J580" i="14" s="1"/>
  <c r="AD580" i="14"/>
  <c r="AE580" i="14" s="1"/>
  <c r="X322" i="14"/>
  <c r="H322" i="14"/>
  <c r="O322" i="14"/>
  <c r="P322" i="14" s="1"/>
  <c r="U322" i="14"/>
  <c r="V322" i="14" s="1"/>
  <c r="AG322" i="14"/>
  <c r="AH322" i="14" s="1"/>
  <c r="AI323" i="14"/>
  <c r="L326" i="14"/>
  <c r="M326" i="14" s="1"/>
  <c r="AA326" i="14"/>
  <c r="AB326" i="14" s="1"/>
  <c r="L330" i="14"/>
  <c r="M330" i="14" s="1"/>
  <c r="K339" i="14"/>
  <c r="W339" i="14"/>
  <c r="AG341" i="14"/>
  <c r="AH341" i="14" s="1"/>
  <c r="I341" i="14"/>
  <c r="J341" i="14" s="1"/>
  <c r="X341" i="14"/>
  <c r="H341" i="14"/>
  <c r="L341" i="14"/>
  <c r="M341" i="14" s="1"/>
  <c r="K355" i="14"/>
  <c r="W355" i="14"/>
  <c r="AG357" i="14"/>
  <c r="AH357" i="14" s="1"/>
  <c r="I357" i="14"/>
  <c r="J357" i="14" s="1"/>
  <c r="X357" i="14"/>
  <c r="H357" i="14"/>
  <c r="L357" i="14"/>
  <c r="M357" i="14" s="1"/>
  <c r="K371" i="14"/>
  <c r="AG373" i="14"/>
  <c r="AH373" i="14" s="1"/>
  <c r="I373" i="14"/>
  <c r="J373" i="14" s="1"/>
  <c r="X373" i="14"/>
  <c r="H373" i="14"/>
  <c r="L373" i="14"/>
  <c r="M373" i="14" s="1"/>
  <c r="AG381" i="14"/>
  <c r="AH381" i="14" s="1"/>
  <c r="I381" i="14"/>
  <c r="J381" i="14" s="1"/>
  <c r="X381" i="14"/>
  <c r="H381" i="14"/>
  <c r="AD381" i="14"/>
  <c r="AE381" i="14" s="1"/>
  <c r="L381" i="14"/>
  <c r="M381" i="14" s="1"/>
  <c r="L398" i="14"/>
  <c r="M398" i="14" s="1"/>
  <c r="AA398" i="14"/>
  <c r="AB398" i="14" s="1"/>
  <c r="AG398" i="14"/>
  <c r="AH398" i="14" s="1"/>
  <c r="I398" i="14"/>
  <c r="J398" i="14" s="1"/>
  <c r="O398" i="14"/>
  <c r="P398" i="14" s="1"/>
  <c r="AD404" i="14"/>
  <c r="AE404" i="14" s="1"/>
  <c r="U404" i="14"/>
  <c r="V404" i="14" s="1"/>
  <c r="AA404" i="14"/>
  <c r="AB404" i="14" s="1"/>
  <c r="AG404" i="14"/>
  <c r="AH404" i="14" s="1"/>
  <c r="I404" i="14"/>
  <c r="J404" i="14" s="1"/>
  <c r="L404" i="14"/>
  <c r="M404" i="14" s="1"/>
  <c r="Q405" i="14"/>
  <c r="X418" i="14"/>
  <c r="H418" i="14"/>
  <c r="O418" i="14"/>
  <c r="P418" i="14" s="1"/>
  <c r="U418" i="14"/>
  <c r="V418" i="14" s="1"/>
  <c r="AA418" i="14"/>
  <c r="AB418" i="14" s="1"/>
  <c r="L418" i="14"/>
  <c r="M418" i="14" s="1"/>
  <c r="N420" i="14"/>
  <c r="K423" i="14"/>
  <c r="W431" i="14"/>
  <c r="AI435" i="14"/>
  <c r="AI439" i="14"/>
  <c r="AD442" i="14"/>
  <c r="AE442" i="14" s="1"/>
  <c r="U442" i="14"/>
  <c r="V442" i="14" s="1"/>
  <c r="I442" i="14"/>
  <c r="J442" i="14" s="1"/>
  <c r="R442" i="14"/>
  <c r="H442" i="14"/>
  <c r="AA442" i="14"/>
  <c r="AB442" i="14" s="1"/>
  <c r="O442" i="14"/>
  <c r="P442" i="14" s="1"/>
  <c r="X442" i="14"/>
  <c r="L442" i="14"/>
  <c r="M442" i="14" s="1"/>
  <c r="AG442" i="14"/>
  <c r="AH442" i="14" s="1"/>
  <c r="AC464" i="14"/>
  <c r="AC472" i="14"/>
  <c r="K477" i="14"/>
  <c r="AI479" i="14"/>
  <c r="W486" i="14"/>
  <c r="W494" i="14"/>
  <c r="AC514" i="14"/>
  <c r="AI520" i="14"/>
  <c r="AF523" i="14"/>
  <c r="AI528" i="14"/>
  <c r="AC530" i="14"/>
  <c r="N532" i="14"/>
  <c r="K540" i="14"/>
  <c r="AD292" i="14"/>
  <c r="AE292" i="14" s="1"/>
  <c r="AD300" i="14"/>
  <c r="AE300" i="14" s="1"/>
  <c r="I301" i="14"/>
  <c r="J301" i="14" s="1"/>
  <c r="AG301" i="14"/>
  <c r="AH301" i="14" s="1"/>
  <c r="I308" i="14"/>
  <c r="J308" i="14" s="1"/>
  <c r="R308" i="14"/>
  <c r="AA308" i="14"/>
  <c r="AB308" i="14" s="1"/>
  <c r="O310" i="14"/>
  <c r="P310" i="14" s="1"/>
  <c r="X310" i="14"/>
  <c r="AG310" i="14"/>
  <c r="AH310" i="14" s="1"/>
  <c r="I314" i="14"/>
  <c r="J314" i="14" s="1"/>
  <c r="R314" i="14"/>
  <c r="AA314" i="14"/>
  <c r="AB314" i="14" s="1"/>
  <c r="AD317" i="14"/>
  <c r="AE317" i="14" s="1"/>
  <c r="U321" i="14"/>
  <c r="V321" i="14" s="1"/>
  <c r="L321" i="14"/>
  <c r="M321" i="14" s="1"/>
  <c r="H324" i="14"/>
  <c r="R324" i="14"/>
  <c r="X326" i="14"/>
  <c r="O341" i="14"/>
  <c r="P341" i="14" s="1"/>
  <c r="W343" i="14"/>
  <c r="O357" i="14"/>
  <c r="P357" i="14" s="1"/>
  <c r="W359" i="14"/>
  <c r="O373" i="14"/>
  <c r="P373" i="14" s="1"/>
  <c r="W375" i="14"/>
  <c r="R381" i="14"/>
  <c r="W383" i="14"/>
  <c r="K387" i="14"/>
  <c r="AI387" i="14"/>
  <c r="AC393" i="14"/>
  <c r="AG397" i="14"/>
  <c r="AH397" i="14" s="1"/>
  <c r="I397" i="14"/>
  <c r="J397" i="14" s="1"/>
  <c r="X397" i="14"/>
  <c r="H397" i="14"/>
  <c r="AD397" i="14"/>
  <c r="AE397" i="14" s="1"/>
  <c r="L397" i="14"/>
  <c r="M397" i="14" s="1"/>
  <c r="L414" i="14"/>
  <c r="M414" i="14" s="1"/>
  <c r="AA414" i="14"/>
  <c r="AB414" i="14" s="1"/>
  <c r="AG414" i="14"/>
  <c r="AH414" i="14" s="1"/>
  <c r="I414" i="14"/>
  <c r="J414" i="14" s="1"/>
  <c r="O414" i="14"/>
  <c r="P414" i="14" s="1"/>
  <c r="AG418" i="14"/>
  <c r="AH418" i="14" s="1"/>
  <c r="Q429" i="14"/>
  <c r="K431" i="14"/>
  <c r="K435" i="14"/>
  <c r="N436" i="14"/>
  <c r="K447" i="14"/>
  <c r="K453" i="14"/>
  <c r="AI455" i="14"/>
  <c r="AD482" i="14"/>
  <c r="AE482" i="14" s="1"/>
  <c r="U482" i="14"/>
  <c r="V482" i="14" s="1"/>
  <c r="I482" i="14"/>
  <c r="J482" i="14" s="1"/>
  <c r="R482" i="14"/>
  <c r="H482" i="14"/>
  <c r="AA482" i="14"/>
  <c r="AB482" i="14" s="1"/>
  <c r="O482" i="14"/>
  <c r="P482" i="14" s="1"/>
  <c r="X482" i="14"/>
  <c r="L482" i="14"/>
  <c r="M482" i="14" s="1"/>
  <c r="AG482" i="14"/>
  <c r="AH482" i="14" s="1"/>
  <c r="AF508" i="14"/>
  <c r="N524" i="14"/>
  <c r="K539" i="14"/>
  <c r="R301" i="14"/>
  <c r="AG325" i="14"/>
  <c r="AH325" i="14" s="1"/>
  <c r="I325" i="14"/>
  <c r="J325" i="14" s="1"/>
  <c r="X325" i="14"/>
  <c r="H325" i="14"/>
  <c r="L325" i="14"/>
  <c r="M325" i="14" s="1"/>
  <c r="O326" i="14"/>
  <c r="P326" i="14" s="1"/>
  <c r="AA330" i="14"/>
  <c r="AB330" i="14" s="1"/>
  <c r="R338" i="14"/>
  <c r="AD338" i="14"/>
  <c r="AE338" i="14" s="1"/>
  <c r="R341" i="14"/>
  <c r="AD341" i="14"/>
  <c r="AE341" i="14" s="1"/>
  <c r="X346" i="14"/>
  <c r="H346" i="14"/>
  <c r="O346" i="14"/>
  <c r="P346" i="14" s="1"/>
  <c r="AA346" i="14"/>
  <c r="AB346" i="14" s="1"/>
  <c r="L346" i="14"/>
  <c r="M346" i="14" s="1"/>
  <c r="R354" i="14"/>
  <c r="AD354" i="14"/>
  <c r="AE354" i="14" s="1"/>
  <c r="R357" i="14"/>
  <c r="AD357" i="14"/>
  <c r="AE357" i="14" s="1"/>
  <c r="X362" i="14"/>
  <c r="H362" i="14"/>
  <c r="O362" i="14"/>
  <c r="P362" i="14" s="1"/>
  <c r="AA362" i="14"/>
  <c r="AB362" i="14" s="1"/>
  <c r="L362" i="14"/>
  <c r="M362" i="14" s="1"/>
  <c r="N368" i="14"/>
  <c r="R370" i="14"/>
  <c r="AD370" i="14"/>
  <c r="AE370" i="14" s="1"/>
  <c r="R373" i="14"/>
  <c r="AD373" i="14"/>
  <c r="AE373" i="14" s="1"/>
  <c r="K375" i="14"/>
  <c r="X378" i="14"/>
  <c r="H378" i="14"/>
  <c r="O378" i="14"/>
  <c r="P378" i="14" s="1"/>
  <c r="AA378" i="14"/>
  <c r="AB378" i="14" s="1"/>
  <c r="L378" i="14"/>
  <c r="M378" i="14" s="1"/>
  <c r="L390" i="14"/>
  <c r="M390" i="14" s="1"/>
  <c r="AA390" i="14"/>
  <c r="AB390" i="14" s="1"/>
  <c r="AG390" i="14"/>
  <c r="AH390" i="14" s="1"/>
  <c r="I390" i="14"/>
  <c r="J390" i="14" s="1"/>
  <c r="O390" i="14"/>
  <c r="P390" i="14" s="1"/>
  <c r="AC391" i="14"/>
  <c r="Q395" i="14"/>
  <c r="AD396" i="14"/>
  <c r="AE396" i="14" s="1"/>
  <c r="U396" i="14"/>
  <c r="V396" i="14" s="1"/>
  <c r="AA396" i="14"/>
  <c r="AB396" i="14" s="1"/>
  <c r="AG396" i="14"/>
  <c r="AH396" i="14" s="1"/>
  <c r="I396" i="14"/>
  <c r="J396" i="14" s="1"/>
  <c r="L396" i="14"/>
  <c r="M396" i="14" s="1"/>
  <c r="O397" i="14"/>
  <c r="P397" i="14" s="1"/>
  <c r="R398" i="14"/>
  <c r="AI399" i="14"/>
  <c r="AF400" i="14"/>
  <c r="AI401" i="14"/>
  <c r="R404" i="14"/>
  <c r="U405" i="14"/>
  <c r="V405" i="14" s="1"/>
  <c r="X410" i="14"/>
  <c r="H410" i="14"/>
  <c r="O410" i="14"/>
  <c r="P410" i="14" s="1"/>
  <c r="U410" i="14"/>
  <c r="V410" i="14" s="1"/>
  <c r="AA410" i="14"/>
  <c r="AB410" i="14" s="1"/>
  <c r="L410" i="14"/>
  <c r="M410" i="14" s="1"/>
  <c r="R418" i="14"/>
  <c r="AI423" i="14"/>
  <c r="AG426" i="14"/>
  <c r="AH426" i="14" s="1"/>
  <c r="I426" i="14"/>
  <c r="J426" i="14" s="1"/>
  <c r="X426" i="14"/>
  <c r="H426" i="14"/>
  <c r="O426" i="14"/>
  <c r="P426" i="14" s="1"/>
  <c r="U426" i="14"/>
  <c r="V426" i="14" s="1"/>
  <c r="L426" i="14"/>
  <c r="M426" i="14" s="1"/>
  <c r="AA426" i="14"/>
  <c r="AB426" i="14" s="1"/>
  <c r="R426" i="14"/>
  <c r="AF431" i="14"/>
  <c r="Q433" i="14"/>
  <c r="K439" i="14"/>
  <c r="W446" i="14"/>
  <c r="K479" i="14"/>
  <c r="AC480" i="14"/>
  <c r="W484" i="14"/>
  <c r="AI507" i="14"/>
  <c r="AF522" i="14"/>
  <c r="Q542" i="14"/>
  <c r="W544" i="14"/>
  <c r="AG317" i="14"/>
  <c r="AH317" i="14" s="1"/>
  <c r="I317" i="14"/>
  <c r="J317" i="14" s="1"/>
  <c r="X317" i="14"/>
  <c r="H317" i="14"/>
  <c r="L317" i="14"/>
  <c r="M317" i="14" s="1"/>
  <c r="AD324" i="14"/>
  <c r="AE324" i="14" s="1"/>
  <c r="U324" i="14"/>
  <c r="V324" i="14" s="1"/>
  <c r="R330" i="14"/>
  <c r="K331" i="14"/>
  <c r="AG333" i="14"/>
  <c r="AH333" i="14" s="1"/>
  <c r="I333" i="14"/>
  <c r="J333" i="14" s="1"/>
  <c r="X333" i="14"/>
  <c r="H333" i="14"/>
  <c r="L333" i="14"/>
  <c r="M333" i="14" s="1"/>
  <c r="AG338" i="14"/>
  <c r="AH338" i="14" s="1"/>
  <c r="K347" i="14"/>
  <c r="AG349" i="14"/>
  <c r="AH349" i="14" s="1"/>
  <c r="I349" i="14"/>
  <c r="J349" i="14" s="1"/>
  <c r="X349" i="14"/>
  <c r="H349" i="14"/>
  <c r="L349" i="14"/>
  <c r="M349" i="14" s="1"/>
  <c r="AG354" i="14"/>
  <c r="AH354" i="14" s="1"/>
  <c r="K363" i="14"/>
  <c r="AG365" i="14"/>
  <c r="AH365" i="14" s="1"/>
  <c r="I365" i="14"/>
  <c r="J365" i="14" s="1"/>
  <c r="X365" i="14"/>
  <c r="H365" i="14"/>
  <c r="L365" i="14"/>
  <c r="M365" i="14" s="1"/>
  <c r="AG370" i="14"/>
  <c r="AH370" i="14" s="1"/>
  <c r="K379" i="14"/>
  <c r="U381" i="14"/>
  <c r="V381" i="14" s="1"/>
  <c r="X386" i="14"/>
  <c r="H386" i="14"/>
  <c r="O386" i="14"/>
  <c r="P386" i="14" s="1"/>
  <c r="U386" i="14"/>
  <c r="V386" i="14" s="1"/>
  <c r="AA386" i="14"/>
  <c r="AB386" i="14" s="1"/>
  <c r="L386" i="14"/>
  <c r="M386" i="14" s="1"/>
  <c r="U398" i="14"/>
  <c r="V398" i="14" s="1"/>
  <c r="W399" i="14"/>
  <c r="K403" i="14"/>
  <c r="AI403" i="14"/>
  <c r="AC409" i="14"/>
  <c r="AF410" i="14"/>
  <c r="AG413" i="14"/>
  <c r="AH413" i="14" s="1"/>
  <c r="I413" i="14"/>
  <c r="J413" i="14" s="1"/>
  <c r="X413" i="14"/>
  <c r="H413" i="14"/>
  <c r="AD413" i="14"/>
  <c r="AE413" i="14" s="1"/>
  <c r="L413" i="14"/>
  <c r="M413" i="14" s="1"/>
  <c r="W419" i="14"/>
  <c r="AG421" i="14"/>
  <c r="AH421" i="14" s="1"/>
  <c r="I421" i="14"/>
  <c r="J421" i="14" s="1"/>
  <c r="X421" i="14"/>
  <c r="H421" i="14"/>
  <c r="AD421" i="14"/>
  <c r="AE421" i="14" s="1"/>
  <c r="U421" i="14"/>
  <c r="V421" i="14" s="1"/>
  <c r="L421" i="14"/>
  <c r="M421" i="14" s="1"/>
  <c r="O421" i="14"/>
  <c r="P421" i="14" s="1"/>
  <c r="AC425" i="14"/>
  <c r="U430" i="14"/>
  <c r="V430" i="14" s="1"/>
  <c r="L430" i="14"/>
  <c r="M430" i="14" s="1"/>
  <c r="AA430" i="14"/>
  <c r="AB430" i="14" s="1"/>
  <c r="AG430" i="14"/>
  <c r="AH430" i="14" s="1"/>
  <c r="I430" i="14"/>
  <c r="J430" i="14" s="1"/>
  <c r="X430" i="14"/>
  <c r="H430" i="14"/>
  <c r="O430" i="14"/>
  <c r="P430" i="14" s="1"/>
  <c r="R430" i="14"/>
  <c r="AG434" i="14"/>
  <c r="AH434" i="14" s="1"/>
  <c r="I434" i="14"/>
  <c r="J434" i="14" s="1"/>
  <c r="X434" i="14"/>
  <c r="H434" i="14"/>
  <c r="O434" i="14"/>
  <c r="P434" i="14" s="1"/>
  <c r="U434" i="14"/>
  <c r="V434" i="14" s="1"/>
  <c r="L434" i="14"/>
  <c r="M434" i="14" s="1"/>
  <c r="AA434" i="14"/>
  <c r="AB434" i="14" s="1"/>
  <c r="R434" i="14"/>
  <c r="AF440" i="14"/>
  <c r="W460" i="14"/>
  <c r="W468" i="14"/>
  <c r="W478" i="14"/>
  <c r="K485" i="14"/>
  <c r="AI496" i="14"/>
  <c r="K499" i="14"/>
  <c r="AF504" i="14"/>
  <c r="X507" i="14"/>
  <c r="H507" i="14"/>
  <c r="U507" i="14"/>
  <c r="V507" i="14" s="1"/>
  <c r="AD507" i="14"/>
  <c r="AE507" i="14" s="1"/>
  <c r="I507" i="14"/>
  <c r="J507" i="14" s="1"/>
  <c r="R507" i="14"/>
  <c r="AA507" i="14"/>
  <c r="AB507" i="14" s="1"/>
  <c r="L507" i="14"/>
  <c r="M507" i="14" s="1"/>
  <c r="O507" i="14"/>
  <c r="P507" i="14" s="1"/>
  <c r="AI549" i="14"/>
  <c r="AI419" i="14"/>
  <c r="AF422" i="14"/>
  <c r="N424" i="14"/>
  <c r="AI431" i="14"/>
  <c r="AI441" i="14"/>
  <c r="K461" i="14"/>
  <c r="AI463" i="14"/>
  <c r="K469" i="14"/>
  <c r="AI471" i="14"/>
  <c r="W483" i="14"/>
  <c r="X491" i="14"/>
  <c r="U491" i="14"/>
  <c r="V491" i="14" s="1"/>
  <c r="AA491" i="14"/>
  <c r="AB491" i="14" s="1"/>
  <c r="O491" i="14"/>
  <c r="P491" i="14" s="1"/>
  <c r="I491" i="14"/>
  <c r="J491" i="14" s="1"/>
  <c r="H491" i="14"/>
  <c r="AG491" i="14"/>
  <c r="AH491" i="14" s="1"/>
  <c r="R491" i="14"/>
  <c r="AD491" i="14"/>
  <c r="AE491" i="14" s="1"/>
  <c r="L491" i="14"/>
  <c r="M491" i="14" s="1"/>
  <c r="K501" i="14"/>
  <c r="K509" i="14"/>
  <c r="Q518" i="14"/>
  <c r="K536" i="14"/>
  <c r="O319" i="14"/>
  <c r="P319" i="14" s="1"/>
  <c r="AD319" i="14"/>
  <c r="AE319" i="14" s="1"/>
  <c r="I322" i="14"/>
  <c r="J322" i="14" s="1"/>
  <c r="L324" i="14"/>
  <c r="M324" i="14" s="1"/>
  <c r="X324" i="14"/>
  <c r="O325" i="14"/>
  <c r="P325" i="14" s="1"/>
  <c r="AA325" i="14"/>
  <c r="AB325" i="14" s="1"/>
  <c r="H326" i="14"/>
  <c r="R326" i="14"/>
  <c r="AD326" i="14"/>
  <c r="AE326" i="14" s="1"/>
  <c r="AD330" i="14"/>
  <c r="AE330" i="14" s="1"/>
  <c r="O333" i="14"/>
  <c r="P333" i="14" s="1"/>
  <c r="W335" i="14"/>
  <c r="O349" i="14"/>
  <c r="P349" i="14" s="1"/>
  <c r="W351" i="14"/>
  <c r="O365" i="14"/>
  <c r="P365" i="14" s="1"/>
  <c r="W367" i="14"/>
  <c r="L382" i="14"/>
  <c r="M382" i="14" s="1"/>
  <c r="AA382" i="14"/>
  <c r="AB382" i="14" s="1"/>
  <c r="AG382" i="14"/>
  <c r="AH382" i="14" s="1"/>
  <c r="I382" i="14"/>
  <c r="J382" i="14" s="1"/>
  <c r="O382" i="14"/>
  <c r="P382" i="14" s="1"/>
  <c r="AG386" i="14"/>
  <c r="AH386" i="14" s="1"/>
  <c r="AD388" i="14"/>
  <c r="AE388" i="14" s="1"/>
  <c r="U388" i="14"/>
  <c r="V388" i="14" s="1"/>
  <c r="AA388" i="14"/>
  <c r="AB388" i="14" s="1"/>
  <c r="AG388" i="14"/>
  <c r="AH388" i="14" s="1"/>
  <c r="I388" i="14"/>
  <c r="J388" i="14" s="1"/>
  <c r="L388" i="14"/>
  <c r="M388" i="14" s="1"/>
  <c r="R390" i="14"/>
  <c r="U397" i="14"/>
  <c r="V397" i="14" s="1"/>
  <c r="H398" i="14"/>
  <c r="X398" i="14"/>
  <c r="X402" i="14"/>
  <c r="H402" i="14"/>
  <c r="O402" i="14"/>
  <c r="P402" i="14" s="1"/>
  <c r="U402" i="14"/>
  <c r="V402" i="14" s="1"/>
  <c r="AA402" i="14"/>
  <c r="AB402" i="14" s="1"/>
  <c r="L402" i="14"/>
  <c r="M402" i="14" s="1"/>
  <c r="H404" i="14"/>
  <c r="X404" i="14"/>
  <c r="AA405" i="14"/>
  <c r="AB405" i="14" s="1"/>
  <c r="R413" i="14"/>
  <c r="W415" i="14"/>
  <c r="I418" i="14"/>
  <c r="J418" i="14" s="1"/>
  <c r="K419" i="14"/>
  <c r="W423" i="14"/>
  <c r="AD426" i="14"/>
  <c r="AE426" i="14" s="1"/>
  <c r="W427" i="14"/>
  <c r="AC433" i="14"/>
  <c r="W444" i="14"/>
  <c r="AD450" i="14"/>
  <c r="AE450" i="14" s="1"/>
  <c r="U450" i="14"/>
  <c r="V450" i="14" s="1"/>
  <c r="I450" i="14"/>
  <c r="J450" i="14" s="1"/>
  <c r="R450" i="14"/>
  <c r="H450" i="14"/>
  <c r="AA450" i="14"/>
  <c r="AB450" i="14" s="1"/>
  <c r="O450" i="14"/>
  <c r="P450" i="14" s="1"/>
  <c r="X450" i="14"/>
  <c r="L450" i="14"/>
  <c r="M450" i="14" s="1"/>
  <c r="AG450" i="14"/>
  <c r="AH450" i="14" s="1"/>
  <c r="W454" i="14"/>
  <c r="W459" i="14"/>
  <c r="W467" i="14"/>
  <c r="AD474" i="14"/>
  <c r="AE474" i="14" s="1"/>
  <c r="U474" i="14"/>
  <c r="V474" i="14" s="1"/>
  <c r="I474" i="14"/>
  <c r="J474" i="14" s="1"/>
  <c r="R474" i="14"/>
  <c r="H474" i="14"/>
  <c r="AA474" i="14"/>
  <c r="AB474" i="14" s="1"/>
  <c r="O474" i="14"/>
  <c r="P474" i="14" s="1"/>
  <c r="X474" i="14"/>
  <c r="L474" i="14"/>
  <c r="M474" i="14" s="1"/>
  <c r="AG474" i="14"/>
  <c r="AH474" i="14" s="1"/>
  <c r="X515" i="14"/>
  <c r="H515" i="14"/>
  <c r="U515" i="14"/>
  <c r="V515" i="14" s="1"/>
  <c r="L515" i="14"/>
  <c r="M515" i="14" s="1"/>
  <c r="AD515" i="14"/>
  <c r="AE515" i="14" s="1"/>
  <c r="AA515" i="14"/>
  <c r="AB515" i="14" s="1"/>
  <c r="O515" i="14"/>
  <c r="P515" i="14" s="1"/>
  <c r="AG515" i="14"/>
  <c r="AH515" i="14" s="1"/>
  <c r="I515" i="14"/>
  <c r="J515" i="14" s="1"/>
  <c r="R515" i="14"/>
  <c r="W535" i="14"/>
  <c r="K547" i="14"/>
  <c r="AC547" i="14"/>
  <c r="R335" i="14"/>
  <c r="R343" i="14"/>
  <c r="R351" i="14"/>
  <c r="R359" i="14"/>
  <c r="R367" i="14"/>
  <c r="R375" i="14"/>
  <c r="R383" i="14"/>
  <c r="H385" i="14"/>
  <c r="X385" i="14"/>
  <c r="R391" i="14"/>
  <c r="H393" i="14"/>
  <c r="X393" i="14"/>
  <c r="R399" i="14"/>
  <c r="H401" i="14"/>
  <c r="X401" i="14"/>
  <c r="R407" i="14"/>
  <c r="H409" i="14"/>
  <c r="X409" i="14"/>
  <c r="R415" i="14"/>
  <c r="H417" i="14"/>
  <c r="X417" i="14"/>
  <c r="I420" i="14"/>
  <c r="J420" i="14" s="1"/>
  <c r="AG420" i="14"/>
  <c r="AH420" i="14" s="1"/>
  <c r="R423" i="14"/>
  <c r="U424" i="14"/>
  <c r="V424" i="14" s="1"/>
  <c r="H425" i="14"/>
  <c r="X425" i="14"/>
  <c r="I428" i="14"/>
  <c r="J428" i="14" s="1"/>
  <c r="AG428" i="14"/>
  <c r="AH428" i="14" s="1"/>
  <c r="L429" i="14"/>
  <c r="M429" i="14" s="1"/>
  <c r="R431" i="14"/>
  <c r="U432" i="14"/>
  <c r="V432" i="14" s="1"/>
  <c r="H433" i="14"/>
  <c r="X433" i="14"/>
  <c r="I436" i="14"/>
  <c r="J436" i="14" s="1"/>
  <c r="AG436" i="14"/>
  <c r="AH436" i="14" s="1"/>
  <c r="L437" i="14"/>
  <c r="M437" i="14" s="1"/>
  <c r="U437" i="14"/>
  <c r="V437" i="14" s="1"/>
  <c r="AD437" i="14"/>
  <c r="AE437" i="14" s="1"/>
  <c r="X439" i="14"/>
  <c r="O445" i="14"/>
  <c r="P445" i="14" s="1"/>
  <c r="AD445" i="14"/>
  <c r="AE445" i="14" s="1"/>
  <c r="X447" i="14"/>
  <c r="O453" i="14"/>
  <c r="P453" i="14" s="1"/>
  <c r="AD453" i="14"/>
  <c r="AE453" i="14" s="1"/>
  <c r="X455" i="14"/>
  <c r="O461" i="14"/>
  <c r="P461" i="14" s="1"/>
  <c r="AD461" i="14"/>
  <c r="AE461" i="14" s="1"/>
  <c r="X463" i="14"/>
  <c r="O469" i="14"/>
  <c r="P469" i="14" s="1"/>
  <c r="AD469" i="14"/>
  <c r="AE469" i="14" s="1"/>
  <c r="X471" i="14"/>
  <c r="O477" i="14"/>
  <c r="P477" i="14" s="1"/>
  <c r="AD477" i="14"/>
  <c r="AE477" i="14" s="1"/>
  <c r="X479" i="14"/>
  <c r="O485" i="14"/>
  <c r="P485" i="14" s="1"/>
  <c r="AD485" i="14"/>
  <c r="AE485" i="14" s="1"/>
  <c r="Q506" i="14"/>
  <c r="U509" i="14"/>
  <c r="V509" i="14" s="1"/>
  <c r="W511" i="14"/>
  <c r="Q511" i="14"/>
  <c r="U524" i="14"/>
  <c r="V524" i="14" s="1"/>
  <c r="AC526" i="14"/>
  <c r="U528" i="14"/>
  <c r="V528" i="14" s="1"/>
  <c r="AG542" i="14"/>
  <c r="AH542" i="14" s="1"/>
  <c r="I542" i="14"/>
  <c r="J542" i="14" s="1"/>
  <c r="AD542" i="14"/>
  <c r="AE542" i="14" s="1"/>
  <c r="U542" i="14"/>
  <c r="V542" i="14" s="1"/>
  <c r="H542" i="14"/>
  <c r="R542" i="14"/>
  <c r="L542" i="14"/>
  <c r="M542" i="14" s="1"/>
  <c r="N546" i="14"/>
  <c r="AI553" i="14"/>
  <c r="Q608" i="14"/>
  <c r="AI620" i="14"/>
  <c r="R420" i="14"/>
  <c r="R428" i="14"/>
  <c r="R436" i="14"/>
  <c r="K441" i="14"/>
  <c r="Q443" i="14"/>
  <c r="H444" i="14"/>
  <c r="R444" i="14"/>
  <c r="AD444" i="14"/>
  <c r="AE444" i="14" s="1"/>
  <c r="W445" i="14"/>
  <c r="K449" i="14"/>
  <c r="Q451" i="14"/>
  <c r="H452" i="14"/>
  <c r="R452" i="14"/>
  <c r="AD452" i="14"/>
  <c r="AE452" i="14" s="1"/>
  <c r="W453" i="14"/>
  <c r="K457" i="14"/>
  <c r="Q459" i="14"/>
  <c r="H460" i="14"/>
  <c r="R460" i="14"/>
  <c r="AD460" i="14"/>
  <c r="AE460" i="14" s="1"/>
  <c r="W461" i="14"/>
  <c r="K465" i="14"/>
  <c r="Q467" i="14"/>
  <c r="H468" i="14"/>
  <c r="R468" i="14"/>
  <c r="AD468" i="14"/>
  <c r="AE468" i="14" s="1"/>
  <c r="W469" i="14"/>
  <c r="K473" i="14"/>
  <c r="Q475" i="14"/>
  <c r="H476" i="14"/>
  <c r="R476" i="14"/>
  <c r="AD476" i="14"/>
  <c r="AE476" i="14" s="1"/>
  <c r="W477" i="14"/>
  <c r="K481" i="14"/>
  <c r="Q483" i="14"/>
  <c r="H484" i="14"/>
  <c r="R484" i="14"/>
  <c r="AD484" i="14"/>
  <c r="AE484" i="14" s="1"/>
  <c r="W485" i="14"/>
  <c r="K488" i="14"/>
  <c r="AA492" i="14"/>
  <c r="AB492" i="14" s="1"/>
  <c r="X492" i="14"/>
  <c r="H492" i="14"/>
  <c r="AD492" i="14"/>
  <c r="AE492" i="14" s="1"/>
  <c r="I492" i="14"/>
  <c r="J492" i="14" s="1"/>
  <c r="R492" i="14"/>
  <c r="AG494" i="14"/>
  <c r="AH494" i="14" s="1"/>
  <c r="I494" i="14"/>
  <c r="J494" i="14" s="1"/>
  <c r="AD494" i="14"/>
  <c r="AE494" i="14" s="1"/>
  <c r="O494" i="14"/>
  <c r="P494" i="14" s="1"/>
  <c r="X494" i="14"/>
  <c r="AA494" i="14"/>
  <c r="AB494" i="14" s="1"/>
  <c r="L495" i="14"/>
  <c r="M495" i="14" s="1"/>
  <c r="AG495" i="14"/>
  <c r="AH495" i="14" s="1"/>
  <c r="I495" i="14"/>
  <c r="J495" i="14" s="1"/>
  <c r="R495" i="14"/>
  <c r="AA495" i="14"/>
  <c r="AB495" i="14" s="1"/>
  <c r="X495" i="14"/>
  <c r="H501" i="14"/>
  <c r="U501" i="14"/>
  <c r="V501" i="14" s="1"/>
  <c r="H502" i="14"/>
  <c r="H509" i="14"/>
  <c r="AG510" i="14"/>
  <c r="AH510" i="14" s="1"/>
  <c r="I510" i="14"/>
  <c r="J510" i="14" s="1"/>
  <c r="AD510" i="14"/>
  <c r="AE510" i="14" s="1"/>
  <c r="H510" i="14"/>
  <c r="R510" i="14"/>
  <c r="AA510" i="14"/>
  <c r="AB510" i="14" s="1"/>
  <c r="L510" i="14"/>
  <c r="M510" i="14" s="1"/>
  <c r="W513" i="14"/>
  <c r="AF514" i="14"/>
  <c r="K516" i="14"/>
  <c r="AF516" i="14"/>
  <c r="AC523" i="14"/>
  <c r="AI525" i="14"/>
  <c r="K533" i="14"/>
  <c r="AF544" i="14"/>
  <c r="K562" i="14"/>
  <c r="AF618" i="14"/>
  <c r="R385" i="14"/>
  <c r="R393" i="14"/>
  <c r="R401" i="14"/>
  <c r="R409" i="14"/>
  <c r="R417" i="14"/>
  <c r="AA420" i="14"/>
  <c r="AB420" i="14" s="1"/>
  <c r="R425" i="14"/>
  <c r="AA428" i="14"/>
  <c r="AB428" i="14" s="1"/>
  <c r="R433" i="14"/>
  <c r="AA436" i="14"/>
  <c r="AB436" i="14" s="1"/>
  <c r="I444" i="14"/>
  <c r="J444" i="14" s="1"/>
  <c r="I452" i="14"/>
  <c r="J452" i="14" s="1"/>
  <c r="I460" i="14"/>
  <c r="J460" i="14" s="1"/>
  <c r="I468" i="14"/>
  <c r="J468" i="14" s="1"/>
  <c r="R475" i="14"/>
  <c r="I476" i="14"/>
  <c r="J476" i="14" s="1"/>
  <c r="R483" i="14"/>
  <c r="I484" i="14"/>
  <c r="J484" i="14" s="1"/>
  <c r="L494" i="14"/>
  <c r="M494" i="14" s="1"/>
  <c r="AF497" i="14"/>
  <c r="X499" i="14"/>
  <c r="H499" i="14"/>
  <c r="U499" i="14"/>
  <c r="V499" i="14" s="1"/>
  <c r="R499" i="14"/>
  <c r="AA499" i="14"/>
  <c r="AB499" i="14" s="1"/>
  <c r="AI505" i="14"/>
  <c r="O512" i="14"/>
  <c r="P512" i="14" s="1"/>
  <c r="L512" i="14"/>
  <c r="M512" i="14" s="1"/>
  <c r="AA512" i="14"/>
  <c r="AB512" i="14" s="1"/>
  <c r="AG512" i="14"/>
  <c r="AH512" i="14" s="1"/>
  <c r="U512" i="14"/>
  <c r="V512" i="14" s="1"/>
  <c r="H512" i="14"/>
  <c r="R512" i="14"/>
  <c r="AD512" i="14"/>
  <c r="AE512" i="14" s="1"/>
  <c r="W520" i="14"/>
  <c r="AC527" i="14"/>
  <c r="Q530" i="14"/>
  <c r="AA532" i="14"/>
  <c r="AB532" i="14" s="1"/>
  <c r="X532" i="14"/>
  <c r="H532" i="14"/>
  <c r="O532" i="14"/>
  <c r="P532" i="14" s="1"/>
  <c r="U532" i="14"/>
  <c r="V532" i="14" s="1"/>
  <c r="I532" i="14"/>
  <c r="J532" i="14" s="1"/>
  <c r="AG532" i="14"/>
  <c r="AH532" i="14" s="1"/>
  <c r="AF536" i="14"/>
  <c r="AC537" i="14"/>
  <c r="X539" i="14"/>
  <c r="H539" i="14"/>
  <c r="U539" i="14"/>
  <c r="V539" i="14" s="1"/>
  <c r="L539" i="14"/>
  <c r="M539" i="14" s="1"/>
  <c r="AG539" i="14"/>
  <c r="AH539" i="14" s="1"/>
  <c r="R539" i="14"/>
  <c r="AD539" i="14"/>
  <c r="AE539" i="14" s="1"/>
  <c r="AA539" i="14"/>
  <c r="AB539" i="14" s="1"/>
  <c r="O539" i="14"/>
  <c r="P539" i="14" s="1"/>
  <c r="AI547" i="14"/>
  <c r="AF557" i="14"/>
  <c r="AC567" i="14"/>
  <c r="X572" i="14"/>
  <c r="H572" i="14"/>
  <c r="U572" i="14"/>
  <c r="V572" i="14" s="1"/>
  <c r="L572" i="14"/>
  <c r="M572" i="14" s="1"/>
  <c r="AA572" i="14"/>
  <c r="AB572" i="14" s="1"/>
  <c r="O572" i="14"/>
  <c r="P572" i="14" s="1"/>
  <c r="R572" i="14"/>
  <c r="AD572" i="14"/>
  <c r="AE572" i="14" s="1"/>
  <c r="I572" i="14"/>
  <c r="J572" i="14" s="1"/>
  <c r="AG572" i="14"/>
  <c r="AH572" i="14" s="1"/>
  <c r="AF579" i="14"/>
  <c r="X588" i="14"/>
  <c r="H588" i="14"/>
  <c r="O588" i="14"/>
  <c r="P588" i="14" s="1"/>
  <c r="AD588" i="14"/>
  <c r="AE588" i="14" s="1"/>
  <c r="U588" i="14"/>
  <c r="V588" i="14" s="1"/>
  <c r="L588" i="14"/>
  <c r="M588" i="14" s="1"/>
  <c r="R588" i="14"/>
  <c r="AG588" i="14"/>
  <c r="AH588" i="14" s="1"/>
  <c r="AA588" i="14"/>
  <c r="AB588" i="14" s="1"/>
  <c r="I588" i="14"/>
  <c r="J588" i="14" s="1"/>
  <c r="L444" i="14"/>
  <c r="M444" i="14" s="1"/>
  <c r="AA444" i="14"/>
  <c r="AB444" i="14" s="1"/>
  <c r="AC447" i="14"/>
  <c r="AF448" i="14"/>
  <c r="AI449" i="14"/>
  <c r="L452" i="14"/>
  <c r="M452" i="14" s="1"/>
  <c r="AA452" i="14"/>
  <c r="AB452" i="14" s="1"/>
  <c r="AC455" i="14"/>
  <c r="AF456" i="14"/>
  <c r="AI457" i="14"/>
  <c r="L460" i="14"/>
  <c r="M460" i="14" s="1"/>
  <c r="AA460" i="14"/>
  <c r="AB460" i="14" s="1"/>
  <c r="AC463" i="14"/>
  <c r="AF464" i="14"/>
  <c r="AI465" i="14"/>
  <c r="L468" i="14"/>
  <c r="M468" i="14" s="1"/>
  <c r="AA468" i="14"/>
  <c r="AB468" i="14" s="1"/>
  <c r="AC471" i="14"/>
  <c r="AF472" i="14"/>
  <c r="AI473" i="14"/>
  <c r="L476" i="14"/>
  <c r="M476" i="14" s="1"/>
  <c r="AA476" i="14"/>
  <c r="AB476" i="14" s="1"/>
  <c r="AC479" i="14"/>
  <c r="AF480" i="14"/>
  <c r="AI481" i="14"/>
  <c r="L484" i="14"/>
  <c r="M484" i="14" s="1"/>
  <c r="AA484" i="14"/>
  <c r="AB484" i="14" s="1"/>
  <c r="W497" i="14"/>
  <c r="AD501" i="14"/>
  <c r="AE501" i="14" s="1"/>
  <c r="AA501" i="14"/>
  <c r="AB501" i="14" s="1"/>
  <c r="X501" i="14"/>
  <c r="AG501" i="14"/>
  <c r="AH501" i="14" s="1"/>
  <c r="L501" i="14"/>
  <c r="M501" i="14" s="1"/>
  <c r="AG502" i="14"/>
  <c r="AH502" i="14" s="1"/>
  <c r="I502" i="14"/>
  <c r="J502" i="14" s="1"/>
  <c r="AD502" i="14"/>
  <c r="AE502" i="14" s="1"/>
  <c r="AA502" i="14"/>
  <c r="AB502" i="14" s="1"/>
  <c r="O502" i="14"/>
  <c r="P502" i="14" s="1"/>
  <c r="X502" i="14"/>
  <c r="K504" i="14"/>
  <c r="K508" i="14"/>
  <c r="AD509" i="14"/>
  <c r="AE509" i="14" s="1"/>
  <c r="AA509" i="14"/>
  <c r="AB509" i="14" s="1"/>
  <c r="O509" i="14"/>
  <c r="P509" i="14" s="1"/>
  <c r="X509" i="14"/>
  <c r="Q510" i="14"/>
  <c r="N526" i="14"/>
  <c r="AC538" i="14"/>
  <c r="AC548" i="14"/>
  <c r="Q559" i="14"/>
  <c r="Q574" i="14"/>
  <c r="AF598" i="14"/>
  <c r="W600" i="14"/>
  <c r="I320" i="14"/>
  <c r="J320" i="14" s="1"/>
  <c r="AG320" i="14"/>
  <c r="AH320" i="14" s="1"/>
  <c r="I328" i="14"/>
  <c r="J328" i="14" s="1"/>
  <c r="AG328" i="14"/>
  <c r="AH328" i="14" s="1"/>
  <c r="AD335" i="14"/>
  <c r="AE335" i="14" s="1"/>
  <c r="I336" i="14"/>
  <c r="J336" i="14" s="1"/>
  <c r="AG336" i="14"/>
  <c r="AH336" i="14" s="1"/>
  <c r="AD343" i="14"/>
  <c r="AE343" i="14" s="1"/>
  <c r="I344" i="14"/>
  <c r="J344" i="14" s="1"/>
  <c r="AG344" i="14"/>
  <c r="AH344" i="14" s="1"/>
  <c r="AD351" i="14"/>
  <c r="AE351" i="14" s="1"/>
  <c r="I352" i="14"/>
  <c r="J352" i="14" s="1"/>
  <c r="AG352" i="14"/>
  <c r="AH352" i="14" s="1"/>
  <c r="AD359" i="14"/>
  <c r="AE359" i="14" s="1"/>
  <c r="I360" i="14"/>
  <c r="J360" i="14" s="1"/>
  <c r="AG360" i="14"/>
  <c r="AH360" i="14" s="1"/>
  <c r="AD367" i="14"/>
  <c r="AE367" i="14" s="1"/>
  <c r="I368" i="14"/>
  <c r="J368" i="14" s="1"/>
  <c r="AG368" i="14"/>
  <c r="AH368" i="14" s="1"/>
  <c r="AD375" i="14"/>
  <c r="AE375" i="14" s="1"/>
  <c r="I376" i="14"/>
  <c r="J376" i="14" s="1"/>
  <c r="AG376" i="14"/>
  <c r="AH376" i="14" s="1"/>
  <c r="AD383" i="14"/>
  <c r="AE383" i="14" s="1"/>
  <c r="I384" i="14"/>
  <c r="J384" i="14" s="1"/>
  <c r="AG384" i="14"/>
  <c r="AH384" i="14" s="1"/>
  <c r="L385" i="14"/>
  <c r="M385" i="14" s="1"/>
  <c r="AD391" i="14"/>
  <c r="AE391" i="14" s="1"/>
  <c r="I392" i="14"/>
  <c r="J392" i="14" s="1"/>
  <c r="AG392" i="14"/>
  <c r="AH392" i="14" s="1"/>
  <c r="L393" i="14"/>
  <c r="M393" i="14" s="1"/>
  <c r="AD399" i="14"/>
  <c r="AE399" i="14" s="1"/>
  <c r="I400" i="14"/>
  <c r="J400" i="14" s="1"/>
  <c r="AG400" i="14"/>
  <c r="AH400" i="14" s="1"/>
  <c r="L401" i="14"/>
  <c r="M401" i="14" s="1"/>
  <c r="AD407" i="14"/>
  <c r="AE407" i="14" s="1"/>
  <c r="I408" i="14"/>
  <c r="J408" i="14" s="1"/>
  <c r="AG408" i="14"/>
  <c r="AH408" i="14" s="1"/>
  <c r="L409" i="14"/>
  <c r="M409" i="14" s="1"/>
  <c r="AD415" i="14"/>
  <c r="AE415" i="14" s="1"/>
  <c r="I416" i="14"/>
  <c r="J416" i="14" s="1"/>
  <c r="AG416" i="14"/>
  <c r="AH416" i="14" s="1"/>
  <c r="L417" i="14"/>
  <c r="M417" i="14" s="1"/>
  <c r="U420" i="14"/>
  <c r="V420" i="14" s="1"/>
  <c r="I424" i="14"/>
  <c r="J424" i="14" s="1"/>
  <c r="AG424" i="14"/>
  <c r="AH424" i="14" s="1"/>
  <c r="L425" i="14"/>
  <c r="M425" i="14" s="1"/>
  <c r="U428" i="14"/>
  <c r="V428" i="14" s="1"/>
  <c r="H429" i="14"/>
  <c r="X429" i="14"/>
  <c r="I432" i="14"/>
  <c r="J432" i="14" s="1"/>
  <c r="AG432" i="14"/>
  <c r="AH432" i="14" s="1"/>
  <c r="L433" i="14"/>
  <c r="M433" i="14" s="1"/>
  <c r="U436" i="14"/>
  <c r="V436" i="14" s="1"/>
  <c r="H437" i="14"/>
  <c r="H439" i="14"/>
  <c r="R439" i="14"/>
  <c r="AD439" i="14"/>
  <c r="AE439" i="14" s="1"/>
  <c r="X440" i="14"/>
  <c r="H440" i="14"/>
  <c r="O440" i="14"/>
  <c r="P440" i="14" s="1"/>
  <c r="U440" i="14"/>
  <c r="V440" i="14" s="1"/>
  <c r="AG440" i="14"/>
  <c r="AH440" i="14" s="1"/>
  <c r="AD443" i="14"/>
  <c r="AE443" i="14" s="1"/>
  <c r="AG444" i="14"/>
  <c r="AH444" i="14" s="1"/>
  <c r="H447" i="14"/>
  <c r="R447" i="14"/>
  <c r="AD447" i="14"/>
  <c r="AE447" i="14" s="1"/>
  <c r="X448" i="14"/>
  <c r="H448" i="14"/>
  <c r="O448" i="14"/>
  <c r="P448" i="14" s="1"/>
  <c r="U448" i="14"/>
  <c r="V448" i="14" s="1"/>
  <c r="AG448" i="14"/>
  <c r="AH448" i="14" s="1"/>
  <c r="AD451" i="14"/>
  <c r="AE451" i="14" s="1"/>
  <c r="AG452" i="14"/>
  <c r="AH452" i="14" s="1"/>
  <c r="H455" i="14"/>
  <c r="R455" i="14"/>
  <c r="AD455" i="14"/>
  <c r="AE455" i="14" s="1"/>
  <c r="X456" i="14"/>
  <c r="H456" i="14"/>
  <c r="O456" i="14"/>
  <c r="P456" i="14" s="1"/>
  <c r="U456" i="14"/>
  <c r="V456" i="14" s="1"/>
  <c r="AG456" i="14"/>
  <c r="AH456" i="14" s="1"/>
  <c r="AD459" i="14"/>
  <c r="AE459" i="14" s="1"/>
  <c r="AG460" i="14"/>
  <c r="AH460" i="14" s="1"/>
  <c r="H463" i="14"/>
  <c r="R463" i="14"/>
  <c r="AD463" i="14"/>
  <c r="AE463" i="14" s="1"/>
  <c r="X464" i="14"/>
  <c r="H464" i="14"/>
  <c r="O464" i="14"/>
  <c r="P464" i="14" s="1"/>
  <c r="U464" i="14"/>
  <c r="V464" i="14" s="1"/>
  <c r="AG464" i="14"/>
  <c r="AH464" i="14" s="1"/>
  <c r="AD467" i="14"/>
  <c r="AE467" i="14" s="1"/>
  <c r="AG468" i="14"/>
  <c r="AH468" i="14" s="1"/>
  <c r="H471" i="14"/>
  <c r="R471" i="14"/>
  <c r="AD471" i="14"/>
  <c r="AE471" i="14" s="1"/>
  <c r="X472" i="14"/>
  <c r="H472" i="14"/>
  <c r="O472" i="14"/>
  <c r="P472" i="14" s="1"/>
  <c r="U472" i="14"/>
  <c r="V472" i="14" s="1"/>
  <c r="AG472" i="14"/>
  <c r="AH472" i="14" s="1"/>
  <c r="AD475" i="14"/>
  <c r="AE475" i="14" s="1"/>
  <c r="AG476" i="14"/>
  <c r="AH476" i="14" s="1"/>
  <c r="H479" i="14"/>
  <c r="R479" i="14"/>
  <c r="AD479" i="14"/>
  <c r="AE479" i="14" s="1"/>
  <c r="X480" i="14"/>
  <c r="H480" i="14"/>
  <c r="O480" i="14"/>
  <c r="P480" i="14" s="1"/>
  <c r="U480" i="14"/>
  <c r="V480" i="14" s="1"/>
  <c r="AG480" i="14"/>
  <c r="AH480" i="14" s="1"/>
  <c r="AD483" i="14"/>
  <c r="AE483" i="14" s="1"/>
  <c r="AG484" i="14"/>
  <c r="AH484" i="14" s="1"/>
  <c r="H487" i="14"/>
  <c r="AI490" i="14"/>
  <c r="Q492" i="14"/>
  <c r="AG492" i="14"/>
  <c r="AH492" i="14" s="1"/>
  <c r="R494" i="14"/>
  <c r="O495" i="14"/>
  <c r="P495" i="14" s="1"/>
  <c r="K497" i="14"/>
  <c r="N499" i="14"/>
  <c r="AD499" i="14"/>
  <c r="AE499" i="14" s="1"/>
  <c r="AA500" i="14"/>
  <c r="AB500" i="14" s="1"/>
  <c r="X500" i="14"/>
  <c r="H500" i="14"/>
  <c r="U500" i="14"/>
  <c r="V500" i="14" s="1"/>
  <c r="AD500" i="14"/>
  <c r="AE500" i="14" s="1"/>
  <c r="I500" i="14"/>
  <c r="J500" i="14" s="1"/>
  <c r="O501" i="14"/>
  <c r="P501" i="14" s="1"/>
  <c r="L502" i="14"/>
  <c r="M502" i="14" s="1"/>
  <c r="L503" i="14"/>
  <c r="M503" i="14" s="1"/>
  <c r="AG503" i="14"/>
  <c r="AH503" i="14" s="1"/>
  <c r="I503" i="14"/>
  <c r="J503" i="14" s="1"/>
  <c r="AD503" i="14"/>
  <c r="AE503" i="14" s="1"/>
  <c r="H503" i="14"/>
  <c r="R503" i="14"/>
  <c r="K505" i="14"/>
  <c r="AI506" i="14"/>
  <c r="L509" i="14"/>
  <c r="M509" i="14" s="1"/>
  <c r="AC518" i="14"/>
  <c r="I524" i="14"/>
  <c r="J524" i="14" s="1"/>
  <c r="W525" i="14"/>
  <c r="Q526" i="14"/>
  <c r="H528" i="14"/>
  <c r="AI529" i="14"/>
  <c r="AC531" i="14"/>
  <c r="Q533" i="14"/>
  <c r="Q535" i="14"/>
  <c r="K537" i="14"/>
  <c r="Q538" i="14"/>
  <c r="AF540" i="14"/>
  <c r="K544" i="14"/>
  <c r="K548" i="14"/>
  <c r="K550" i="14"/>
  <c r="W573" i="14"/>
  <c r="AC578" i="14"/>
  <c r="AF595" i="14"/>
  <c r="I429" i="14"/>
  <c r="J429" i="14" s="1"/>
  <c r="AG429" i="14"/>
  <c r="AH429" i="14" s="1"/>
  <c r="U433" i="14"/>
  <c r="V433" i="14" s="1"/>
  <c r="AD436" i="14"/>
  <c r="AE436" i="14" s="1"/>
  <c r="I437" i="14"/>
  <c r="J437" i="14" s="1"/>
  <c r="R437" i="14"/>
  <c r="AA437" i="14"/>
  <c r="AB437" i="14" s="1"/>
  <c r="X444" i="14"/>
  <c r="X452" i="14"/>
  <c r="X460" i="14"/>
  <c r="X468" i="14"/>
  <c r="L472" i="14"/>
  <c r="M472" i="14" s="1"/>
  <c r="X476" i="14"/>
  <c r="L480" i="14"/>
  <c r="M480" i="14" s="1"/>
  <c r="X484" i="14"/>
  <c r="AC488" i="14"/>
  <c r="AF489" i="14"/>
  <c r="U492" i="14"/>
  <c r="V492" i="14" s="1"/>
  <c r="AC496" i="14"/>
  <c r="O499" i="14"/>
  <c r="P499" i="14" s="1"/>
  <c r="O500" i="14"/>
  <c r="P500" i="14" s="1"/>
  <c r="AA503" i="14"/>
  <c r="AB503" i="14" s="1"/>
  <c r="N505" i="14"/>
  <c r="K506" i="14"/>
  <c r="U510" i="14"/>
  <c r="V510" i="14" s="1"/>
  <c r="AC511" i="14"/>
  <c r="K513" i="14"/>
  <c r="AG518" i="14"/>
  <c r="AH518" i="14" s="1"/>
  <c r="I518" i="14"/>
  <c r="J518" i="14" s="1"/>
  <c r="AD518" i="14"/>
  <c r="AE518" i="14" s="1"/>
  <c r="U518" i="14"/>
  <c r="V518" i="14" s="1"/>
  <c r="R518" i="14"/>
  <c r="X523" i="14"/>
  <c r="H523" i="14"/>
  <c r="U523" i="14"/>
  <c r="V523" i="14" s="1"/>
  <c r="L523" i="14"/>
  <c r="M523" i="14" s="1"/>
  <c r="I523" i="14"/>
  <c r="J523" i="14" s="1"/>
  <c r="AG523" i="14"/>
  <c r="AH523" i="14" s="1"/>
  <c r="R523" i="14"/>
  <c r="O523" i="14"/>
  <c r="P523" i="14" s="1"/>
  <c r="W529" i="14"/>
  <c r="AF531" i="14"/>
  <c r="AI537" i="14"/>
  <c r="Q541" i="14"/>
  <c r="N556" i="14"/>
  <c r="AG559" i="14"/>
  <c r="AH559" i="14" s="1"/>
  <c r="I559" i="14"/>
  <c r="J559" i="14" s="1"/>
  <c r="AD559" i="14"/>
  <c r="AE559" i="14" s="1"/>
  <c r="R559" i="14"/>
  <c r="AA559" i="14"/>
  <c r="AB559" i="14" s="1"/>
  <c r="X559" i="14"/>
  <c r="H559" i="14"/>
  <c r="L559" i="14"/>
  <c r="M559" i="14" s="1"/>
  <c r="U559" i="14"/>
  <c r="V559" i="14" s="1"/>
  <c r="W562" i="14"/>
  <c r="AF571" i="14"/>
  <c r="AF573" i="14"/>
  <c r="W597" i="14"/>
  <c r="U439" i="14"/>
  <c r="V439" i="14" s="1"/>
  <c r="L439" i="14"/>
  <c r="M439" i="14" s="1"/>
  <c r="AG443" i="14"/>
  <c r="AH443" i="14" s="1"/>
  <c r="I443" i="14"/>
  <c r="J443" i="14" s="1"/>
  <c r="X443" i="14"/>
  <c r="H443" i="14"/>
  <c r="L443" i="14"/>
  <c r="M443" i="14" s="1"/>
  <c r="O444" i="14"/>
  <c r="P444" i="14" s="1"/>
  <c r="U447" i="14"/>
  <c r="V447" i="14" s="1"/>
  <c r="L447" i="14"/>
  <c r="M447" i="14" s="1"/>
  <c r="AG451" i="14"/>
  <c r="AH451" i="14" s="1"/>
  <c r="I451" i="14"/>
  <c r="J451" i="14" s="1"/>
  <c r="X451" i="14"/>
  <c r="H451" i="14"/>
  <c r="L451" i="14"/>
  <c r="M451" i="14" s="1"/>
  <c r="O452" i="14"/>
  <c r="P452" i="14" s="1"/>
  <c r="U455" i="14"/>
  <c r="V455" i="14" s="1"/>
  <c r="L455" i="14"/>
  <c r="M455" i="14" s="1"/>
  <c r="AG459" i="14"/>
  <c r="AH459" i="14" s="1"/>
  <c r="I459" i="14"/>
  <c r="J459" i="14" s="1"/>
  <c r="X459" i="14"/>
  <c r="H459" i="14"/>
  <c r="L459" i="14"/>
  <c r="M459" i="14" s="1"/>
  <c r="O460" i="14"/>
  <c r="P460" i="14" s="1"/>
  <c r="U463" i="14"/>
  <c r="V463" i="14" s="1"/>
  <c r="L463" i="14"/>
  <c r="M463" i="14" s="1"/>
  <c r="AG467" i="14"/>
  <c r="AH467" i="14" s="1"/>
  <c r="I467" i="14"/>
  <c r="J467" i="14" s="1"/>
  <c r="X467" i="14"/>
  <c r="H467" i="14"/>
  <c r="L467" i="14"/>
  <c r="M467" i="14" s="1"/>
  <c r="O468" i="14"/>
  <c r="P468" i="14" s="1"/>
  <c r="U471" i="14"/>
  <c r="V471" i="14" s="1"/>
  <c r="L471" i="14"/>
  <c r="M471" i="14" s="1"/>
  <c r="AG475" i="14"/>
  <c r="AH475" i="14" s="1"/>
  <c r="I475" i="14"/>
  <c r="J475" i="14" s="1"/>
  <c r="X475" i="14"/>
  <c r="H475" i="14"/>
  <c r="L475" i="14"/>
  <c r="M475" i="14" s="1"/>
  <c r="O476" i="14"/>
  <c r="P476" i="14" s="1"/>
  <c r="U479" i="14"/>
  <c r="V479" i="14" s="1"/>
  <c r="L479" i="14"/>
  <c r="M479" i="14" s="1"/>
  <c r="AG483" i="14"/>
  <c r="AH483" i="14" s="1"/>
  <c r="I483" i="14"/>
  <c r="J483" i="14" s="1"/>
  <c r="X483" i="14"/>
  <c r="H483" i="14"/>
  <c r="L483" i="14"/>
  <c r="M483" i="14" s="1"/>
  <c r="O484" i="14"/>
  <c r="P484" i="14" s="1"/>
  <c r="AG487" i="14"/>
  <c r="AH487" i="14" s="1"/>
  <c r="AD487" i="14"/>
  <c r="AE487" i="14" s="1"/>
  <c r="U487" i="14"/>
  <c r="V487" i="14" s="1"/>
  <c r="L487" i="14"/>
  <c r="M487" i="14" s="1"/>
  <c r="U495" i="14"/>
  <c r="V495" i="14" s="1"/>
  <c r="R502" i="14"/>
  <c r="R509" i="14"/>
  <c r="AG509" i="14"/>
  <c r="AH509" i="14" s="1"/>
  <c r="N513" i="14"/>
  <c r="W516" i="14"/>
  <c r="N518" i="14"/>
  <c r="AA524" i="14"/>
  <c r="AB524" i="14" s="1"/>
  <c r="X524" i="14"/>
  <c r="H524" i="14"/>
  <c r="O524" i="14"/>
  <c r="P524" i="14" s="1"/>
  <c r="AD524" i="14"/>
  <c r="AE524" i="14" s="1"/>
  <c r="R524" i="14"/>
  <c r="K525" i="14"/>
  <c r="Q527" i="14"/>
  <c r="O528" i="14"/>
  <c r="P528" i="14" s="1"/>
  <c r="L528" i="14"/>
  <c r="M528" i="14" s="1"/>
  <c r="AA528" i="14"/>
  <c r="AB528" i="14" s="1"/>
  <c r="AD528" i="14"/>
  <c r="AE528" i="14" s="1"/>
  <c r="I528" i="14"/>
  <c r="J528" i="14" s="1"/>
  <c r="K529" i="14"/>
  <c r="K531" i="14"/>
  <c r="AG534" i="14"/>
  <c r="AH534" i="14" s="1"/>
  <c r="I534" i="14"/>
  <c r="J534" i="14" s="1"/>
  <c r="AD534" i="14"/>
  <c r="AE534" i="14" s="1"/>
  <c r="U534" i="14"/>
  <c r="V534" i="14" s="1"/>
  <c r="R534" i="14"/>
  <c r="AA534" i="14"/>
  <c r="AB534" i="14" s="1"/>
  <c r="O534" i="14"/>
  <c r="P534" i="14" s="1"/>
  <c r="L534" i="14"/>
  <c r="M534" i="14" s="1"/>
  <c r="H534" i="14"/>
  <c r="X549" i="14"/>
  <c r="H549" i="14"/>
  <c r="O549" i="14"/>
  <c r="P549" i="14" s="1"/>
  <c r="AA549" i="14"/>
  <c r="AB549" i="14" s="1"/>
  <c r="R549" i="14"/>
  <c r="I549" i="14"/>
  <c r="J549" i="14" s="1"/>
  <c r="U549" i="14"/>
  <c r="V549" i="14" s="1"/>
  <c r="AD549" i="14"/>
  <c r="AE549" i="14" s="1"/>
  <c r="L549" i="14"/>
  <c r="M549" i="14" s="1"/>
  <c r="K581" i="14"/>
  <c r="W594" i="14"/>
  <c r="AC610" i="14"/>
  <c r="N628" i="14"/>
  <c r="AI628" i="14"/>
  <c r="L527" i="14"/>
  <c r="M527" i="14" s="1"/>
  <c r="AG527" i="14"/>
  <c r="AH527" i="14" s="1"/>
  <c r="I527" i="14"/>
  <c r="J527" i="14" s="1"/>
  <c r="X527" i="14"/>
  <c r="H527" i="14"/>
  <c r="AC545" i="14"/>
  <c r="O546" i="14"/>
  <c r="P546" i="14" s="1"/>
  <c r="AA546" i="14"/>
  <c r="AB546" i="14" s="1"/>
  <c r="R546" i="14"/>
  <c r="I546" i="14"/>
  <c r="J546" i="14" s="1"/>
  <c r="AG546" i="14"/>
  <c r="AH546" i="14" s="1"/>
  <c r="X546" i="14"/>
  <c r="W552" i="14"/>
  <c r="Q560" i="14"/>
  <c r="AC571" i="14"/>
  <c r="K582" i="14"/>
  <c r="AF584" i="14"/>
  <c r="N592" i="14"/>
  <c r="Q595" i="14"/>
  <c r="AI598" i="14"/>
  <c r="AG607" i="14"/>
  <c r="AH607" i="14" s="1"/>
  <c r="I607" i="14"/>
  <c r="J607" i="14" s="1"/>
  <c r="X607" i="14"/>
  <c r="H607" i="14"/>
  <c r="O607" i="14"/>
  <c r="P607" i="14" s="1"/>
  <c r="AD607" i="14"/>
  <c r="AE607" i="14" s="1"/>
  <c r="U607" i="14"/>
  <c r="V607" i="14" s="1"/>
  <c r="AA607" i="14"/>
  <c r="AB607" i="14" s="1"/>
  <c r="R607" i="14"/>
  <c r="AG624" i="14"/>
  <c r="AH624" i="14" s="1"/>
  <c r="I624" i="14"/>
  <c r="J624" i="14" s="1"/>
  <c r="AD624" i="14"/>
  <c r="AE624" i="14" s="1"/>
  <c r="H624" i="14"/>
  <c r="R624" i="14"/>
  <c r="AA624" i="14"/>
  <c r="AB624" i="14" s="1"/>
  <c r="O624" i="14"/>
  <c r="P624" i="14" s="1"/>
  <c r="L624" i="14"/>
  <c r="M624" i="14" s="1"/>
  <c r="X624" i="14"/>
  <c r="N555" i="14"/>
  <c r="K557" i="14"/>
  <c r="O561" i="14"/>
  <c r="P561" i="14" s="1"/>
  <c r="L561" i="14"/>
  <c r="M561" i="14" s="1"/>
  <c r="X561" i="14"/>
  <c r="AG561" i="14"/>
  <c r="AH561" i="14" s="1"/>
  <c r="AD561" i="14"/>
  <c r="AE561" i="14" s="1"/>
  <c r="I561" i="14"/>
  <c r="J561" i="14" s="1"/>
  <c r="Q564" i="14"/>
  <c r="AC568" i="14"/>
  <c r="Q571" i="14"/>
  <c r="AG575" i="14"/>
  <c r="AH575" i="14" s="1"/>
  <c r="I575" i="14"/>
  <c r="J575" i="14" s="1"/>
  <c r="AD575" i="14"/>
  <c r="AE575" i="14" s="1"/>
  <c r="U575" i="14"/>
  <c r="V575" i="14" s="1"/>
  <c r="R575" i="14"/>
  <c r="L575" i="14"/>
  <c r="M575" i="14" s="1"/>
  <c r="H575" i="14"/>
  <c r="O575" i="14"/>
  <c r="P575" i="14" s="1"/>
  <c r="W577" i="14"/>
  <c r="AG583" i="14"/>
  <c r="AH583" i="14" s="1"/>
  <c r="I583" i="14"/>
  <c r="J583" i="14" s="1"/>
  <c r="O583" i="14"/>
  <c r="P583" i="14" s="1"/>
  <c r="AD583" i="14"/>
  <c r="AE583" i="14" s="1"/>
  <c r="U583" i="14"/>
  <c r="V583" i="14" s="1"/>
  <c r="L583" i="14"/>
  <c r="M583" i="14" s="1"/>
  <c r="X583" i="14"/>
  <c r="H583" i="14"/>
  <c r="AA583" i="14"/>
  <c r="AB583" i="14" s="1"/>
  <c r="K596" i="14"/>
  <c r="AF600" i="14"/>
  <c r="AC625" i="14"/>
  <c r="AF633" i="14"/>
  <c r="AI635" i="14"/>
  <c r="K644" i="14"/>
  <c r="K651" i="14"/>
  <c r="N659" i="14"/>
  <c r="AG438" i="14"/>
  <c r="AH438" i="14" s="1"/>
  <c r="R441" i="14"/>
  <c r="R449" i="14"/>
  <c r="R457" i="14"/>
  <c r="R465" i="14"/>
  <c r="R473" i="14"/>
  <c r="R481" i="14"/>
  <c r="AD493" i="14"/>
  <c r="AE493" i="14" s="1"/>
  <c r="AA493" i="14"/>
  <c r="AB493" i="14" s="1"/>
  <c r="U493" i="14"/>
  <c r="V493" i="14" s="1"/>
  <c r="O504" i="14"/>
  <c r="P504" i="14" s="1"/>
  <c r="L504" i="14"/>
  <c r="M504" i="14" s="1"/>
  <c r="U504" i="14"/>
  <c r="V504" i="14" s="1"/>
  <c r="H511" i="14"/>
  <c r="L519" i="14"/>
  <c r="M519" i="14" s="1"/>
  <c r="AG519" i="14"/>
  <c r="AH519" i="14" s="1"/>
  <c r="I519" i="14"/>
  <c r="J519" i="14" s="1"/>
  <c r="X519" i="14"/>
  <c r="H519" i="14"/>
  <c r="R527" i="14"/>
  <c r="AD527" i="14"/>
  <c r="AE527" i="14" s="1"/>
  <c r="R536" i="14"/>
  <c r="AA540" i="14"/>
  <c r="AB540" i="14" s="1"/>
  <c r="X540" i="14"/>
  <c r="H540" i="14"/>
  <c r="O540" i="14"/>
  <c r="P540" i="14" s="1"/>
  <c r="L540" i="14"/>
  <c r="M540" i="14" s="1"/>
  <c r="AI541" i="14"/>
  <c r="O544" i="14"/>
  <c r="P544" i="14" s="1"/>
  <c r="L544" i="14"/>
  <c r="M544" i="14" s="1"/>
  <c r="AA544" i="14"/>
  <c r="AB544" i="14" s="1"/>
  <c r="X544" i="14"/>
  <c r="AD546" i="14"/>
  <c r="AE546" i="14" s="1"/>
  <c r="Q555" i="14"/>
  <c r="K558" i="14"/>
  <c r="R561" i="14"/>
  <c r="AF562" i="14"/>
  <c r="AD566" i="14"/>
  <c r="AE566" i="14" s="1"/>
  <c r="AA566" i="14"/>
  <c r="AB566" i="14" s="1"/>
  <c r="O566" i="14"/>
  <c r="P566" i="14" s="1"/>
  <c r="AG566" i="14"/>
  <c r="AH566" i="14" s="1"/>
  <c r="L566" i="14"/>
  <c r="M566" i="14" s="1"/>
  <c r="R566" i="14"/>
  <c r="H566" i="14"/>
  <c r="AF568" i="14"/>
  <c r="N570" i="14"/>
  <c r="AI570" i="14"/>
  <c r="W576" i="14"/>
  <c r="Q582" i="14"/>
  <c r="AF585" i="14"/>
  <c r="AC599" i="14"/>
  <c r="K601" i="14"/>
  <c r="W630" i="14"/>
  <c r="AG648" i="14"/>
  <c r="AH648" i="14" s="1"/>
  <c r="I648" i="14"/>
  <c r="J648" i="14" s="1"/>
  <c r="AD648" i="14"/>
  <c r="AE648" i="14" s="1"/>
  <c r="R648" i="14"/>
  <c r="AA648" i="14"/>
  <c r="AB648" i="14" s="1"/>
  <c r="O648" i="14"/>
  <c r="P648" i="14" s="1"/>
  <c r="X648" i="14"/>
  <c r="L648" i="14"/>
  <c r="M648" i="14" s="1"/>
  <c r="H648" i="14"/>
  <c r="U648" i="14"/>
  <c r="V648" i="14" s="1"/>
  <c r="U488" i="14"/>
  <c r="V488" i="14" s="1"/>
  <c r="AD488" i="14"/>
  <c r="AE488" i="14" s="1"/>
  <c r="L493" i="14"/>
  <c r="M493" i="14" s="1"/>
  <c r="AG493" i="14"/>
  <c r="AH493" i="14" s="1"/>
  <c r="O496" i="14"/>
  <c r="P496" i="14" s="1"/>
  <c r="L496" i="14"/>
  <c r="M496" i="14" s="1"/>
  <c r="U496" i="14"/>
  <c r="V496" i="14" s="1"/>
  <c r="AF496" i="14"/>
  <c r="AI497" i="14"/>
  <c r="AG504" i="14"/>
  <c r="AH504" i="14" s="1"/>
  <c r="AA508" i="14"/>
  <c r="AB508" i="14" s="1"/>
  <c r="X508" i="14"/>
  <c r="H508" i="14"/>
  <c r="L508" i="14"/>
  <c r="M508" i="14" s="1"/>
  <c r="AG508" i="14"/>
  <c r="AH508" i="14" s="1"/>
  <c r="AA516" i="14"/>
  <c r="AB516" i="14" s="1"/>
  <c r="X516" i="14"/>
  <c r="H516" i="14"/>
  <c r="O516" i="14"/>
  <c r="P516" i="14" s="1"/>
  <c r="L516" i="14"/>
  <c r="M516" i="14" s="1"/>
  <c r="AI517" i="14"/>
  <c r="AA519" i="14"/>
  <c r="AB519" i="14" s="1"/>
  <c r="O520" i="14"/>
  <c r="P520" i="14" s="1"/>
  <c r="L520" i="14"/>
  <c r="M520" i="14" s="1"/>
  <c r="AA520" i="14"/>
  <c r="AB520" i="14" s="1"/>
  <c r="X520" i="14"/>
  <c r="N522" i="14"/>
  <c r="X531" i="14"/>
  <c r="H531" i="14"/>
  <c r="U531" i="14"/>
  <c r="V531" i="14" s="1"/>
  <c r="L531" i="14"/>
  <c r="M531" i="14" s="1"/>
  <c r="H536" i="14"/>
  <c r="U536" i="14"/>
  <c r="V536" i="14" s="1"/>
  <c r="AG536" i="14"/>
  <c r="AH536" i="14" s="1"/>
  <c r="K541" i="14"/>
  <c r="W541" i="14"/>
  <c r="N552" i="14"/>
  <c r="N558" i="14"/>
  <c r="AI558" i="14"/>
  <c r="U561" i="14"/>
  <c r="V561" i="14" s="1"/>
  <c r="K573" i="14"/>
  <c r="X575" i="14"/>
  <c r="AF577" i="14"/>
  <c r="N584" i="14"/>
  <c r="Q590" i="14"/>
  <c r="AC604" i="14"/>
  <c r="AI604" i="14"/>
  <c r="AC613" i="14"/>
  <c r="AI627" i="14"/>
  <c r="L511" i="14"/>
  <c r="M511" i="14" s="1"/>
  <c r="AG511" i="14"/>
  <c r="AH511" i="14" s="1"/>
  <c r="I511" i="14"/>
  <c r="J511" i="14" s="1"/>
  <c r="X511" i="14"/>
  <c r="K517" i="14"/>
  <c r="Q519" i="14"/>
  <c r="W521" i="14"/>
  <c r="AG526" i="14"/>
  <c r="AH526" i="14" s="1"/>
  <c r="I526" i="14"/>
  <c r="J526" i="14" s="1"/>
  <c r="AD526" i="14"/>
  <c r="AE526" i="14" s="1"/>
  <c r="U526" i="14"/>
  <c r="V526" i="14" s="1"/>
  <c r="X526" i="14"/>
  <c r="U527" i="14"/>
  <c r="V527" i="14" s="1"/>
  <c r="L535" i="14"/>
  <c r="M535" i="14" s="1"/>
  <c r="AG535" i="14"/>
  <c r="AH535" i="14" s="1"/>
  <c r="I535" i="14"/>
  <c r="J535" i="14" s="1"/>
  <c r="X535" i="14"/>
  <c r="H535" i="14"/>
  <c r="AA550" i="14"/>
  <c r="AB550" i="14" s="1"/>
  <c r="AD550" i="14"/>
  <c r="AE550" i="14" s="1"/>
  <c r="U550" i="14"/>
  <c r="V550" i="14" s="1"/>
  <c r="L550" i="14"/>
  <c r="M550" i="14" s="1"/>
  <c r="H550" i="14"/>
  <c r="AA561" i="14"/>
  <c r="AB561" i="14" s="1"/>
  <c r="W565" i="14"/>
  <c r="W566" i="14"/>
  <c r="AF569" i="14"/>
  <c r="AA575" i="14"/>
  <c r="AB575" i="14" s="1"/>
  <c r="AI577" i="14"/>
  <c r="AC596" i="14"/>
  <c r="N627" i="14"/>
  <c r="Q655" i="14"/>
  <c r="AI533" i="14"/>
  <c r="O536" i="14"/>
  <c r="P536" i="14" s="1"/>
  <c r="L536" i="14"/>
  <c r="M536" i="14" s="1"/>
  <c r="AA536" i="14"/>
  <c r="AB536" i="14" s="1"/>
  <c r="X536" i="14"/>
  <c r="W546" i="14"/>
  <c r="Q550" i="14"/>
  <c r="AI550" i="14"/>
  <c r="AC556" i="14"/>
  <c r="AI563" i="14"/>
  <c r="AI569" i="14"/>
  <c r="W584" i="14"/>
  <c r="AI585" i="14"/>
  <c r="Q592" i="14"/>
  <c r="AC602" i="14"/>
  <c r="N607" i="14"/>
  <c r="W610" i="14"/>
  <c r="W623" i="14"/>
  <c r="W624" i="14"/>
  <c r="R517" i="14"/>
  <c r="R525" i="14"/>
  <c r="R533" i="14"/>
  <c r="R541" i="14"/>
  <c r="U553" i="14"/>
  <c r="V553" i="14" s="1"/>
  <c r="AD553" i="14"/>
  <c r="AE553" i="14" s="1"/>
  <c r="W557" i="14"/>
  <c r="L560" i="14"/>
  <c r="M560" i="14" s="1"/>
  <c r="AG560" i="14"/>
  <c r="AH560" i="14" s="1"/>
  <c r="I560" i="14"/>
  <c r="J560" i="14" s="1"/>
  <c r="AF560" i="14"/>
  <c r="X564" i="14"/>
  <c r="H564" i="14"/>
  <c r="U564" i="14"/>
  <c r="V564" i="14" s="1"/>
  <c r="K564" i="14"/>
  <c r="AG564" i="14"/>
  <c r="AH564" i="14" s="1"/>
  <c r="W568" i="14"/>
  <c r="AC570" i="14"/>
  <c r="K574" i="14"/>
  <c r="W574" i="14"/>
  <c r="O576" i="14"/>
  <c r="P576" i="14" s="1"/>
  <c r="W578" i="14"/>
  <c r="AC586" i="14"/>
  <c r="N597" i="14"/>
  <c r="AG599" i="14"/>
  <c r="AH599" i="14" s="1"/>
  <c r="I599" i="14"/>
  <c r="J599" i="14" s="1"/>
  <c r="X599" i="14"/>
  <c r="H599" i="14"/>
  <c r="O599" i="14"/>
  <c r="P599" i="14" s="1"/>
  <c r="AD599" i="14"/>
  <c r="AE599" i="14" s="1"/>
  <c r="U599" i="14"/>
  <c r="V599" i="14" s="1"/>
  <c r="L599" i="14"/>
  <c r="M599" i="14" s="1"/>
  <c r="R604" i="14"/>
  <c r="AF605" i="14"/>
  <c r="Q606" i="14"/>
  <c r="X609" i="14"/>
  <c r="AF611" i="14"/>
  <c r="AC612" i="14"/>
  <c r="Q614" i="14"/>
  <c r="K620" i="14"/>
  <c r="N621" i="14"/>
  <c r="K626" i="14"/>
  <c r="Q629" i="14"/>
  <c r="AD631" i="14"/>
  <c r="AE631" i="14" s="1"/>
  <c r="AA631" i="14"/>
  <c r="AB631" i="14" s="1"/>
  <c r="I631" i="14"/>
  <c r="J631" i="14" s="1"/>
  <c r="R631" i="14"/>
  <c r="H631" i="14"/>
  <c r="O631" i="14"/>
  <c r="P631" i="14" s="1"/>
  <c r="AG631" i="14"/>
  <c r="AH631" i="14" s="1"/>
  <c r="L631" i="14"/>
  <c r="M631" i="14" s="1"/>
  <c r="U631" i="14"/>
  <c r="V631" i="14" s="1"/>
  <c r="AC632" i="14"/>
  <c r="AI634" i="14"/>
  <c r="W638" i="14"/>
  <c r="AF650" i="14"/>
  <c r="O497" i="14"/>
  <c r="P497" i="14" s="1"/>
  <c r="O505" i="14"/>
  <c r="P505" i="14" s="1"/>
  <c r="O513" i="14"/>
  <c r="P513" i="14" s="1"/>
  <c r="AA517" i="14"/>
  <c r="AB517" i="14" s="1"/>
  <c r="O521" i="14"/>
  <c r="P521" i="14" s="1"/>
  <c r="AA525" i="14"/>
  <c r="AB525" i="14" s="1"/>
  <c r="O529" i="14"/>
  <c r="P529" i="14" s="1"/>
  <c r="AA533" i="14"/>
  <c r="AB533" i="14" s="1"/>
  <c r="O537" i="14"/>
  <c r="P537" i="14" s="1"/>
  <c r="AA541" i="14"/>
  <c r="AB541" i="14" s="1"/>
  <c r="AD548" i="14"/>
  <c r="AE548" i="14" s="1"/>
  <c r="X556" i="14"/>
  <c r="H556" i="14"/>
  <c r="U556" i="14"/>
  <c r="V556" i="14" s="1"/>
  <c r="AG556" i="14"/>
  <c r="AH556" i="14" s="1"/>
  <c r="K563" i="14"/>
  <c r="L564" i="14"/>
  <c r="M564" i="14" s="1"/>
  <c r="O565" i="14"/>
  <c r="P565" i="14" s="1"/>
  <c r="AG567" i="14"/>
  <c r="AH567" i="14" s="1"/>
  <c r="I567" i="14"/>
  <c r="J567" i="14" s="1"/>
  <c r="AD567" i="14"/>
  <c r="AE567" i="14" s="1"/>
  <c r="U567" i="14"/>
  <c r="V567" i="14" s="1"/>
  <c r="X568" i="14"/>
  <c r="R576" i="14"/>
  <c r="K578" i="14"/>
  <c r="AI578" i="14"/>
  <c r="W582" i="14"/>
  <c r="AC584" i="14"/>
  <c r="K598" i="14"/>
  <c r="R601" i="14"/>
  <c r="AF613" i="14"/>
  <c r="N620" i="14"/>
  <c r="Q621" i="14"/>
  <c r="Q622" i="14"/>
  <c r="K627" i="14"/>
  <c r="AF627" i="14"/>
  <c r="AF629" i="14"/>
  <c r="X631" i="14"/>
  <c r="AC633" i="14"/>
  <c r="Q646" i="14"/>
  <c r="AC650" i="14"/>
  <c r="K653" i="14"/>
  <c r="W654" i="14"/>
  <c r="Q584" i="14"/>
  <c r="W586" i="14"/>
  <c r="AI590" i="14"/>
  <c r="K606" i="14"/>
  <c r="AC618" i="14"/>
  <c r="W622" i="14"/>
  <c r="W625" i="14"/>
  <c r="N645" i="14"/>
  <c r="O548" i="14"/>
  <c r="P548" i="14" s="1"/>
  <c r="X548" i="14"/>
  <c r="AG548" i="14"/>
  <c r="AH548" i="14" s="1"/>
  <c r="H552" i="14"/>
  <c r="R552" i="14"/>
  <c r="X554" i="14"/>
  <c r="AG554" i="14"/>
  <c r="AH554" i="14" s="1"/>
  <c r="AD558" i="14"/>
  <c r="AE558" i="14" s="1"/>
  <c r="AA558" i="14"/>
  <c r="AB558" i="14" s="1"/>
  <c r="U558" i="14"/>
  <c r="V558" i="14" s="1"/>
  <c r="AA560" i="14"/>
  <c r="AB560" i="14" s="1"/>
  <c r="AA564" i="14"/>
  <c r="AB564" i="14" s="1"/>
  <c r="I565" i="14"/>
  <c r="J565" i="14" s="1"/>
  <c r="O567" i="14"/>
  <c r="P567" i="14" s="1"/>
  <c r="O569" i="14"/>
  <c r="P569" i="14" s="1"/>
  <c r="L569" i="14"/>
  <c r="M569" i="14" s="1"/>
  <c r="U569" i="14"/>
  <c r="V569" i="14" s="1"/>
  <c r="AA581" i="14"/>
  <c r="AB581" i="14" s="1"/>
  <c r="AG581" i="14"/>
  <c r="AH581" i="14" s="1"/>
  <c r="X581" i="14"/>
  <c r="H581" i="14"/>
  <c r="O581" i="14"/>
  <c r="P581" i="14" s="1"/>
  <c r="L581" i="14"/>
  <c r="M581" i="14" s="1"/>
  <c r="AF589" i="14"/>
  <c r="O593" i="14"/>
  <c r="P593" i="14" s="1"/>
  <c r="AD593" i="14"/>
  <c r="AE593" i="14" s="1"/>
  <c r="U593" i="14"/>
  <c r="V593" i="14" s="1"/>
  <c r="L593" i="14"/>
  <c r="M593" i="14" s="1"/>
  <c r="AA593" i="14"/>
  <c r="AB593" i="14" s="1"/>
  <c r="AG593" i="14"/>
  <c r="AH593" i="14" s="1"/>
  <c r="X596" i="14"/>
  <c r="H596" i="14"/>
  <c r="O596" i="14"/>
  <c r="P596" i="14" s="1"/>
  <c r="AD596" i="14"/>
  <c r="AE596" i="14" s="1"/>
  <c r="U596" i="14"/>
  <c r="V596" i="14" s="1"/>
  <c r="L596" i="14"/>
  <c r="M596" i="14" s="1"/>
  <c r="Q600" i="14"/>
  <c r="I604" i="14"/>
  <c r="J604" i="14" s="1"/>
  <c r="K612" i="14"/>
  <c r="N613" i="14"/>
  <c r="K614" i="14"/>
  <c r="L617" i="14"/>
  <c r="M617" i="14" s="1"/>
  <c r="AG617" i="14"/>
  <c r="AH617" i="14" s="1"/>
  <c r="I617" i="14"/>
  <c r="J617" i="14" s="1"/>
  <c r="U617" i="14"/>
  <c r="V617" i="14" s="1"/>
  <c r="AD617" i="14"/>
  <c r="AE617" i="14" s="1"/>
  <c r="H617" i="14"/>
  <c r="R617" i="14"/>
  <c r="AA617" i="14"/>
  <c r="AB617" i="14" s="1"/>
  <c r="O617" i="14"/>
  <c r="P617" i="14" s="1"/>
  <c r="AF619" i="14"/>
  <c r="K634" i="14"/>
  <c r="N635" i="14"/>
  <c r="Q636" i="14"/>
  <c r="L641" i="14"/>
  <c r="M641" i="14" s="1"/>
  <c r="AG641" i="14"/>
  <c r="AH641" i="14" s="1"/>
  <c r="I641" i="14"/>
  <c r="J641" i="14" s="1"/>
  <c r="R641" i="14"/>
  <c r="AA641" i="14"/>
  <c r="AB641" i="14" s="1"/>
  <c r="O641" i="14"/>
  <c r="P641" i="14" s="1"/>
  <c r="X641" i="14"/>
  <c r="U641" i="14"/>
  <c r="V641" i="14" s="1"/>
  <c r="AI642" i="14"/>
  <c r="K660" i="14"/>
  <c r="AG552" i="14"/>
  <c r="AH552" i="14" s="1"/>
  <c r="I552" i="14"/>
  <c r="J552" i="14" s="1"/>
  <c r="I553" i="14"/>
  <c r="J553" i="14" s="1"/>
  <c r="R553" i="14"/>
  <c r="AA553" i="14"/>
  <c r="AB553" i="14" s="1"/>
  <c r="AA565" i="14"/>
  <c r="AB565" i="14" s="1"/>
  <c r="X565" i="14"/>
  <c r="H565" i="14"/>
  <c r="L565" i="14"/>
  <c r="M565" i="14" s="1"/>
  <c r="AG565" i="14"/>
  <c r="AH565" i="14" s="1"/>
  <c r="L576" i="14"/>
  <c r="M576" i="14" s="1"/>
  <c r="AG576" i="14"/>
  <c r="AH576" i="14" s="1"/>
  <c r="I576" i="14"/>
  <c r="J576" i="14" s="1"/>
  <c r="X576" i="14"/>
  <c r="H576" i="14"/>
  <c r="AF581" i="14"/>
  <c r="AG591" i="14"/>
  <c r="AH591" i="14" s="1"/>
  <c r="I591" i="14"/>
  <c r="J591" i="14" s="1"/>
  <c r="X591" i="14"/>
  <c r="H591" i="14"/>
  <c r="O591" i="14"/>
  <c r="P591" i="14" s="1"/>
  <c r="AD591" i="14"/>
  <c r="AE591" i="14" s="1"/>
  <c r="U591" i="14"/>
  <c r="V591" i="14" s="1"/>
  <c r="L591" i="14"/>
  <c r="M591" i="14" s="1"/>
  <c r="AF597" i="14"/>
  <c r="O601" i="14"/>
  <c r="P601" i="14" s="1"/>
  <c r="AD601" i="14"/>
  <c r="AE601" i="14" s="1"/>
  <c r="U601" i="14"/>
  <c r="V601" i="14" s="1"/>
  <c r="L601" i="14"/>
  <c r="M601" i="14" s="1"/>
  <c r="AA601" i="14"/>
  <c r="AB601" i="14" s="1"/>
  <c r="AG601" i="14"/>
  <c r="AH601" i="14" s="1"/>
  <c r="X604" i="14"/>
  <c r="H604" i="14"/>
  <c r="O604" i="14"/>
  <c r="P604" i="14" s="1"/>
  <c r="AD604" i="14"/>
  <c r="AE604" i="14" s="1"/>
  <c r="U604" i="14"/>
  <c r="V604" i="14" s="1"/>
  <c r="L604" i="14"/>
  <c r="M604" i="14" s="1"/>
  <c r="O609" i="14"/>
  <c r="P609" i="14" s="1"/>
  <c r="AD609" i="14"/>
  <c r="AE609" i="14" s="1"/>
  <c r="U609" i="14"/>
  <c r="V609" i="14" s="1"/>
  <c r="L609" i="14"/>
  <c r="M609" i="14" s="1"/>
  <c r="AA609" i="14"/>
  <c r="AB609" i="14" s="1"/>
  <c r="AG609" i="14"/>
  <c r="AH609" i="14" s="1"/>
  <c r="I609" i="14"/>
  <c r="J609" i="14" s="1"/>
  <c r="AG616" i="14"/>
  <c r="AH616" i="14" s="1"/>
  <c r="I616" i="14"/>
  <c r="J616" i="14" s="1"/>
  <c r="AD616" i="14"/>
  <c r="AE616" i="14" s="1"/>
  <c r="R616" i="14"/>
  <c r="AA616" i="14"/>
  <c r="AB616" i="14" s="1"/>
  <c r="O616" i="14"/>
  <c r="P616" i="14" s="1"/>
  <c r="X616" i="14"/>
  <c r="L616" i="14"/>
  <c r="M616" i="14" s="1"/>
  <c r="AC626" i="14"/>
  <c r="Q628" i="14"/>
  <c r="AG656" i="14"/>
  <c r="AH656" i="14" s="1"/>
  <c r="I656" i="14"/>
  <c r="J656" i="14" s="1"/>
  <c r="AD656" i="14"/>
  <c r="AE656" i="14" s="1"/>
  <c r="L656" i="14"/>
  <c r="M656" i="14" s="1"/>
  <c r="R656" i="14"/>
  <c r="AA656" i="14"/>
  <c r="AB656" i="14" s="1"/>
  <c r="O656" i="14"/>
  <c r="P656" i="14" s="1"/>
  <c r="U656" i="14"/>
  <c r="V656" i="14" s="1"/>
  <c r="H656" i="14"/>
  <c r="AC659" i="14"/>
  <c r="AA557" i="14"/>
  <c r="AB557" i="14" s="1"/>
  <c r="X557" i="14"/>
  <c r="H557" i="14"/>
  <c r="L557" i="14"/>
  <c r="M557" i="14" s="1"/>
  <c r="AG557" i="14"/>
  <c r="AH557" i="14" s="1"/>
  <c r="L568" i="14"/>
  <c r="M568" i="14" s="1"/>
  <c r="AG568" i="14"/>
  <c r="AH568" i="14" s="1"/>
  <c r="I568" i="14"/>
  <c r="J568" i="14" s="1"/>
  <c r="AA573" i="14"/>
  <c r="AB573" i="14" s="1"/>
  <c r="X573" i="14"/>
  <c r="H573" i="14"/>
  <c r="O573" i="14"/>
  <c r="P573" i="14" s="1"/>
  <c r="L573" i="14"/>
  <c r="M573" i="14" s="1"/>
  <c r="AI574" i="14"/>
  <c r="AA576" i="14"/>
  <c r="AB576" i="14" s="1"/>
  <c r="O577" i="14"/>
  <c r="P577" i="14" s="1"/>
  <c r="L577" i="14"/>
  <c r="M577" i="14" s="1"/>
  <c r="AA577" i="14"/>
  <c r="AB577" i="14" s="1"/>
  <c r="X577" i="14"/>
  <c r="N579" i="14"/>
  <c r="AI582" i="14"/>
  <c r="O585" i="14"/>
  <c r="P585" i="14" s="1"/>
  <c r="U585" i="14"/>
  <c r="V585" i="14" s="1"/>
  <c r="L585" i="14"/>
  <c r="M585" i="14" s="1"/>
  <c r="AA585" i="14"/>
  <c r="AB585" i="14" s="1"/>
  <c r="K590" i="14"/>
  <c r="R591" i="14"/>
  <c r="W602" i="14"/>
  <c r="AI606" i="14"/>
  <c r="W608" i="14"/>
  <c r="R609" i="14"/>
  <c r="U616" i="14"/>
  <c r="V616" i="14" s="1"/>
  <c r="K619" i="14"/>
  <c r="AD623" i="14"/>
  <c r="AE623" i="14" s="1"/>
  <c r="AA623" i="14"/>
  <c r="AB623" i="14" s="1"/>
  <c r="O623" i="14"/>
  <c r="P623" i="14" s="1"/>
  <c r="X623" i="14"/>
  <c r="AG623" i="14"/>
  <c r="AH623" i="14" s="1"/>
  <c r="L623" i="14"/>
  <c r="M623" i="14" s="1"/>
  <c r="I623" i="14"/>
  <c r="J623" i="14" s="1"/>
  <c r="R623" i="14"/>
  <c r="AF626" i="14"/>
  <c r="AF634" i="14"/>
  <c r="AF641" i="14"/>
  <c r="K661" i="14"/>
  <c r="L649" i="14"/>
  <c r="M649" i="14" s="1"/>
  <c r="AG649" i="14"/>
  <c r="AH649" i="14" s="1"/>
  <c r="I649" i="14"/>
  <c r="J649" i="14" s="1"/>
  <c r="W652" i="14"/>
  <c r="AD655" i="14"/>
  <c r="AE655" i="14" s="1"/>
  <c r="AA655" i="14"/>
  <c r="AB655" i="14" s="1"/>
  <c r="AG655" i="14"/>
  <c r="AH655" i="14" s="1"/>
  <c r="I655" i="14"/>
  <c r="J655" i="14" s="1"/>
  <c r="L655" i="14"/>
  <c r="M655" i="14" s="1"/>
  <c r="X655" i="14"/>
  <c r="AG664" i="14"/>
  <c r="AH664" i="14" s="1"/>
  <c r="I664" i="14"/>
  <c r="J664" i="14" s="1"/>
  <c r="X664" i="14"/>
  <c r="H664" i="14"/>
  <c r="AD664" i="14"/>
  <c r="AE664" i="14" s="1"/>
  <c r="L664" i="14"/>
  <c r="M664" i="14" s="1"/>
  <c r="AC668" i="14"/>
  <c r="AD671" i="14"/>
  <c r="AE671" i="14" s="1"/>
  <c r="U671" i="14"/>
  <c r="V671" i="14" s="1"/>
  <c r="L671" i="14"/>
  <c r="M671" i="14" s="1"/>
  <c r="AA671" i="14"/>
  <c r="AB671" i="14" s="1"/>
  <c r="AG671" i="14"/>
  <c r="AH671" i="14" s="1"/>
  <c r="I671" i="14"/>
  <c r="J671" i="14" s="1"/>
  <c r="O671" i="14"/>
  <c r="P671" i="14" s="1"/>
  <c r="K676" i="14"/>
  <c r="K685" i="14"/>
  <c r="N689" i="14"/>
  <c r="AF691" i="14"/>
  <c r="AI692" i="14"/>
  <c r="O695" i="14"/>
  <c r="P695" i="14" s="1"/>
  <c r="AD695" i="14"/>
  <c r="AE695" i="14" s="1"/>
  <c r="U695" i="14"/>
  <c r="V695" i="14" s="1"/>
  <c r="L695" i="14"/>
  <c r="M695" i="14" s="1"/>
  <c r="AA695" i="14"/>
  <c r="AB695" i="14" s="1"/>
  <c r="AG695" i="14"/>
  <c r="AH695" i="14" s="1"/>
  <c r="I695" i="14"/>
  <c r="J695" i="14" s="1"/>
  <c r="X695" i="14"/>
  <c r="H695" i="14"/>
  <c r="R612" i="14"/>
  <c r="O634" i="14"/>
  <c r="P634" i="14" s="1"/>
  <c r="L634" i="14"/>
  <c r="M634" i="14" s="1"/>
  <c r="U634" i="14"/>
  <c r="V634" i="14" s="1"/>
  <c r="AA638" i="14"/>
  <c r="AB638" i="14" s="1"/>
  <c r="X638" i="14"/>
  <c r="H638" i="14"/>
  <c r="L638" i="14"/>
  <c r="M638" i="14" s="1"/>
  <c r="AG638" i="14"/>
  <c r="AH638" i="14" s="1"/>
  <c r="X645" i="14"/>
  <c r="H645" i="14"/>
  <c r="U645" i="14"/>
  <c r="V645" i="14" s="1"/>
  <c r="AG645" i="14"/>
  <c r="AH645" i="14" s="1"/>
  <c r="Q654" i="14"/>
  <c r="K658" i="14"/>
  <c r="AI660" i="14"/>
  <c r="K662" i="14"/>
  <c r="AD663" i="14"/>
  <c r="AE663" i="14" s="1"/>
  <c r="U663" i="14"/>
  <c r="V663" i="14" s="1"/>
  <c r="AA663" i="14"/>
  <c r="AB663" i="14" s="1"/>
  <c r="AG663" i="14"/>
  <c r="AH663" i="14" s="1"/>
  <c r="I663" i="14"/>
  <c r="J663" i="14" s="1"/>
  <c r="L663" i="14"/>
  <c r="M663" i="14" s="1"/>
  <c r="O664" i="14"/>
  <c r="P664" i="14" s="1"/>
  <c r="W666" i="14"/>
  <c r="AI666" i="14"/>
  <c r="AC672" i="14"/>
  <c r="AF676" i="14"/>
  <c r="AI677" i="14"/>
  <c r="AF683" i="14"/>
  <c r="O687" i="14"/>
  <c r="P687" i="14" s="1"/>
  <c r="AD687" i="14"/>
  <c r="AE687" i="14" s="1"/>
  <c r="U687" i="14"/>
  <c r="V687" i="14" s="1"/>
  <c r="L687" i="14"/>
  <c r="M687" i="14" s="1"/>
  <c r="AA687" i="14"/>
  <c r="AB687" i="14" s="1"/>
  <c r="AG687" i="14"/>
  <c r="AH687" i="14" s="1"/>
  <c r="I687" i="14"/>
  <c r="J687" i="14" s="1"/>
  <c r="X687" i="14"/>
  <c r="H687" i="14"/>
  <c r="AC694" i="14"/>
  <c r="Q694" i="14"/>
  <c r="AI721" i="14"/>
  <c r="AI676" i="14"/>
  <c r="AC682" i="14"/>
  <c r="AC686" i="14"/>
  <c r="AC690" i="14"/>
  <c r="N693" i="14"/>
  <c r="R574" i="14"/>
  <c r="R582" i="14"/>
  <c r="H584" i="14"/>
  <c r="X584" i="14"/>
  <c r="O589" i="14"/>
  <c r="P589" i="14" s="1"/>
  <c r="R590" i="14"/>
  <c r="H592" i="14"/>
  <c r="X592" i="14"/>
  <c r="O597" i="14"/>
  <c r="P597" i="14" s="1"/>
  <c r="R598" i="14"/>
  <c r="H600" i="14"/>
  <c r="X600" i="14"/>
  <c r="O605" i="14"/>
  <c r="P605" i="14" s="1"/>
  <c r="R606" i="14"/>
  <c r="H608" i="14"/>
  <c r="X608" i="14"/>
  <c r="L612" i="14"/>
  <c r="M612" i="14" s="1"/>
  <c r="O613" i="14"/>
  <c r="P613" i="14" s="1"/>
  <c r="AA614" i="14"/>
  <c r="AB614" i="14" s="1"/>
  <c r="X614" i="14"/>
  <c r="R614" i="14"/>
  <c r="H618" i="14"/>
  <c r="R618" i="14"/>
  <c r="I622" i="14"/>
  <c r="J622" i="14" s="1"/>
  <c r="AD622" i="14"/>
  <c r="AE622" i="14" s="1"/>
  <c r="R625" i="14"/>
  <c r="O626" i="14"/>
  <c r="P626" i="14" s="1"/>
  <c r="L626" i="14"/>
  <c r="M626" i="14" s="1"/>
  <c r="U626" i="14"/>
  <c r="V626" i="14" s="1"/>
  <c r="I629" i="14"/>
  <c r="J629" i="14" s="1"/>
  <c r="AA630" i="14"/>
  <c r="AB630" i="14" s="1"/>
  <c r="X630" i="14"/>
  <c r="H630" i="14"/>
  <c r="L630" i="14"/>
  <c r="M630" i="14" s="1"/>
  <c r="AG630" i="14"/>
  <c r="AH630" i="14" s="1"/>
  <c r="R632" i="14"/>
  <c r="X634" i="14"/>
  <c r="X637" i="14"/>
  <c r="H637" i="14"/>
  <c r="U637" i="14"/>
  <c r="V637" i="14" s="1"/>
  <c r="AG637" i="14"/>
  <c r="AH637" i="14" s="1"/>
  <c r="O649" i="14"/>
  <c r="P649" i="14" s="1"/>
  <c r="AG654" i="14"/>
  <c r="AH654" i="14" s="1"/>
  <c r="L657" i="14"/>
  <c r="M657" i="14" s="1"/>
  <c r="AA657" i="14"/>
  <c r="AB657" i="14" s="1"/>
  <c r="AG657" i="14"/>
  <c r="AH657" i="14" s="1"/>
  <c r="I657" i="14"/>
  <c r="J657" i="14" s="1"/>
  <c r="O657" i="14"/>
  <c r="P657" i="14" s="1"/>
  <c r="AG672" i="14"/>
  <c r="AH672" i="14" s="1"/>
  <c r="I672" i="14"/>
  <c r="J672" i="14" s="1"/>
  <c r="X672" i="14"/>
  <c r="H672" i="14"/>
  <c r="O672" i="14"/>
  <c r="P672" i="14" s="1"/>
  <c r="AD672" i="14"/>
  <c r="AE672" i="14" s="1"/>
  <c r="L672" i="14"/>
  <c r="M672" i="14" s="1"/>
  <c r="AC675" i="14"/>
  <c r="K677" i="14"/>
  <c r="W696" i="14"/>
  <c r="O562" i="14"/>
  <c r="P562" i="14" s="1"/>
  <c r="O570" i="14"/>
  <c r="P570" i="14" s="1"/>
  <c r="AA574" i="14"/>
  <c r="AB574" i="14" s="1"/>
  <c r="O578" i="14"/>
  <c r="P578" i="14" s="1"/>
  <c r="AA582" i="14"/>
  <c r="AB582" i="14" s="1"/>
  <c r="I584" i="14"/>
  <c r="J584" i="14" s="1"/>
  <c r="AG584" i="14"/>
  <c r="AH584" i="14" s="1"/>
  <c r="O586" i="14"/>
  <c r="P586" i="14" s="1"/>
  <c r="H589" i="14"/>
  <c r="X589" i="14"/>
  <c r="AA590" i="14"/>
  <c r="AB590" i="14" s="1"/>
  <c r="I592" i="14"/>
  <c r="J592" i="14" s="1"/>
  <c r="AG592" i="14"/>
  <c r="AH592" i="14" s="1"/>
  <c r="O594" i="14"/>
  <c r="P594" i="14" s="1"/>
  <c r="H597" i="14"/>
  <c r="X597" i="14"/>
  <c r="AA598" i="14"/>
  <c r="AB598" i="14" s="1"/>
  <c r="I600" i="14"/>
  <c r="J600" i="14" s="1"/>
  <c r="AG600" i="14"/>
  <c r="AH600" i="14" s="1"/>
  <c r="O602" i="14"/>
  <c r="P602" i="14" s="1"/>
  <c r="H605" i="14"/>
  <c r="X605" i="14"/>
  <c r="AA606" i="14"/>
  <c r="AB606" i="14" s="1"/>
  <c r="I608" i="14"/>
  <c r="J608" i="14" s="1"/>
  <c r="AG608" i="14"/>
  <c r="AH608" i="14" s="1"/>
  <c r="O610" i="14"/>
  <c r="P610" i="14" s="1"/>
  <c r="U612" i="14"/>
  <c r="V612" i="14" s="1"/>
  <c r="H613" i="14"/>
  <c r="X613" i="14"/>
  <c r="AD615" i="14"/>
  <c r="AE615" i="14" s="1"/>
  <c r="AA615" i="14"/>
  <c r="AB615" i="14" s="1"/>
  <c r="U615" i="14"/>
  <c r="V615" i="14" s="1"/>
  <c r="I618" i="14"/>
  <c r="J618" i="14" s="1"/>
  <c r="H625" i="14"/>
  <c r="AD625" i="14"/>
  <c r="AE625" i="14" s="1"/>
  <c r="AG626" i="14"/>
  <c r="AH626" i="14" s="1"/>
  <c r="L633" i="14"/>
  <c r="M633" i="14" s="1"/>
  <c r="AG633" i="14"/>
  <c r="AH633" i="14" s="1"/>
  <c r="I633" i="14"/>
  <c r="J633" i="14" s="1"/>
  <c r="L637" i="14"/>
  <c r="M637" i="14" s="1"/>
  <c r="O638" i="14"/>
  <c r="P638" i="14" s="1"/>
  <c r="H639" i="14"/>
  <c r="AG640" i="14"/>
  <c r="AH640" i="14" s="1"/>
  <c r="I640" i="14"/>
  <c r="J640" i="14" s="1"/>
  <c r="AD640" i="14"/>
  <c r="AE640" i="14" s="1"/>
  <c r="U640" i="14"/>
  <c r="V640" i="14" s="1"/>
  <c r="O645" i="14"/>
  <c r="P645" i="14" s="1"/>
  <c r="AD647" i="14"/>
  <c r="AE647" i="14" s="1"/>
  <c r="AA647" i="14"/>
  <c r="AB647" i="14" s="1"/>
  <c r="U647" i="14"/>
  <c r="V647" i="14" s="1"/>
  <c r="AA649" i="14"/>
  <c r="AB649" i="14" s="1"/>
  <c r="I650" i="14"/>
  <c r="J650" i="14" s="1"/>
  <c r="AI651" i="14"/>
  <c r="Q652" i="14"/>
  <c r="X653" i="14"/>
  <c r="H653" i="14"/>
  <c r="U653" i="14"/>
  <c r="V653" i="14" s="1"/>
  <c r="AA653" i="14"/>
  <c r="AB653" i="14" s="1"/>
  <c r="L653" i="14"/>
  <c r="M653" i="14" s="1"/>
  <c r="I654" i="14"/>
  <c r="J654" i="14" s="1"/>
  <c r="R655" i="14"/>
  <c r="AD657" i="14"/>
  <c r="AE657" i="14" s="1"/>
  <c r="X661" i="14"/>
  <c r="H661" i="14"/>
  <c r="O661" i="14"/>
  <c r="P661" i="14" s="1"/>
  <c r="U661" i="14"/>
  <c r="V661" i="14" s="1"/>
  <c r="AA661" i="14"/>
  <c r="AB661" i="14" s="1"/>
  <c r="L661" i="14"/>
  <c r="M661" i="14" s="1"/>
  <c r="R663" i="14"/>
  <c r="U664" i="14"/>
  <c r="V664" i="14" s="1"/>
  <c r="H665" i="14"/>
  <c r="K666" i="14"/>
  <c r="AI668" i="14"/>
  <c r="X671" i="14"/>
  <c r="R672" i="14"/>
  <c r="AF675" i="14"/>
  <c r="N677" i="14"/>
  <c r="N678" i="14"/>
  <c r="W688" i="14"/>
  <c r="K692" i="14"/>
  <c r="W698" i="14"/>
  <c r="AC699" i="14"/>
  <c r="K714" i="14"/>
  <c r="R584" i="14"/>
  <c r="I589" i="14"/>
  <c r="J589" i="14" s="1"/>
  <c r="AG589" i="14"/>
  <c r="AH589" i="14" s="1"/>
  <c r="R592" i="14"/>
  <c r="I597" i="14"/>
  <c r="J597" i="14" s="1"/>
  <c r="AG597" i="14"/>
  <c r="AH597" i="14" s="1"/>
  <c r="R600" i="14"/>
  <c r="I605" i="14"/>
  <c r="J605" i="14" s="1"/>
  <c r="AG605" i="14"/>
  <c r="AH605" i="14" s="1"/>
  <c r="R608" i="14"/>
  <c r="AD612" i="14"/>
  <c r="AE612" i="14" s="1"/>
  <c r="I613" i="14"/>
  <c r="J613" i="14" s="1"/>
  <c r="AG613" i="14"/>
  <c r="AH613" i="14" s="1"/>
  <c r="O618" i="14"/>
  <c r="P618" i="14" s="1"/>
  <c r="L618" i="14"/>
  <c r="M618" i="14" s="1"/>
  <c r="U618" i="14"/>
  <c r="V618" i="14" s="1"/>
  <c r="AA622" i="14"/>
  <c r="AB622" i="14" s="1"/>
  <c r="X622" i="14"/>
  <c r="H622" i="14"/>
  <c r="L622" i="14"/>
  <c r="M622" i="14" s="1"/>
  <c r="AG622" i="14"/>
  <c r="AH622" i="14" s="1"/>
  <c r="X629" i="14"/>
  <c r="H629" i="14"/>
  <c r="U629" i="14"/>
  <c r="V629" i="14" s="1"/>
  <c r="AG629" i="14"/>
  <c r="AH629" i="14" s="1"/>
  <c r="AA645" i="14"/>
  <c r="AB645" i="14" s="1"/>
  <c r="AG647" i="14"/>
  <c r="AH647" i="14" s="1"/>
  <c r="R649" i="14"/>
  <c r="O650" i="14"/>
  <c r="P650" i="14" s="1"/>
  <c r="L650" i="14"/>
  <c r="M650" i="14" s="1"/>
  <c r="U650" i="14"/>
  <c r="V650" i="14" s="1"/>
  <c r="AC660" i="14"/>
  <c r="AF661" i="14"/>
  <c r="AI662" i="14"/>
  <c r="Q670" i="14"/>
  <c r="AC674" i="14"/>
  <c r="Q678" i="14"/>
  <c r="K684" i="14"/>
  <c r="AF698" i="14"/>
  <c r="R589" i="14"/>
  <c r="R597" i="14"/>
  <c r="R605" i="14"/>
  <c r="O612" i="14"/>
  <c r="P612" i="14" s="1"/>
  <c r="R613" i="14"/>
  <c r="L625" i="14"/>
  <c r="M625" i="14" s="1"/>
  <c r="AG625" i="14"/>
  <c r="AH625" i="14" s="1"/>
  <c r="I625" i="14"/>
  <c r="J625" i="14" s="1"/>
  <c r="AG632" i="14"/>
  <c r="AH632" i="14" s="1"/>
  <c r="I632" i="14"/>
  <c r="J632" i="14" s="1"/>
  <c r="AD632" i="14"/>
  <c r="AE632" i="14" s="1"/>
  <c r="U632" i="14"/>
  <c r="V632" i="14" s="1"/>
  <c r="AA634" i="14"/>
  <c r="AB634" i="14" s="1"/>
  <c r="R638" i="14"/>
  <c r="AD639" i="14"/>
  <c r="AE639" i="14" s="1"/>
  <c r="AA639" i="14"/>
  <c r="AB639" i="14" s="1"/>
  <c r="U639" i="14"/>
  <c r="V639" i="14" s="1"/>
  <c r="R645" i="14"/>
  <c r="H649" i="14"/>
  <c r="AD649" i="14"/>
  <c r="AE649" i="14" s="1"/>
  <c r="AA654" i="14"/>
  <c r="AB654" i="14" s="1"/>
  <c r="X654" i="14"/>
  <c r="H654" i="14"/>
  <c r="AD654" i="14"/>
  <c r="AE654" i="14" s="1"/>
  <c r="L654" i="14"/>
  <c r="M654" i="14" s="1"/>
  <c r="H655" i="14"/>
  <c r="U655" i="14"/>
  <c r="V655" i="14" s="1"/>
  <c r="W658" i="14"/>
  <c r="L665" i="14"/>
  <c r="M665" i="14" s="1"/>
  <c r="AA665" i="14"/>
  <c r="AB665" i="14" s="1"/>
  <c r="AG665" i="14"/>
  <c r="AH665" i="14" s="1"/>
  <c r="I665" i="14"/>
  <c r="J665" i="14" s="1"/>
  <c r="O665" i="14"/>
  <c r="P665" i="14" s="1"/>
  <c r="H671" i="14"/>
  <c r="W672" i="14"/>
  <c r="Q679" i="14"/>
  <c r="AG680" i="14"/>
  <c r="AH680" i="14" s="1"/>
  <c r="I680" i="14"/>
  <c r="J680" i="14" s="1"/>
  <c r="X680" i="14"/>
  <c r="H680" i="14"/>
  <c r="O680" i="14"/>
  <c r="P680" i="14" s="1"/>
  <c r="AD680" i="14"/>
  <c r="AE680" i="14" s="1"/>
  <c r="L680" i="14"/>
  <c r="M680" i="14" s="1"/>
  <c r="AA680" i="14"/>
  <c r="AB680" i="14" s="1"/>
  <c r="R680" i="14"/>
  <c r="W681" i="14"/>
  <c r="AF684" i="14"/>
  <c r="Q690" i="14"/>
  <c r="H612" i="14"/>
  <c r="AG614" i="14"/>
  <c r="AH614" i="14" s="1"/>
  <c r="X618" i="14"/>
  <c r="X621" i="14"/>
  <c r="H621" i="14"/>
  <c r="U621" i="14"/>
  <c r="V621" i="14" s="1"/>
  <c r="AG621" i="14"/>
  <c r="AH621" i="14" s="1"/>
  <c r="K628" i="14"/>
  <c r="N629" i="14"/>
  <c r="Q630" i="14"/>
  <c r="L632" i="14"/>
  <c r="M632" i="14" s="1"/>
  <c r="O633" i="14"/>
  <c r="P633" i="14" s="1"/>
  <c r="H634" i="14"/>
  <c r="R634" i="14"/>
  <c r="K635" i="14"/>
  <c r="AF635" i="14"/>
  <c r="N636" i="14"/>
  <c r="AI636" i="14"/>
  <c r="Q637" i="14"/>
  <c r="AA637" i="14"/>
  <c r="AB637" i="14" s="1"/>
  <c r="I638" i="14"/>
  <c r="J638" i="14" s="1"/>
  <c r="AD638" i="14"/>
  <c r="AE638" i="14" s="1"/>
  <c r="L639" i="14"/>
  <c r="M639" i="14" s="1"/>
  <c r="AG639" i="14"/>
  <c r="AH639" i="14" s="1"/>
  <c r="O640" i="14"/>
  <c r="P640" i="14" s="1"/>
  <c r="O642" i="14"/>
  <c r="P642" i="14" s="1"/>
  <c r="L642" i="14"/>
  <c r="M642" i="14" s="1"/>
  <c r="U642" i="14"/>
  <c r="V642" i="14" s="1"/>
  <c r="AF642" i="14"/>
  <c r="AI643" i="14"/>
  <c r="I645" i="14"/>
  <c r="J645" i="14" s="1"/>
  <c r="AD645" i="14"/>
  <c r="AE645" i="14" s="1"/>
  <c r="AA646" i="14"/>
  <c r="AB646" i="14" s="1"/>
  <c r="X646" i="14"/>
  <c r="H646" i="14"/>
  <c r="L646" i="14"/>
  <c r="M646" i="14" s="1"/>
  <c r="AG646" i="14"/>
  <c r="AH646" i="14" s="1"/>
  <c r="O647" i="14"/>
  <c r="P647" i="14" s="1"/>
  <c r="U649" i="14"/>
  <c r="V649" i="14" s="1"/>
  <c r="X650" i="14"/>
  <c r="Q653" i="14"/>
  <c r="AD653" i="14"/>
  <c r="AE653" i="14" s="1"/>
  <c r="U657" i="14"/>
  <c r="V657" i="14" s="1"/>
  <c r="Q660" i="14"/>
  <c r="R661" i="14"/>
  <c r="H663" i="14"/>
  <c r="X663" i="14"/>
  <c r="AA664" i="14"/>
  <c r="AB664" i="14" s="1"/>
  <c r="AD665" i="14"/>
  <c r="AE665" i="14" s="1"/>
  <c r="X669" i="14"/>
  <c r="H669" i="14"/>
  <c r="O669" i="14"/>
  <c r="P669" i="14" s="1"/>
  <c r="AD669" i="14"/>
  <c r="AE669" i="14" s="1"/>
  <c r="U669" i="14"/>
  <c r="V669" i="14" s="1"/>
  <c r="AA669" i="14"/>
  <c r="AB669" i="14" s="1"/>
  <c r="L669" i="14"/>
  <c r="M669" i="14" s="1"/>
  <c r="AG669" i="14"/>
  <c r="AH669" i="14" s="1"/>
  <c r="AD679" i="14"/>
  <c r="AE679" i="14" s="1"/>
  <c r="U679" i="14"/>
  <c r="V679" i="14" s="1"/>
  <c r="L679" i="14"/>
  <c r="M679" i="14" s="1"/>
  <c r="AA679" i="14"/>
  <c r="AB679" i="14" s="1"/>
  <c r="AG679" i="14"/>
  <c r="AH679" i="14" s="1"/>
  <c r="I679" i="14"/>
  <c r="J679" i="14" s="1"/>
  <c r="X679" i="14"/>
  <c r="H679" i="14"/>
  <c r="R679" i="14"/>
  <c r="U680" i="14"/>
  <c r="V680" i="14" s="1"/>
  <c r="AI684" i="14"/>
  <c r="R695" i="14"/>
  <c r="AC697" i="14"/>
  <c r="N723" i="14"/>
  <c r="R677" i="14"/>
  <c r="R685" i="14"/>
  <c r="AA688" i="14"/>
  <c r="AB688" i="14" s="1"/>
  <c r="R693" i="14"/>
  <c r="AA696" i="14"/>
  <c r="AB696" i="14" s="1"/>
  <c r="W697" i="14"/>
  <c r="K699" i="14"/>
  <c r="AF700" i="14"/>
  <c r="Q705" i="14"/>
  <c r="AF705" i="14"/>
  <c r="AC707" i="14"/>
  <c r="N711" i="14"/>
  <c r="Q715" i="14"/>
  <c r="Q719" i="14"/>
  <c r="AF720" i="14"/>
  <c r="AC724" i="14"/>
  <c r="K739" i="14"/>
  <c r="R658" i="14"/>
  <c r="AD662" i="14"/>
  <c r="AE662" i="14" s="1"/>
  <c r="R666" i="14"/>
  <c r="AD670" i="14"/>
  <c r="AE670" i="14" s="1"/>
  <c r="O673" i="14"/>
  <c r="P673" i="14" s="1"/>
  <c r="R674" i="14"/>
  <c r="AA677" i="14"/>
  <c r="AB677" i="14" s="1"/>
  <c r="AD678" i="14"/>
  <c r="AE678" i="14" s="1"/>
  <c r="O681" i="14"/>
  <c r="P681" i="14" s="1"/>
  <c r="R682" i="14"/>
  <c r="AA685" i="14"/>
  <c r="AB685" i="14" s="1"/>
  <c r="AD686" i="14"/>
  <c r="AE686" i="14" s="1"/>
  <c r="L688" i="14"/>
  <c r="M688" i="14" s="1"/>
  <c r="O689" i="14"/>
  <c r="P689" i="14" s="1"/>
  <c r="R690" i="14"/>
  <c r="AA693" i="14"/>
  <c r="AB693" i="14" s="1"/>
  <c r="AD694" i="14"/>
  <c r="AE694" i="14" s="1"/>
  <c r="L696" i="14"/>
  <c r="M696" i="14" s="1"/>
  <c r="O697" i="14"/>
  <c r="P697" i="14" s="1"/>
  <c r="X697" i="14"/>
  <c r="AC698" i="14"/>
  <c r="Q703" i="14"/>
  <c r="AF704" i="14"/>
  <c r="O713" i="14"/>
  <c r="P713" i="14" s="1"/>
  <c r="AD713" i="14"/>
  <c r="AE713" i="14" s="1"/>
  <c r="AI715" i="14"/>
  <c r="K717" i="14"/>
  <c r="AF724" i="14"/>
  <c r="W732" i="14"/>
  <c r="AF737" i="14"/>
  <c r="K741" i="14"/>
  <c r="AI703" i="14"/>
  <c r="AF717" i="14"/>
  <c r="W722" i="14"/>
  <c r="AI728" i="14"/>
  <c r="K749" i="14"/>
  <c r="O619" i="14"/>
  <c r="P619" i="14" s="1"/>
  <c r="R620" i="14"/>
  <c r="O627" i="14"/>
  <c r="P627" i="14" s="1"/>
  <c r="R628" i="14"/>
  <c r="O635" i="14"/>
  <c r="P635" i="14" s="1"/>
  <c r="R636" i="14"/>
  <c r="O643" i="14"/>
  <c r="P643" i="14" s="1"/>
  <c r="R644" i="14"/>
  <c r="O651" i="14"/>
  <c r="P651" i="14" s="1"/>
  <c r="R652" i="14"/>
  <c r="L658" i="14"/>
  <c r="M658" i="14" s="1"/>
  <c r="O659" i="14"/>
  <c r="P659" i="14" s="1"/>
  <c r="R660" i="14"/>
  <c r="H662" i="14"/>
  <c r="X662" i="14"/>
  <c r="L666" i="14"/>
  <c r="M666" i="14" s="1"/>
  <c r="O667" i="14"/>
  <c r="P667" i="14" s="1"/>
  <c r="R668" i="14"/>
  <c r="H670" i="14"/>
  <c r="X670" i="14"/>
  <c r="I673" i="14"/>
  <c r="J673" i="14" s="1"/>
  <c r="AG673" i="14"/>
  <c r="AH673" i="14" s="1"/>
  <c r="L674" i="14"/>
  <c r="M674" i="14" s="1"/>
  <c r="O675" i="14"/>
  <c r="P675" i="14" s="1"/>
  <c r="R676" i="14"/>
  <c r="U677" i="14"/>
  <c r="V677" i="14" s="1"/>
  <c r="H678" i="14"/>
  <c r="X678" i="14"/>
  <c r="I681" i="14"/>
  <c r="J681" i="14" s="1"/>
  <c r="AG681" i="14"/>
  <c r="AH681" i="14" s="1"/>
  <c r="L682" i="14"/>
  <c r="M682" i="14" s="1"/>
  <c r="O683" i="14"/>
  <c r="P683" i="14" s="1"/>
  <c r="R684" i="14"/>
  <c r="U685" i="14"/>
  <c r="V685" i="14" s="1"/>
  <c r="H686" i="14"/>
  <c r="X686" i="14"/>
  <c r="AD688" i="14"/>
  <c r="AE688" i="14" s="1"/>
  <c r="I689" i="14"/>
  <c r="J689" i="14" s="1"/>
  <c r="AG689" i="14"/>
  <c r="AH689" i="14" s="1"/>
  <c r="L690" i="14"/>
  <c r="M690" i="14" s="1"/>
  <c r="O691" i="14"/>
  <c r="P691" i="14" s="1"/>
  <c r="U693" i="14"/>
  <c r="V693" i="14" s="1"/>
  <c r="H694" i="14"/>
  <c r="X694" i="14"/>
  <c r="AD696" i="14"/>
  <c r="AE696" i="14" s="1"/>
  <c r="I697" i="14"/>
  <c r="J697" i="14" s="1"/>
  <c r="H698" i="14"/>
  <c r="AI702" i="14"/>
  <c r="AI711" i="14"/>
  <c r="W715" i="14"/>
  <c r="K720" i="14"/>
  <c r="AF757" i="14"/>
  <c r="R673" i="14"/>
  <c r="AD677" i="14"/>
  <c r="AE677" i="14" s="1"/>
  <c r="R681" i="14"/>
  <c r="AD685" i="14"/>
  <c r="AE685" i="14" s="1"/>
  <c r="O688" i="14"/>
  <c r="P688" i="14" s="1"/>
  <c r="R689" i="14"/>
  <c r="AD693" i="14"/>
  <c r="AE693" i="14" s="1"/>
  <c r="O696" i="14"/>
  <c r="P696" i="14" s="1"/>
  <c r="AG697" i="14"/>
  <c r="AH697" i="14" s="1"/>
  <c r="AD697" i="14"/>
  <c r="AE697" i="14" s="1"/>
  <c r="R697" i="14"/>
  <c r="W707" i="14"/>
  <c r="U713" i="14"/>
  <c r="V713" i="14" s="1"/>
  <c r="Q720" i="14"/>
  <c r="K722" i="14"/>
  <c r="AD723" i="14"/>
  <c r="AE723" i="14" s="1"/>
  <c r="U723" i="14"/>
  <c r="V723" i="14" s="1"/>
  <c r="O723" i="14"/>
  <c r="P723" i="14" s="1"/>
  <c r="AG723" i="14"/>
  <c r="AH723" i="14" s="1"/>
  <c r="I723" i="14"/>
  <c r="J723" i="14" s="1"/>
  <c r="R723" i="14"/>
  <c r="H723" i="14"/>
  <c r="Q724" i="14"/>
  <c r="W727" i="14"/>
  <c r="K736" i="14"/>
  <c r="R662" i="14"/>
  <c r="R670" i="14"/>
  <c r="AA673" i="14"/>
  <c r="AB673" i="14" s="1"/>
  <c r="O677" i="14"/>
  <c r="P677" i="14" s="1"/>
  <c r="R678" i="14"/>
  <c r="AA681" i="14"/>
  <c r="AB681" i="14" s="1"/>
  <c r="O685" i="14"/>
  <c r="P685" i="14" s="1"/>
  <c r="R686" i="14"/>
  <c r="H688" i="14"/>
  <c r="X688" i="14"/>
  <c r="AA689" i="14"/>
  <c r="AB689" i="14" s="1"/>
  <c r="O693" i="14"/>
  <c r="P693" i="14" s="1"/>
  <c r="R694" i="14"/>
  <c r="H696" i="14"/>
  <c r="X696" i="14"/>
  <c r="L698" i="14"/>
  <c r="M698" i="14" s="1"/>
  <c r="AG698" i="14"/>
  <c r="AH698" i="14" s="1"/>
  <c r="I698" i="14"/>
  <c r="J698" i="14" s="1"/>
  <c r="K703" i="14"/>
  <c r="AG716" i="14"/>
  <c r="AH716" i="14" s="1"/>
  <c r="I716" i="14"/>
  <c r="J716" i="14" s="1"/>
  <c r="AD716" i="14"/>
  <c r="AE716" i="14" s="1"/>
  <c r="U716" i="14"/>
  <c r="V716" i="14" s="1"/>
  <c r="L716" i="14"/>
  <c r="M716" i="14" s="1"/>
  <c r="AA716" i="14"/>
  <c r="AB716" i="14" s="1"/>
  <c r="R716" i="14"/>
  <c r="H716" i="14"/>
  <c r="X716" i="14"/>
  <c r="O716" i="14"/>
  <c r="P716" i="14" s="1"/>
  <c r="X721" i="14"/>
  <c r="H721" i="14"/>
  <c r="O721" i="14"/>
  <c r="P721" i="14" s="1"/>
  <c r="AD721" i="14"/>
  <c r="AE721" i="14" s="1"/>
  <c r="I721" i="14"/>
  <c r="J721" i="14" s="1"/>
  <c r="AA721" i="14"/>
  <c r="AB721" i="14" s="1"/>
  <c r="L721" i="14"/>
  <c r="M721" i="14" s="1"/>
  <c r="R721" i="14"/>
  <c r="AI725" i="14"/>
  <c r="AF729" i="14"/>
  <c r="W748" i="14"/>
  <c r="AI753" i="14"/>
  <c r="N761" i="14"/>
  <c r="N771" i="14"/>
  <c r="H677" i="14"/>
  <c r="H685" i="14"/>
  <c r="I688" i="14"/>
  <c r="J688" i="14" s="1"/>
  <c r="AG688" i="14"/>
  <c r="AH688" i="14" s="1"/>
  <c r="H693" i="14"/>
  <c r="I696" i="14"/>
  <c r="J696" i="14" s="1"/>
  <c r="AG696" i="14"/>
  <c r="AH696" i="14" s="1"/>
  <c r="L697" i="14"/>
  <c r="M697" i="14" s="1"/>
  <c r="X698" i="14"/>
  <c r="K701" i="14"/>
  <c r="O702" i="14"/>
  <c r="P702" i="14" s="1"/>
  <c r="AD702" i="14"/>
  <c r="AE702" i="14" s="1"/>
  <c r="U702" i="14"/>
  <c r="V702" i="14" s="1"/>
  <c r="L702" i="14"/>
  <c r="M702" i="14" s="1"/>
  <c r="AA702" i="14"/>
  <c r="AB702" i="14" s="1"/>
  <c r="R702" i="14"/>
  <c r="I702" i="14"/>
  <c r="J702" i="14" s="1"/>
  <c r="U704" i="14"/>
  <c r="V704" i="14" s="1"/>
  <c r="L704" i="14"/>
  <c r="M704" i="14" s="1"/>
  <c r="AA704" i="14"/>
  <c r="AB704" i="14" s="1"/>
  <c r="R704" i="14"/>
  <c r="I704" i="14"/>
  <c r="J704" i="14" s="1"/>
  <c r="AG704" i="14"/>
  <c r="AH704" i="14" s="1"/>
  <c r="X704" i="14"/>
  <c r="O704" i="14"/>
  <c r="P704" i="14" s="1"/>
  <c r="AA706" i="14"/>
  <c r="AB706" i="14" s="1"/>
  <c r="R706" i="14"/>
  <c r="I706" i="14"/>
  <c r="J706" i="14" s="1"/>
  <c r="AG706" i="14"/>
  <c r="AH706" i="14" s="1"/>
  <c r="X706" i="14"/>
  <c r="O706" i="14"/>
  <c r="P706" i="14" s="1"/>
  <c r="AD706" i="14"/>
  <c r="AE706" i="14" s="1"/>
  <c r="U706" i="14"/>
  <c r="V706" i="14" s="1"/>
  <c r="L706" i="14"/>
  <c r="M706" i="14" s="1"/>
  <c r="K709" i="14"/>
  <c r="K711" i="14"/>
  <c r="AC715" i="14"/>
  <c r="W717" i="14"/>
  <c r="N719" i="14"/>
  <c r="U721" i="14"/>
  <c r="V721" i="14" s="1"/>
  <c r="X723" i="14"/>
  <c r="AD731" i="14"/>
  <c r="AE731" i="14" s="1"/>
  <c r="U731" i="14"/>
  <c r="V731" i="14" s="1"/>
  <c r="AA731" i="14"/>
  <c r="AB731" i="14" s="1"/>
  <c r="O731" i="14"/>
  <c r="P731" i="14" s="1"/>
  <c r="X731" i="14"/>
  <c r="L731" i="14"/>
  <c r="M731" i="14" s="1"/>
  <c r="AG731" i="14"/>
  <c r="AH731" i="14" s="1"/>
  <c r="I731" i="14"/>
  <c r="J731" i="14" s="1"/>
  <c r="R731" i="14"/>
  <c r="H731" i="14"/>
  <c r="AI745" i="14"/>
  <c r="AC701" i="14"/>
  <c r="AG708" i="14"/>
  <c r="AH708" i="14" s="1"/>
  <c r="I708" i="14"/>
  <c r="J708" i="14" s="1"/>
  <c r="X708" i="14"/>
  <c r="O708" i="14"/>
  <c r="P708" i="14" s="1"/>
  <c r="AD708" i="14"/>
  <c r="AE708" i="14" s="1"/>
  <c r="U708" i="14"/>
  <c r="V708" i="14" s="1"/>
  <c r="L708" i="14"/>
  <c r="M708" i="14" s="1"/>
  <c r="AA708" i="14"/>
  <c r="AB708" i="14" s="1"/>
  <c r="R708" i="14"/>
  <c r="H708" i="14"/>
  <c r="O710" i="14"/>
  <c r="P710" i="14" s="1"/>
  <c r="AD710" i="14"/>
  <c r="AE710" i="14" s="1"/>
  <c r="U710" i="14"/>
  <c r="V710" i="14" s="1"/>
  <c r="L710" i="14"/>
  <c r="M710" i="14" s="1"/>
  <c r="AA710" i="14"/>
  <c r="AB710" i="14" s="1"/>
  <c r="R710" i="14"/>
  <c r="I710" i="14"/>
  <c r="J710" i="14" s="1"/>
  <c r="AG710" i="14"/>
  <c r="AH710" i="14" s="1"/>
  <c r="X710" i="14"/>
  <c r="U712" i="14"/>
  <c r="V712" i="14" s="1"/>
  <c r="AA712" i="14"/>
  <c r="AB712" i="14" s="1"/>
  <c r="R712" i="14"/>
  <c r="I712" i="14"/>
  <c r="J712" i="14" s="1"/>
  <c r="AG712" i="14"/>
  <c r="AH712" i="14" s="1"/>
  <c r="X712" i="14"/>
  <c r="O712" i="14"/>
  <c r="P712" i="14" s="1"/>
  <c r="AD712" i="14"/>
  <c r="AE712" i="14" s="1"/>
  <c r="L712" i="14"/>
  <c r="M712" i="14" s="1"/>
  <c r="X713" i="14"/>
  <c r="H713" i="14"/>
  <c r="L713" i="14"/>
  <c r="M713" i="14" s="1"/>
  <c r="AA713" i="14"/>
  <c r="AB713" i="14" s="1"/>
  <c r="AA714" i="14"/>
  <c r="AB714" i="14" s="1"/>
  <c r="AG714" i="14"/>
  <c r="AH714" i="14" s="1"/>
  <c r="X714" i="14"/>
  <c r="O714" i="14"/>
  <c r="P714" i="14" s="1"/>
  <c r="AD714" i="14"/>
  <c r="AE714" i="14" s="1"/>
  <c r="U714" i="14"/>
  <c r="V714" i="14" s="1"/>
  <c r="L714" i="14"/>
  <c r="M714" i="14" s="1"/>
  <c r="H714" i="14"/>
  <c r="O718" i="14"/>
  <c r="P718" i="14" s="1"/>
  <c r="AA718" i="14"/>
  <c r="AB718" i="14" s="1"/>
  <c r="R718" i="14"/>
  <c r="I718" i="14"/>
  <c r="J718" i="14" s="1"/>
  <c r="AG718" i="14"/>
  <c r="AH718" i="14" s="1"/>
  <c r="X718" i="14"/>
  <c r="AD718" i="14"/>
  <c r="AE718" i="14" s="1"/>
  <c r="U718" i="14"/>
  <c r="V718" i="14" s="1"/>
  <c r="L718" i="14"/>
  <c r="M718" i="14" s="1"/>
  <c r="AC723" i="14"/>
  <c r="K726" i="14"/>
  <c r="L699" i="14"/>
  <c r="M699" i="14" s="1"/>
  <c r="O700" i="14"/>
  <c r="P700" i="14" s="1"/>
  <c r="L729" i="14"/>
  <c r="M729" i="14" s="1"/>
  <c r="L737" i="14"/>
  <c r="M737" i="14" s="1"/>
  <c r="H739" i="14"/>
  <c r="R739" i="14"/>
  <c r="H741" i="14"/>
  <c r="U741" i="14"/>
  <c r="V741" i="14" s="1"/>
  <c r="AG741" i="14"/>
  <c r="AH741" i="14" s="1"/>
  <c r="O748" i="14"/>
  <c r="P748" i="14" s="1"/>
  <c r="AC748" i="14"/>
  <c r="W750" i="14"/>
  <c r="Q754" i="14"/>
  <c r="Q756" i="14"/>
  <c r="H757" i="14"/>
  <c r="AI758" i="14"/>
  <c r="AF759" i="14"/>
  <c r="AD761" i="14"/>
  <c r="AE761" i="14" s="1"/>
  <c r="Q762" i="14"/>
  <c r="AI762" i="14"/>
  <c r="K770" i="14"/>
  <c r="W772" i="14"/>
  <c r="W774" i="14"/>
  <c r="AF777" i="14"/>
  <c r="AI778" i="14"/>
  <c r="K781" i="14"/>
  <c r="U788" i="14"/>
  <c r="V788" i="14" s="1"/>
  <c r="AG788" i="14"/>
  <c r="AH788" i="14" s="1"/>
  <c r="I788" i="14"/>
  <c r="J788" i="14" s="1"/>
  <c r="X788" i="14"/>
  <c r="R788" i="14"/>
  <c r="AD788" i="14"/>
  <c r="AE788" i="14" s="1"/>
  <c r="O788" i="14"/>
  <c r="P788" i="14" s="1"/>
  <c r="H788" i="14"/>
  <c r="U720" i="14"/>
  <c r="V720" i="14" s="1"/>
  <c r="L720" i="14"/>
  <c r="M720" i="14" s="1"/>
  <c r="AG724" i="14"/>
  <c r="AH724" i="14" s="1"/>
  <c r="I724" i="14"/>
  <c r="J724" i="14" s="1"/>
  <c r="X724" i="14"/>
  <c r="H724" i="14"/>
  <c r="L724" i="14"/>
  <c r="M724" i="14" s="1"/>
  <c r="U728" i="14"/>
  <c r="V728" i="14" s="1"/>
  <c r="L728" i="14"/>
  <c r="M728" i="14" s="1"/>
  <c r="AG732" i="14"/>
  <c r="AH732" i="14" s="1"/>
  <c r="I732" i="14"/>
  <c r="J732" i="14" s="1"/>
  <c r="X732" i="14"/>
  <c r="H732" i="14"/>
  <c r="L732" i="14"/>
  <c r="M732" i="14" s="1"/>
  <c r="U736" i="14"/>
  <c r="V736" i="14" s="1"/>
  <c r="L736" i="14"/>
  <c r="M736" i="14" s="1"/>
  <c r="L740" i="14"/>
  <c r="M740" i="14" s="1"/>
  <c r="AG740" i="14"/>
  <c r="AH740" i="14" s="1"/>
  <c r="I740" i="14"/>
  <c r="J740" i="14" s="1"/>
  <c r="X740" i="14"/>
  <c r="H740" i="14"/>
  <c r="O765" i="14"/>
  <c r="P765" i="14" s="1"/>
  <c r="AD765" i="14"/>
  <c r="AE765" i="14" s="1"/>
  <c r="U765" i="14"/>
  <c r="V765" i="14" s="1"/>
  <c r="L765" i="14"/>
  <c r="M765" i="14" s="1"/>
  <c r="AA765" i="14"/>
  <c r="AB765" i="14" s="1"/>
  <c r="AG765" i="14"/>
  <c r="AH765" i="14" s="1"/>
  <c r="I765" i="14"/>
  <c r="J765" i="14" s="1"/>
  <c r="AC770" i="14"/>
  <c r="Q806" i="14"/>
  <c r="AD739" i="14"/>
  <c r="AE739" i="14" s="1"/>
  <c r="U739" i="14"/>
  <c r="V739" i="14" s="1"/>
  <c r="O741" i="14"/>
  <c r="P741" i="14" s="1"/>
  <c r="L741" i="14"/>
  <c r="M741" i="14" s="1"/>
  <c r="AA741" i="14"/>
  <c r="AB741" i="14" s="1"/>
  <c r="X741" i="14"/>
  <c r="O757" i="14"/>
  <c r="P757" i="14" s="1"/>
  <c r="U757" i="14"/>
  <c r="V757" i="14" s="1"/>
  <c r="L757" i="14"/>
  <c r="M757" i="14" s="1"/>
  <c r="AA757" i="14"/>
  <c r="AB757" i="14" s="1"/>
  <c r="AG757" i="14"/>
  <c r="AH757" i="14" s="1"/>
  <c r="I757" i="14"/>
  <c r="J757" i="14" s="1"/>
  <c r="W758" i="14"/>
  <c r="AA761" i="14"/>
  <c r="AB761" i="14" s="1"/>
  <c r="AG761" i="14"/>
  <c r="AH761" i="14" s="1"/>
  <c r="I761" i="14"/>
  <c r="J761" i="14" s="1"/>
  <c r="X761" i="14"/>
  <c r="H761" i="14"/>
  <c r="O761" i="14"/>
  <c r="P761" i="14" s="1"/>
  <c r="U761" i="14"/>
  <c r="V761" i="14" s="1"/>
  <c r="N763" i="14"/>
  <c r="Q764" i="14"/>
  <c r="N779" i="14"/>
  <c r="Q780" i="14"/>
  <c r="AA782" i="14"/>
  <c r="AB782" i="14" s="1"/>
  <c r="O782" i="14"/>
  <c r="P782" i="14" s="1"/>
  <c r="X782" i="14"/>
  <c r="AG782" i="14"/>
  <c r="AH782" i="14" s="1"/>
  <c r="U782" i="14"/>
  <c r="V782" i="14" s="1"/>
  <c r="L782" i="14"/>
  <c r="M782" i="14" s="1"/>
  <c r="AD782" i="14"/>
  <c r="AE782" i="14" s="1"/>
  <c r="R782" i="14"/>
  <c r="I782" i="14"/>
  <c r="J782" i="14" s="1"/>
  <c r="H782" i="14"/>
  <c r="X789" i="14"/>
  <c r="H789" i="14"/>
  <c r="L789" i="14"/>
  <c r="M789" i="14" s="1"/>
  <c r="AA789" i="14"/>
  <c r="AB789" i="14" s="1"/>
  <c r="U789" i="14"/>
  <c r="V789" i="14" s="1"/>
  <c r="AG789" i="14"/>
  <c r="AH789" i="14" s="1"/>
  <c r="R789" i="14"/>
  <c r="AD789" i="14"/>
  <c r="AE789" i="14" s="1"/>
  <c r="O789" i="14"/>
  <c r="P789" i="14" s="1"/>
  <c r="I789" i="14"/>
  <c r="J789" i="14" s="1"/>
  <c r="N790" i="14"/>
  <c r="AI794" i="14"/>
  <c r="AF805" i="14"/>
  <c r="O699" i="14"/>
  <c r="P699" i="14" s="1"/>
  <c r="X720" i="14"/>
  <c r="O726" i="14"/>
  <c r="P726" i="14" s="1"/>
  <c r="AD726" i="14"/>
  <c r="AE726" i="14" s="1"/>
  <c r="X728" i="14"/>
  <c r="AA729" i="14"/>
  <c r="AB729" i="14" s="1"/>
  <c r="O734" i="14"/>
  <c r="P734" i="14" s="1"/>
  <c r="AD734" i="14"/>
  <c r="AE734" i="14" s="1"/>
  <c r="X736" i="14"/>
  <c r="AA737" i="14"/>
  <c r="AB737" i="14" s="1"/>
  <c r="AG739" i="14"/>
  <c r="AH739" i="14" s="1"/>
  <c r="O740" i="14"/>
  <c r="P740" i="14" s="1"/>
  <c r="AC740" i="14"/>
  <c r="W742" i="14"/>
  <c r="AI742" i="14"/>
  <c r="AG747" i="14"/>
  <c r="AH747" i="14" s="1"/>
  <c r="I747" i="14"/>
  <c r="J747" i="14" s="1"/>
  <c r="AD747" i="14"/>
  <c r="AE747" i="14" s="1"/>
  <c r="U747" i="14"/>
  <c r="V747" i="14" s="1"/>
  <c r="X747" i="14"/>
  <c r="AD749" i="14"/>
  <c r="AE749" i="14" s="1"/>
  <c r="AI752" i="14"/>
  <c r="W756" i="14"/>
  <c r="AC760" i="14"/>
  <c r="R761" i="14"/>
  <c r="AG763" i="14"/>
  <c r="AH763" i="14" s="1"/>
  <c r="I763" i="14"/>
  <c r="J763" i="14" s="1"/>
  <c r="X763" i="14"/>
  <c r="H763" i="14"/>
  <c r="O763" i="14"/>
  <c r="P763" i="14" s="1"/>
  <c r="AD763" i="14"/>
  <c r="AE763" i="14" s="1"/>
  <c r="U763" i="14"/>
  <c r="V763" i="14" s="1"/>
  <c r="AA763" i="14"/>
  <c r="AB763" i="14" s="1"/>
  <c r="R763" i="14"/>
  <c r="X765" i="14"/>
  <c r="K768" i="14"/>
  <c r="Q770" i="14"/>
  <c r="AF775" i="14"/>
  <c r="AC776" i="14"/>
  <c r="AG779" i="14"/>
  <c r="AH779" i="14" s="1"/>
  <c r="I779" i="14"/>
  <c r="J779" i="14" s="1"/>
  <c r="X779" i="14"/>
  <c r="H779" i="14"/>
  <c r="O779" i="14"/>
  <c r="P779" i="14" s="1"/>
  <c r="AD779" i="14"/>
  <c r="AE779" i="14" s="1"/>
  <c r="U779" i="14"/>
  <c r="V779" i="14" s="1"/>
  <c r="AA779" i="14"/>
  <c r="AB779" i="14" s="1"/>
  <c r="R779" i="14"/>
  <c r="W781" i="14"/>
  <c r="W791" i="14"/>
  <c r="K816" i="14"/>
  <c r="W726" i="14"/>
  <c r="R729" i="14"/>
  <c r="K730" i="14"/>
  <c r="Q732" i="14"/>
  <c r="W734" i="14"/>
  <c r="R737" i="14"/>
  <c r="K738" i="14"/>
  <c r="L739" i="14"/>
  <c r="M739" i="14" s="1"/>
  <c r="X739" i="14"/>
  <c r="R740" i="14"/>
  <c r="AD740" i="14"/>
  <c r="AE740" i="14" s="1"/>
  <c r="X744" i="14"/>
  <c r="H744" i="14"/>
  <c r="U744" i="14"/>
  <c r="V744" i="14" s="1"/>
  <c r="L744" i="14"/>
  <c r="M744" i="14" s="1"/>
  <c r="N747" i="14"/>
  <c r="R749" i="14"/>
  <c r="K754" i="14"/>
  <c r="AG755" i="14"/>
  <c r="AH755" i="14" s="1"/>
  <c r="I755" i="14"/>
  <c r="J755" i="14" s="1"/>
  <c r="O755" i="14"/>
  <c r="P755" i="14" s="1"/>
  <c r="AD755" i="14"/>
  <c r="AE755" i="14" s="1"/>
  <c r="U755" i="14"/>
  <c r="V755" i="14" s="1"/>
  <c r="AA755" i="14"/>
  <c r="AB755" i="14" s="1"/>
  <c r="L755" i="14"/>
  <c r="M755" i="14" s="1"/>
  <c r="R757" i="14"/>
  <c r="W764" i="14"/>
  <c r="W766" i="14"/>
  <c r="AF769" i="14"/>
  <c r="AI770" i="14"/>
  <c r="K778" i="14"/>
  <c r="W780" i="14"/>
  <c r="AA790" i="14"/>
  <c r="AB790" i="14" s="1"/>
  <c r="O790" i="14"/>
  <c r="P790" i="14" s="1"/>
  <c r="AD790" i="14"/>
  <c r="AE790" i="14" s="1"/>
  <c r="I790" i="14"/>
  <c r="J790" i="14" s="1"/>
  <c r="U790" i="14"/>
  <c r="V790" i="14" s="1"/>
  <c r="AG790" i="14"/>
  <c r="AH790" i="14" s="1"/>
  <c r="R790" i="14"/>
  <c r="X790" i="14"/>
  <c r="H790" i="14"/>
  <c r="K805" i="14"/>
  <c r="I729" i="14"/>
  <c r="J729" i="14" s="1"/>
  <c r="R732" i="14"/>
  <c r="I737" i="14"/>
  <c r="J737" i="14" s="1"/>
  <c r="O739" i="14"/>
  <c r="P739" i="14" s="1"/>
  <c r="H749" i="14"/>
  <c r="U749" i="14"/>
  <c r="V749" i="14" s="1"/>
  <c r="AG749" i="14"/>
  <c r="AH749" i="14" s="1"/>
  <c r="AC754" i="14"/>
  <c r="AC756" i="14"/>
  <c r="K758" i="14"/>
  <c r="N759" i="14"/>
  <c r="AC762" i="14"/>
  <c r="O773" i="14"/>
  <c r="P773" i="14" s="1"/>
  <c r="AD773" i="14"/>
  <c r="AE773" i="14" s="1"/>
  <c r="U773" i="14"/>
  <c r="V773" i="14" s="1"/>
  <c r="L773" i="14"/>
  <c r="M773" i="14" s="1"/>
  <c r="AA773" i="14"/>
  <c r="AB773" i="14" s="1"/>
  <c r="AG773" i="14"/>
  <c r="AH773" i="14" s="1"/>
  <c r="I773" i="14"/>
  <c r="J773" i="14" s="1"/>
  <c r="AC778" i="14"/>
  <c r="AD783" i="14"/>
  <c r="AE783" i="14" s="1"/>
  <c r="U783" i="14"/>
  <c r="V783" i="14" s="1"/>
  <c r="L783" i="14"/>
  <c r="M783" i="14" s="1"/>
  <c r="AA783" i="14"/>
  <c r="AB783" i="14" s="1"/>
  <c r="O783" i="14"/>
  <c r="P783" i="14" s="1"/>
  <c r="X783" i="14"/>
  <c r="AG783" i="14"/>
  <c r="AH783" i="14" s="1"/>
  <c r="I783" i="14"/>
  <c r="J783" i="14" s="1"/>
  <c r="R783" i="14"/>
  <c r="H783" i="14"/>
  <c r="Q785" i="14"/>
  <c r="W786" i="14"/>
  <c r="K791" i="14"/>
  <c r="X705" i="14"/>
  <c r="H705" i="14"/>
  <c r="AA720" i="14"/>
  <c r="AB720" i="14" s="1"/>
  <c r="AI722" i="14"/>
  <c r="L725" i="14"/>
  <c r="M725" i="14" s="1"/>
  <c r="AA725" i="14"/>
  <c r="AB725" i="14" s="1"/>
  <c r="AA728" i="14"/>
  <c r="AB728" i="14" s="1"/>
  <c r="AI730" i="14"/>
  <c r="L733" i="14"/>
  <c r="M733" i="14" s="1"/>
  <c r="AA733" i="14"/>
  <c r="AB733" i="14" s="1"/>
  <c r="AA736" i="14"/>
  <c r="AB736" i="14" s="1"/>
  <c r="AI738" i="14"/>
  <c r="U740" i="14"/>
  <c r="V740" i="14" s="1"/>
  <c r="AD741" i="14"/>
  <c r="AE741" i="14" s="1"/>
  <c r="O744" i="14"/>
  <c r="P744" i="14" s="1"/>
  <c r="AA744" i="14"/>
  <c r="AB744" i="14" s="1"/>
  <c r="AA745" i="14"/>
  <c r="AB745" i="14" s="1"/>
  <c r="X745" i="14"/>
  <c r="H745" i="14"/>
  <c r="O745" i="14"/>
  <c r="P745" i="14" s="1"/>
  <c r="L745" i="14"/>
  <c r="M745" i="14" s="1"/>
  <c r="L748" i="14"/>
  <c r="M748" i="14" s="1"/>
  <c r="AG748" i="14"/>
  <c r="AH748" i="14" s="1"/>
  <c r="I748" i="14"/>
  <c r="J748" i="14" s="1"/>
  <c r="X748" i="14"/>
  <c r="H748" i="14"/>
  <c r="N751" i="14"/>
  <c r="AA753" i="14"/>
  <c r="AB753" i="14" s="1"/>
  <c r="X753" i="14"/>
  <c r="H753" i="14"/>
  <c r="O753" i="14"/>
  <c r="P753" i="14" s="1"/>
  <c r="U753" i="14"/>
  <c r="V753" i="14" s="1"/>
  <c r="L753" i="14"/>
  <c r="M753" i="14" s="1"/>
  <c r="R755" i="14"/>
  <c r="X757" i="14"/>
  <c r="AC758" i="14"/>
  <c r="Q772" i="14"/>
  <c r="R773" i="14"/>
  <c r="AI776" i="14"/>
  <c r="AF781" i="14"/>
  <c r="N788" i="14"/>
  <c r="Q811" i="14"/>
  <c r="X729" i="14"/>
  <c r="H729" i="14"/>
  <c r="O729" i="14"/>
  <c r="P729" i="14" s="1"/>
  <c r="U729" i="14"/>
  <c r="V729" i="14" s="1"/>
  <c r="AG729" i="14"/>
  <c r="AH729" i="14" s="1"/>
  <c r="X737" i="14"/>
  <c r="H737" i="14"/>
  <c r="O737" i="14"/>
  <c r="P737" i="14" s="1"/>
  <c r="U737" i="14"/>
  <c r="V737" i="14" s="1"/>
  <c r="AG737" i="14"/>
  <c r="AH737" i="14" s="1"/>
  <c r="AA739" i="14"/>
  <c r="AB739" i="14" s="1"/>
  <c r="R741" i="14"/>
  <c r="K746" i="14"/>
  <c r="AI746" i="14"/>
  <c r="O749" i="14"/>
  <c r="P749" i="14" s="1"/>
  <c r="L749" i="14"/>
  <c r="M749" i="14" s="1"/>
  <c r="AA749" i="14"/>
  <c r="AB749" i="14" s="1"/>
  <c r="X749" i="14"/>
  <c r="AC752" i="14"/>
  <c r="AF753" i="14"/>
  <c r="AC768" i="14"/>
  <c r="AG771" i="14"/>
  <c r="AH771" i="14" s="1"/>
  <c r="I771" i="14"/>
  <c r="J771" i="14" s="1"/>
  <c r="X771" i="14"/>
  <c r="H771" i="14"/>
  <c r="O771" i="14"/>
  <c r="P771" i="14" s="1"/>
  <c r="AD771" i="14"/>
  <c r="AE771" i="14" s="1"/>
  <c r="U771" i="14"/>
  <c r="V771" i="14" s="1"/>
  <c r="AA771" i="14"/>
  <c r="AB771" i="14" s="1"/>
  <c r="R771" i="14"/>
  <c r="AC788" i="14"/>
  <c r="K793" i="14"/>
  <c r="K797" i="14"/>
  <c r="W801" i="14"/>
  <c r="AC802" i="14"/>
  <c r="Q818" i="14"/>
  <c r="R752" i="14"/>
  <c r="AD756" i="14"/>
  <c r="AE756" i="14" s="1"/>
  <c r="R760" i="14"/>
  <c r="AD764" i="14"/>
  <c r="AE764" i="14" s="1"/>
  <c r="R768" i="14"/>
  <c r="AD772" i="14"/>
  <c r="AE772" i="14" s="1"/>
  <c r="R776" i="14"/>
  <c r="AD780" i="14"/>
  <c r="AE780" i="14" s="1"/>
  <c r="AC781" i="14"/>
  <c r="Q793" i="14"/>
  <c r="AF794" i="14"/>
  <c r="AI799" i="14"/>
  <c r="K801" i="14"/>
  <c r="W803" i="14"/>
  <c r="O804" i="14"/>
  <c r="P804" i="14" s="1"/>
  <c r="L804" i="14"/>
  <c r="M804" i="14" s="1"/>
  <c r="AD804" i="14"/>
  <c r="AE804" i="14" s="1"/>
  <c r="I804" i="14"/>
  <c r="J804" i="14" s="1"/>
  <c r="AA804" i="14"/>
  <c r="AB804" i="14" s="1"/>
  <c r="AG804" i="14"/>
  <c r="AH804" i="14" s="1"/>
  <c r="R804" i="14"/>
  <c r="N806" i="14"/>
  <c r="Q807" i="14"/>
  <c r="R722" i="14"/>
  <c r="R730" i="14"/>
  <c r="R738" i="14"/>
  <c r="AD742" i="14"/>
  <c r="AE742" i="14" s="1"/>
  <c r="R746" i="14"/>
  <c r="AD750" i="14"/>
  <c r="AE750" i="14" s="1"/>
  <c r="L752" i="14"/>
  <c r="M752" i="14" s="1"/>
  <c r="R754" i="14"/>
  <c r="H756" i="14"/>
  <c r="X756" i="14"/>
  <c r="AD758" i="14"/>
  <c r="AE758" i="14" s="1"/>
  <c r="L760" i="14"/>
  <c r="M760" i="14" s="1"/>
  <c r="R762" i="14"/>
  <c r="H764" i="14"/>
  <c r="X764" i="14"/>
  <c r="AD766" i="14"/>
  <c r="AE766" i="14" s="1"/>
  <c r="L768" i="14"/>
  <c r="M768" i="14" s="1"/>
  <c r="O769" i="14"/>
  <c r="P769" i="14" s="1"/>
  <c r="R770" i="14"/>
  <c r="H772" i="14"/>
  <c r="X772" i="14"/>
  <c r="AD774" i="14"/>
  <c r="AE774" i="14" s="1"/>
  <c r="L776" i="14"/>
  <c r="M776" i="14" s="1"/>
  <c r="O777" i="14"/>
  <c r="P777" i="14" s="1"/>
  <c r="R778" i="14"/>
  <c r="H780" i="14"/>
  <c r="X780" i="14"/>
  <c r="U793" i="14"/>
  <c r="V793" i="14" s="1"/>
  <c r="K798" i="14"/>
  <c r="AG802" i="14"/>
  <c r="AH802" i="14" s="1"/>
  <c r="I802" i="14"/>
  <c r="J802" i="14" s="1"/>
  <c r="AD802" i="14"/>
  <c r="AE802" i="14" s="1"/>
  <c r="X802" i="14"/>
  <c r="H802" i="14"/>
  <c r="O802" i="14"/>
  <c r="P802" i="14" s="1"/>
  <c r="L802" i="14"/>
  <c r="M802" i="14" s="1"/>
  <c r="U804" i="14"/>
  <c r="V804" i="14" s="1"/>
  <c r="AG810" i="14"/>
  <c r="AH810" i="14" s="1"/>
  <c r="I810" i="14"/>
  <c r="J810" i="14" s="1"/>
  <c r="AD810" i="14"/>
  <c r="AE810" i="14" s="1"/>
  <c r="O810" i="14"/>
  <c r="P810" i="14" s="1"/>
  <c r="R810" i="14"/>
  <c r="U810" i="14"/>
  <c r="V810" i="14" s="1"/>
  <c r="L810" i="14"/>
  <c r="M810" i="14" s="1"/>
  <c r="L811" i="14"/>
  <c r="M811" i="14" s="1"/>
  <c r="AG811" i="14"/>
  <c r="AH811" i="14" s="1"/>
  <c r="I811" i="14"/>
  <c r="J811" i="14" s="1"/>
  <c r="R811" i="14"/>
  <c r="U811" i="14"/>
  <c r="V811" i="14" s="1"/>
  <c r="H811" i="14"/>
  <c r="X811" i="14"/>
  <c r="AA811" i="14"/>
  <c r="AB811" i="14" s="1"/>
  <c r="N816" i="14"/>
  <c r="AF827" i="14"/>
  <c r="O742" i="14"/>
  <c r="P742" i="14" s="1"/>
  <c r="O750" i="14"/>
  <c r="P750" i="14" s="1"/>
  <c r="U752" i="14"/>
  <c r="V752" i="14" s="1"/>
  <c r="I756" i="14"/>
  <c r="J756" i="14" s="1"/>
  <c r="AG756" i="14"/>
  <c r="AH756" i="14" s="1"/>
  <c r="O758" i="14"/>
  <c r="P758" i="14" s="1"/>
  <c r="U760" i="14"/>
  <c r="V760" i="14" s="1"/>
  <c r="I764" i="14"/>
  <c r="J764" i="14" s="1"/>
  <c r="AG764" i="14"/>
  <c r="AH764" i="14" s="1"/>
  <c r="O766" i="14"/>
  <c r="P766" i="14" s="1"/>
  <c r="U768" i="14"/>
  <c r="V768" i="14" s="1"/>
  <c r="H769" i="14"/>
  <c r="X769" i="14"/>
  <c r="I772" i="14"/>
  <c r="J772" i="14" s="1"/>
  <c r="AG772" i="14"/>
  <c r="AH772" i="14" s="1"/>
  <c r="O774" i="14"/>
  <c r="P774" i="14" s="1"/>
  <c r="U776" i="14"/>
  <c r="V776" i="14" s="1"/>
  <c r="H777" i="14"/>
  <c r="X777" i="14"/>
  <c r="I780" i="14"/>
  <c r="J780" i="14" s="1"/>
  <c r="O786" i="14"/>
  <c r="P786" i="14" s="1"/>
  <c r="AA786" i="14"/>
  <c r="AB786" i="14" s="1"/>
  <c r="AD786" i="14"/>
  <c r="AE786" i="14" s="1"/>
  <c r="I786" i="14"/>
  <c r="J786" i="14" s="1"/>
  <c r="L786" i="14"/>
  <c r="M786" i="14" s="1"/>
  <c r="X786" i="14"/>
  <c r="X797" i="14"/>
  <c r="H797" i="14"/>
  <c r="L797" i="14"/>
  <c r="M797" i="14" s="1"/>
  <c r="R797" i="14"/>
  <c r="AC801" i="14"/>
  <c r="R802" i="14"/>
  <c r="K809" i="14"/>
  <c r="AI812" i="14"/>
  <c r="R756" i="14"/>
  <c r="R764" i="14"/>
  <c r="R772" i="14"/>
  <c r="R780" i="14"/>
  <c r="W787" i="14"/>
  <c r="K794" i="14"/>
  <c r="AC797" i="14"/>
  <c r="N799" i="14"/>
  <c r="AA800" i="14"/>
  <c r="AB800" i="14" s="1"/>
  <c r="I800" i="14"/>
  <c r="J800" i="14" s="1"/>
  <c r="AD800" i="14"/>
  <c r="AE800" i="14" s="1"/>
  <c r="U800" i="14"/>
  <c r="V800" i="14" s="1"/>
  <c r="X800" i="14"/>
  <c r="L800" i="14"/>
  <c r="M800" i="14" s="1"/>
  <c r="X804" i="14"/>
  <c r="N808" i="14"/>
  <c r="X810" i="14"/>
  <c r="AD811" i="14"/>
  <c r="AE811" i="14" s="1"/>
  <c r="AF816" i="14"/>
  <c r="K825" i="14"/>
  <c r="AA764" i="14"/>
  <c r="AB764" i="14" s="1"/>
  <c r="I766" i="14"/>
  <c r="J766" i="14" s="1"/>
  <c r="AG766" i="14"/>
  <c r="AH766" i="14" s="1"/>
  <c r="O768" i="14"/>
  <c r="P768" i="14" s="1"/>
  <c r="AA772" i="14"/>
  <c r="AB772" i="14" s="1"/>
  <c r="I774" i="14"/>
  <c r="J774" i="14" s="1"/>
  <c r="AG774" i="14"/>
  <c r="AH774" i="14" s="1"/>
  <c r="O776" i="14"/>
  <c r="P776" i="14" s="1"/>
  <c r="AA780" i="14"/>
  <c r="AB780" i="14" s="1"/>
  <c r="L793" i="14"/>
  <c r="M793" i="14" s="1"/>
  <c r="X793" i="14"/>
  <c r="H793" i="14"/>
  <c r="R793" i="14"/>
  <c r="W795" i="14"/>
  <c r="O800" i="14"/>
  <c r="P800" i="14" s="1"/>
  <c r="W802" i="14"/>
  <c r="W809" i="14"/>
  <c r="AA810" i="14"/>
  <c r="AB810" i="14" s="1"/>
  <c r="AC814" i="14"/>
  <c r="AI816" i="14"/>
  <c r="H752" i="14"/>
  <c r="H760" i="14"/>
  <c r="H768" i="14"/>
  <c r="H776" i="14"/>
  <c r="L780" i="14"/>
  <c r="M780" i="14" s="1"/>
  <c r="H781" i="14"/>
  <c r="L785" i="14"/>
  <c r="M785" i="14" s="1"/>
  <c r="AA785" i="14"/>
  <c r="AB785" i="14" s="1"/>
  <c r="R785" i="14"/>
  <c r="I785" i="14"/>
  <c r="J785" i="14" s="1"/>
  <c r="AG785" i="14"/>
  <c r="AH785" i="14" s="1"/>
  <c r="AC793" i="14"/>
  <c r="R800" i="14"/>
  <c r="AG800" i="14"/>
  <c r="AH800" i="14" s="1"/>
  <c r="H804" i="14"/>
  <c r="AC806" i="14"/>
  <c r="AF807" i="14"/>
  <c r="AF814" i="14"/>
  <c r="AG784" i="14"/>
  <c r="AH784" i="14" s="1"/>
  <c r="I784" i="14"/>
  <c r="J784" i="14" s="1"/>
  <c r="O794" i="14"/>
  <c r="P794" i="14" s="1"/>
  <c r="AA794" i="14"/>
  <c r="AB794" i="14" s="1"/>
  <c r="U794" i="14"/>
  <c r="V794" i="14" s="1"/>
  <c r="AA798" i="14"/>
  <c r="AB798" i="14" s="1"/>
  <c r="O798" i="14"/>
  <c r="P798" i="14" s="1"/>
  <c r="U798" i="14"/>
  <c r="V798" i="14" s="1"/>
  <c r="Q808" i="14"/>
  <c r="AF812" i="14"/>
  <c r="AC813" i="14"/>
  <c r="X815" i="14"/>
  <c r="H815" i="14"/>
  <c r="U815" i="14"/>
  <c r="V815" i="14" s="1"/>
  <c r="R815" i="14"/>
  <c r="O815" i="14"/>
  <c r="P815" i="14" s="1"/>
  <c r="L815" i="14"/>
  <c r="M815" i="14" s="1"/>
  <c r="AI815" i="14"/>
  <c r="AA816" i="14"/>
  <c r="AB816" i="14" s="1"/>
  <c r="X816" i="14"/>
  <c r="H816" i="14"/>
  <c r="U816" i="14"/>
  <c r="V816" i="14" s="1"/>
  <c r="R816" i="14"/>
  <c r="O816" i="14"/>
  <c r="P816" i="14" s="1"/>
  <c r="AI821" i="14"/>
  <c r="K817" i="14"/>
  <c r="W830" i="14"/>
  <c r="N847" i="14"/>
  <c r="AG792" i="14"/>
  <c r="AH792" i="14" s="1"/>
  <c r="I792" i="14"/>
  <c r="J792" i="14" s="1"/>
  <c r="U792" i="14"/>
  <c r="V792" i="14" s="1"/>
  <c r="U796" i="14"/>
  <c r="V796" i="14" s="1"/>
  <c r="AG796" i="14"/>
  <c r="AH796" i="14" s="1"/>
  <c r="I796" i="14"/>
  <c r="J796" i="14" s="1"/>
  <c r="AD809" i="14"/>
  <c r="AE809" i="14" s="1"/>
  <c r="AA809" i="14"/>
  <c r="AB809" i="14" s="1"/>
  <c r="AG809" i="14"/>
  <c r="AH809" i="14" s="1"/>
  <c r="L809" i="14"/>
  <c r="M809" i="14" s="1"/>
  <c r="O809" i="14"/>
  <c r="P809" i="14" s="1"/>
  <c r="W813" i="14"/>
  <c r="AC815" i="14"/>
  <c r="AI817" i="14"/>
  <c r="N823" i="14"/>
  <c r="W832" i="14"/>
  <c r="Q803" i="14"/>
  <c r="AA808" i="14"/>
  <c r="AB808" i="14" s="1"/>
  <c r="X808" i="14"/>
  <c r="H808" i="14"/>
  <c r="AD808" i="14"/>
  <c r="AE808" i="14" s="1"/>
  <c r="I808" i="14"/>
  <c r="J808" i="14" s="1"/>
  <c r="AF815" i="14"/>
  <c r="O820" i="14"/>
  <c r="P820" i="14" s="1"/>
  <c r="L820" i="14"/>
  <c r="M820" i="14" s="1"/>
  <c r="AG820" i="14"/>
  <c r="AH820" i="14" s="1"/>
  <c r="AD820" i="14"/>
  <c r="AE820" i="14" s="1"/>
  <c r="I820" i="14"/>
  <c r="J820" i="14" s="1"/>
  <c r="R820" i="14"/>
  <c r="H820" i="14"/>
  <c r="AA820" i="14"/>
  <c r="AB820" i="14" s="1"/>
  <c r="L827" i="14"/>
  <c r="M827" i="14" s="1"/>
  <c r="AG827" i="14"/>
  <c r="AH827" i="14" s="1"/>
  <c r="I827" i="14"/>
  <c r="J827" i="14" s="1"/>
  <c r="U827" i="14"/>
  <c r="V827" i="14" s="1"/>
  <c r="R827" i="14"/>
  <c r="AA827" i="14"/>
  <c r="AB827" i="14" s="1"/>
  <c r="O827" i="14"/>
  <c r="P827" i="14" s="1"/>
  <c r="X827" i="14"/>
  <c r="W820" i="14"/>
  <c r="K830" i="14"/>
  <c r="K832" i="14"/>
  <c r="N844" i="14"/>
  <c r="AC846" i="14"/>
  <c r="N849" i="14"/>
  <c r="K850" i="14"/>
  <c r="AD853" i="14"/>
  <c r="AE853" i="14" s="1"/>
  <c r="U853" i="14"/>
  <c r="V853" i="14" s="1"/>
  <c r="X853" i="14"/>
  <c r="L853" i="14"/>
  <c r="M853" i="14" s="1"/>
  <c r="R853" i="14"/>
  <c r="H853" i="14"/>
  <c r="AG853" i="14"/>
  <c r="AH853" i="14" s="1"/>
  <c r="AA853" i="14"/>
  <c r="AB853" i="14" s="1"/>
  <c r="I853" i="14"/>
  <c r="J853" i="14" s="1"/>
  <c r="O856" i="14"/>
  <c r="P856" i="14" s="1"/>
  <c r="AD856" i="14"/>
  <c r="AE856" i="14" s="1"/>
  <c r="X856" i="14"/>
  <c r="L856" i="14"/>
  <c r="M856" i="14" s="1"/>
  <c r="AG856" i="14"/>
  <c r="AH856" i="14" s="1"/>
  <c r="U856" i="14"/>
  <c r="V856" i="14" s="1"/>
  <c r="AA856" i="14"/>
  <c r="AB856" i="14" s="1"/>
  <c r="R856" i="14"/>
  <c r="I856" i="14"/>
  <c r="J856" i="14" s="1"/>
  <c r="H856" i="14"/>
  <c r="L819" i="14"/>
  <c r="M819" i="14" s="1"/>
  <c r="AG819" i="14"/>
  <c r="AH819" i="14" s="1"/>
  <c r="I819" i="14"/>
  <c r="J819" i="14" s="1"/>
  <c r="X823" i="14"/>
  <c r="H823" i="14"/>
  <c r="U823" i="14"/>
  <c r="V823" i="14" s="1"/>
  <c r="AG823" i="14"/>
  <c r="AH823" i="14" s="1"/>
  <c r="O831" i="14"/>
  <c r="P831" i="14" s="1"/>
  <c r="AA831" i="14"/>
  <c r="AB831" i="14" s="1"/>
  <c r="R831" i="14"/>
  <c r="I831" i="14"/>
  <c r="J831" i="14" s="1"/>
  <c r="AD831" i="14"/>
  <c r="AE831" i="14" s="1"/>
  <c r="U831" i="14"/>
  <c r="V831" i="14" s="1"/>
  <c r="L831" i="14"/>
  <c r="M831" i="14" s="1"/>
  <c r="U833" i="14"/>
  <c r="V833" i="14" s="1"/>
  <c r="AG833" i="14"/>
  <c r="AH833" i="14" s="1"/>
  <c r="X833" i="14"/>
  <c r="O833" i="14"/>
  <c r="P833" i="14" s="1"/>
  <c r="L833" i="14"/>
  <c r="M833" i="14" s="1"/>
  <c r="AA833" i="14"/>
  <c r="AB833" i="14" s="1"/>
  <c r="R833" i="14"/>
  <c r="I833" i="14"/>
  <c r="J833" i="14" s="1"/>
  <c r="AA835" i="14"/>
  <c r="AB835" i="14" s="1"/>
  <c r="AD835" i="14"/>
  <c r="AE835" i="14" s="1"/>
  <c r="U835" i="14"/>
  <c r="V835" i="14" s="1"/>
  <c r="L835" i="14"/>
  <c r="M835" i="14" s="1"/>
  <c r="R835" i="14"/>
  <c r="I835" i="14"/>
  <c r="J835" i="14" s="1"/>
  <c r="AG835" i="14"/>
  <c r="AH835" i="14" s="1"/>
  <c r="X835" i="14"/>
  <c r="O835" i="14"/>
  <c r="P835" i="14" s="1"/>
  <c r="N836" i="14"/>
  <c r="AA837" i="14"/>
  <c r="AB837" i="14" s="1"/>
  <c r="AG837" i="14"/>
  <c r="AH837" i="14" s="1"/>
  <c r="I837" i="14"/>
  <c r="J837" i="14" s="1"/>
  <c r="R837" i="14"/>
  <c r="H837" i="14"/>
  <c r="O837" i="14"/>
  <c r="P837" i="14" s="1"/>
  <c r="L837" i="14"/>
  <c r="M837" i="14" s="1"/>
  <c r="AD837" i="14"/>
  <c r="AE837" i="14" s="1"/>
  <c r="X844" i="14"/>
  <c r="H844" i="14"/>
  <c r="AD844" i="14"/>
  <c r="AE844" i="14" s="1"/>
  <c r="AA844" i="14"/>
  <c r="AB844" i="14" s="1"/>
  <c r="I844" i="14"/>
  <c r="J844" i="14" s="1"/>
  <c r="O844" i="14"/>
  <c r="P844" i="14" s="1"/>
  <c r="X847" i="14"/>
  <c r="O849" i="14"/>
  <c r="P849" i="14" s="1"/>
  <c r="U849" i="14"/>
  <c r="V849" i="14" s="1"/>
  <c r="AG849" i="14"/>
  <c r="AH849" i="14" s="1"/>
  <c r="I849" i="14"/>
  <c r="J849" i="14" s="1"/>
  <c r="AD849" i="14"/>
  <c r="AE849" i="14" s="1"/>
  <c r="R849" i="14"/>
  <c r="AA849" i="14"/>
  <c r="AB849" i="14" s="1"/>
  <c r="H849" i="14"/>
  <c r="AG826" i="14"/>
  <c r="AH826" i="14" s="1"/>
  <c r="I826" i="14"/>
  <c r="J826" i="14" s="1"/>
  <c r="AD826" i="14"/>
  <c r="AE826" i="14" s="1"/>
  <c r="U826" i="14"/>
  <c r="V826" i="14" s="1"/>
  <c r="N845" i="14"/>
  <c r="AG862" i="14"/>
  <c r="AH862" i="14" s="1"/>
  <c r="I862" i="14"/>
  <c r="J862" i="14" s="1"/>
  <c r="X862" i="14"/>
  <c r="H862" i="14"/>
  <c r="U862" i="14"/>
  <c r="V862" i="14" s="1"/>
  <c r="AD862" i="14"/>
  <c r="AE862" i="14" s="1"/>
  <c r="R862" i="14"/>
  <c r="AA862" i="14"/>
  <c r="AB862" i="14" s="1"/>
  <c r="O862" i="14"/>
  <c r="P862" i="14" s="1"/>
  <c r="L862" i="14"/>
  <c r="M862" i="14" s="1"/>
  <c r="W878" i="14"/>
  <c r="R791" i="14"/>
  <c r="R799" i="14"/>
  <c r="L803" i="14"/>
  <c r="M803" i="14" s="1"/>
  <c r="AG803" i="14"/>
  <c r="AH803" i="14" s="1"/>
  <c r="I803" i="14"/>
  <c r="J803" i="14" s="1"/>
  <c r="X807" i="14"/>
  <c r="H807" i="14"/>
  <c r="U807" i="14"/>
  <c r="V807" i="14" s="1"/>
  <c r="AG807" i="14"/>
  <c r="AH807" i="14" s="1"/>
  <c r="H817" i="14"/>
  <c r="AG818" i="14"/>
  <c r="AH818" i="14" s="1"/>
  <c r="I818" i="14"/>
  <c r="J818" i="14" s="1"/>
  <c r="AD818" i="14"/>
  <c r="AE818" i="14" s="1"/>
  <c r="U818" i="14"/>
  <c r="V818" i="14" s="1"/>
  <c r="X819" i="14"/>
  <c r="Q824" i="14"/>
  <c r="L826" i="14"/>
  <c r="M826" i="14" s="1"/>
  <c r="H828" i="14"/>
  <c r="AC828" i="14"/>
  <c r="K829" i="14"/>
  <c r="AD833" i="14"/>
  <c r="AE833" i="14" s="1"/>
  <c r="AF834" i="14"/>
  <c r="K842" i="14"/>
  <c r="N843" i="14"/>
  <c r="U844" i="14"/>
  <c r="V844" i="14" s="1"/>
  <c r="AA845" i="14"/>
  <c r="AB845" i="14" s="1"/>
  <c r="AG845" i="14"/>
  <c r="AH845" i="14" s="1"/>
  <c r="I845" i="14"/>
  <c r="J845" i="14" s="1"/>
  <c r="U845" i="14"/>
  <c r="V845" i="14" s="1"/>
  <c r="O845" i="14"/>
  <c r="P845" i="14" s="1"/>
  <c r="AD847" i="14"/>
  <c r="AE847" i="14" s="1"/>
  <c r="X849" i="14"/>
  <c r="AG851" i="14"/>
  <c r="AH851" i="14" s="1"/>
  <c r="AD825" i="14"/>
  <c r="AE825" i="14" s="1"/>
  <c r="AA825" i="14"/>
  <c r="AB825" i="14" s="1"/>
  <c r="U825" i="14"/>
  <c r="V825" i="14" s="1"/>
  <c r="X826" i="14"/>
  <c r="AD817" i="14"/>
  <c r="AE817" i="14" s="1"/>
  <c r="AA817" i="14"/>
  <c r="AB817" i="14" s="1"/>
  <c r="U817" i="14"/>
  <c r="V817" i="14" s="1"/>
  <c r="AF821" i="14"/>
  <c r="Q823" i="14"/>
  <c r="L825" i="14"/>
  <c r="M825" i="14" s="1"/>
  <c r="AG825" i="14"/>
  <c r="AH825" i="14" s="1"/>
  <c r="O826" i="14"/>
  <c r="P826" i="14" s="1"/>
  <c r="O828" i="14"/>
  <c r="P828" i="14" s="1"/>
  <c r="L828" i="14"/>
  <c r="M828" i="14" s="1"/>
  <c r="U828" i="14"/>
  <c r="V828" i="14" s="1"/>
  <c r="AF828" i="14"/>
  <c r="AG831" i="14"/>
  <c r="AH831" i="14" s="1"/>
  <c r="AI832" i="14"/>
  <c r="N839" i="14"/>
  <c r="AI843" i="14"/>
  <c r="AI855" i="14"/>
  <c r="K860" i="14"/>
  <c r="W836" i="14"/>
  <c r="AC841" i="14"/>
  <c r="AG847" i="14"/>
  <c r="AH847" i="14" s="1"/>
  <c r="I847" i="14"/>
  <c r="J847" i="14" s="1"/>
  <c r="O847" i="14"/>
  <c r="P847" i="14" s="1"/>
  <c r="AA847" i="14"/>
  <c r="AB847" i="14" s="1"/>
  <c r="U847" i="14"/>
  <c r="V847" i="14" s="1"/>
  <c r="H847" i="14"/>
  <c r="W848" i="14"/>
  <c r="X851" i="14"/>
  <c r="AD851" i="14"/>
  <c r="AE851" i="14" s="1"/>
  <c r="U851" i="14"/>
  <c r="V851" i="14" s="1"/>
  <c r="O851" i="14"/>
  <c r="P851" i="14" s="1"/>
  <c r="I851" i="14"/>
  <c r="J851" i="14" s="1"/>
  <c r="R851" i="14"/>
  <c r="AA851" i="14"/>
  <c r="AB851" i="14" s="1"/>
  <c r="L851" i="14"/>
  <c r="M851" i="14" s="1"/>
  <c r="O801" i="14"/>
  <c r="P801" i="14" s="1"/>
  <c r="X801" i="14"/>
  <c r="AG801" i="14"/>
  <c r="AH801" i="14" s="1"/>
  <c r="AA803" i="14"/>
  <c r="AB803" i="14" s="1"/>
  <c r="AA807" i="14"/>
  <c r="AB807" i="14" s="1"/>
  <c r="O812" i="14"/>
  <c r="P812" i="14" s="1"/>
  <c r="L812" i="14"/>
  <c r="M812" i="14" s="1"/>
  <c r="U812" i="14"/>
  <c r="V812" i="14" s="1"/>
  <c r="X817" i="14"/>
  <c r="AA818" i="14"/>
  <c r="AB818" i="14" s="1"/>
  <c r="H819" i="14"/>
  <c r="AD819" i="14"/>
  <c r="AE819" i="14" s="1"/>
  <c r="I823" i="14"/>
  <c r="J823" i="14" s="1"/>
  <c r="AD823" i="14"/>
  <c r="AE823" i="14" s="1"/>
  <c r="AA824" i="14"/>
  <c r="AB824" i="14" s="1"/>
  <c r="X824" i="14"/>
  <c r="H824" i="14"/>
  <c r="L824" i="14"/>
  <c r="M824" i="14" s="1"/>
  <c r="AG824" i="14"/>
  <c r="AH824" i="14" s="1"/>
  <c r="O825" i="14"/>
  <c r="P825" i="14" s="1"/>
  <c r="R826" i="14"/>
  <c r="X828" i="14"/>
  <c r="H831" i="14"/>
  <c r="H833" i="14"/>
  <c r="H835" i="14"/>
  <c r="X837" i="14"/>
  <c r="AF839" i="14"/>
  <c r="AC840" i="14"/>
  <c r="O841" i="14"/>
  <c r="P841" i="14" s="1"/>
  <c r="U841" i="14"/>
  <c r="V841" i="14" s="1"/>
  <c r="R841" i="14"/>
  <c r="H841" i="14"/>
  <c r="AG841" i="14"/>
  <c r="AH841" i="14" s="1"/>
  <c r="L841" i="14"/>
  <c r="M841" i="14" s="1"/>
  <c r="AD841" i="14"/>
  <c r="AE841" i="14" s="1"/>
  <c r="Q842" i="14"/>
  <c r="AG844" i="14"/>
  <c r="AH844" i="14" s="1"/>
  <c r="R847" i="14"/>
  <c r="O853" i="14"/>
  <c r="P853" i="14" s="1"/>
  <c r="AI861" i="14"/>
  <c r="AG854" i="14"/>
  <c r="AH854" i="14" s="1"/>
  <c r="I854" i="14"/>
  <c r="J854" i="14" s="1"/>
  <c r="X854" i="14"/>
  <c r="H854" i="14"/>
  <c r="AA854" i="14"/>
  <c r="AB854" i="14" s="1"/>
  <c r="O854" i="14"/>
  <c r="P854" i="14" s="1"/>
  <c r="U854" i="14"/>
  <c r="V854" i="14" s="1"/>
  <c r="AD854" i="14"/>
  <c r="AE854" i="14" s="1"/>
  <c r="W860" i="14"/>
  <c r="N861" i="14"/>
  <c r="K866" i="14"/>
  <c r="N869" i="14"/>
  <c r="AD877" i="14"/>
  <c r="AE877" i="14" s="1"/>
  <c r="U877" i="14"/>
  <c r="V877" i="14" s="1"/>
  <c r="AA877" i="14"/>
  <c r="AB877" i="14" s="1"/>
  <c r="I877" i="14"/>
  <c r="J877" i="14" s="1"/>
  <c r="AG877" i="14"/>
  <c r="AH877" i="14" s="1"/>
  <c r="H877" i="14"/>
  <c r="R877" i="14"/>
  <c r="L877" i="14"/>
  <c r="M877" i="14" s="1"/>
  <c r="X877" i="14"/>
  <c r="AI887" i="14"/>
  <c r="R806" i="14"/>
  <c r="R814" i="14"/>
  <c r="R822" i="14"/>
  <c r="O838" i="14"/>
  <c r="P838" i="14" s="1"/>
  <c r="AD846" i="14"/>
  <c r="AE846" i="14" s="1"/>
  <c r="L846" i="14"/>
  <c r="M846" i="14" s="1"/>
  <c r="X846" i="14"/>
  <c r="H846" i="14"/>
  <c r="Q850" i="14"/>
  <c r="N852" i="14"/>
  <c r="Q863" i="14"/>
  <c r="AD869" i="14"/>
  <c r="AE869" i="14" s="1"/>
  <c r="U869" i="14"/>
  <c r="V869" i="14" s="1"/>
  <c r="I869" i="14"/>
  <c r="J869" i="14" s="1"/>
  <c r="R869" i="14"/>
  <c r="H869" i="14"/>
  <c r="AA869" i="14"/>
  <c r="AB869" i="14" s="1"/>
  <c r="O869" i="14"/>
  <c r="P869" i="14" s="1"/>
  <c r="AG869" i="14"/>
  <c r="AH869" i="14" s="1"/>
  <c r="AF881" i="14"/>
  <c r="AC870" i="14"/>
  <c r="AF871" i="14"/>
  <c r="W879" i="14"/>
  <c r="AC885" i="14"/>
  <c r="O864" i="14"/>
  <c r="P864" i="14" s="1"/>
  <c r="AD864" i="14"/>
  <c r="AE864" i="14" s="1"/>
  <c r="AA864" i="14"/>
  <c r="AB864" i="14" s="1"/>
  <c r="X864" i="14"/>
  <c r="L864" i="14"/>
  <c r="M864" i="14" s="1"/>
  <c r="AG864" i="14"/>
  <c r="AH864" i="14" s="1"/>
  <c r="U864" i="14"/>
  <c r="V864" i="14" s="1"/>
  <c r="I864" i="14"/>
  <c r="J864" i="14" s="1"/>
  <c r="R864" i="14"/>
  <c r="AC867" i="14"/>
  <c r="K886" i="14"/>
  <c r="Q892" i="14"/>
  <c r="H830" i="14"/>
  <c r="X834" i="14"/>
  <c r="H834" i="14"/>
  <c r="H836" i="14"/>
  <c r="H838" i="14"/>
  <c r="AG839" i="14"/>
  <c r="AH839" i="14" s="1"/>
  <c r="I839" i="14"/>
  <c r="J839" i="14" s="1"/>
  <c r="O839" i="14"/>
  <c r="P839" i="14" s="1"/>
  <c r="U839" i="14"/>
  <c r="V839" i="14" s="1"/>
  <c r="U843" i="14"/>
  <c r="V843" i="14" s="1"/>
  <c r="AA843" i="14"/>
  <c r="AB843" i="14" s="1"/>
  <c r="K855" i="14"/>
  <c r="K872" i="14"/>
  <c r="AF876" i="14"/>
  <c r="AI888" i="14"/>
  <c r="AD838" i="14"/>
  <c r="AE838" i="14" s="1"/>
  <c r="L838" i="14"/>
  <c r="M838" i="14" s="1"/>
  <c r="U838" i="14"/>
  <c r="V838" i="14" s="1"/>
  <c r="AF855" i="14"/>
  <c r="U858" i="14"/>
  <c r="V858" i="14" s="1"/>
  <c r="L858" i="14"/>
  <c r="M858" i="14" s="1"/>
  <c r="I858" i="14"/>
  <c r="J858" i="14" s="1"/>
  <c r="AD858" i="14"/>
  <c r="AE858" i="14" s="1"/>
  <c r="R858" i="14"/>
  <c r="H858" i="14"/>
  <c r="AA858" i="14"/>
  <c r="AB858" i="14" s="1"/>
  <c r="AG858" i="14"/>
  <c r="AH858" i="14" s="1"/>
  <c r="O858" i="14"/>
  <c r="P858" i="14" s="1"/>
  <c r="W872" i="14"/>
  <c r="W876" i="14"/>
  <c r="W888" i="14"/>
  <c r="K867" i="14"/>
  <c r="N868" i="14"/>
  <c r="AF870" i="14"/>
  <c r="AF874" i="14"/>
  <c r="Q877" i="14"/>
  <c r="W880" i="14"/>
  <c r="Q888" i="14"/>
  <c r="Q896" i="14"/>
  <c r="W925" i="14"/>
  <c r="AD861" i="14"/>
  <c r="AE861" i="14" s="1"/>
  <c r="U861" i="14"/>
  <c r="V861" i="14" s="1"/>
  <c r="O866" i="14"/>
  <c r="P866" i="14" s="1"/>
  <c r="K868" i="14"/>
  <c r="O872" i="14"/>
  <c r="P872" i="14" s="1"/>
  <c r="AD872" i="14"/>
  <c r="AE872" i="14" s="1"/>
  <c r="L872" i="14"/>
  <c r="M872" i="14" s="1"/>
  <c r="X872" i="14"/>
  <c r="X875" i="14"/>
  <c r="H875" i="14"/>
  <c r="O875" i="14"/>
  <c r="P875" i="14" s="1"/>
  <c r="U875" i="14"/>
  <c r="V875" i="14" s="1"/>
  <c r="AA880" i="14"/>
  <c r="AB880" i="14" s="1"/>
  <c r="Q882" i="14"/>
  <c r="W883" i="14"/>
  <c r="AD884" i="14"/>
  <c r="AE884" i="14" s="1"/>
  <c r="AG884" i="14"/>
  <c r="AH884" i="14" s="1"/>
  <c r="X884" i="14"/>
  <c r="O884" i="14"/>
  <c r="P884" i="14" s="1"/>
  <c r="H884" i="14"/>
  <c r="L884" i="14"/>
  <c r="M884" i="14" s="1"/>
  <c r="N892" i="14"/>
  <c r="AD895" i="14"/>
  <c r="AE895" i="14" s="1"/>
  <c r="U895" i="14"/>
  <c r="V895" i="14" s="1"/>
  <c r="L895" i="14"/>
  <c r="M895" i="14" s="1"/>
  <c r="R895" i="14"/>
  <c r="AA895" i="14"/>
  <c r="AB895" i="14" s="1"/>
  <c r="O895" i="14"/>
  <c r="P895" i="14" s="1"/>
  <c r="X895" i="14"/>
  <c r="AG895" i="14"/>
  <c r="AH895" i="14" s="1"/>
  <c r="I895" i="14"/>
  <c r="J895" i="14" s="1"/>
  <c r="W898" i="14"/>
  <c r="AC866" i="14"/>
  <c r="AF867" i="14"/>
  <c r="K876" i="14"/>
  <c r="AG878" i="14"/>
  <c r="AH878" i="14" s="1"/>
  <c r="I878" i="14"/>
  <c r="J878" i="14" s="1"/>
  <c r="X878" i="14"/>
  <c r="H878" i="14"/>
  <c r="AD878" i="14"/>
  <c r="AE878" i="14" s="1"/>
  <c r="L878" i="14"/>
  <c r="M878" i="14" s="1"/>
  <c r="Q890" i="14"/>
  <c r="AI898" i="14"/>
  <c r="K911" i="14"/>
  <c r="W917" i="14"/>
  <c r="X867" i="14"/>
  <c r="H867" i="14"/>
  <c r="O867" i="14"/>
  <c r="P867" i="14" s="1"/>
  <c r="U867" i="14"/>
  <c r="V867" i="14" s="1"/>
  <c r="AG867" i="14"/>
  <c r="AH867" i="14" s="1"/>
  <c r="AI868" i="14"/>
  <c r="L871" i="14"/>
  <c r="M871" i="14" s="1"/>
  <c r="AA871" i="14"/>
  <c r="AB871" i="14" s="1"/>
  <c r="AI876" i="14"/>
  <c r="AA878" i="14"/>
  <c r="AB878" i="14" s="1"/>
  <c r="AA883" i="14"/>
  <c r="AB883" i="14" s="1"/>
  <c r="AG883" i="14"/>
  <c r="AH883" i="14" s="1"/>
  <c r="X883" i="14"/>
  <c r="O883" i="14"/>
  <c r="P883" i="14" s="1"/>
  <c r="R883" i="14"/>
  <c r="I883" i="14"/>
  <c r="J883" i="14" s="1"/>
  <c r="L883" i="14"/>
  <c r="M883" i="14" s="1"/>
  <c r="AD883" i="14"/>
  <c r="AE883" i="14" s="1"/>
  <c r="H885" i="14"/>
  <c r="AF905" i="14"/>
  <c r="AI909" i="14"/>
  <c r="H842" i="14"/>
  <c r="X842" i="14"/>
  <c r="H850" i="14"/>
  <c r="X850" i="14"/>
  <c r="K852" i="14"/>
  <c r="H855" i="14"/>
  <c r="R855" i="14"/>
  <c r="AI860" i="14"/>
  <c r="L863" i="14"/>
  <c r="M863" i="14" s="1"/>
  <c r="AA863" i="14"/>
  <c r="AB863" i="14" s="1"/>
  <c r="L867" i="14"/>
  <c r="M867" i="14" s="1"/>
  <c r="AG871" i="14"/>
  <c r="AH871" i="14" s="1"/>
  <c r="AC872" i="14"/>
  <c r="R875" i="14"/>
  <c r="AD875" i="14"/>
  <c r="AE875" i="14" s="1"/>
  <c r="O878" i="14"/>
  <c r="P878" i="14" s="1"/>
  <c r="L879" i="14"/>
  <c r="M879" i="14" s="1"/>
  <c r="AA879" i="14"/>
  <c r="AB879" i="14" s="1"/>
  <c r="AG879" i="14"/>
  <c r="AH879" i="14" s="1"/>
  <c r="I879" i="14"/>
  <c r="J879" i="14" s="1"/>
  <c r="X879" i="14"/>
  <c r="I880" i="14"/>
  <c r="J880" i="14" s="1"/>
  <c r="AI881" i="14"/>
  <c r="U884" i="14"/>
  <c r="V884" i="14" s="1"/>
  <c r="K888" i="14"/>
  <c r="U889" i="14"/>
  <c r="V889" i="14" s="1"/>
  <c r="AG889" i="14"/>
  <c r="AH889" i="14" s="1"/>
  <c r="X889" i="14"/>
  <c r="O889" i="14"/>
  <c r="P889" i="14" s="1"/>
  <c r="L889" i="14"/>
  <c r="M889" i="14" s="1"/>
  <c r="AA889" i="14"/>
  <c r="AB889" i="14" s="1"/>
  <c r="R889" i="14"/>
  <c r="I889" i="14"/>
  <c r="J889" i="14" s="1"/>
  <c r="AD889" i="14"/>
  <c r="AE889" i="14" s="1"/>
  <c r="W892" i="14"/>
  <c r="X909" i="14"/>
  <c r="H909" i="14"/>
  <c r="O909" i="14"/>
  <c r="P909" i="14" s="1"/>
  <c r="AA909" i="14"/>
  <c r="AB909" i="14" s="1"/>
  <c r="L909" i="14"/>
  <c r="M909" i="14" s="1"/>
  <c r="AD909" i="14"/>
  <c r="AE909" i="14" s="1"/>
  <c r="I909" i="14"/>
  <c r="J909" i="14" s="1"/>
  <c r="R909" i="14"/>
  <c r="X859" i="14"/>
  <c r="H859" i="14"/>
  <c r="O859" i="14"/>
  <c r="P859" i="14" s="1"/>
  <c r="U859" i="14"/>
  <c r="V859" i="14" s="1"/>
  <c r="AG859" i="14"/>
  <c r="AH859" i="14" s="1"/>
  <c r="U866" i="14"/>
  <c r="V866" i="14" s="1"/>
  <c r="L866" i="14"/>
  <c r="M866" i="14" s="1"/>
  <c r="X871" i="14"/>
  <c r="R878" i="14"/>
  <c r="O880" i="14"/>
  <c r="P880" i="14" s="1"/>
  <c r="AD880" i="14"/>
  <c r="AE880" i="14" s="1"/>
  <c r="L880" i="14"/>
  <c r="M880" i="14" s="1"/>
  <c r="X880" i="14"/>
  <c r="AG885" i="14"/>
  <c r="AH885" i="14" s="1"/>
  <c r="I885" i="14"/>
  <c r="J885" i="14" s="1"/>
  <c r="AD885" i="14"/>
  <c r="AE885" i="14" s="1"/>
  <c r="U885" i="14"/>
  <c r="V885" i="14" s="1"/>
  <c r="L885" i="14"/>
  <c r="M885" i="14" s="1"/>
  <c r="X885" i="14"/>
  <c r="O885" i="14"/>
  <c r="P885" i="14" s="1"/>
  <c r="W890" i="14"/>
  <c r="N893" i="14"/>
  <c r="AC896" i="14"/>
  <c r="AF916" i="14"/>
  <c r="AI852" i="14"/>
  <c r="L855" i="14"/>
  <c r="M855" i="14" s="1"/>
  <c r="AA855" i="14"/>
  <c r="AB855" i="14" s="1"/>
  <c r="L859" i="14"/>
  <c r="M859" i="14" s="1"/>
  <c r="H861" i="14"/>
  <c r="R861" i="14"/>
  <c r="AG866" i="14"/>
  <c r="AH866" i="14" s="1"/>
  <c r="AG870" i="14"/>
  <c r="AH870" i="14" s="1"/>
  <c r="I870" i="14"/>
  <c r="J870" i="14" s="1"/>
  <c r="X870" i="14"/>
  <c r="H870" i="14"/>
  <c r="L870" i="14"/>
  <c r="M870" i="14" s="1"/>
  <c r="O871" i="14"/>
  <c r="P871" i="14" s="1"/>
  <c r="H872" i="14"/>
  <c r="AG872" i="14"/>
  <c r="AH872" i="14" s="1"/>
  <c r="K874" i="14"/>
  <c r="I875" i="14"/>
  <c r="J875" i="14" s="1"/>
  <c r="I884" i="14"/>
  <c r="J884" i="14" s="1"/>
  <c r="AA884" i="14"/>
  <c r="AB884" i="14" s="1"/>
  <c r="H895" i="14"/>
  <c r="AF896" i="14"/>
  <c r="K898" i="14"/>
  <c r="AF908" i="14"/>
  <c r="X882" i="14"/>
  <c r="H882" i="14"/>
  <c r="O891" i="14"/>
  <c r="P891" i="14" s="1"/>
  <c r="X891" i="14"/>
  <c r="AG891" i="14"/>
  <c r="AH891" i="14" s="1"/>
  <c r="AA894" i="14"/>
  <c r="AB894" i="14" s="1"/>
  <c r="L897" i="14"/>
  <c r="M897" i="14" s="1"/>
  <c r="AA897" i="14"/>
  <c r="AB897" i="14" s="1"/>
  <c r="R897" i="14"/>
  <c r="I897" i="14"/>
  <c r="J897" i="14" s="1"/>
  <c r="X897" i="14"/>
  <c r="K914" i="14"/>
  <c r="AF924" i="14"/>
  <c r="K929" i="14"/>
  <c r="AI933" i="14"/>
  <c r="Q939" i="14"/>
  <c r="K940" i="14"/>
  <c r="AF936" i="14"/>
  <c r="AC904" i="14"/>
  <c r="AC911" i="14"/>
  <c r="AC927" i="14"/>
  <c r="W929" i="14"/>
  <c r="AI935" i="14"/>
  <c r="R874" i="14"/>
  <c r="AG882" i="14"/>
  <c r="AH882" i="14" s="1"/>
  <c r="X890" i="14"/>
  <c r="H890" i="14"/>
  <c r="I891" i="14"/>
  <c r="J891" i="14" s="1"/>
  <c r="R891" i="14"/>
  <c r="O898" i="14"/>
  <c r="P898" i="14" s="1"/>
  <c r="H898" i="14"/>
  <c r="L898" i="14"/>
  <c r="M898" i="14" s="1"/>
  <c r="X898" i="14"/>
  <c r="K900" i="14"/>
  <c r="AF904" i="14"/>
  <c r="K927" i="14"/>
  <c r="N928" i="14"/>
  <c r="W930" i="14"/>
  <c r="L894" i="14"/>
  <c r="M894" i="14" s="1"/>
  <c r="AG894" i="14"/>
  <c r="AH894" i="14" s="1"/>
  <c r="I894" i="14"/>
  <c r="J894" i="14" s="1"/>
  <c r="K902" i="14"/>
  <c r="AC903" i="14"/>
  <c r="Q904" i="14"/>
  <c r="Q908" i="14"/>
  <c r="AF912" i="14"/>
  <c r="AC919" i="14"/>
  <c r="AF920" i="14"/>
  <c r="AC924" i="14"/>
  <c r="X925" i="14"/>
  <c r="H925" i="14"/>
  <c r="O925" i="14"/>
  <c r="P925" i="14" s="1"/>
  <c r="R925" i="14"/>
  <c r="AA925" i="14"/>
  <c r="AB925" i="14" s="1"/>
  <c r="L925" i="14"/>
  <c r="M925" i="14" s="1"/>
  <c r="AD925" i="14"/>
  <c r="AE925" i="14" s="1"/>
  <c r="I925" i="14"/>
  <c r="J925" i="14" s="1"/>
  <c r="AG925" i="14"/>
  <c r="AH925" i="14" s="1"/>
  <c r="W933" i="14"/>
  <c r="K937" i="14"/>
  <c r="Q938" i="14"/>
  <c r="R852" i="14"/>
  <c r="I857" i="14"/>
  <c r="J857" i="14" s="1"/>
  <c r="AG857" i="14"/>
  <c r="AH857" i="14" s="1"/>
  <c r="R860" i="14"/>
  <c r="I865" i="14"/>
  <c r="J865" i="14" s="1"/>
  <c r="AG865" i="14"/>
  <c r="AH865" i="14" s="1"/>
  <c r="I873" i="14"/>
  <c r="J873" i="14" s="1"/>
  <c r="AG873" i="14"/>
  <c r="AH873" i="14" s="1"/>
  <c r="L874" i="14"/>
  <c r="M874" i="14" s="1"/>
  <c r="I881" i="14"/>
  <c r="J881" i="14" s="1"/>
  <c r="R881" i="14"/>
  <c r="AA881" i="14"/>
  <c r="AB881" i="14" s="1"/>
  <c r="I887" i="14"/>
  <c r="J887" i="14" s="1"/>
  <c r="R887" i="14"/>
  <c r="AA887" i="14"/>
  <c r="AB887" i="14" s="1"/>
  <c r="L891" i="14"/>
  <c r="M891" i="14" s="1"/>
  <c r="U891" i="14"/>
  <c r="V891" i="14" s="1"/>
  <c r="AD891" i="14"/>
  <c r="AE891" i="14" s="1"/>
  <c r="AF897" i="14"/>
  <c r="AA898" i="14"/>
  <c r="AB898" i="14" s="1"/>
  <c r="X901" i="14"/>
  <c r="H901" i="14"/>
  <c r="O901" i="14"/>
  <c r="P901" i="14" s="1"/>
  <c r="AD901" i="14"/>
  <c r="AE901" i="14" s="1"/>
  <c r="L901" i="14"/>
  <c r="M901" i="14" s="1"/>
  <c r="AA901" i="14"/>
  <c r="AB901" i="14" s="1"/>
  <c r="AD903" i="14"/>
  <c r="AE903" i="14" s="1"/>
  <c r="U903" i="14"/>
  <c r="V903" i="14" s="1"/>
  <c r="I903" i="14"/>
  <c r="J903" i="14" s="1"/>
  <c r="R903" i="14"/>
  <c r="H903" i="14"/>
  <c r="L903" i="14"/>
  <c r="M903" i="14" s="1"/>
  <c r="O906" i="14"/>
  <c r="P906" i="14" s="1"/>
  <c r="AD906" i="14"/>
  <c r="AE906" i="14" s="1"/>
  <c r="R906" i="14"/>
  <c r="H906" i="14"/>
  <c r="AA906" i="14"/>
  <c r="AB906" i="14" s="1"/>
  <c r="X906" i="14"/>
  <c r="L906" i="14"/>
  <c r="M906" i="14" s="1"/>
  <c r="K919" i="14"/>
  <c r="AC939" i="14"/>
  <c r="I882" i="14"/>
  <c r="J882" i="14" s="1"/>
  <c r="R882" i="14"/>
  <c r="AA882" i="14"/>
  <c r="AB882" i="14" s="1"/>
  <c r="AG890" i="14"/>
  <c r="AH890" i="14" s="1"/>
  <c r="AG893" i="14"/>
  <c r="AH893" i="14" s="1"/>
  <c r="I893" i="14"/>
  <c r="J893" i="14" s="1"/>
  <c r="AD893" i="14"/>
  <c r="AE893" i="14" s="1"/>
  <c r="U893" i="14"/>
  <c r="V893" i="14" s="1"/>
  <c r="X894" i="14"/>
  <c r="H897" i="14"/>
  <c r="U897" i="14"/>
  <c r="V897" i="14" s="1"/>
  <c r="AG897" i="14"/>
  <c r="AH897" i="14" s="1"/>
  <c r="X917" i="14"/>
  <c r="H917" i="14"/>
  <c r="O917" i="14"/>
  <c r="P917" i="14" s="1"/>
  <c r="R917" i="14"/>
  <c r="AA917" i="14"/>
  <c r="AB917" i="14" s="1"/>
  <c r="L917" i="14"/>
  <c r="M917" i="14" s="1"/>
  <c r="AD917" i="14"/>
  <c r="AE917" i="14" s="1"/>
  <c r="I917" i="14"/>
  <c r="J917" i="14" s="1"/>
  <c r="AG917" i="14"/>
  <c r="AH917" i="14" s="1"/>
  <c r="O911" i="14"/>
  <c r="P911" i="14" s="1"/>
  <c r="L914" i="14"/>
  <c r="M914" i="14" s="1"/>
  <c r="X914" i="14"/>
  <c r="O919" i="14"/>
  <c r="P919" i="14" s="1"/>
  <c r="L922" i="14"/>
  <c r="M922" i="14" s="1"/>
  <c r="X922" i="14"/>
  <c r="N923" i="14"/>
  <c r="O927" i="14"/>
  <c r="P927" i="14" s="1"/>
  <c r="X935" i="14"/>
  <c r="H935" i="14"/>
  <c r="U935" i="14"/>
  <c r="V935" i="14" s="1"/>
  <c r="AD935" i="14"/>
  <c r="AE935" i="14" s="1"/>
  <c r="I935" i="14"/>
  <c r="J935" i="14" s="1"/>
  <c r="N935" i="14"/>
  <c r="AA935" i="14"/>
  <c r="AB935" i="14" s="1"/>
  <c r="L937" i="14"/>
  <c r="M937" i="14" s="1"/>
  <c r="AG938" i="14"/>
  <c r="AH938" i="14" s="1"/>
  <c r="I938" i="14"/>
  <c r="J938" i="14" s="1"/>
  <c r="AD938" i="14"/>
  <c r="AE938" i="14" s="1"/>
  <c r="H938" i="14"/>
  <c r="R938" i="14"/>
  <c r="L938" i="14"/>
  <c r="M938" i="14" s="1"/>
  <c r="K941" i="14"/>
  <c r="AF948" i="14"/>
  <c r="AG896" i="14"/>
  <c r="AH896" i="14" s="1"/>
  <c r="I896" i="14"/>
  <c r="J896" i="14" s="1"/>
  <c r="AC900" i="14"/>
  <c r="AI902" i="14"/>
  <c r="L905" i="14"/>
  <c r="M905" i="14" s="1"/>
  <c r="AA905" i="14"/>
  <c r="AB905" i="14" s="1"/>
  <c r="AC908" i="14"/>
  <c r="L913" i="14"/>
  <c r="M913" i="14" s="1"/>
  <c r="AA913" i="14"/>
  <c r="AB913" i="14" s="1"/>
  <c r="AC916" i="14"/>
  <c r="L921" i="14"/>
  <c r="M921" i="14" s="1"/>
  <c r="AA921" i="14"/>
  <c r="AB921" i="14" s="1"/>
  <c r="H929" i="14"/>
  <c r="H930" i="14"/>
  <c r="AF933" i="14"/>
  <c r="AA938" i="14"/>
  <c r="AB938" i="14" s="1"/>
  <c r="O940" i="14"/>
  <c r="P940" i="14" s="1"/>
  <c r="L940" i="14"/>
  <c r="M940" i="14" s="1"/>
  <c r="X940" i="14"/>
  <c r="AA940" i="14"/>
  <c r="AB940" i="14" s="1"/>
  <c r="K944" i="14"/>
  <c r="U947" i="14"/>
  <c r="V947" i="14" s="1"/>
  <c r="L947" i="14"/>
  <c r="M947" i="14" s="1"/>
  <c r="AG947" i="14"/>
  <c r="AH947" i="14" s="1"/>
  <c r="I947" i="14"/>
  <c r="J947" i="14" s="1"/>
  <c r="R947" i="14"/>
  <c r="AD947" i="14"/>
  <c r="AE947" i="14" s="1"/>
  <c r="AA947" i="14"/>
  <c r="AB947" i="14" s="1"/>
  <c r="O947" i="14"/>
  <c r="P947" i="14" s="1"/>
  <c r="K948" i="14"/>
  <c r="Q988" i="14"/>
  <c r="L952" i="14"/>
  <c r="M952" i="14" s="1"/>
  <c r="AA952" i="14"/>
  <c r="AB952" i="14" s="1"/>
  <c r="X952" i="14"/>
  <c r="H952" i="14"/>
  <c r="I952" i="14"/>
  <c r="J952" i="14" s="1"/>
  <c r="AG952" i="14"/>
  <c r="AH952" i="14" s="1"/>
  <c r="U952" i="14"/>
  <c r="V952" i="14" s="1"/>
  <c r="R952" i="14"/>
  <c r="AD952" i="14"/>
  <c r="AE952" i="14" s="1"/>
  <c r="O952" i="14"/>
  <c r="P952" i="14" s="1"/>
  <c r="H911" i="14"/>
  <c r="R911" i="14"/>
  <c r="AA914" i="14"/>
  <c r="AB914" i="14" s="1"/>
  <c r="H919" i="14"/>
  <c r="R919" i="14"/>
  <c r="AA922" i="14"/>
  <c r="AB922" i="14" s="1"/>
  <c r="H927" i="14"/>
  <c r="R927" i="14"/>
  <c r="AD929" i="14"/>
  <c r="AE929" i="14" s="1"/>
  <c r="AA929" i="14"/>
  <c r="AB929" i="14" s="1"/>
  <c r="X929" i="14"/>
  <c r="AG929" i="14"/>
  <c r="AH929" i="14" s="1"/>
  <c r="L929" i="14"/>
  <c r="M929" i="14" s="1"/>
  <c r="AG930" i="14"/>
  <c r="AH930" i="14" s="1"/>
  <c r="I930" i="14"/>
  <c r="J930" i="14" s="1"/>
  <c r="AD930" i="14"/>
  <c r="AE930" i="14" s="1"/>
  <c r="AA930" i="14"/>
  <c r="AB930" i="14" s="1"/>
  <c r="O930" i="14"/>
  <c r="P930" i="14" s="1"/>
  <c r="X930" i="14"/>
  <c r="K932" i="14"/>
  <c r="R937" i="14"/>
  <c r="Q951" i="14"/>
  <c r="N957" i="14"/>
  <c r="Q964" i="14"/>
  <c r="U900" i="14"/>
  <c r="V900" i="14" s="1"/>
  <c r="L900" i="14"/>
  <c r="M900" i="14" s="1"/>
  <c r="AG904" i="14"/>
  <c r="AH904" i="14" s="1"/>
  <c r="I904" i="14"/>
  <c r="J904" i="14" s="1"/>
  <c r="X904" i="14"/>
  <c r="H904" i="14"/>
  <c r="L904" i="14"/>
  <c r="M904" i="14" s="1"/>
  <c r="O905" i="14"/>
  <c r="P905" i="14" s="1"/>
  <c r="U908" i="14"/>
  <c r="V908" i="14" s="1"/>
  <c r="L908" i="14"/>
  <c r="M908" i="14" s="1"/>
  <c r="AG912" i="14"/>
  <c r="AH912" i="14" s="1"/>
  <c r="I912" i="14"/>
  <c r="J912" i="14" s="1"/>
  <c r="X912" i="14"/>
  <c r="H912" i="14"/>
  <c r="L912" i="14"/>
  <c r="M912" i="14" s="1"/>
  <c r="O913" i="14"/>
  <c r="P913" i="14" s="1"/>
  <c r="H914" i="14"/>
  <c r="R914" i="14"/>
  <c r="U916" i="14"/>
  <c r="V916" i="14" s="1"/>
  <c r="L916" i="14"/>
  <c r="M916" i="14" s="1"/>
  <c r="AG920" i="14"/>
  <c r="AH920" i="14" s="1"/>
  <c r="I920" i="14"/>
  <c r="J920" i="14" s="1"/>
  <c r="X920" i="14"/>
  <c r="H920" i="14"/>
  <c r="L920" i="14"/>
  <c r="M920" i="14" s="1"/>
  <c r="O921" i="14"/>
  <c r="P921" i="14" s="1"/>
  <c r="H922" i="14"/>
  <c r="U924" i="14"/>
  <c r="V924" i="14" s="1"/>
  <c r="L924" i="14"/>
  <c r="M924" i="14" s="1"/>
  <c r="AA928" i="14"/>
  <c r="AB928" i="14" s="1"/>
  <c r="X928" i="14"/>
  <c r="H928" i="14"/>
  <c r="U928" i="14"/>
  <c r="V928" i="14" s="1"/>
  <c r="AD928" i="14"/>
  <c r="AE928" i="14" s="1"/>
  <c r="I928" i="14"/>
  <c r="J928" i="14" s="1"/>
  <c r="O929" i="14"/>
  <c r="P929" i="14" s="1"/>
  <c r="L930" i="14"/>
  <c r="M930" i="14" s="1"/>
  <c r="L931" i="14"/>
  <c r="M931" i="14" s="1"/>
  <c r="AG931" i="14"/>
  <c r="AH931" i="14" s="1"/>
  <c r="I931" i="14"/>
  <c r="J931" i="14" s="1"/>
  <c r="AD931" i="14"/>
  <c r="AE931" i="14" s="1"/>
  <c r="H931" i="14"/>
  <c r="R931" i="14"/>
  <c r="K933" i="14"/>
  <c r="AI934" i="14"/>
  <c r="AG937" i="14"/>
  <c r="AH937" i="14" s="1"/>
  <c r="AF940" i="14"/>
  <c r="AD911" i="14"/>
  <c r="AE911" i="14" s="1"/>
  <c r="U911" i="14"/>
  <c r="V911" i="14" s="1"/>
  <c r="AD919" i="14"/>
  <c r="AE919" i="14" s="1"/>
  <c r="U919" i="14"/>
  <c r="V919" i="14" s="1"/>
  <c r="AD927" i="14"/>
  <c r="AE927" i="14" s="1"/>
  <c r="U927" i="14"/>
  <c r="V927" i="14" s="1"/>
  <c r="N933" i="14"/>
  <c r="W936" i="14"/>
  <c r="H937" i="14"/>
  <c r="U937" i="14"/>
  <c r="V937" i="14" s="1"/>
  <c r="U938" i="14"/>
  <c r="V938" i="14" s="1"/>
  <c r="R940" i="14"/>
  <c r="AG940" i="14"/>
  <c r="AH940" i="14" s="1"/>
  <c r="AF941" i="14"/>
  <c r="X947" i="14"/>
  <c r="W948" i="14"/>
  <c r="AI963" i="14"/>
  <c r="O914" i="14"/>
  <c r="P914" i="14" s="1"/>
  <c r="AD914" i="14"/>
  <c r="AE914" i="14" s="1"/>
  <c r="AG919" i="14"/>
  <c r="AH919" i="14" s="1"/>
  <c r="O922" i="14"/>
  <c r="P922" i="14" s="1"/>
  <c r="AD922" i="14"/>
  <c r="AE922" i="14" s="1"/>
  <c r="AG927" i="14"/>
  <c r="AH927" i="14" s="1"/>
  <c r="Q928" i="14"/>
  <c r="R930" i="14"/>
  <c r="AC932" i="14"/>
  <c r="O953" i="14"/>
  <c r="P953" i="14" s="1"/>
  <c r="AD953" i="14"/>
  <c r="AE953" i="14" s="1"/>
  <c r="AA953" i="14"/>
  <c r="AB953" i="14" s="1"/>
  <c r="AG953" i="14"/>
  <c r="AH953" i="14" s="1"/>
  <c r="H953" i="14"/>
  <c r="R953" i="14"/>
  <c r="L953" i="14"/>
  <c r="M953" i="14" s="1"/>
  <c r="U953" i="14"/>
  <c r="V953" i="14" s="1"/>
  <c r="O963" i="14"/>
  <c r="P963" i="14" s="1"/>
  <c r="AD963" i="14"/>
  <c r="AE963" i="14" s="1"/>
  <c r="U963" i="14"/>
  <c r="V963" i="14" s="1"/>
  <c r="L963" i="14"/>
  <c r="M963" i="14" s="1"/>
  <c r="AA963" i="14"/>
  <c r="AB963" i="14" s="1"/>
  <c r="R963" i="14"/>
  <c r="I963" i="14"/>
  <c r="J963" i="14" s="1"/>
  <c r="H963" i="14"/>
  <c r="X963" i="14"/>
  <c r="N911" i="14"/>
  <c r="Q912" i="14"/>
  <c r="U914" i="14"/>
  <c r="V914" i="14" s="1"/>
  <c r="AG914" i="14"/>
  <c r="AH914" i="14" s="1"/>
  <c r="L919" i="14"/>
  <c r="M919" i="14" s="1"/>
  <c r="X919" i="14"/>
  <c r="Q920" i="14"/>
  <c r="U922" i="14"/>
  <c r="V922" i="14" s="1"/>
  <c r="AG922" i="14"/>
  <c r="AH922" i="14" s="1"/>
  <c r="L927" i="14"/>
  <c r="M927" i="14" s="1"/>
  <c r="X927" i="14"/>
  <c r="R929" i="14"/>
  <c r="AF932" i="14"/>
  <c r="AD937" i="14"/>
  <c r="AE937" i="14" s="1"/>
  <c r="AA937" i="14"/>
  <c r="AB937" i="14" s="1"/>
  <c r="O937" i="14"/>
  <c r="P937" i="14" s="1"/>
  <c r="X937" i="14"/>
  <c r="AG943" i="14"/>
  <c r="AH943" i="14" s="1"/>
  <c r="I943" i="14"/>
  <c r="J943" i="14" s="1"/>
  <c r="X943" i="14"/>
  <c r="H943" i="14"/>
  <c r="U943" i="14"/>
  <c r="V943" i="14" s="1"/>
  <c r="AD943" i="14"/>
  <c r="AE943" i="14" s="1"/>
  <c r="R943" i="14"/>
  <c r="O943" i="14"/>
  <c r="P943" i="14" s="1"/>
  <c r="AA943" i="14"/>
  <c r="AB943" i="14" s="1"/>
  <c r="L943" i="14"/>
  <c r="M943" i="14" s="1"/>
  <c r="H947" i="14"/>
  <c r="AF951" i="14"/>
  <c r="Q984" i="14"/>
  <c r="AG961" i="14"/>
  <c r="AH961" i="14" s="1"/>
  <c r="I961" i="14"/>
  <c r="J961" i="14" s="1"/>
  <c r="X961" i="14"/>
  <c r="O961" i="14"/>
  <c r="P961" i="14" s="1"/>
  <c r="AD961" i="14"/>
  <c r="AE961" i="14" s="1"/>
  <c r="U961" i="14"/>
  <c r="V961" i="14" s="1"/>
  <c r="L961" i="14"/>
  <c r="M961" i="14" s="1"/>
  <c r="AF968" i="14"/>
  <c r="R902" i="14"/>
  <c r="R910" i="14"/>
  <c r="R918" i="14"/>
  <c r="R926" i="14"/>
  <c r="O932" i="14"/>
  <c r="P932" i="14" s="1"/>
  <c r="L932" i="14"/>
  <c r="M932" i="14" s="1"/>
  <c r="U932" i="14"/>
  <c r="V932" i="14" s="1"/>
  <c r="AA936" i="14"/>
  <c r="AB936" i="14" s="1"/>
  <c r="X936" i="14"/>
  <c r="H936" i="14"/>
  <c r="L936" i="14"/>
  <c r="M936" i="14" s="1"/>
  <c r="AG936" i="14"/>
  <c r="AH936" i="14" s="1"/>
  <c r="H945" i="14"/>
  <c r="AG945" i="14"/>
  <c r="AH945" i="14" s="1"/>
  <c r="H955" i="14"/>
  <c r="X956" i="14"/>
  <c r="H956" i="14"/>
  <c r="O956" i="14"/>
  <c r="P956" i="14" s="1"/>
  <c r="AD956" i="14"/>
  <c r="AE956" i="14" s="1"/>
  <c r="L956" i="14"/>
  <c r="M956" i="14" s="1"/>
  <c r="AA956" i="14"/>
  <c r="AB956" i="14" s="1"/>
  <c r="K960" i="14"/>
  <c r="AG932" i="14"/>
  <c r="AH932" i="14" s="1"/>
  <c r="L939" i="14"/>
  <c r="M939" i="14" s="1"/>
  <c r="AG939" i="14"/>
  <c r="AH939" i="14" s="1"/>
  <c r="I939" i="14"/>
  <c r="J939" i="14" s="1"/>
  <c r="L944" i="14"/>
  <c r="M944" i="14" s="1"/>
  <c r="AA944" i="14"/>
  <c r="AB944" i="14" s="1"/>
  <c r="X944" i="14"/>
  <c r="H944" i="14"/>
  <c r="I945" i="14"/>
  <c r="J945" i="14" s="1"/>
  <c r="X948" i="14"/>
  <c r="H948" i="14"/>
  <c r="O948" i="14"/>
  <c r="P948" i="14" s="1"/>
  <c r="L948" i="14"/>
  <c r="M948" i="14" s="1"/>
  <c r="AF949" i="14"/>
  <c r="R961" i="14"/>
  <c r="O945" i="14"/>
  <c r="P945" i="14" s="1"/>
  <c r="AD945" i="14"/>
  <c r="AE945" i="14" s="1"/>
  <c r="AA945" i="14"/>
  <c r="AB945" i="14" s="1"/>
  <c r="X945" i="14"/>
  <c r="AI949" i="14"/>
  <c r="U955" i="14"/>
  <c r="V955" i="14" s="1"/>
  <c r="L955" i="14"/>
  <c r="M955" i="14" s="1"/>
  <c r="AA955" i="14"/>
  <c r="AB955" i="14" s="1"/>
  <c r="AG955" i="14"/>
  <c r="AH955" i="14" s="1"/>
  <c r="I955" i="14"/>
  <c r="J955" i="14" s="1"/>
  <c r="AD955" i="14"/>
  <c r="AE955" i="14" s="1"/>
  <c r="N980" i="14"/>
  <c r="U984" i="14"/>
  <c r="V984" i="14" s="1"/>
  <c r="L984" i="14"/>
  <c r="M984" i="14" s="1"/>
  <c r="AG984" i="14"/>
  <c r="AH984" i="14" s="1"/>
  <c r="I984" i="14"/>
  <c r="J984" i="14" s="1"/>
  <c r="H984" i="14"/>
  <c r="AD984" i="14"/>
  <c r="AE984" i="14" s="1"/>
  <c r="AA984" i="14"/>
  <c r="AB984" i="14" s="1"/>
  <c r="X984" i="14"/>
  <c r="R984" i="14"/>
  <c r="O955" i="14"/>
  <c r="P955" i="14" s="1"/>
  <c r="AF957" i="14"/>
  <c r="AG959" i="14"/>
  <c r="AH959" i="14" s="1"/>
  <c r="I959" i="14"/>
  <c r="J959" i="14" s="1"/>
  <c r="X959" i="14"/>
  <c r="H959" i="14"/>
  <c r="O959" i="14"/>
  <c r="P959" i="14" s="1"/>
  <c r="U959" i="14"/>
  <c r="V959" i="14" s="1"/>
  <c r="L959" i="14"/>
  <c r="M959" i="14" s="1"/>
  <c r="AC965" i="14"/>
  <c r="N965" i="14"/>
  <c r="Q966" i="14"/>
  <c r="N976" i="14"/>
  <c r="X985" i="14"/>
  <c r="H985" i="14"/>
  <c r="O985" i="14"/>
  <c r="P985" i="14" s="1"/>
  <c r="L985" i="14"/>
  <c r="M985" i="14" s="1"/>
  <c r="AG985" i="14"/>
  <c r="AH985" i="14" s="1"/>
  <c r="AD985" i="14"/>
  <c r="AE985" i="14" s="1"/>
  <c r="R985" i="14"/>
  <c r="I985" i="14"/>
  <c r="J985" i="14" s="1"/>
  <c r="AA985" i="14"/>
  <c r="AB985" i="14" s="1"/>
  <c r="U985" i="14"/>
  <c r="V985" i="14" s="1"/>
  <c r="AG951" i="14"/>
  <c r="AH951" i="14" s="1"/>
  <c r="I951" i="14"/>
  <c r="J951" i="14" s="1"/>
  <c r="X951" i="14"/>
  <c r="H951" i="14"/>
  <c r="U951" i="14"/>
  <c r="V951" i="14" s="1"/>
  <c r="L951" i="14"/>
  <c r="M951" i="14" s="1"/>
  <c r="AF959" i="14"/>
  <c r="AI960" i="14"/>
  <c r="W968" i="14"/>
  <c r="W956" i="14"/>
  <c r="H961" i="14"/>
  <c r="AA961" i="14"/>
  <c r="AB961" i="14" s="1"/>
  <c r="K973" i="14"/>
  <c r="U976" i="14"/>
  <c r="V976" i="14" s="1"/>
  <c r="AG976" i="14"/>
  <c r="AH976" i="14" s="1"/>
  <c r="I976" i="14"/>
  <c r="J976" i="14" s="1"/>
  <c r="AD976" i="14"/>
  <c r="AE976" i="14" s="1"/>
  <c r="H976" i="14"/>
  <c r="O976" i="14"/>
  <c r="P976" i="14" s="1"/>
  <c r="AF980" i="14"/>
  <c r="W990" i="14"/>
  <c r="AC999" i="14"/>
  <c r="AA967" i="14"/>
  <c r="AB967" i="14" s="1"/>
  <c r="O967" i="14"/>
  <c r="P967" i="14" s="1"/>
  <c r="U967" i="14"/>
  <c r="V967" i="14" s="1"/>
  <c r="AF967" i="14"/>
  <c r="AI968" i="14"/>
  <c r="O974" i="14"/>
  <c r="P974" i="14" s="1"/>
  <c r="AA974" i="14"/>
  <c r="AB974" i="14" s="1"/>
  <c r="X974" i="14"/>
  <c r="AD974" i="14"/>
  <c r="AE974" i="14" s="1"/>
  <c r="I974" i="14"/>
  <c r="J974" i="14" s="1"/>
  <c r="L974" i="14"/>
  <c r="M974" i="14" s="1"/>
  <c r="Q975" i="14"/>
  <c r="W977" i="14"/>
  <c r="N979" i="14"/>
  <c r="AC979" i="14"/>
  <c r="Q980" i="14"/>
  <c r="AC986" i="14"/>
  <c r="AF999" i="14"/>
  <c r="AF1016" i="14"/>
  <c r="O933" i="14"/>
  <c r="P933" i="14" s="1"/>
  <c r="R934" i="14"/>
  <c r="O941" i="14"/>
  <c r="P941" i="14" s="1"/>
  <c r="AD946" i="14"/>
  <c r="AE946" i="14" s="1"/>
  <c r="O949" i="14"/>
  <c r="P949" i="14" s="1"/>
  <c r="AD954" i="14"/>
  <c r="AE954" i="14" s="1"/>
  <c r="O957" i="14"/>
  <c r="P957" i="14" s="1"/>
  <c r="H960" i="14"/>
  <c r="X960" i="14"/>
  <c r="AI964" i="14"/>
  <c r="I966" i="14"/>
  <c r="J966" i="14" s="1"/>
  <c r="L967" i="14"/>
  <c r="M967" i="14" s="1"/>
  <c r="AG967" i="14"/>
  <c r="AH967" i="14" s="1"/>
  <c r="K971" i="14"/>
  <c r="R976" i="14"/>
  <c r="O982" i="14"/>
  <c r="P982" i="14" s="1"/>
  <c r="AD982" i="14"/>
  <c r="AE982" i="14" s="1"/>
  <c r="AA982" i="14"/>
  <c r="AB982" i="14" s="1"/>
  <c r="AG982" i="14"/>
  <c r="AH982" i="14" s="1"/>
  <c r="H982" i="14"/>
  <c r="R982" i="14"/>
  <c r="L982" i="14"/>
  <c r="M982" i="14" s="1"/>
  <c r="K989" i="14"/>
  <c r="X967" i="14"/>
  <c r="AA970" i="14"/>
  <c r="AB970" i="14" s="1"/>
  <c r="O970" i="14"/>
  <c r="P970" i="14" s="1"/>
  <c r="X970" i="14"/>
  <c r="R970" i="14"/>
  <c r="H970" i="14"/>
  <c r="L970" i="14"/>
  <c r="M970" i="14" s="1"/>
  <c r="AC972" i="14"/>
  <c r="Q973" i="14"/>
  <c r="AG974" i="14"/>
  <c r="AH974" i="14" s="1"/>
  <c r="AC987" i="14"/>
  <c r="AC992" i="14"/>
  <c r="AC1001" i="14"/>
  <c r="R960" i="14"/>
  <c r="X966" i="14"/>
  <c r="H966" i="14"/>
  <c r="L966" i="14"/>
  <c r="M966" i="14" s="1"/>
  <c r="AG966" i="14"/>
  <c r="AH966" i="14" s="1"/>
  <c r="AG972" i="14"/>
  <c r="AH972" i="14" s="1"/>
  <c r="I972" i="14"/>
  <c r="J972" i="14" s="1"/>
  <c r="U972" i="14"/>
  <c r="V972" i="14" s="1"/>
  <c r="AD972" i="14"/>
  <c r="AE972" i="14" s="1"/>
  <c r="H972" i="14"/>
  <c r="R972" i="14"/>
  <c r="X972" i="14"/>
  <c r="L972" i="14"/>
  <c r="M972" i="14" s="1"/>
  <c r="AF973" i="14"/>
  <c r="R974" i="14"/>
  <c r="W975" i="14"/>
  <c r="AC977" i="14"/>
  <c r="I946" i="14"/>
  <c r="J946" i="14" s="1"/>
  <c r="AG946" i="14"/>
  <c r="AH946" i="14" s="1"/>
  <c r="I954" i="14"/>
  <c r="J954" i="14" s="1"/>
  <c r="AG954" i="14"/>
  <c r="AH954" i="14" s="1"/>
  <c r="AA960" i="14"/>
  <c r="AB960" i="14" s="1"/>
  <c r="K964" i="14"/>
  <c r="AG969" i="14"/>
  <c r="AH969" i="14" s="1"/>
  <c r="I969" i="14"/>
  <c r="J969" i="14" s="1"/>
  <c r="U969" i="14"/>
  <c r="V969" i="14" s="1"/>
  <c r="AD970" i="14"/>
  <c r="AE970" i="14" s="1"/>
  <c r="O972" i="14"/>
  <c r="P972" i="14" s="1"/>
  <c r="U974" i="14"/>
  <c r="V974" i="14" s="1"/>
  <c r="X976" i="14"/>
  <c r="AC981" i="14"/>
  <c r="AC989" i="14"/>
  <c r="O994" i="14"/>
  <c r="P994" i="14" s="1"/>
  <c r="AA994" i="14"/>
  <c r="AB994" i="14" s="1"/>
  <c r="AD994" i="14"/>
  <c r="AE994" i="14" s="1"/>
  <c r="I994" i="14"/>
  <c r="J994" i="14" s="1"/>
  <c r="R994" i="14"/>
  <c r="H994" i="14"/>
  <c r="X994" i="14"/>
  <c r="U994" i="14"/>
  <c r="V994" i="14" s="1"/>
  <c r="AG994" i="14"/>
  <c r="AH994" i="14" s="1"/>
  <c r="L994" i="14"/>
  <c r="M994" i="14" s="1"/>
  <c r="L1009" i="14"/>
  <c r="M1009" i="14" s="1"/>
  <c r="X1009" i="14"/>
  <c r="H1009" i="14"/>
  <c r="O1009" i="14"/>
  <c r="P1009" i="14" s="1"/>
  <c r="AG1009" i="14"/>
  <c r="AH1009" i="14" s="1"/>
  <c r="AD1009" i="14"/>
  <c r="AE1009" i="14" s="1"/>
  <c r="R1009" i="14"/>
  <c r="AA1009" i="14"/>
  <c r="AB1009" i="14" s="1"/>
  <c r="U1009" i="14"/>
  <c r="V1009" i="14" s="1"/>
  <c r="I1009" i="14"/>
  <c r="J1009" i="14" s="1"/>
  <c r="U965" i="14"/>
  <c r="V965" i="14" s="1"/>
  <c r="AG965" i="14"/>
  <c r="AH965" i="14" s="1"/>
  <c r="I965" i="14"/>
  <c r="J965" i="14" s="1"/>
  <c r="L969" i="14"/>
  <c r="M969" i="14" s="1"/>
  <c r="K975" i="14"/>
  <c r="AA976" i="14"/>
  <c r="AB976" i="14" s="1"/>
  <c r="W979" i="14"/>
  <c r="L981" i="14"/>
  <c r="M981" i="14" s="1"/>
  <c r="X981" i="14"/>
  <c r="H981" i="14"/>
  <c r="AD981" i="14"/>
  <c r="AE981" i="14" s="1"/>
  <c r="I981" i="14"/>
  <c r="J981" i="14" s="1"/>
  <c r="O981" i="14"/>
  <c r="P981" i="14" s="1"/>
  <c r="AI989" i="14"/>
  <c r="Q1012" i="14"/>
  <c r="AI986" i="14"/>
  <c r="I988" i="14"/>
  <c r="J988" i="14" s="1"/>
  <c r="AG988" i="14"/>
  <c r="AH988" i="14" s="1"/>
  <c r="X988" i="14"/>
  <c r="H988" i="14"/>
  <c r="AD988" i="14"/>
  <c r="AE988" i="14" s="1"/>
  <c r="U988" i="14"/>
  <c r="V988" i="14" s="1"/>
  <c r="L988" i="14"/>
  <c r="M988" i="14" s="1"/>
  <c r="R968" i="14"/>
  <c r="AA978" i="14"/>
  <c r="AB978" i="14" s="1"/>
  <c r="O978" i="14"/>
  <c r="P978" i="14" s="1"/>
  <c r="U978" i="14"/>
  <c r="V978" i="14" s="1"/>
  <c r="AA988" i="14"/>
  <c r="AB988" i="14" s="1"/>
  <c r="X989" i="14"/>
  <c r="H989" i="14"/>
  <c r="L989" i="14"/>
  <c r="M989" i="14" s="1"/>
  <c r="O989" i="14"/>
  <c r="P989" i="14" s="1"/>
  <c r="U989" i="14"/>
  <c r="V989" i="14" s="1"/>
  <c r="AD989" i="14"/>
  <c r="AE989" i="14" s="1"/>
  <c r="W993" i="14"/>
  <c r="X997" i="14"/>
  <c r="H997" i="14"/>
  <c r="L997" i="14"/>
  <c r="M997" i="14" s="1"/>
  <c r="R997" i="14"/>
  <c r="AA997" i="14"/>
  <c r="AB997" i="14" s="1"/>
  <c r="AG997" i="14"/>
  <c r="AH997" i="14" s="1"/>
  <c r="AG1016" i="14"/>
  <c r="AH1016" i="14" s="1"/>
  <c r="I1016" i="14"/>
  <c r="J1016" i="14" s="1"/>
  <c r="X1016" i="14"/>
  <c r="H1016" i="14"/>
  <c r="O1016" i="14"/>
  <c r="P1016" i="14" s="1"/>
  <c r="U1016" i="14"/>
  <c r="V1016" i="14" s="1"/>
  <c r="L1016" i="14"/>
  <c r="M1016" i="14" s="1"/>
  <c r="AA1016" i="14"/>
  <c r="AB1016" i="14" s="1"/>
  <c r="R1016" i="14"/>
  <c r="R988" i="14"/>
  <c r="AA1006" i="14"/>
  <c r="AB1006" i="14" s="1"/>
  <c r="O1006" i="14"/>
  <c r="P1006" i="14" s="1"/>
  <c r="AD1006" i="14"/>
  <c r="AE1006" i="14" s="1"/>
  <c r="AG1006" i="14"/>
  <c r="AH1006" i="14" s="1"/>
  <c r="H1006" i="14"/>
  <c r="R1006" i="14"/>
  <c r="L1006" i="14"/>
  <c r="M1006" i="14" s="1"/>
  <c r="X977" i="14"/>
  <c r="H977" i="14"/>
  <c r="L977" i="14"/>
  <c r="M977" i="14" s="1"/>
  <c r="AG977" i="14"/>
  <c r="AH977" i="14" s="1"/>
  <c r="K987" i="14"/>
  <c r="AI987" i="14"/>
  <c r="U1004" i="14"/>
  <c r="V1004" i="14" s="1"/>
  <c r="AG1004" i="14"/>
  <c r="AH1004" i="14" s="1"/>
  <c r="I1004" i="14"/>
  <c r="J1004" i="14" s="1"/>
  <c r="R1004" i="14"/>
  <c r="AA1004" i="14"/>
  <c r="AB1004" i="14" s="1"/>
  <c r="O1004" i="14"/>
  <c r="P1004" i="14" s="1"/>
  <c r="X1004" i="14"/>
  <c r="L1004" i="14"/>
  <c r="M1004" i="14" s="1"/>
  <c r="U1006" i="14"/>
  <c r="V1006" i="14" s="1"/>
  <c r="AG1008" i="14"/>
  <c r="AH1008" i="14" s="1"/>
  <c r="I1008" i="14"/>
  <c r="J1008" i="14" s="1"/>
  <c r="U1008" i="14"/>
  <c r="V1008" i="14" s="1"/>
  <c r="L1008" i="14"/>
  <c r="M1008" i="14" s="1"/>
  <c r="H1008" i="14"/>
  <c r="R1008" i="14"/>
  <c r="AD1008" i="14"/>
  <c r="AE1008" i="14" s="1"/>
  <c r="O1008" i="14"/>
  <c r="P1008" i="14" s="1"/>
  <c r="AC1039" i="14"/>
  <c r="L973" i="14"/>
  <c r="M973" i="14" s="1"/>
  <c r="X973" i="14"/>
  <c r="H973" i="14"/>
  <c r="AG973" i="14"/>
  <c r="AH973" i="14" s="1"/>
  <c r="AG980" i="14"/>
  <c r="AH980" i="14" s="1"/>
  <c r="I980" i="14"/>
  <c r="J980" i="14" s="1"/>
  <c r="U980" i="14"/>
  <c r="V980" i="14" s="1"/>
  <c r="AF996" i="14"/>
  <c r="L1001" i="14"/>
  <c r="M1001" i="14" s="1"/>
  <c r="X1001" i="14"/>
  <c r="H1001" i="14"/>
  <c r="AD1001" i="14"/>
  <c r="AE1001" i="14" s="1"/>
  <c r="I1001" i="14"/>
  <c r="J1001" i="14" s="1"/>
  <c r="R1001" i="14"/>
  <c r="O1001" i="14"/>
  <c r="P1001" i="14" s="1"/>
  <c r="X1005" i="14"/>
  <c r="H1005" i="14"/>
  <c r="L1005" i="14"/>
  <c r="M1005" i="14" s="1"/>
  <c r="AA1005" i="14"/>
  <c r="AB1005" i="14" s="1"/>
  <c r="I1005" i="14"/>
  <c r="J1005" i="14" s="1"/>
  <c r="AG1005" i="14"/>
  <c r="AH1005" i="14" s="1"/>
  <c r="U1005" i="14"/>
  <c r="V1005" i="14" s="1"/>
  <c r="R1005" i="14"/>
  <c r="AD1005" i="14"/>
  <c r="AE1005" i="14" s="1"/>
  <c r="O1005" i="14"/>
  <c r="P1005" i="14" s="1"/>
  <c r="X1006" i="14"/>
  <c r="X1008" i="14"/>
  <c r="AA990" i="14"/>
  <c r="AB990" i="14" s="1"/>
  <c r="O990" i="14"/>
  <c r="P990" i="14" s="1"/>
  <c r="R990" i="14"/>
  <c r="H990" i="14"/>
  <c r="X990" i="14"/>
  <c r="L990" i="14"/>
  <c r="M990" i="14" s="1"/>
  <c r="AD990" i="14"/>
  <c r="AE990" i="14" s="1"/>
  <c r="AG992" i="14"/>
  <c r="AH992" i="14" s="1"/>
  <c r="I992" i="14"/>
  <c r="J992" i="14" s="1"/>
  <c r="U992" i="14"/>
  <c r="V992" i="14" s="1"/>
  <c r="X992" i="14"/>
  <c r="L992" i="14"/>
  <c r="M992" i="14" s="1"/>
  <c r="AD992" i="14"/>
  <c r="AE992" i="14" s="1"/>
  <c r="H992" i="14"/>
  <c r="O992" i="14"/>
  <c r="P992" i="14" s="1"/>
  <c r="K995" i="14"/>
  <c r="N996" i="14"/>
  <c r="U1012" i="14"/>
  <c r="V1012" i="14" s="1"/>
  <c r="L1012" i="14"/>
  <c r="M1012" i="14" s="1"/>
  <c r="AG1012" i="14"/>
  <c r="AH1012" i="14" s="1"/>
  <c r="I1012" i="14"/>
  <c r="J1012" i="14" s="1"/>
  <c r="X1012" i="14"/>
  <c r="H1012" i="14"/>
  <c r="AA1012" i="14"/>
  <c r="AB1012" i="14" s="1"/>
  <c r="R1012" i="14"/>
  <c r="L1021" i="14"/>
  <c r="M1021" i="14" s="1"/>
  <c r="H1021" i="14"/>
  <c r="AG1021" i="14"/>
  <c r="AH1021" i="14" s="1"/>
  <c r="X1021" i="14"/>
  <c r="O1021" i="14"/>
  <c r="P1021" i="14" s="1"/>
  <c r="AD1021" i="14"/>
  <c r="AE1021" i="14" s="1"/>
  <c r="U1021" i="14"/>
  <c r="V1021" i="14" s="1"/>
  <c r="I1021" i="14"/>
  <c r="J1021" i="14" s="1"/>
  <c r="AA1021" i="14"/>
  <c r="AB1021" i="14" s="1"/>
  <c r="R1021" i="14"/>
  <c r="W999" i="14"/>
  <c r="AC1008" i="14"/>
  <c r="AI1018" i="14"/>
  <c r="AG1020" i="14"/>
  <c r="AH1020" i="14" s="1"/>
  <c r="I1020" i="14"/>
  <c r="J1020" i="14" s="1"/>
  <c r="AA1020" i="14"/>
  <c r="AB1020" i="14" s="1"/>
  <c r="R1020" i="14"/>
  <c r="H1020" i="14"/>
  <c r="O1020" i="14"/>
  <c r="P1020" i="14" s="1"/>
  <c r="AG1027" i="14"/>
  <c r="AH1027" i="14" s="1"/>
  <c r="I1027" i="14"/>
  <c r="J1027" i="14" s="1"/>
  <c r="O1027" i="14"/>
  <c r="P1027" i="14" s="1"/>
  <c r="AD1027" i="14"/>
  <c r="AE1027" i="14" s="1"/>
  <c r="U1027" i="14"/>
  <c r="V1027" i="14" s="1"/>
  <c r="H1027" i="14"/>
  <c r="R1027" i="14"/>
  <c r="AA1027" i="14"/>
  <c r="AB1027" i="14" s="1"/>
  <c r="L1027" i="14"/>
  <c r="M1027" i="14" s="1"/>
  <c r="AI1037" i="14"/>
  <c r="R971" i="14"/>
  <c r="AD975" i="14"/>
  <c r="AE975" i="14" s="1"/>
  <c r="R979" i="14"/>
  <c r="AD983" i="14"/>
  <c r="AE983" i="14" s="1"/>
  <c r="O986" i="14"/>
  <c r="P986" i="14" s="1"/>
  <c r="R987" i="14"/>
  <c r="L993" i="14"/>
  <c r="M993" i="14" s="1"/>
  <c r="X993" i="14"/>
  <c r="H993" i="14"/>
  <c r="AG993" i="14"/>
  <c r="AH993" i="14" s="1"/>
  <c r="AG1000" i="14"/>
  <c r="AH1000" i="14" s="1"/>
  <c r="I1000" i="14"/>
  <c r="J1000" i="14" s="1"/>
  <c r="U1000" i="14"/>
  <c r="V1000" i="14" s="1"/>
  <c r="AC1015" i="14"/>
  <c r="K1017" i="14"/>
  <c r="AF1017" i="14"/>
  <c r="U1020" i="14"/>
  <c r="V1020" i="14" s="1"/>
  <c r="U996" i="14"/>
  <c r="V996" i="14" s="1"/>
  <c r="AG996" i="14"/>
  <c r="AH996" i="14" s="1"/>
  <c r="I996" i="14"/>
  <c r="J996" i="14" s="1"/>
  <c r="X1020" i="14"/>
  <c r="N1032" i="14"/>
  <c r="R986" i="14"/>
  <c r="X996" i="14"/>
  <c r="O1000" i="14"/>
  <c r="P1000" i="14" s="1"/>
  <c r="O1002" i="14"/>
  <c r="P1002" i="14" s="1"/>
  <c r="AA1002" i="14"/>
  <c r="AB1002" i="14" s="1"/>
  <c r="U1002" i="14"/>
  <c r="V1002" i="14" s="1"/>
  <c r="AI1003" i="14"/>
  <c r="X1013" i="14"/>
  <c r="H1013" i="14"/>
  <c r="O1013" i="14"/>
  <c r="P1013" i="14" s="1"/>
  <c r="L1013" i="14"/>
  <c r="M1013" i="14" s="1"/>
  <c r="AA1013" i="14"/>
  <c r="AB1013" i="14" s="1"/>
  <c r="AD1020" i="14"/>
  <c r="AE1020" i="14" s="1"/>
  <c r="K991" i="14"/>
  <c r="AA993" i="14"/>
  <c r="AB993" i="14" s="1"/>
  <c r="W995" i="14"/>
  <c r="O996" i="14"/>
  <c r="P996" i="14" s="1"/>
  <c r="AA998" i="14"/>
  <c r="AB998" i="14" s="1"/>
  <c r="O998" i="14"/>
  <c r="P998" i="14" s="1"/>
  <c r="U998" i="14"/>
  <c r="V998" i="14" s="1"/>
  <c r="AI999" i="14"/>
  <c r="AA1000" i="14"/>
  <c r="AB1000" i="14" s="1"/>
  <c r="L1002" i="14"/>
  <c r="M1002" i="14" s="1"/>
  <c r="AG1002" i="14"/>
  <c r="AH1002" i="14" s="1"/>
  <c r="AD1013" i="14"/>
  <c r="AE1013" i="14" s="1"/>
  <c r="N1018" i="14"/>
  <c r="L1020" i="14"/>
  <c r="M1020" i="14" s="1"/>
  <c r="K1024" i="14"/>
  <c r="W1025" i="14"/>
  <c r="X1027" i="14"/>
  <c r="AF1028" i="14"/>
  <c r="AC1029" i="14"/>
  <c r="AF1030" i="14"/>
  <c r="AF1035" i="14"/>
  <c r="K1036" i="14"/>
  <c r="Q1038" i="14"/>
  <c r="W1041" i="14"/>
  <c r="K1048" i="14"/>
  <c r="AF1057" i="14"/>
  <c r="R1010" i="14"/>
  <c r="AD1014" i="14"/>
  <c r="AE1014" i="14" s="1"/>
  <c r="O1017" i="14"/>
  <c r="P1017" i="14" s="1"/>
  <c r="R1018" i="14"/>
  <c r="O1019" i="14"/>
  <c r="P1019" i="14" s="1"/>
  <c r="X1019" i="14"/>
  <c r="AG1019" i="14"/>
  <c r="AH1019" i="14" s="1"/>
  <c r="X1024" i="14"/>
  <c r="H1024" i="14"/>
  <c r="AD1024" i="14"/>
  <c r="AE1024" i="14" s="1"/>
  <c r="U1024" i="14"/>
  <c r="V1024" i="14" s="1"/>
  <c r="H1033" i="14"/>
  <c r="Q1036" i="14"/>
  <c r="AF1036" i="14"/>
  <c r="R991" i="14"/>
  <c r="AD995" i="14"/>
  <c r="AE995" i="14" s="1"/>
  <c r="R999" i="14"/>
  <c r="AD1003" i="14"/>
  <c r="AE1003" i="14" s="1"/>
  <c r="R1007" i="14"/>
  <c r="AA1010" i="14"/>
  <c r="AB1010" i="14" s="1"/>
  <c r="AD1011" i="14"/>
  <c r="AE1011" i="14" s="1"/>
  <c r="O1014" i="14"/>
  <c r="P1014" i="14" s="1"/>
  <c r="R1015" i="14"/>
  <c r="H1017" i="14"/>
  <c r="X1017" i="14"/>
  <c r="AA1018" i="14"/>
  <c r="AB1018" i="14" s="1"/>
  <c r="L1024" i="14"/>
  <c r="M1024" i="14" s="1"/>
  <c r="I1033" i="14"/>
  <c r="J1033" i="14" s="1"/>
  <c r="H1037" i="14"/>
  <c r="AF1041" i="14"/>
  <c r="AG1043" i="14"/>
  <c r="AH1043" i="14" s="1"/>
  <c r="I1043" i="14"/>
  <c r="J1043" i="14" s="1"/>
  <c r="AD1043" i="14"/>
  <c r="AE1043" i="14" s="1"/>
  <c r="U1043" i="14"/>
  <c r="V1043" i="14" s="1"/>
  <c r="AA1043" i="14"/>
  <c r="AB1043" i="14" s="1"/>
  <c r="R1043" i="14"/>
  <c r="O1043" i="14"/>
  <c r="P1043" i="14" s="1"/>
  <c r="K1065" i="14"/>
  <c r="AI1031" i="14"/>
  <c r="AA1033" i="14"/>
  <c r="AB1033" i="14" s="1"/>
  <c r="O1033" i="14"/>
  <c r="P1033" i="14" s="1"/>
  <c r="X1033" i="14"/>
  <c r="AG1033" i="14"/>
  <c r="AH1033" i="14" s="1"/>
  <c r="L1033" i="14"/>
  <c r="M1033" i="14" s="1"/>
  <c r="AI1041" i="14"/>
  <c r="Q1045" i="14"/>
  <c r="R1017" i="14"/>
  <c r="Q1024" i="14"/>
  <c r="AA1025" i="14"/>
  <c r="AB1025" i="14" s="1"/>
  <c r="AG1025" i="14"/>
  <c r="AH1025" i="14" s="1"/>
  <c r="I1025" i="14"/>
  <c r="J1025" i="14" s="1"/>
  <c r="X1025" i="14"/>
  <c r="H1025" i="14"/>
  <c r="O1037" i="14"/>
  <c r="P1037" i="14" s="1"/>
  <c r="AA1037" i="14"/>
  <c r="AB1037" i="14" s="1"/>
  <c r="X1037" i="14"/>
  <c r="AD1037" i="14"/>
  <c r="AE1037" i="14" s="1"/>
  <c r="I1037" i="14"/>
  <c r="J1037" i="14" s="1"/>
  <c r="L1037" i="14"/>
  <c r="M1037" i="14" s="1"/>
  <c r="AF1039" i="14"/>
  <c r="AD1045" i="14"/>
  <c r="AE1045" i="14" s="1"/>
  <c r="AA1045" i="14"/>
  <c r="AB1045" i="14" s="1"/>
  <c r="X1045" i="14"/>
  <c r="AG1045" i="14"/>
  <c r="AH1045" i="14" s="1"/>
  <c r="L1045" i="14"/>
  <c r="M1045" i="14" s="1"/>
  <c r="I1045" i="14"/>
  <c r="J1045" i="14" s="1"/>
  <c r="U1045" i="14"/>
  <c r="V1045" i="14" s="1"/>
  <c r="R1045" i="14"/>
  <c r="H1045" i="14"/>
  <c r="R1014" i="14"/>
  <c r="AA1017" i="14"/>
  <c r="AB1017" i="14" s="1"/>
  <c r="N1023" i="14"/>
  <c r="AI1023" i="14"/>
  <c r="AD1026" i="14"/>
  <c r="AE1026" i="14" s="1"/>
  <c r="L1026" i="14"/>
  <c r="M1026" i="14" s="1"/>
  <c r="AA1026" i="14"/>
  <c r="AB1026" i="14" s="1"/>
  <c r="X1026" i="14"/>
  <c r="K1031" i="14"/>
  <c r="R1033" i="14"/>
  <c r="W1047" i="14"/>
  <c r="AC1048" i="14"/>
  <c r="AF1059" i="14"/>
  <c r="AG1024" i="14"/>
  <c r="AH1024" i="14" s="1"/>
  <c r="O1025" i="14"/>
  <c r="P1025" i="14" s="1"/>
  <c r="O1029" i="14"/>
  <c r="P1029" i="14" s="1"/>
  <c r="AD1029" i="14"/>
  <c r="AE1029" i="14" s="1"/>
  <c r="U1029" i="14"/>
  <c r="V1029" i="14" s="1"/>
  <c r="L1029" i="14"/>
  <c r="M1029" i="14" s="1"/>
  <c r="AC1031" i="14"/>
  <c r="X1032" i="14"/>
  <c r="H1032" i="14"/>
  <c r="AG1032" i="14"/>
  <c r="AH1032" i="14" s="1"/>
  <c r="O1032" i="14"/>
  <c r="P1032" i="14" s="1"/>
  <c r="AD1032" i="14"/>
  <c r="AE1032" i="14" s="1"/>
  <c r="U1032" i="14"/>
  <c r="V1032" i="14" s="1"/>
  <c r="AA1032" i="14"/>
  <c r="AB1032" i="14" s="1"/>
  <c r="U1037" i="14"/>
  <c r="V1037" i="14" s="1"/>
  <c r="AA1044" i="14"/>
  <c r="AB1044" i="14" s="1"/>
  <c r="X1044" i="14"/>
  <c r="H1044" i="14"/>
  <c r="U1044" i="14"/>
  <c r="V1044" i="14" s="1"/>
  <c r="AD1044" i="14"/>
  <c r="AE1044" i="14" s="1"/>
  <c r="I1044" i="14"/>
  <c r="J1044" i="14" s="1"/>
  <c r="O1044" i="14"/>
  <c r="P1044" i="14" s="1"/>
  <c r="L1047" i="14"/>
  <c r="M1047" i="14" s="1"/>
  <c r="AG1047" i="14"/>
  <c r="AH1047" i="14" s="1"/>
  <c r="I1047" i="14"/>
  <c r="J1047" i="14" s="1"/>
  <c r="AD1047" i="14"/>
  <c r="AE1047" i="14" s="1"/>
  <c r="H1047" i="14"/>
  <c r="R1047" i="14"/>
  <c r="O1047" i="14"/>
  <c r="P1047" i="14" s="1"/>
  <c r="K1049" i="14"/>
  <c r="Q1050" i="14"/>
  <c r="K1053" i="14"/>
  <c r="Q1055" i="14"/>
  <c r="Q1067" i="14"/>
  <c r="O1030" i="14"/>
  <c r="P1030" i="14" s="1"/>
  <c r="R1031" i="14"/>
  <c r="R1035" i="14"/>
  <c r="H1039" i="14"/>
  <c r="X1040" i="14"/>
  <c r="H1040" i="14"/>
  <c r="U1040" i="14"/>
  <c r="V1040" i="14" s="1"/>
  <c r="L1040" i="14"/>
  <c r="M1040" i="14" s="1"/>
  <c r="I1041" i="14"/>
  <c r="J1041" i="14" s="1"/>
  <c r="AF1048" i="14"/>
  <c r="AF1049" i="14"/>
  <c r="AC1055" i="14"/>
  <c r="H1030" i="14"/>
  <c r="X1030" i="14"/>
  <c r="H1035" i="14"/>
  <c r="L1036" i="14"/>
  <c r="M1036" i="14" s="1"/>
  <c r="X1036" i="14"/>
  <c r="H1036" i="14"/>
  <c r="AG1036" i="14"/>
  <c r="AH1036" i="14" s="1"/>
  <c r="X1047" i="14"/>
  <c r="AI1049" i="14"/>
  <c r="AF1052" i="14"/>
  <c r="AI1055" i="14"/>
  <c r="AC1061" i="14"/>
  <c r="U1039" i="14"/>
  <c r="V1039" i="14" s="1"/>
  <c r="AG1039" i="14"/>
  <c r="AH1039" i="14" s="1"/>
  <c r="I1039" i="14"/>
  <c r="J1039" i="14" s="1"/>
  <c r="AC1040" i="14"/>
  <c r="AA1041" i="14"/>
  <c r="AB1041" i="14" s="1"/>
  <c r="X1041" i="14"/>
  <c r="H1041" i="14"/>
  <c r="O1041" i="14"/>
  <c r="P1041" i="14" s="1"/>
  <c r="L1041" i="14"/>
  <c r="M1041" i="14" s="1"/>
  <c r="AG1046" i="14"/>
  <c r="AH1046" i="14" s="1"/>
  <c r="I1046" i="14"/>
  <c r="J1046" i="14" s="1"/>
  <c r="AD1046" i="14"/>
  <c r="AE1046" i="14" s="1"/>
  <c r="AA1046" i="14"/>
  <c r="AB1046" i="14" s="1"/>
  <c r="O1046" i="14"/>
  <c r="P1046" i="14" s="1"/>
  <c r="L1046" i="14"/>
  <c r="M1046" i="14" s="1"/>
  <c r="AA1047" i="14"/>
  <c r="AB1047" i="14" s="1"/>
  <c r="N1052" i="14"/>
  <c r="AI1052" i="14"/>
  <c r="AI1053" i="14"/>
  <c r="AF1069" i="14"/>
  <c r="AG1035" i="14"/>
  <c r="AH1035" i="14" s="1"/>
  <c r="I1035" i="14"/>
  <c r="J1035" i="14" s="1"/>
  <c r="U1035" i="14"/>
  <c r="V1035" i="14" s="1"/>
  <c r="L1039" i="14"/>
  <c r="M1039" i="14" s="1"/>
  <c r="Q1040" i="14"/>
  <c r="W1042" i="14"/>
  <c r="L1044" i="14"/>
  <c r="M1044" i="14" s="1"/>
  <c r="AG1044" i="14"/>
  <c r="AH1044" i="14" s="1"/>
  <c r="R1046" i="14"/>
  <c r="AF1051" i="14"/>
  <c r="N1063" i="14"/>
  <c r="AA1051" i="14"/>
  <c r="AB1051" i="14" s="1"/>
  <c r="K1052" i="14"/>
  <c r="R1053" i="14"/>
  <c r="AD1055" i="14"/>
  <c r="AE1055" i="14" s="1"/>
  <c r="U1055" i="14"/>
  <c r="V1055" i="14" s="1"/>
  <c r="L1055" i="14"/>
  <c r="M1055" i="14" s="1"/>
  <c r="I1055" i="14"/>
  <c r="J1055" i="14" s="1"/>
  <c r="W1059" i="14"/>
  <c r="Q1072" i="14"/>
  <c r="R1034" i="14"/>
  <c r="AD1038" i="14"/>
  <c r="AE1038" i="14" s="1"/>
  <c r="R1042" i="14"/>
  <c r="O1048" i="14"/>
  <c r="P1048" i="14" s="1"/>
  <c r="L1048" i="14"/>
  <c r="M1048" i="14" s="1"/>
  <c r="U1048" i="14"/>
  <c r="V1048" i="14" s="1"/>
  <c r="I1051" i="14"/>
  <c r="J1051" i="14" s="1"/>
  <c r="L1057" i="14"/>
  <c r="M1057" i="14" s="1"/>
  <c r="AA1057" i="14"/>
  <c r="AB1057" i="14" s="1"/>
  <c r="R1057" i="14"/>
  <c r="I1057" i="14"/>
  <c r="J1057" i="14" s="1"/>
  <c r="H1057" i="14"/>
  <c r="K1059" i="14"/>
  <c r="AF1077" i="14"/>
  <c r="AD1053" i="14"/>
  <c r="AE1053" i="14" s="1"/>
  <c r="U1053" i="14"/>
  <c r="V1053" i="14" s="1"/>
  <c r="AA1053" i="14"/>
  <c r="AB1053" i="14" s="1"/>
  <c r="X1053" i="14"/>
  <c r="N1059" i="14"/>
  <c r="U1060" i="14"/>
  <c r="V1060" i="14" s="1"/>
  <c r="L1060" i="14"/>
  <c r="M1060" i="14" s="1"/>
  <c r="AD1060" i="14"/>
  <c r="AE1060" i="14" s="1"/>
  <c r="AA1060" i="14"/>
  <c r="AB1060" i="14" s="1"/>
  <c r="R1060" i="14"/>
  <c r="I1060" i="14"/>
  <c r="J1060" i="14" s="1"/>
  <c r="O1060" i="14"/>
  <c r="P1060" i="14" s="1"/>
  <c r="AG1060" i="14"/>
  <c r="AH1060" i="14" s="1"/>
  <c r="Q1069" i="14"/>
  <c r="N1070" i="14"/>
  <c r="X1051" i="14"/>
  <c r="H1051" i="14"/>
  <c r="U1051" i="14"/>
  <c r="V1051" i="14" s="1"/>
  <c r="AG1051" i="14"/>
  <c r="AH1051" i="14" s="1"/>
  <c r="N1053" i="14"/>
  <c r="Q1064" i="14"/>
  <c r="W1071" i="14"/>
  <c r="AC1068" i="14"/>
  <c r="K1073" i="14"/>
  <c r="AG1054" i="14"/>
  <c r="AH1054" i="14" s="1"/>
  <c r="I1054" i="14"/>
  <c r="J1054" i="14" s="1"/>
  <c r="X1054" i="14"/>
  <c r="H1054" i="14"/>
  <c r="AD1054" i="14"/>
  <c r="AE1054" i="14" s="1"/>
  <c r="L1054" i="14"/>
  <c r="M1054" i="14" s="1"/>
  <c r="H1055" i="14"/>
  <c r="AC1056" i="14"/>
  <c r="O1058" i="14"/>
  <c r="P1058" i="14" s="1"/>
  <c r="H1058" i="14"/>
  <c r="AG1058" i="14"/>
  <c r="AH1058" i="14" s="1"/>
  <c r="X1058" i="14"/>
  <c r="AD1058" i="14"/>
  <c r="AE1058" i="14" s="1"/>
  <c r="U1058" i="14"/>
  <c r="V1058" i="14" s="1"/>
  <c r="L1058" i="14"/>
  <c r="M1058" i="14" s="1"/>
  <c r="K1061" i="14"/>
  <c r="W1064" i="14"/>
  <c r="AF1068" i="14"/>
  <c r="X1073" i="14"/>
  <c r="H1073" i="14"/>
  <c r="O1073" i="14"/>
  <c r="P1073" i="14" s="1"/>
  <c r="AD1073" i="14"/>
  <c r="AE1073" i="14" s="1"/>
  <c r="U1073" i="14"/>
  <c r="V1073" i="14" s="1"/>
  <c r="L1073" i="14"/>
  <c r="M1073" i="14" s="1"/>
  <c r="R1073" i="14"/>
  <c r="AG1073" i="14"/>
  <c r="AH1073" i="14" s="1"/>
  <c r="AA1073" i="14"/>
  <c r="AB1073" i="14" s="1"/>
  <c r="Q1077" i="14"/>
  <c r="X1063" i="14"/>
  <c r="H1063" i="14"/>
  <c r="AD1063" i="14"/>
  <c r="AE1063" i="14" s="1"/>
  <c r="U1063" i="14"/>
  <c r="V1063" i="14" s="1"/>
  <c r="AG1063" i="14"/>
  <c r="AH1063" i="14" s="1"/>
  <c r="AG1068" i="14"/>
  <c r="AH1068" i="14" s="1"/>
  <c r="I1068" i="14"/>
  <c r="J1068" i="14" s="1"/>
  <c r="X1068" i="14"/>
  <c r="H1068" i="14"/>
  <c r="O1068" i="14"/>
  <c r="P1068" i="14" s="1"/>
  <c r="U1068" i="14"/>
  <c r="V1068" i="14" s="1"/>
  <c r="L1068" i="14"/>
  <c r="M1068" i="14" s="1"/>
  <c r="K1075" i="14"/>
  <c r="O1049" i="14"/>
  <c r="P1049" i="14" s="1"/>
  <c r="R1050" i="14"/>
  <c r="H1052" i="14"/>
  <c r="X1052" i="14"/>
  <c r="O1056" i="14"/>
  <c r="P1056" i="14" s="1"/>
  <c r="X1056" i="14"/>
  <c r="U1062" i="14"/>
  <c r="V1062" i="14" s="1"/>
  <c r="AA1062" i="14"/>
  <c r="AB1062" i="14" s="1"/>
  <c r="R1068" i="14"/>
  <c r="O1063" i="14"/>
  <c r="P1063" i="14" s="1"/>
  <c r="X1065" i="14"/>
  <c r="AD1065" i="14"/>
  <c r="AE1065" i="14" s="1"/>
  <c r="L1065" i="14"/>
  <c r="M1065" i="14" s="1"/>
  <c r="U1065" i="14"/>
  <c r="V1065" i="14" s="1"/>
  <c r="AI1069" i="14"/>
  <c r="AG1076" i="14"/>
  <c r="AH1076" i="14" s="1"/>
  <c r="I1076" i="14"/>
  <c r="J1076" i="14" s="1"/>
  <c r="X1076" i="14"/>
  <c r="H1076" i="14"/>
  <c r="O1076" i="14"/>
  <c r="P1076" i="14" s="1"/>
  <c r="AD1076" i="14"/>
  <c r="AE1076" i="14" s="1"/>
  <c r="U1076" i="14"/>
  <c r="V1076" i="14" s="1"/>
  <c r="L1076" i="14"/>
  <c r="M1076" i="14" s="1"/>
  <c r="R1052" i="14"/>
  <c r="H1056" i="14"/>
  <c r="R1056" i="14"/>
  <c r="AA1063" i="14"/>
  <c r="AB1063" i="14" s="1"/>
  <c r="R1076" i="14"/>
  <c r="R1061" i="14"/>
  <c r="X1061" i="14"/>
  <c r="H1061" i="14"/>
  <c r="L1061" i="14"/>
  <c r="M1061" i="14" s="1"/>
  <c r="AG1061" i="14"/>
  <c r="AH1061" i="14" s="1"/>
  <c r="O1062" i="14"/>
  <c r="P1062" i="14" s="1"/>
  <c r="R1063" i="14"/>
  <c r="AI1067" i="14"/>
  <c r="K1069" i="14"/>
  <c r="AF1074" i="14"/>
  <c r="AG1056" i="14"/>
  <c r="AH1056" i="14" s="1"/>
  <c r="I1056" i="14"/>
  <c r="J1056" i="14" s="1"/>
  <c r="I1063" i="14"/>
  <c r="J1063" i="14" s="1"/>
  <c r="AA1064" i="14"/>
  <c r="AB1064" i="14" s="1"/>
  <c r="AG1064" i="14"/>
  <c r="AH1064" i="14" s="1"/>
  <c r="I1064" i="14"/>
  <c r="J1064" i="14" s="1"/>
  <c r="L1064" i="14"/>
  <c r="M1064" i="14" s="1"/>
  <c r="O1065" i="14"/>
  <c r="P1065" i="14" s="1"/>
  <c r="AA1065" i="14"/>
  <c r="AB1065" i="14" s="1"/>
  <c r="O1070" i="14"/>
  <c r="P1070" i="14" s="1"/>
  <c r="AD1070" i="14"/>
  <c r="AE1070" i="14" s="1"/>
  <c r="U1070" i="14"/>
  <c r="V1070" i="14" s="1"/>
  <c r="AA1070" i="14"/>
  <c r="AB1070" i="14" s="1"/>
  <c r="O1066" i="14"/>
  <c r="P1066" i="14" s="1"/>
  <c r="H1069" i="14"/>
  <c r="X1069" i="14"/>
  <c r="AD1071" i="14"/>
  <c r="AE1071" i="14" s="1"/>
  <c r="I1072" i="14"/>
  <c r="J1072" i="14" s="1"/>
  <c r="AG1072" i="14"/>
  <c r="AH1072" i="14" s="1"/>
  <c r="O1074" i="14"/>
  <c r="P1074" i="14" s="1"/>
  <c r="H1077" i="14"/>
  <c r="X1077" i="14"/>
  <c r="R1072" i="14"/>
  <c r="I1066" i="14"/>
  <c r="J1066" i="14" s="1"/>
  <c r="AG1066" i="14"/>
  <c r="AH1066" i="14" s="1"/>
  <c r="H1071" i="14"/>
  <c r="X1071" i="14"/>
  <c r="AA1072" i="14"/>
  <c r="AB1072" i="14" s="1"/>
  <c r="I1074" i="14"/>
  <c r="J1074" i="14" s="1"/>
  <c r="AG1074" i="14"/>
  <c r="AH1074" i="14" s="1"/>
  <c r="R1066" i="14"/>
  <c r="I1071" i="14"/>
  <c r="J1071" i="14" s="1"/>
  <c r="AG1071" i="14"/>
  <c r="AH1071" i="14" s="1"/>
  <c r="L1072" i="14"/>
  <c r="M1072" i="14" s="1"/>
  <c r="R1074" i="14"/>
  <c r="B15" i="10"/>
  <c r="B16" i="10" s="1"/>
  <c r="B17" i="10" s="1"/>
  <c r="B18" i="10" s="1"/>
  <c r="B19" i="10" s="1"/>
  <c r="B20" i="10" s="1"/>
  <c r="B21" i="10" s="1"/>
  <c r="B23" i="10" s="1"/>
  <c r="B24" i="10" s="1"/>
  <c r="B25" i="10" s="1"/>
  <c r="B28" i="10" s="1"/>
  <c r="B30" i="10" s="1"/>
  <c r="B31" i="10" s="1"/>
  <c r="B32" i="10" s="1"/>
  <c r="B34" i="10" s="1"/>
  <c r="B35" i="10" s="1"/>
  <c r="B36" i="10" s="1"/>
  <c r="B37" i="10" s="1"/>
  <c r="B38" i="10" s="1"/>
  <c r="B39" i="10" s="1"/>
  <c r="B40" i="10" s="1"/>
  <c r="B41" i="10" s="1"/>
  <c r="B43" i="10" s="1"/>
  <c r="B44" i="10" s="1"/>
  <c r="B45" i="10" s="1"/>
  <c r="B48" i="10" s="1"/>
  <c r="B50" i="10" s="1"/>
  <c r="B51" i="10" s="1"/>
  <c r="B52" i="10" s="1"/>
  <c r="B54" i="10" s="1"/>
  <c r="B55" i="10" s="1"/>
  <c r="B56" i="10" s="1"/>
  <c r="B57" i="10" s="1"/>
  <c r="B58" i="10" s="1"/>
  <c r="B59" i="10" s="1"/>
  <c r="B60" i="10" s="1"/>
  <c r="B61" i="10" s="1"/>
  <c r="B63" i="10" s="1"/>
  <c r="B64" i="10" s="1"/>
  <c r="B65" i="10" s="1"/>
  <c r="B68" i="10" s="1"/>
  <c r="B70" i="10" s="1"/>
  <c r="B71" i="10" s="1"/>
  <c r="B72" i="10" s="1"/>
  <c r="B74" i="10" s="1"/>
  <c r="B75" i="10" s="1"/>
  <c r="B76" i="10" s="1"/>
  <c r="B77" i="10" s="1"/>
  <c r="B78" i="10" s="1"/>
  <c r="B79" i="10" s="1"/>
  <c r="B80" i="10" s="1"/>
  <c r="B81" i="10" s="1"/>
  <c r="B83" i="10" s="1"/>
  <c r="B84" i="10" s="1"/>
  <c r="B85" i="10" s="1"/>
  <c r="B88" i="10" s="1"/>
  <c r="B90" i="10" s="1"/>
  <c r="B91" i="10" s="1"/>
  <c r="B92" i="10" s="1"/>
  <c r="B94" i="10" s="1"/>
  <c r="B95" i="10" s="1"/>
  <c r="B96" i="10" s="1"/>
  <c r="B97" i="10" s="1"/>
  <c r="B98" i="10" s="1"/>
  <c r="B99" i="10" s="1"/>
  <c r="B100" i="10" s="1"/>
  <c r="B101" i="10" s="1"/>
  <c r="B103" i="10" s="1"/>
  <c r="B104" i="10" s="1"/>
  <c r="B105" i="10" s="1"/>
  <c r="N795" i="14" l="1"/>
  <c r="K979" i="14"/>
  <c r="Q846" i="14"/>
  <c r="AC1035" i="14"/>
  <c r="K843" i="14"/>
  <c r="N1003" i="14"/>
  <c r="Q894" i="14"/>
  <c r="AC769" i="14"/>
  <c r="AH437" i="14"/>
  <c r="W945" i="14"/>
  <c r="N1011" i="14"/>
  <c r="N1049" i="14"/>
  <c r="AI1017" i="14"/>
  <c r="Q787" i="14"/>
  <c r="J141" i="14"/>
  <c r="AE165" i="14"/>
  <c r="K742" i="14"/>
  <c r="P229" i="14"/>
  <c r="Q843" i="14"/>
  <c r="AC1067" i="14"/>
  <c r="N1043" i="14"/>
  <c r="AH173" i="14"/>
  <c r="N987" i="14"/>
  <c r="AC958" i="14"/>
  <c r="AI913" i="14"/>
  <c r="K846" i="14"/>
  <c r="W769" i="14"/>
  <c r="K806" i="14"/>
  <c r="AH181" i="14"/>
  <c r="AB445" i="14"/>
  <c r="W870" i="14"/>
  <c r="N899" i="14"/>
  <c r="N705" i="14"/>
  <c r="AE565" i="14"/>
  <c r="AC931" i="14"/>
  <c r="AF699" i="14"/>
  <c r="AC923" i="14"/>
  <c r="N1034" i="14"/>
  <c r="M445" i="14"/>
  <c r="Q205" i="14"/>
  <c r="V589" i="14"/>
  <c r="AB485" i="14"/>
  <c r="M517" i="14"/>
  <c r="AH733" i="14"/>
  <c r="AE725" i="14"/>
  <c r="AH781" i="14"/>
  <c r="M253" i="14"/>
  <c r="Q173" i="14"/>
  <c r="K691" i="14"/>
  <c r="N589" i="14"/>
  <c r="W725" i="14"/>
  <c r="AE533" i="14"/>
  <c r="AI915" i="14"/>
  <c r="Q907" i="14"/>
  <c r="AH701" i="14"/>
  <c r="M941" i="14"/>
  <c r="W931" i="14"/>
  <c r="N881" i="14"/>
  <c r="AF1019" i="14"/>
  <c r="Q893" i="14"/>
  <c r="N834" i="14"/>
  <c r="AC973" i="14"/>
  <c r="AE829" i="14"/>
  <c r="AF965" i="14"/>
  <c r="K861" i="14"/>
  <c r="AF873" i="14"/>
  <c r="W317" i="14"/>
  <c r="Q1003" i="14"/>
  <c r="AE746" i="14"/>
  <c r="W605" i="14"/>
  <c r="AC726" i="14"/>
  <c r="AB189" i="14"/>
  <c r="W1067" i="14"/>
  <c r="N293" i="14"/>
  <c r="N205" i="14"/>
  <c r="W705" i="14"/>
  <c r="W785" i="14"/>
  <c r="AH693" i="14"/>
  <c r="AF1025" i="14"/>
  <c r="W1049" i="14"/>
  <c r="K787" i="14"/>
  <c r="AI814" i="14"/>
  <c r="Q686" i="14"/>
  <c r="W907" i="14"/>
  <c r="AI683" i="14"/>
  <c r="W213" i="14"/>
  <c r="W1069" i="14"/>
  <c r="K795" i="14"/>
  <c r="N886" i="14"/>
  <c r="P157" i="14"/>
  <c r="AH1077" i="14"/>
  <c r="P437" i="14"/>
  <c r="AI971" i="14"/>
  <c r="J621" i="14"/>
  <c r="AE733" i="14"/>
  <c r="P189" i="14"/>
  <c r="P165" i="14"/>
  <c r="AE709" i="14"/>
  <c r="M149" i="14"/>
  <c r="M781" i="14"/>
  <c r="AC966" i="14"/>
  <c r="Q881" i="14"/>
  <c r="AI787" i="14"/>
  <c r="K762" i="14"/>
  <c r="W806" i="14"/>
  <c r="AI750" i="14"/>
  <c r="N715" i="14"/>
  <c r="Q817" i="14"/>
  <c r="Q1057" i="14"/>
  <c r="AF1033" i="14"/>
  <c r="W905" i="14"/>
  <c r="W921" i="14"/>
  <c r="N738" i="14"/>
  <c r="AF859" i="14"/>
  <c r="AC915" i="14"/>
  <c r="AI795" i="14"/>
  <c r="P277" i="14"/>
  <c r="N801" i="14"/>
  <c r="K1042" i="14"/>
  <c r="K1003" i="14"/>
  <c r="W777" i="14"/>
  <c r="K707" i="14"/>
  <c r="W822" i="14"/>
  <c r="K950" i="14"/>
  <c r="Q1051" i="14"/>
  <c r="Q934" i="14"/>
  <c r="AC717" i="14"/>
  <c r="K915" i="14"/>
  <c r="W881" i="14"/>
  <c r="AF907" i="14"/>
  <c r="W805" i="14"/>
  <c r="W678" i="14"/>
  <c r="AE517" i="14"/>
  <c r="AC886" i="14"/>
  <c r="AF842" i="14"/>
  <c r="Q834" i="14"/>
  <c r="W1026" i="14"/>
  <c r="N822" i="14"/>
  <c r="Q899" i="14"/>
  <c r="AH661" i="14"/>
  <c r="AC826" i="14"/>
  <c r="Q874" i="14"/>
  <c r="N525" i="14"/>
  <c r="W850" i="14"/>
  <c r="AI754" i="14"/>
  <c r="Q993" i="14"/>
  <c r="AC859" i="14"/>
  <c r="N817" i="14"/>
  <c r="AC829" i="14"/>
  <c r="AC683" i="14"/>
  <c r="AF979" i="14"/>
  <c r="AI875" i="14"/>
  <c r="AE762" i="14"/>
  <c r="AC995" i="14"/>
  <c r="AF890" i="14"/>
  <c r="AI793" i="14"/>
  <c r="K715" i="14"/>
  <c r="K713" i="14"/>
  <c r="N133" i="14"/>
  <c r="L60" i="14" s="1"/>
  <c r="AI453" i="14"/>
  <c r="V581" i="14"/>
  <c r="J165" i="14"/>
  <c r="AB805" i="14"/>
  <c r="N777" i="14"/>
  <c r="AC709" i="14"/>
  <c r="K237" i="14"/>
  <c r="Q1061" i="14"/>
  <c r="AI1059" i="14"/>
  <c r="M1069" i="14"/>
  <c r="AH957" i="14"/>
  <c r="P821" i="14"/>
  <c r="N1062" i="14"/>
  <c r="K1050" i="14"/>
  <c r="W1033" i="14"/>
  <c r="Q997" i="14"/>
  <c r="AI981" i="14"/>
  <c r="W909" i="14"/>
  <c r="N875" i="14"/>
  <c r="AC774" i="14"/>
  <c r="AC381" i="14"/>
  <c r="AC213" i="14"/>
  <c r="AF621" i="14"/>
  <c r="AI461" i="14"/>
  <c r="P141" i="14"/>
  <c r="AI1057" i="14"/>
  <c r="AI979" i="14"/>
  <c r="AF939" i="14"/>
  <c r="AF918" i="14"/>
  <c r="AI905" i="14"/>
  <c r="N685" i="14"/>
  <c r="AI205" i="14"/>
  <c r="P725" i="14"/>
  <c r="K978" i="14"/>
  <c r="Q954" i="14"/>
  <c r="K949" i="14"/>
  <c r="N986" i="14"/>
  <c r="AI941" i="14"/>
  <c r="AI910" i="14"/>
  <c r="N915" i="14"/>
  <c r="AI469" i="14"/>
  <c r="AI445" i="14"/>
  <c r="AF1075" i="14"/>
  <c r="AC605" i="14"/>
  <c r="AI229" i="14"/>
  <c r="AB269" i="14"/>
  <c r="AE701" i="14"/>
  <c r="N1051" i="14"/>
  <c r="Q1026" i="14"/>
  <c r="Q946" i="14"/>
  <c r="N1022" i="14"/>
  <c r="W1013" i="14"/>
  <c r="N942" i="14"/>
  <c r="AI921" i="14"/>
  <c r="AC902" i="14"/>
  <c r="K813" i="14"/>
  <c r="K493" i="14"/>
  <c r="AC429" i="14"/>
  <c r="N301" i="14"/>
  <c r="W253" i="14"/>
  <c r="AC197" i="14"/>
  <c r="AF845" i="14"/>
  <c r="AF261" i="14"/>
  <c r="S1072" i="14"/>
  <c r="T1072" i="14" s="1"/>
  <c r="S1061" i="14"/>
  <c r="T1061" i="14" s="1"/>
  <c r="Y1051" i="14"/>
  <c r="Z1051" i="14" s="1"/>
  <c r="Y1047" i="14"/>
  <c r="Z1047" i="14" s="1"/>
  <c r="S971" i="14"/>
  <c r="T971" i="14" s="1"/>
  <c r="S994" i="14"/>
  <c r="T994" i="14" s="1"/>
  <c r="Y974" i="14"/>
  <c r="Z974" i="14" s="1"/>
  <c r="Y944" i="14"/>
  <c r="Z944" i="14" s="1"/>
  <c r="Y943" i="14"/>
  <c r="Z943" i="14" s="1"/>
  <c r="S931" i="14"/>
  <c r="T931" i="14" s="1"/>
  <c r="Y929" i="14"/>
  <c r="Z929" i="14" s="1"/>
  <c r="Y797" i="14"/>
  <c r="Z797" i="14" s="1"/>
  <c r="Y802" i="14"/>
  <c r="Z802" i="14" s="1"/>
  <c r="Y705" i="14"/>
  <c r="Z705" i="14" s="1"/>
  <c r="S779" i="14"/>
  <c r="T779" i="14" s="1"/>
  <c r="Y697" i="14"/>
  <c r="Z697" i="14" s="1"/>
  <c r="S649" i="14"/>
  <c r="T649" i="14" s="1"/>
  <c r="S592" i="14"/>
  <c r="T592" i="14" s="1"/>
  <c r="Y661" i="14"/>
  <c r="Z661" i="14" s="1"/>
  <c r="Y655" i="14"/>
  <c r="Z655" i="14" s="1"/>
  <c r="S609" i="14"/>
  <c r="T609" i="14" s="1"/>
  <c r="Y596" i="14"/>
  <c r="Z596" i="14" s="1"/>
  <c r="S465" i="14"/>
  <c r="T465" i="14" s="1"/>
  <c r="S524" i="14"/>
  <c r="T524" i="14" s="1"/>
  <c r="S503" i="14"/>
  <c r="T503" i="14" s="1"/>
  <c r="Y499" i="14"/>
  <c r="Z499" i="14" s="1"/>
  <c r="Y463" i="14"/>
  <c r="Z463" i="14" s="1"/>
  <c r="Y398" i="14"/>
  <c r="Z398" i="14" s="1"/>
  <c r="S330" i="14"/>
  <c r="T330" i="14" s="1"/>
  <c r="Y233" i="14"/>
  <c r="Z233" i="14" s="1"/>
  <c r="Y394" i="14"/>
  <c r="Z394" i="14" s="1"/>
  <c r="S1076" i="14"/>
  <c r="T1076" i="14" s="1"/>
  <c r="S1035" i="14"/>
  <c r="T1035" i="14" s="1"/>
  <c r="Y993" i="14"/>
  <c r="Z993" i="14" s="1"/>
  <c r="S1008" i="14"/>
  <c r="T1008" i="14" s="1"/>
  <c r="Y1009" i="14"/>
  <c r="Z1009" i="14" s="1"/>
  <c r="S934" i="14"/>
  <c r="T934" i="14" s="1"/>
  <c r="S984" i="14"/>
  <c r="T984" i="14" s="1"/>
  <c r="S926" i="14"/>
  <c r="T926" i="14" s="1"/>
  <c r="Y927" i="14"/>
  <c r="Z927" i="14" s="1"/>
  <c r="S914" i="14"/>
  <c r="T914" i="14" s="1"/>
  <c r="S911" i="14"/>
  <c r="T911" i="14" s="1"/>
  <c r="Y940" i="14"/>
  <c r="Z940" i="14" s="1"/>
  <c r="S938" i="14"/>
  <c r="T938" i="14" s="1"/>
  <c r="Y922" i="14"/>
  <c r="Z922" i="14" s="1"/>
  <c r="Y917" i="14"/>
  <c r="Z917" i="14" s="1"/>
  <c r="S852" i="14"/>
  <c r="T852" i="14" s="1"/>
  <c r="S861" i="14"/>
  <c r="T861" i="14" s="1"/>
  <c r="Y842" i="14"/>
  <c r="Z842" i="14" s="1"/>
  <c r="S883" i="14"/>
  <c r="T883" i="14" s="1"/>
  <c r="Y878" i="14"/>
  <c r="Z878" i="14" s="1"/>
  <c r="S826" i="14"/>
  <c r="T826" i="14" s="1"/>
  <c r="S799" i="14"/>
  <c r="T799" i="14" s="1"/>
  <c r="S835" i="14"/>
  <c r="T835" i="14" s="1"/>
  <c r="S827" i="14"/>
  <c r="T827" i="14" s="1"/>
  <c r="Y804" i="14"/>
  <c r="Z804" i="14" s="1"/>
  <c r="Y786" i="14"/>
  <c r="Z786" i="14" s="1"/>
  <c r="S811" i="14"/>
  <c r="T811" i="14" s="1"/>
  <c r="S754" i="14"/>
  <c r="T754" i="14" s="1"/>
  <c r="S776" i="14"/>
  <c r="T776" i="14" s="1"/>
  <c r="S771" i="14"/>
  <c r="T771" i="14" s="1"/>
  <c r="Y737" i="14"/>
  <c r="Z737" i="14" s="1"/>
  <c r="Y744" i="14"/>
  <c r="Z744" i="14" s="1"/>
  <c r="Y718" i="14"/>
  <c r="Z718" i="14" s="1"/>
  <c r="Y706" i="14"/>
  <c r="Z706" i="14" s="1"/>
  <c r="S662" i="14"/>
  <c r="T662" i="14" s="1"/>
  <c r="S636" i="14"/>
  <c r="T636" i="14" s="1"/>
  <c r="S666" i="14"/>
  <c r="T666" i="14" s="1"/>
  <c r="Y621" i="14"/>
  <c r="Z621" i="14" s="1"/>
  <c r="Y605" i="14"/>
  <c r="Z605" i="14" s="1"/>
  <c r="Y630" i="14"/>
  <c r="Z630" i="14" s="1"/>
  <c r="Y608" i="14"/>
  <c r="Z608" i="14" s="1"/>
  <c r="Y592" i="14"/>
  <c r="Z592" i="14" s="1"/>
  <c r="Y645" i="14"/>
  <c r="Z645" i="14" s="1"/>
  <c r="Y576" i="14"/>
  <c r="Z576" i="14" s="1"/>
  <c r="Y554" i="14"/>
  <c r="Z554" i="14" s="1"/>
  <c r="S604" i="14"/>
  <c r="T604" i="14" s="1"/>
  <c r="S517" i="14"/>
  <c r="T517" i="14" s="1"/>
  <c r="Y526" i="14"/>
  <c r="Z526" i="14" s="1"/>
  <c r="Y511" i="14"/>
  <c r="Z511" i="14" s="1"/>
  <c r="Y648" i="14"/>
  <c r="Z648" i="14" s="1"/>
  <c r="S561" i="14"/>
  <c r="T561" i="14" s="1"/>
  <c r="S527" i="14"/>
  <c r="T527" i="14" s="1"/>
  <c r="S457" i="14"/>
  <c r="T457" i="14" s="1"/>
  <c r="Y607" i="14"/>
  <c r="Z607" i="14" s="1"/>
  <c r="S549" i="14"/>
  <c r="T549" i="14" s="1"/>
  <c r="Y460" i="14"/>
  <c r="Z460" i="14" s="1"/>
  <c r="S471" i="14"/>
  <c r="T471" i="14" s="1"/>
  <c r="Y464" i="14"/>
  <c r="Z464" i="14" s="1"/>
  <c r="S439" i="14"/>
  <c r="T439" i="14" s="1"/>
  <c r="Y509" i="14"/>
  <c r="Z509" i="14" s="1"/>
  <c r="S588" i="14"/>
  <c r="T588" i="14" s="1"/>
  <c r="S539" i="14"/>
  <c r="T539" i="14" s="1"/>
  <c r="S409" i="14"/>
  <c r="T409" i="14" s="1"/>
  <c r="S510" i="14"/>
  <c r="T510" i="14" s="1"/>
  <c r="Y494" i="14"/>
  <c r="Z494" i="14" s="1"/>
  <c r="S460" i="14"/>
  <c r="T460" i="14" s="1"/>
  <c r="S436" i="14"/>
  <c r="T436" i="14" s="1"/>
  <c r="Y439" i="14"/>
  <c r="Z439" i="14" s="1"/>
  <c r="S423" i="14"/>
  <c r="T423" i="14" s="1"/>
  <c r="S407" i="14"/>
  <c r="T407" i="14" s="1"/>
  <c r="S450" i="14"/>
  <c r="T450" i="14" s="1"/>
  <c r="Y434" i="14"/>
  <c r="Z434" i="14" s="1"/>
  <c r="Y426" i="14"/>
  <c r="Z426" i="14" s="1"/>
  <c r="S398" i="14"/>
  <c r="T398" i="14" s="1"/>
  <c r="S370" i="14"/>
  <c r="T370" i="14" s="1"/>
  <c r="S357" i="14"/>
  <c r="T357" i="14" s="1"/>
  <c r="Y325" i="14"/>
  <c r="Z325" i="14" s="1"/>
  <c r="S381" i="14"/>
  <c r="T381" i="14" s="1"/>
  <c r="S324" i="14"/>
  <c r="T324" i="14" s="1"/>
  <c r="Y373" i="14"/>
  <c r="Z373" i="14" s="1"/>
  <c r="Y348" i="14"/>
  <c r="Z348" i="14" s="1"/>
  <c r="Y286" i="14"/>
  <c r="Z286" i="14" s="1"/>
  <c r="S289" i="14"/>
  <c r="T289" i="14" s="1"/>
  <c r="Y298" i="14"/>
  <c r="Z298" i="14" s="1"/>
  <c r="Y278" i="14"/>
  <c r="Z278" i="14" s="1"/>
  <c r="Y247" i="14"/>
  <c r="Z247" i="14" s="1"/>
  <c r="Y239" i="14"/>
  <c r="Z239" i="14" s="1"/>
  <c r="Y231" i="14"/>
  <c r="Z231" i="14" s="1"/>
  <c r="Y207" i="14"/>
  <c r="Z207" i="14" s="1"/>
  <c r="S149" i="14"/>
  <c r="T149" i="14" s="1"/>
  <c r="R33" i="14" s="1"/>
  <c r="Y350" i="14"/>
  <c r="Z350" i="14" s="1"/>
  <c r="S275" i="14"/>
  <c r="T275" i="14" s="1"/>
  <c r="S374" i="14"/>
  <c r="T374" i="14" s="1"/>
  <c r="S329" i="14"/>
  <c r="T329" i="14" s="1"/>
  <c r="S262" i="14"/>
  <c r="T262" i="14" s="1"/>
  <c r="Y216" i="14"/>
  <c r="Z216" i="14" s="1"/>
  <c r="S194" i="14"/>
  <c r="T194" i="14" s="1"/>
  <c r="S219" i="14"/>
  <c r="T219" i="14" s="1"/>
  <c r="Y194" i="14"/>
  <c r="Z194" i="14" s="1"/>
  <c r="S91" i="14"/>
  <c r="T91" i="14" s="1"/>
  <c r="Z91" i="14" s="1"/>
  <c r="Y62" i="14"/>
  <c r="Y81" i="14"/>
  <c r="N1066" i="14"/>
  <c r="M1066" i="14"/>
  <c r="AF866" i="14"/>
  <c r="AE866" i="14"/>
  <c r="K918" i="14"/>
  <c r="J918" i="14"/>
  <c r="W926" i="14"/>
  <c r="V926" i="14"/>
  <c r="AC934" i="14"/>
  <c r="AB934" i="14"/>
  <c r="Y942" i="14"/>
  <c r="Z942" i="14" s="1"/>
  <c r="Y950" i="14"/>
  <c r="Z950" i="14" s="1"/>
  <c r="N954" i="14"/>
  <c r="M954" i="14"/>
  <c r="W966" i="14"/>
  <c r="V966" i="14"/>
  <c r="K986" i="14"/>
  <c r="J986" i="14"/>
  <c r="K1010" i="14"/>
  <c r="J1010" i="14"/>
  <c r="W1014" i="14"/>
  <c r="V1014" i="14"/>
  <c r="K1026" i="14"/>
  <c r="J1026" i="14"/>
  <c r="Y1038" i="14"/>
  <c r="Z1038" i="14" s="1"/>
  <c r="Y1042" i="14"/>
  <c r="Z1042" i="14" s="1"/>
  <c r="Y1046" i="14"/>
  <c r="Z1046" i="14" s="1"/>
  <c r="K1070" i="14"/>
  <c r="J1070" i="14"/>
  <c r="AC874" i="14"/>
  <c r="AB874" i="14"/>
  <c r="N934" i="14"/>
  <c r="S1049" i="14"/>
  <c r="T1049" i="14" s="1"/>
  <c r="W745" i="14"/>
  <c r="V745" i="14"/>
  <c r="Y841" i="14"/>
  <c r="Z841" i="14" s="1"/>
  <c r="Q865" i="14"/>
  <c r="P865" i="14"/>
  <c r="AF969" i="14"/>
  <c r="AE969" i="14"/>
  <c r="S993" i="14"/>
  <c r="T993" i="14" s="1"/>
  <c r="N686" i="14"/>
  <c r="M686" i="14"/>
  <c r="AI726" i="14"/>
  <c r="AH726" i="14"/>
  <c r="AI734" i="14"/>
  <c r="AH734" i="14"/>
  <c r="Y798" i="14"/>
  <c r="Z798" i="14" s="1"/>
  <c r="S886" i="14"/>
  <c r="T886" i="14" s="1"/>
  <c r="W691" i="14"/>
  <c r="V691" i="14"/>
  <c r="Q819" i="14"/>
  <c r="P819" i="14"/>
  <c r="AC875" i="14"/>
  <c r="AB875" i="14"/>
  <c r="AC907" i="14"/>
  <c r="AB907" i="14"/>
  <c r="Q923" i="14"/>
  <c r="P923" i="14"/>
  <c r="S939" i="14"/>
  <c r="T939" i="14" s="1"/>
  <c r="AF971" i="14"/>
  <c r="AE971" i="14"/>
  <c r="N995" i="14"/>
  <c r="M995" i="14"/>
  <c r="S1019" i="14"/>
  <c r="T1019" i="14" s="1"/>
  <c r="AF1067" i="14"/>
  <c r="AE1067" i="14"/>
  <c r="Y877" i="14"/>
  <c r="Z877" i="14" s="1"/>
  <c r="S851" i="14"/>
  <c r="T851" i="14" s="1"/>
  <c r="S837" i="14"/>
  <c r="T837" i="14" s="1"/>
  <c r="S820" i="14"/>
  <c r="T820" i="14" s="1"/>
  <c r="S800" i="14"/>
  <c r="T800" i="14" s="1"/>
  <c r="S778" i="14"/>
  <c r="T778" i="14" s="1"/>
  <c r="Y748" i="14"/>
  <c r="Z748" i="14" s="1"/>
  <c r="S732" i="14"/>
  <c r="T732" i="14" s="1"/>
  <c r="S761" i="14"/>
  <c r="T761" i="14" s="1"/>
  <c r="Y688" i="14"/>
  <c r="Z688" i="14" s="1"/>
  <c r="S697" i="14"/>
  <c r="T697" i="14" s="1"/>
  <c r="S661" i="14"/>
  <c r="T661" i="14" s="1"/>
  <c r="S680" i="14"/>
  <c r="T680" i="14" s="1"/>
  <c r="Y653" i="14"/>
  <c r="Z653" i="14" s="1"/>
  <c r="Y565" i="14"/>
  <c r="Z565" i="14" s="1"/>
  <c r="Y536" i="14"/>
  <c r="Z536" i="14" s="1"/>
  <c r="Y559" i="14"/>
  <c r="Z559" i="14" s="1"/>
  <c r="Y468" i="14"/>
  <c r="Z468" i="14" s="1"/>
  <c r="Y429" i="14"/>
  <c r="Z429" i="14" s="1"/>
  <c r="S417" i="14"/>
  <c r="T417" i="14" s="1"/>
  <c r="Y385" i="14"/>
  <c r="Z385" i="14" s="1"/>
  <c r="Y474" i="14"/>
  <c r="Z474" i="14" s="1"/>
  <c r="Y386" i="14"/>
  <c r="Z386" i="14" s="1"/>
  <c r="Y326" i="14"/>
  <c r="Z326" i="14" s="1"/>
  <c r="Y543" i="14"/>
  <c r="Z543" i="14" s="1"/>
  <c r="S247" i="14"/>
  <c r="T247" i="14" s="1"/>
  <c r="S215" i="14"/>
  <c r="T215" i="14" s="1"/>
  <c r="Y1077" i="14"/>
  <c r="Z1077" i="14" s="1"/>
  <c r="Y1033" i="14"/>
  <c r="Z1033" i="14" s="1"/>
  <c r="Y1004" i="14"/>
  <c r="Z1004" i="14" s="1"/>
  <c r="S997" i="14"/>
  <c r="T997" i="14" s="1"/>
  <c r="S1063" i="14"/>
  <c r="T1063" i="14" s="1"/>
  <c r="Y1052" i="14"/>
  <c r="Z1052" i="14" s="1"/>
  <c r="S1031" i="14"/>
  <c r="T1031" i="14" s="1"/>
  <c r="S1047" i="14"/>
  <c r="T1047" i="14" s="1"/>
  <c r="S1033" i="14"/>
  <c r="T1033" i="14" s="1"/>
  <c r="Y1037" i="14"/>
  <c r="Z1037" i="14" s="1"/>
  <c r="Y1017" i="14"/>
  <c r="Z1017" i="14" s="1"/>
  <c r="S999" i="14"/>
  <c r="T999" i="14" s="1"/>
  <c r="Y1008" i="14"/>
  <c r="Z1008" i="14" s="1"/>
  <c r="Y972" i="14"/>
  <c r="Z972" i="14" s="1"/>
  <c r="Y967" i="14"/>
  <c r="Z967" i="14" s="1"/>
  <c r="Y960" i="14"/>
  <c r="Z960" i="14" s="1"/>
  <c r="Y985" i="14"/>
  <c r="Z985" i="14" s="1"/>
  <c r="Y984" i="14"/>
  <c r="Z984" i="14" s="1"/>
  <c r="S918" i="14"/>
  <c r="T918" i="14" s="1"/>
  <c r="Y947" i="14"/>
  <c r="Z947" i="14" s="1"/>
  <c r="Y952" i="14"/>
  <c r="Z952" i="14" s="1"/>
  <c r="S947" i="14"/>
  <c r="T947" i="14" s="1"/>
  <c r="S925" i="14"/>
  <c r="T925" i="14" s="1"/>
  <c r="S891" i="14"/>
  <c r="T891" i="14" s="1"/>
  <c r="Y880" i="14"/>
  <c r="Z880" i="14" s="1"/>
  <c r="S889" i="14"/>
  <c r="T889" i="14" s="1"/>
  <c r="Y895" i="14"/>
  <c r="Z895" i="14" s="1"/>
  <c r="Y864" i="14"/>
  <c r="Z864" i="14" s="1"/>
  <c r="S877" i="14"/>
  <c r="T877" i="14" s="1"/>
  <c r="Y854" i="14"/>
  <c r="Z854" i="14" s="1"/>
  <c r="Y849" i="14"/>
  <c r="Z849" i="14" s="1"/>
  <c r="S791" i="14"/>
  <c r="T791" i="14" s="1"/>
  <c r="S831" i="14"/>
  <c r="T831" i="14" s="1"/>
  <c r="S853" i="14"/>
  <c r="T853" i="14" s="1"/>
  <c r="Y808" i="14"/>
  <c r="Z808" i="14" s="1"/>
  <c r="Y764" i="14"/>
  <c r="Z764" i="14" s="1"/>
  <c r="Y741" i="14"/>
  <c r="Z741" i="14" s="1"/>
  <c r="S712" i="14"/>
  <c r="T712" i="14" s="1"/>
  <c r="S704" i="14"/>
  <c r="T704" i="14" s="1"/>
  <c r="S686" i="14"/>
  <c r="T686" i="14" s="1"/>
  <c r="S673" i="14"/>
  <c r="T673" i="14" s="1"/>
  <c r="S660" i="14"/>
  <c r="T660" i="14" s="1"/>
  <c r="S682" i="14"/>
  <c r="T682" i="14" s="1"/>
  <c r="S693" i="14"/>
  <c r="T693" i="14" s="1"/>
  <c r="Y618" i="14"/>
  <c r="Z618" i="14" s="1"/>
  <c r="S605" i="14"/>
  <c r="T605" i="14" s="1"/>
  <c r="Y622" i="14"/>
  <c r="Z622" i="14" s="1"/>
  <c r="S608" i="14"/>
  <c r="T608" i="14" s="1"/>
  <c r="S663" i="14"/>
  <c r="T663" i="14" s="1"/>
  <c r="S655" i="14"/>
  <c r="T655" i="14" s="1"/>
  <c r="Y613" i="14"/>
  <c r="Z613" i="14" s="1"/>
  <c r="S618" i="14"/>
  <c r="T618" i="14" s="1"/>
  <c r="S612" i="14"/>
  <c r="T612" i="14" s="1"/>
  <c r="Y623" i="14"/>
  <c r="Z623" i="14" s="1"/>
  <c r="Y641" i="14"/>
  <c r="Z641" i="14" s="1"/>
  <c r="S552" i="14"/>
  <c r="T552" i="14" s="1"/>
  <c r="S576" i="14"/>
  <c r="T576" i="14" s="1"/>
  <c r="Y531" i="14"/>
  <c r="Z531" i="14" s="1"/>
  <c r="Y508" i="14"/>
  <c r="Z508" i="14" s="1"/>
  <c r="S566" i="14"/>
  <c r="T566" i="14" s="1"/>
  <c r="S449" i="14"/>
  <c r="T449" i="14" s="1"/>
  <c r="S575" i="14"/>
  <c r="T575" i="14" s="1"/>
  <c r="Y624" i="14"/>
  <c r="Z624" i="14" s="1"/>
  <c r="S534" i="14"/>
  <c r="T534" i="14" s="1"/>
  <c r="S509" i="14"/>
  <c r="T509" i="14" s="1"/>
  <c r="S559" i="14"/>
  <c r="T559" i="14" s="1"/>
  <c r="Y523" i="14"/>
  <c r="Z523" i="14" s="1"/>
  <c r="Y452" i="14"/>
  <c r="Z452" i="14" s="1"/>
  <c r="S494" i="14"/>
  <c r="T494" i="14" s="1"/>
  <c r="Y572" i="14"/>
  <c r="Z572" i="14" s="1"/>
  <c r="S401" i="14"/>
  <c r="T401" i="14" s="1"/>
  <c r="Y495" i="14"/>
  <c r="Z495" i="14" s="1"/>
  <c r="Y492" i="14"/>
  <c r="Z492" i="14" s="1"/>
  <c r="S428" i="14"/>
  <c r="T428" i="14" s="1"/>
  <c r="S542" i="14"/>
  <c r="T542" i="14" s="1"/>
  <c r="Y479" i="14"/>
  <c r="Z479" i="14" s="1"/>
  <c r="S431" i="14"/>
  <c r="T431" i="14" s="1"/>
  <c r="Y401" i="14"/>
  <c r="Z401" i="14" s="1"/>
  <c r="S383" i="14"/>
  <c r="T383" i="14" s="1"/>
  <c r="Y507" i="14"/>
  <c r="Z507" i="14" s="1"/>
  <c r="Y413" i="14"/>
  <c r="Z413" i="14" s="1"/>
  <c r="S341" i="14"/>
  <c r="T341" i="14" s="1"/>
  <c r="Y482" i="14"/>
  <c r="Z482" i="14" s="1"/>
  <c r="Y397" i="14"/>
  <c r="Z397" i="14" s="1"/>
  <c r="Y310" i="14"/>
  <c r="Z310" i="14" s="1"/>
  <c r="Y442" i="14"/>
  <c r="Z442" i="14" s="1"/>
  <c r="Y338" i="14"/>
  <c r="Z338" i="14" s="1"/>
  <c r="Y377" i="14"/>
  <c r="Z377" i="14" s="1"/>
  <c r="Y290" i="14"/>
  <c r="Z290" i="14" s="1"/>
  <c r="Y287" i="14"/>
  <c r="Z287" i="14" s="1"/>
  <c r="S271" i="14"/>
  <c r="T271" i="14" s="1"/>
  <c r="S255" i="14"/>
  <c r="T255" i="14" s="1"/>
  <c r="S231" i="14"/>
  <c r="T231" i="14" s="1"/>
  <c r="S207" i="14"/>
  <c r="T207" i="14" s="1"/>
  <c r="S258" i="14"/>
  <c r="T258" i="14" s="1"/>
  <c r="Y285" i="14"/>
  <c r="Z285" i="14" s="1"/>
  <c r="S221" i="14"/>
  <c r="T221" i="14" s="1"/>
  <c r="S189" i="14"/>
  <c r="T189" i="14" s="1"/>
  <c r="Y458" i="14"/>
  <c r="Z458" i="14" s="1"/>
  <c r="S406" i="14"/>
  <c r="T406" i="14" s="1"/>
  <c r="S350" i="14"/>
  <c r="T350" i="14" s="1"/>
  <c r="Y332" i="14"/>
  <c r="Z332" i="14" s="1"/>
  <c r="S389" i="14"/>
  <c r="T389" i="14" s="1"/>
  <c r="S267" i="14"/>
  <c r="T267" i="14" s="1"/>
  <c r="S246" i="14"/>
  <c r="T246" i="14" s="1"/>
  <c r="S222" i="14"/>
  <c r="T222" i="14" s="1"/>
  <c r="Y191" i="14"/>
  <c r="Z191" i="14" s="1"/>
  <c r="Y272" i="14"/>
  <c r="Z272" i="14" s="1"/>
  <c r="S198" i="14"/>
  <c r="T198" i="14" s="1"/>
  <c r="S264" i="14"/>
  <c r="T264" i="14" s="1"/>
  <c r="Y203" i="14"/>
  <c r="Z203" i="14" s="1"/>
  <c r="Q870" i="14"/>
  <c r="P870" i="14"/>
  <c r="AI1014" i="14"/>
  <c r="AH1014" i="14"/>
  <c r="S946" i="14"/>
  <c r="T946" i="14" s="1"/>
  <c r="AI850" i="14"/>
  <c r="AH850" i="14"/>
  <c r="Y962" i="14"/>
  <c r="Z962" i="14" s="1"/>
  <c r="S998" i="14"/>
  <c r="T998" i="14" s="1"/>
  <c r="S1054" i="14"/>
  <c r="T1054" i="14" s="1"/>
  <c r="Y1070" i="14"/>
  <c r="Z1070" i="14" s="1"/>
  <c r="W987" i="14"/>
  <c r="AF915" i="14"/>
  <c r="W689" i="14"/>
  <c r="V689" i="14"/>
  <c r="AF745" i="14"/>
  <c r="AE745" i="14"/>
  <c r="S777" i="14"/>
  <c r="T777" i="14" s="1"/>
  <c r="S801" i="14"/>
  <c r="T801" i="14" s="1"/>
  <c r="S817" i="14"/>
  <c r="T817" i="14" s="1"/>
  <c r="N857" i="14"/>
  <c r="M857" i="14"/>
  <c r="Y881" i="14"/>
  <c r="Z881" i="14" s="1"/>
  <c r="Y905" i="14"/>
  <c r="Z905" i="14" s="1"/>
  <c r="Y921" i="14"/>
  <c r="Z921" i="14" s="1"/>
  <c r="S977" i="14"/>
  <c r="T977" i="14" s="1"/>
  <c r="W1017" i="14"/>
  <c r="V1017" i="14"/>
  <c r="AC1049" i="14"/>
  <c r="AB1049" i="14"/>
  <c r="W1057" i="14"/>
  <c r="V1057" i="14"/>
  <c r="N750" i="14"/>
  <c r="M750" i="14"/>
  <c r="N766" i="14"/>
  <c r="M766" i="14"/>
  <c r="AF798" i="14"/>
  <c r="AE798" i="14"/>
  <c r="Y691" i="14"/>
  <c r="Z691" i="14" s="1"/>
  <c r="S843" i="14"/>
  <c r="T843" i="14" s="1"/>
  <c r="K859" i="14"/>
  <c r="J859" i="14"/>
  <c r="S907" i="14"/>
  <c r="T907" i="14" s="1"/>
  <c r="S915" i="14"/>
  <c r="T915" i="14" s="1"/>
  <c r="W923" i="14"/>
  <c r="V923" i="14"/>
  <c r="Q987" i="14"/>
  <c r="P987" i="14"/>
  <c r="Q995" i="14"/>
  <c r="P995" i="14"/>
  <c r="Y1011" i="14"/>
  <c r="Z1011" i="14" s="1"/>
  <c r="S1051" i="14"/>
  <c r="T1051" i="14" s="1"/>
  <c r="AI1075" i="14"/>
  <c r="AH1075" i="14"/>
  <c r="Y1063" i="14"/>
  <c r="Z1063" i="14" s="1"/>
  <c r="S1014" i="14"/>
  <c r="T1014" i="14" s="1"/>
  <c r="Y1021" i="14"/>
  <c r="Z1021" i="14" s="1"/>
  <c r="Y1006" i="14"/>
  <c r="Z1006" i="14" s="1"/>
  <c r="Y989" i="14"/>
  <c r="Z989" i="14" s="1"/>
  <c r="S972" i="14"/>
  <c r="T972" i="14" s="1"/>
  <c r="Y959" i="14"/>
  <c r="Z959" i="14" s="1"/>
  <c r="Y945" i="14"/>
  <c r="Z945" i="14" s="1"/>
  <c r="S910" i="14"/>
  <c r="T910" i="14" s="1"/>
  <c r="Y961" i="14"/>
  <c r="Z961" i="14" s="1"/>
  <c r="Y937" i="14"/>
  <c r="Z937" i="14" s="1"/>
  <c r="S927" i="14"/>
  <c r="T927" i="14" s="1"/>
  <c r="Y906" i="14"/>
  <c r="Z906" i="14" s="1"/>
  <c r="S903" i="14"/>
  <c r="T903" i="14" s="1"/>
  <c r="Y883" i="14"/>
  <c r="Z883" i="14" s="1"/>
  <c r="Y862" i="14"/>
  <c r="Z862" i="14" s="1"/>
  <c r="Y844" i="14"/>
  <c r="Z844" i="14" s="1"/>
  <c r="Y833" i="14"/>
  <c r="Z833" i="14" s="1"/>
  <c r="Y856" i="14"/>
  <c r="Z856" i="14" s="1"/>
  <c r="S816" i="14"/>
  <c r="T816" i="14" s="1"/>
  <c r="Y800" i="14"/>
  <c r="Z800" i="14" s="1"/>
  <c r="S802" i="14"/>
  <c r="T802" i="14" s="1"/>
  <c r="S804" i="14"/>
  <c r="T804" i="14" s="1"/>
  <c r="S768" i="14"/>
  <c r="T768" i="14" s="1"/>
  <c r="S741" i="14"/>
  <c r="T741" i="14" s="1"/>
  <c r="S773" i="14"/>
  <c r="T773" i="14" s="1"/>
  <c r="S757" i="14"/>
  <c r="T757" i="14" s="1"/>
  <c r="S740" i="14"/>
  <c r="T740" i="14" s="1"/>
  <c r="S729" i="14"/>
  <c r="T729" i="14" s="1"/>
  <c r="Y713" i="14"/>
  <c r="Z713" i="14" s="1"/>
  <c r="S731" i="14"/>
  <c r="T731" i="14" s="1"/>
  <c r="Y696" i="14"/>
  <c r="Z696" i="14" s="1"/>
  <c r="Y694" i="14"/>
  <c r="Z694" i="14" s="1"/>
  <c r="Y686" i="14"/>
  <c r="Z686" i="14" s="1"/>
  <c r="Y678" i="14"/>
  <c r="Z678" i="14" s="1"/>
  <c r="Y670" i="14"/>
  <c r="Z670" i="14" s="1"/>
  <c r="S628" i="14"/>
  <c r="T628" i="14" s="1"/>
  <c r="S658" i="14"/>
  <c r="T658" i="14" s="1"/>
  <c r="S679" i="14"/>
  <c r="T679" i="14" s="1"/>
  <c r="Y669" i="14"/>
  <c r="Z669" i="14" s="1"/>
  <c r="Y646" i="14"/>
  <c r="Z646" i="14" s="1"/>
  <c r="S645" i="14"/>
  <c r="T645" i="14" s="1"/>
  <c r="S597" i="14"/>
  <c r="T597" i="14" s="1"/>
  <c r="S584" i="14"/>
  <c r="T584" i="14" s="1"/>
  <c r="Y637" i="14"/>
  <c r="Z637" i="14" s="1"/>
  <c r="S606" i="14"/>
  <c r="T606" i="14" s="1"/>
  <c r="S590" i="14"/>
  <c r="T590" i="14" s="1"/>
  <c r="S553" i="14"/>
  <c r="T553" i="14" s="1"/>
  <c r="Y581" i="14"/>
  <c r="Z581" i="14" s="1"/>
  <c r="Y568" i="14"/>
  <c r="Z568" i="14" s="1"/>
  <c r="S631" i="14"/>
  <c r="T631" i="14" s="1"/>
  <c r="Y519" i="14"/>
  <c r="Z519" i="14" s="1"/>
  <c r="S441" i="14"/>
  <c r="T441" i="14" s="1"/>
  <c r="S607" i="14"/>
  <c r="T607" i="14" s="1"/>
  <c r="S502" i="14"/>
  <c r="T502" i="14" s="1"/>
  <c r="S518" i="14"/>
  <c r="T518" i="14" s="1"/>
  <c r="Y444" i="14"/>
  <c r="Z444" i="14" s="1"/>
  <c r="S463" i="14"/>
  <c r="T463" i="14" s="1"/>
  <c r="Y456" i="14"/>
  <c r="Z456" i="14" s="1"/>
  <c r="S393" i="14"/>
  <c r="T393" i="14" s="1"/>
  <c r="S468" i="14"/>
  <c r="T468" i="14" s="1"/>
  <c r="S420" i="14"/>
  <c r="T420" i="14" s="1"/>
  <c r="Y455" i="14"/>
  <c r="Z455" i="14" s="1"/>
  <c r="S375" i="14"/>
  <c r="T375" i="14" s="1"/>
  <c r="S390" i="14"/>
  <c r="T390" i="14" s="1"/>
  <c r="S434" i="14"/>
  <c r="T434" i="14" s="1"/>
  <c r="Y421" i="14"/>
  <c r="Z421" i="14" s="1"/>
  <c r="S426" i="14"/>
  <c r="T426" i="14" s="1"/>
  <c r="Y410" i="14"/>
  <c r="Z410" i="14" s="1"/>
  <c r="S354" i="14"/>
  <c r="T354" i="14" s="1"/>
  <c r="Y322" i="14"/>
  <c r="Z322" i="14" s="1"/>
  <c r="Y311" i="14"/>
  <c r="Z311" i="14" s="1"/>
  <c r="S305" i="14"/>
  <c r="T305" i="14" s="1"/>
  <c r="Y302" i="14"/>
  <c r="Z302" i="14" s="1"/>
  <c r="S285" i="14"/>
  <c r="T285" i="14" s="1"/>
  <c r="Y254" i="14"/>
  <c r="Z254" i="14" s="1"/>
  <c r="Y380" i="14"/>
  <c r="Z380" i="14" s="1"/>
  <c r="Y318" i="14"/>
  <c r="Z318" i="14" s="1"/>
  <c r="Y241" i="14"/>
  <c r="Z241" i="14" s="1"/>
  <c r="S394" i="14"/>
  <c r="T394" i="14" s="1"/>
  <c r="Y361" i="14"/>
  <c r="Z361" i="14" s="1"/>
  <c r="S277" i="14"/>
  <c r="T277" i="14" s="1"/>
  <c r="S269" i="14"/>
  <c r="T269" i="14" s="1"/>
  <c r="S261" i="14"/>
  <c r="T261" i="14" s="1"/>
  <c r="S253" i="14"/>
  <c r="T253" i="14" s="1"/>
  <c r="S64" i="14"/>
  <c r="S141" i="14"/>
  <c r="T141" i="14" s="1"/>
  <c r="R64" i="14" s="1"/>
  <c r="Y466" i="14"/>
  <c r="Z466" i="14" s="1"/>
  <c r="S259" i="14"/>
  <c r="T259" i="14" s="1"/>
  <c r="Y309" i="14"/>
  <c r="Z309" i="14" s="1"/>
  <c r="S214" i="14"/>
  <c r="T214" i="14" s="1"/>
  <c r="S235" i="14"/>
  <c r="T235" i="14" s="1"/>
  <c r="Y235" i="14"/>
  <c r="Z235" i="14" s="1"/>
  <c r="S210" i="14"/>
  <c r="T210" i="14" s="1"/>
  <c r="S243" i="14"/>
  <c r="T243" i="14" s="1"/>
  <c r="Y243" i="14"/>
  <c r="Z243" i="14" s="1"/>
  <c r="S58" i="14"/>
  <c r="S113" i="14"/>
  <c r="T113" i="14" s="1"/>
  <c r="R58" i="14" s="1"/>
  <c r="S192" i="14"/>
  <c r="T192" i="14" s="1"/>
  <c r="S232" i="14"/>
  <c r="T232" i="14" s="1"/>
  <c r="Y217" i="14"/>
  <c r="Z217" i="14" s="1"/>
  <c r="S203" i="14"/>
  <c r="T203" i="14" s="1"/>
  <c r="AI1026" i="14"/>
  <c r="AH1026" i="14"/>
  <c r="N854" i="14"/>
  <c r="M854" i="14"/>
  <c r="W819" i="14"/>
  <c r="S1002" i="14"/>
  <c r="T1002" i="14" s="1"/>
  <c r="S942" i="14"/>
  <c r="T942" i="14" s="1"/>
  <c r="N890" i="14"/>
  <c r="M890" i="14"/>
  <c r="W910" i="14"/>
  <c r="V910" i="14"/>
  <c r="K926" i="14"/>
  <c r="J926" i="14"/>
  <c r="AC950" i="14"/>
  <c r="AB950" i="14"/>
  <c r="W982" i="14"/>
  <c r="V982" i="14"/>
  <c r="W986" i="14"/>
  <c r="V986" i="14"/>
  <c r="Y998" i="14"/>
  <c r="Z998" i="14" s="1"/>
  <c r="S1026" i="14"/>
  <c r="T1026" i="14" s="1"/>
  <c r="N1042" i="14"/>
  <c r="M1042" i="14"/>
  <c r="S1062" i="14"/>
  <c r="T1062" i="14" s="1"/>
  <c r="AI1070" i="14"/>
  <c r="AH1070" i="14"/>
  <c r="AC971" i="14"/>
  <c r="S866" i="14"/>
  <c r="T866" i="14" s="1"/>
  <c r="S705" i="14"/>
  <c r="T705" i="14" s="1"/>
  <c r="K777" i="14"/>
  <c r="J777" i="14"/>
  <c r="Q857" i="14"/>
  <c r="P857" i="14"/>
  <c r="Y865" i="14"/>
  <c r="Z865" i="14" s="1"/>
  <c r="AF921" i="14"/>
  <c r="AE921" i="14"/>
  <c r="K977" i="14"/>
  <c r="J977" i="14"/>
  <c r="Y1057" i="14"/>
  <c r="Z1057" i="14" s="1"/>
  <c r="N958" i="14"/>
  <c r="M958" i="14"/>
  <c r="Y707" i="14"/>
  <c r="Z707" i="14" s="1"/>
  <c r="N787" i="14"/>
  <c r="M787" i="14"/>
  <c r="S803" i="14"/>
  <c r="T803" i="14" s="1"/>
  <c r="Y843" i="14"/>
  <c r="Z843" i="14" s="1"/>
  <c r="Y923" i="14"/>
  <c r="Z923" i="14" s="1"/>
  <c r="Y939" i="14"/>
  <c r="Z939" i="14" s="1"/>
  <c r="AC1011" i="14"/>
  <c r="AB1011" i="14"/>
  <c r="Y1065" i="14"/>
  <c r="Z1065" i="14" s="1"/>
  <c r="Y1036" i="14"/>
  <c r="Z1036" i="14" s="1"/>
  <c r="Y1012" i="14"/>
  <c r="Z1012" i="14" s="1"/>
  <c r="Y1001" i="14"/>
  <c r="Z1001" i="14" s="1"/>
  <c r="S1046" i="14"/>
  <c r="T1046" i="14" s="1"/>
  <c r="S1015" i="14"/>
  <c r="T1015" i="14" s="1"/>
  <c r="S1027" i="14"/>
  <c r="T1027" i="14" s="1"/>
  <c r="Y1016" i="14"/>
  <c r="Z1016" i="14" s="1"/>
  <c r="Y966" i="14"/>
  <c r="Z966" i="14" s="1"/>
  <c r="S985" i="14"/>
  <c r="T985" i="14" s="1"/>
  <c r="S943" i="14"/>
  <c r="T943" i="14" s="1"/>
  <c r="Y963" i="14"/>
  <c r="Z963" i="14" s="1"/>
  <c r="S887" i="14"/>
  <c r="T887" i="14" s="1"/>
  <c r="Y891" i="14"/>
  <c r="Z891" i="14" s="1"/>
  <c r="Y885" i="14"/>
  <c r="Z885" i="14" s="1"/>
  <c r="Y837" i="14"/>
  <c r="Z837" i="14" s="1"/>
  <c r="Y801" i="14"/>
  <c r="Z801" i="14" s="1"/>
  <c r="S785" i="14"/>
  <c r="T785" i="14" s="1"/>
  <c r="S780" i="14"/>
  <c r="T780" i="14" s="1"/>
  <c r="S749" i="14"/>
  <c r="T749" i="14" s="1"/>
  <c r="S685" i="14"/>
  <c r="T685" i="14" s="1"/>
  <c r="Y634" i="14"/>
  <c r="Z634" i="14" s="1"/>
  <c r="S614" i="14"/>
  <c r="T614" i="14" s="1"/>
  <c r="Y695" i="14"/>
  <c r="Z695" i="14" s="1"/>
  <c r="Y577" i="14"/>
  <c r="Z577" i="14" s="1"/>
  <c r="Y616" i="14"/>
  <c r="Z616" i="14" s="1"/>
  <c r="Y591" i="14"/>
  <c r="Z591" i="14" s="1"/>
  <c r="Y535" i="14"/>
  <c r="Z535" i="14" s="1"/>
  <c r="Y527" i="14"/>
  <c r="Z527" i="14" s="1"/>
  <c r="Y483" i="14"/>
  <c r="Z483" i="14" s="1"/>
  <c r="Y451" i="14"/>
  <c r="Z451" i="14" s="1"/>
  <c r="S523" i="14"/>
  <c r="T523" i="14" s="1"/>
  <c r="Y500" i="14"/>
  <c r="Z500" i="14" s="1"/>
  <c r="S512" i="14"/>
  <c r="T512" i="14" s="1"/>
  <c r="S385" i="14"/>
  <c r="T385" i="14" s="1"/>
  <c r="S367" i="14"/>
  <c r="T367" i="14" s="1"/>
  <c r="S474" i="14"/>
  <c r="T474" i="14" s="1"/>
  <c r="S430" i="14"/>
  <c r="T430" i="14" s="1"/>
  <c r="Y378" i="14"/>
  <c r="Z378" i="14" s="1"/>
  <c r="S301" i="14"/>
  <c r="T301" i="14" s="1"/>
  <c r="Y381" i="14"/>
  <c r="Z381" i="14" s="1"/>
  <c r="Y369" i="14"/>
  <c r="Z369" i="14" s="1"/>
  <c r="Y262" i="14"/>
  <c r="Z262" i="14" s="1"/>
  <c r="Y345" i="14"/>
  <c r="Z345" i="14" s="1"/>
  <c r="Y284" i="14"/>
  <c r="Z284" i="14" s="1"/>
  <c r="S229" i="14"/>
  <c r="T229" i="14" s="1"/>
  <c r="S251" i="14"/>
  <c r="T251" i="14" s="1"/>
  <c r="Y201" i="14"/>
  <c r="Z201" i="14" s="1"/>
  <c r="Y240" i="14"/>
  <c r="Z240" i="14" s="1"/>
  <c r="S123" i="14"/>
  <c r="T123" i="14" s="1"/>
  <c r="S107" i="14"/>
  <c r="T107" i="14" s="1"/>
  <c r="Y264" i="14"/>
  <c r="Z264" i="14" s="1"/>
  <c r="AI906" i="14"/>
  <c r="AH906" i="14"/>
  <c r="Y938" i="14"/>
  <c r="Z938" i="14" s="1"/>
  <c r="W934" i="14"/>
  <c r="V934" i="14"/>
  <c r="AF894" i="14"/>
  <c r="AE894" i="14"/>
  <c r="Q942" i="14"/>
  <c r="P942" i="14"/>
  <c r="AC946" i="14"/>
  <c r="AB946" i="14"/>
  <c r="K970" i="14"/>
  <c r="J970" i="14"/>
  <c r="AI990" i="14"/>
  <c r="AH990" i="14"/>
  <c r="Y1010" i="14"/>
  <c r="Z1010" i="14" s="1"/>
  <c r="K1018" i="14"/>
  <c r="J1018" i="14"/>
  <c r="AI1042" i="14"/>
  <c r="AH1042" i="14"/>
  <c r="N1050" i="14"/>
  <c r="M1050" i="14"/>
  <c r="S1058" i="14"/>
  <c r="T1058" i="14" s="1"/>
  <c r="W1066" i="14"/>
  <c r="V1066" i="14"/>
  <c r="Y1074" i="14"/>
  <c r="Z1074" i="14" s="1"/>
  <c r="AI846" i="14"/>
  <c r="Y1035" i="14"/>
  <c r="Z1035" i="14" s="1"/>
  <c r="AI769" i="14"/>
  <c r="AH769" i="14"/>
  <c r="AF857" i="14"/>
  <c r="AE857" i="14"/>
  <c r="K913" i="14"/>
  <c r="J913" i="14"/>
  <c r="AF977" i="14"/>
  <c r="AE977" i="14"/>
  <c r="AI694" i="14"/>
  <c r="AH694" i="14"/>
  <c r="Y726" i="14"/>
  <c r="Z726" i="14" s="1"/>
  <c r="Y742" i="14"/>
  <c r="Z742" i="14" s="1"/>
  <c r="Y750" i="14"/>
  <c r="Z750" i="14" s="1"/>
  <c r="S766" i="14"/>
  <c r="T766" i="14" s="1"/>
  <c r="N798" i="14"/>
  <c r="M798" i="14"/>
  <c r="W814" i="14"/>
  <c r="V814" i="14"/>
  <c r="S683" i="14"/>
  <c r="T683" i="14" s="1"/>
  <c r="AF707" i="14"/>
  <c r="AE707" i="14"/>
  <c r="S867" i="14"/>
  <c r="T867" i="14" s="1"/>
  <c r="Y899" i="14"/>
  <c r="Z899" i="14" s="1"/>
  <c r="Y955" i="14"/>
  <c r="Z955" i="14" s="1"/>
  <c r="Y1059" i="14"/>
  <c r="Z1059" i="14" s="1"/>
  <c r="Y1075" i="14"/>
  <c r="Z1075" i="14" s="1"/>
  <c r="S987" i="14"/>
  <c r="T987" i="14" s="1"/>
  <c r="Y1076" i="14"/>
  <c r="Z1076" i="14" s="1"/>
  <c r="Y1026" i="14"/>
  <c r="Z1026" i="14" s="1"/>
  <c r="S1017" i="14"/>
  <c r="T1017" i="14" s="1"/>
  <c r="S991" i="14"/>
  <c r="T991" i="14" s="1"/>
  <c r="Y997" i="14"/>
  <c r="Z997" i="14" s="1"/>
  <c r="S1009" i="14"/>
  <c r="T1009" i="14" s="1"/>
  <c r="Y928" i="14"/>
  <c r="Z928" i="14" s="1"/>
  <c r="S855" i="14"/>
  <c r="T855" i="14" s="1"/>
  <c r="S746" i="14"/>
  <c r="T746" i="14" s="1"/>
  <c r="Y790" i="14"/>
  <c r="Z790" i="14" s="1"/>
  <c r="Y739" i="14"/>
  <c r="Z739" i="14" s="1"/>
  <c r="S788" i="14"/>
  <c r="T788" i="14" s="1"/>
  <c r="S718" i="14"/>
  <c r="T718" i="14" s="1"/>
  <c r="Y721" i="14"/>
  <c r="Z721" i="14" s="1"/>
  <c r="S591" i="14"/>
  <c r="T591" i="14" s="1"/>
  <c r="S656" i="14"/>
  <c r="T656" i="14" s="1"/>
  <c r="S601" i="14"/>
  <c r="T601" i="14" s="1"/>
  <c r="Y520" i="14"/>
  <c r="Z520" i="14" s="1"/>
  <c r="S648" i="14"/>
  <c r="T648" i="14" s="1"/>
  <c r="Y524" i="14"/>
  <c r="Z524" i="14" s="1"/>
  <c r="Y467" i="14"/>
  <c r="Z467" i="14" s="1"/>
  <c r="Y484" i="14"/>
  <c r="Z484" i="14" s="1"/>
  <c r="S433" i="14"/>
  <c r="T433" i="14" s="1"/>
  <c r="S495" i="14"/>
  <c r="T495" i="14" s="1"/>
  <c r="S399" i="14"/>
  <c r="T399" i="14" s="1"/>
  <c r="Y324" i="14"/>
  <c r="Z324" i="14" s="1"/>
  <c r="Y333" i="14"/>
  <c r="Z333" i="14" s="1"/>
  <c r="Y354" i="14"/>
  <c r="Z354" i="14" s="1"/>
  <c r="S318" i="14"/>
  <c r="T318" i="14" s="1"/>
  <c r="Y299" i="14"/>
  <c r="Z299" i="14" s="1"/>
  <c r="Y334" i="14"/>
  <c r="Z334" i="14" s="1"/>
  <c r="S199" i="14"/>
  <c r="T199" i="14" s="1"/>
  <c r="Y327" i="14"/>
  <c r="Z327" i="14" s="1"/>
  <c r="Y374" i="14"/>
  <c r="Z374" i="14" s="1"/>
  <c r="S206" i="14"/>
  <c r="T206" i="14" s="1"/>
  <c r="S1068" i="14"/>
  <c r="T1068" i="14" s="1"/>
  <c r="Y1073" i="14"/>
  <c r="Z1073" i="14" s="1"/>
  <c r="Y1054" i="14"/>
  <c r="Z1054" i="14" s="1"/>
  <c r="S1042" i="14"/>
  <c r="T1042" i="14" s="1"/>
  <c r="Y1041" i="14"/>
  <c r="Z1041" i="14" s="1"/>
  <c r="Y1044" i="14"/>
  <c r="Z1044" i="14" s="1"/>
  <c r="Y996" i="14"/>
  <c r="Z996" i="14" s="1"/>
  <c r="S1020" i="14"/>
  <c r="T1020" i="14" s="1"/>
  <c r="S1021" i="14"/>
  <c r="T1021" i="14" s="1"/>
  <c r="Y990" i="14"/>
  <c r="Z990" i="14" s="1"/>
  <c r="Y1005" i="14"/>
  <c r="Z1005" i="14" s="1"/>
  <c r="Y977" i="14"/>
  <c r="Z977" i="14" s="1"/>
  <c r="S988" i="14"/>
  <c r="T988" i="14" s="1"/>
  <c r="S960" i="14"/>
  <c r="T960" i="14" s="1"/>
  <c r="Y948" i="14"/>
  <c r="Z948" i="14" s="1"/>
  <c r="Y956" i="14"/>
  <c r="Z956" i="14" s="1"/>
  <c r="S952" i="14"/>
  <c r="T952" i="14" s="1"/>
  <c r="Y935" i="14"/>
  <c r="Z935" i="14" s="1"/>
  <c r="Y894" i="14"/>
  <c r="Z894" i="14" s="1"/>
  <c r="Y901" i="14"/>
  <c r="Z901" i="14" s="1"/>
  <c r="Y925" i="14"/>
  <c r="Z925" i="14" s="1"/>
  <c r="Y890" i="14"/>
  <c r="Z890" i="14" s="1"/>
  <c r="Y897" i="14"/>
  <c r="Z897" i="14" s="1"/>
  <c r="Y870" i="14"/>
  <c r="Z870" i="14" s="1"/>
  <c r="S875" i="14"/>
  <c r="T875" i="14" s="1"/>
  <c r="S895" i="14"/>
  <c r="T895" i="14" s="1"/>
  <c r="Y884" i="14"/>
  <c r="Z884" i="14" s="1"/>
  <c r="S864" i="14"/>
  <c r="T864" i="14" s="1"/>
  <c r="S814" i="14"/>
  <c r="T814" i="14" s="1"/>
  <c r="Y817" i="14"/>
  <c r="Z817" i="14" s="1"/>
  <c r="Y851" i="14"/>
  <c r="Z851" i="14" s="1"/>
  <c r="Y807" i="14"/>
  <c r="Z807" i="14" s="1"/>
  <c r="Y847" i="14"/>
  <c r="Z847" i="14" s="1"/>
  <c r="S793" i="14"/>
  <c r="T793" i="14" s="1"/>
  <c r="S772" i="14"/>
  <c r="T772" i="14" s="1"/>
  <c r="S797" i="14"/>
  <c r="T797" i="14" s="1"/>
  <c r="S760" i="14"/>
  <c r="T760" i="14" s="1"/>
  <c r="Y749" i="14"/>
  <c r="Z749" i="14" s="1"/>
  <c r="S783" i="14"/>
  <c r="T783" i="14" s="1"/>
  <c r="S790" i="14"/>
  <c r="T790" i="14" s="1"/>
  <c r="Y763" i="14"/>
  <c r="Z763" i="14" s="1"/>
  <c r="Y747" i="14"/>
  <c r="Z747" i="14" s="1"/>
  <c r="Y789" i="14"/>
  <c r="Z789" i="14" s="1"/>
  <c r="Y782" i="14"/>
  <c r="Z782" i="14" s="1"/>
  <c r="Y740" i="14"/>
  <c r="Z740" i="14" s="1"/>
  <c r="Y732" i="14"/>
  <c r="Z732" i="14" s="1"/>
  <c r="Y788" i="14"/>
  <c r="Z788" i="14" s="1"/>
  <c r="Y714" i="14"/>
  <c r="Z714" i="14" s="1"/>
  <c r="Y710" i="14"/>
  <c r="Z710" i="14" s="1"/>
  <c r="Y708" i="14"/>
  <c r="Z708" i="14" s="1"/>
  <c r="S721" i="14"/>
  <c r="T721" i="14" s="1"/>
  <c r="S694" i="14"/>
  <c r="T694" i="14" s="1"/>
  <c r="S678" i="14"/>
  <c r="T678" i="14" s="1"/>
  <c r="S689" i="14"/>
  <c r="T689" i="14" s="1"/>
  <c r="S668" i="14"/>
  <c r="T668" i="14" s="1"/>
  <c r="S652" i="14"/>
  <c r="T652" i="14" s="1"/>
  <c r="S620" i="14"/>
  <c r="T620" i="14" s="1"/>
  <c r="S690" i="14"/>
  <c r="T690" i="14" s="1"/>
  <c r="S677" i="14"/>
  <c r="T677" i="14" s="1"/>
  <c r="Y679" i="14"/>
  <c r="Z679" i="14" s="1"/>
  <c r="Y650" i="14"/>
  <c r="Z650" i="14" s="1"/>
  <c r="S600" i="14"/>
  <c r="T600" i="14" s="1"/>
  <c r="Y671" i="14"/>
  <c r="Z671" i="14" s="1"/>
  <c r="Y589" i="14"/>
  <c r="Z589" i="14" s="1"/>
  <c r="S632" i="14"/>
  <c r="T632" i="14" s="1"/>
  <c r="Y614" i="14"/>
  <c r="Z614" i="14" s="1"/>
  <c r="Y600" i="14"/>
  <c r="Z600" i="14" s="1"/>
  <c r="Y584" i="14"/>
  <c r="Z584" i="14" s="1"/>
  <c r="Y638" i="14"/>
  <c r="Z638" i="14" s="1"/>
  <c r="Y664" i="14"/>
  <c r="Z664" i="14" s="1"/>
  <c r="Y573" i="14"/>
  <c r="Z573" i="14" s="1"/>
  <c r="Y557" i="14"/>
  <c r="Z557" i="14" s="1"/>
  <c r="S641" i="14"/>
  <c r="T641" i="14" s="1"/>
  <c r="Y548" i="14"/>
  <c r="Z548" i="14" s="1"/>
  <c r="Y516" i="14"/>
  <c r="Z516" i="14" s="1"/>
  <c r="Y544" i="14"/>
  <c r="Z544" i="14" s="1"/>
  <c r="Y540" i="14"/>
  <c r="Z540" i="14" s="1"/>
  <c r="Y561" i="14"/>
  <c r="Z561" i="14" s="1"/>
  <c r="Y549" i="14"/>
  <c r="Z549" i="14" s="1"/>
  <c r="S437" i="14"/>
  <c r="T437" i="14" s="1"/>
  <c r="Y480" i="14"/>
  <c r="Z480" i="14" s="1"/>
  <c r="S455" i="14"/>
  <c r="T455" i="14" s="1"/>
  <c r="Y448" i="14"/>
  <c r="Z448" i="14" s="1"/>
  <c r="S499" i="14"/>
  <c r="T499" i="14" s="1"/>
  <c r="S476" i="14"/>
  <c r="T476" i="14" s="1"/>
  <c r="S444" i="14"/>
  <c r="T444" i="14" s="1"/>
  <c r="Y471" i="14"/>
  <c r="Z471" i="14" s="1"/>
  <c r="Y393" i="14"/>
  <c r="Z393" i="14" s="1"/>
  <c r="S359" i="14"/>
  <c r="T359" i="14" s="1"/>
  <c r="Y515" i="14"/>
  <c r="Z515" i="14" s="1"/>
  <c r="Y450" i="14"/>
  <c r="Z450" i="14" s="1"/>
  <c r="S507" i="14"/>
  <c r="T507" i="14" s="1"/>
  <c r="Y349" i="14"/>
  <c r="Z349" i="14" s="1"/>
  <c r="Y317" i="14"/>
  <c r="Z317" i="14" s="1"/>
  <c r="S418" i="14"/>
  <c r="T418" i="14" s="1"/>
  <c r="S404" i="14"/>
  <c r="T404" i="14" s="1"/>
  <c r="S308" i="14"/>
  <c r="T308" i="14" s="1"/>
  <c r="Y580" i="14"/>
  <c r="Z580" i="14" s="1"/>
  <c r="Y422" i="14"/>
  <c r="Z422" i="14" s="1"/>
  <c r="Y370" i="14"/>
  <c r="Z370" i="14" s="1"/>
  <c r="S543" i="14"/>
  <c r="T543" i="14" s="1"/>
  <c r="Y372" i="14"/>
  <c r="Z372" i="14" s="1"/>
  <c r="S279" i="14"/>
  <c r="T279" i="14" s="1"/>
  <c r="Y316" i="14"/>
  <c r="Z316" i="14" s="1"/>
  <c r="Y294" i="14"/>
  <c r="Z294" i="14" s="1"/>
  <c r="S284" i="14"/>
  <c r="T284" i="14" s="1"/>
  <c r="S278" i="14"/>
  <c r="T278" i="14" s="1"/>
  <c r="Y270" i="14"/>
  <c r="Z270" i="14" s="1"/>
  <c r="S380" i="14"/>
  <c r="T380" i="14" s="1"/>
  <c r="S334" i="14"/>
  <c r="T334" i="14" s="1"/>
  <c r="S297" i="14"/>
  <c r="T297" i="14" s="1"/>
  <c r="S239" i="14"/>
  <c r="T239" i="14" s="1"/>
  <c r="S242" i="14"/>
  <c r="T242" i="14" s="1"/>
  <c r="S173" i="14"/>
  <c r="T173" i="14" s="1"/>
  <c r="Y329" i="14"/>
  <c r="Z329" i="14" s="1"/>
  <c r="S309" i="14"/>
  <c r="T309" i="14" s="1"/>
  <c r="S270" i="14"/>
  <c r="T270" i="14" s="1"/>
  <c r="S254" i="14"/>
  <c r="T254" i="14" s="1"/>
  <c r="S238" i="14"/>
  <c r="T238" i="14" s="1"/>
  <c r="S227" i="14"/>
  <c r="T227" i="14" s="1"/>
  <c r="Y227" i="14"/>
  <c r="Z227" i="14" s="1"/>
  <c r="S201" i="14"/>
  <c r="T201" i="14" s="1"/>
  <c r="Y978" i="14"/>
  <c r="Z978" i="14" s="1"/>
  <c r="S842" i="14"/>
  <c r="T842" i="14" s="1"/>
  <c r="S978" i="14"/>
  <c r="T978" i="14" s="1"/>
  <c r="Y838" i="14"/>
  <c r="Z838" i="14" s="1"/>
  <c r="S894" i="14"/>
  <c r="T894" i="14" s="1"/>
  <c r="K910" i="14"/>
  <c r="J910" i="14"/>
  <c r="K922" i="14"/>
  <c r="J922" i="14"/>
  <c r="Y958" i="14"/>
  <c r="Z958" i="14" s="1"/>
  <c r="AI970" i="14"/>
  <c r="AH970" i="14"/>
  <c r="Y986" i="14"/>
  <c r="Z986" i="14" s="1"/>
  <c r="K990" i="14"/>
  <c r="J990" i="14"/>
  <c r="W1022" i="14"/>
  <c r="V1022" i="14"/>
  <c r="S1038" i="14"/>
  <c r="T1038" i="14" s="1"/>
  <c r="Q1042" i="14"/>
  <c r="P1042" i="14"/>
  <c r="Y1066" i="14"/>
  <c r="Z1066" i="14" s="1"/>
  <c r="AC1074" i="14"/>
  <c r="AB1074" i="14"/>
  <c r="K705" i="14"/>
  <c r="J705" i="14"/>
  <c r="Y785" i="14"/>
  <c r="Z785" i="14" s="1"/>
  <c r="S825" i="14"/>
  <c r="T825" i="14" s="1"/>
  <c r="S857" i="14"/>
  <c r="T857" i="14" s="1"/>
  <c r="S873" i="14"/>
  <c r="T873" i="14" s="1"/>
  <c r="S913" i="14"/>
  <c r="T913" i="14" s="1"/>
  <c r="N945" i="14"/>
  <c r="M945" i="14"/>
  <c r="N1025" i="14"/>
  <c r="M1025" i="14"/>
  <c r="S1065" i="14"/>
  <c r="T1065" i="14" s="1"/>
  <c r="N694" i="14"/>
  <c r="M694" i="14"/>
  <c r="S798" i="14"/>
  <c r="T798" i="14" s="1"/>
  <c r="W902" i="14"/>
  <c r="V902" i="14"/>
  <c r="Y755" i="14"/>
  <c r="Z755" i="14" s="1"/>
  <c r="Q795" i="14"/>
  <c r="P795" i="14"/>
  <c r="AC899" i="14"/>
  <c r="AB899" i="14"/>
  <c r="Y931" i="14"/>
  <c r="Z931" i="14" s="1"/>
  <c r="S955" i="14"/>
  <c r="T955" i="14" s="1"/>
  <c r="Q1011" i="14"/>
  <c r="P1011" i="14"/>
  <c r="Y1067" i="14"/>
  <c r="Z1067" i="14" s="1"/>
  <c r="AC1075" i="14"/>
  <c r="AB1075" i="14"/>
  <c r="Y1068" i="14"/>
  <c r="Z1068" i="14" s="1"/>
  <c r="Y1045" i="14"/>
  <c r="Z1045" i="14" s="1"/>
  <c r="Y1071" i="14"/>
  <c r="Z1071" i="14" s="1"/>
  <c r="Y1024" i="14"/>
  <c r="Z1024" i="14" s="1"/>
  <c r="S1004" i="14"/>
  <c r="T1004" i="14" s="1"/>
  <c r="S976" i="14"/>
  <c r="T976" i="14" s="1"/>
  <c r="Y936" i="14"/>
  <c r="Z936" i="14" s="1"/>
  <c r="Y920" i="14"/>
  <c r="Z920" i="14" s="1"/>
  <c r="Y772" i="14"/>
  <c r="Z772" i="14" s="1"/>
  <c r="Y753" i="14"/>
  <c r="Z753" i="14" s="1"/>
  <c r="Y728" i="14"/>
  <c r="Z728" i="14" s="1"/>
  <c r="S589" i="14"/>
  <c r="T589" i="14" s="1"/>
  <c r="Y687" i="14"/>
  <c r="Z687" i="14" s="1"/>
  <c r="Y575" i="14"/>
  <c r="Z575" i="14" s="1"/>
  <c r="Y459" i="14"/>
  <c r="Z459" i="14" s="1"/>
  <c r="S572" i="14"/>
  <c r="T572" i="14" s="1"/>
  <c r="Y417" i="14"/>
  <c r="Z417" i="14" s="1"/>
  <c r="S342" i="14"/>
  <c r="T342" i="14" s="1"/>
  <c r="S250" i="14"/>
  <c r="T250" i="14" s="1"/>
  <c r="S237" i="14"/>
  <c r="T237" i="14" s="1"/>
  <c r="S205" i="14"/>
  <c r="T205" i="14" s="1"/>
  <c r="Y406" i="14"/>
  <c r="Z406" i="14" s="1"/>
  <c r="S358" i="14"/>
  <c r="T358" i="14" s="1"/>
  <c r="S1052" i="14"/>
  <c r="T1052" i="14" s="1"/>
  <c r="S1060" i="14"/>
  <c r="T1060" i="14" s="1"/>
  <c r="Y1053" i="14"/>
  <c r="Z1053" i="14" s="1"/>
  <c r="S1057" i="14"/>
  <c r="T1057" i="14" s="1"/>
  <c r="S1053" i="14"/>
  <c r="T1053" i="14" s="1"/>
  <c r="Y1030" i="14"/>
  <c r="Z1030" i="14" s="1"/>
  <c r="Y1032" i="14"/>
  <c r="Z1032" i="14" s="1"/>
  <c r="S1045" i="14"/>
  <c r="T1045" i="14" s="1"/>
  <c r="Y1019" i="14"/>
  <c r="Z1019" i="14" s="1"/>
  <c r="Y1027" i="14"/>
  <c r="Z1027" i="14" s="1"/>
  <c r="S986" i="14"/>
  <c r="T986" i="14" s="1"/>
  <c r="S979" i="14"/>
  <c r="T979" i="14" s="1"/>
  <c r="S1005" i="14"/>
  <c r="T1005" i="14" s="1"/>
  <c r="S1016" i="14"/>
  <c r="T1016" i="14" s="1"/>
  <c r="Y988" i="14"/>
  <c r="Z988" i="14" s="1"/>
  <c r="Y994" i="14"/>
  <c r="Z994" i="14" s="1"/>
  <c r="S970" i="14"/>
  <c r="T970" i="14" s="1"/>
  <c r="S982" i="14"/>
  <c r="T982" i="14" s="1"/>
  <c r="Y951" i="14"/>
  <c r="Z951" i="14" s="1"/>
  <c r="Y919" i="14"/>
  <c r="Z919" i="14" s="1"/>
  <c r="S940" i="14"/>
  <c r="T940" i="14" s="1"/>
  <c r="Y912" i="14"/>
  <c r="Z912" i="14" s="1"/>
  <c r="Y904" i="14"/>
  <c r="Z904" i="14" s="1"/>
  <c r="S937" i="14"/>
  <c r="T937" i="14" s="1"/>
  <c r="S919" i="14"/>
  <c r="T919" i="14" s="1"/>
  <c r="Y914" i="14"/>
  <c r="Z914" i="14" s="1"/>
  <c r="S917" i="14"/>
  <c r="T917" i="14" s="1"/>
  <c r="S906" i="14"/>
  <c r="T906" i="14" s="1"/>
  <c r="S860" i="14"/>
  <c r="T860" i="14" s="1"/>
  <c r="Y898" i="14"/>
  <c r="Z898" i="14" s="1"/>
  <c r="S878" i="14"/>
  <c r="T878" i="14" s="1"/>
  <c r="Y859" i="14"/>
  <c r="Z859" i="14" s="1"/>
  <c r="Y909" i="14"/>
  <c r="Z909" i="14" s="1"/>
  <c r="Y889" i="14"/>
  <c r="Z889" i="14" s="1"/>
  <c r="Y879" i="14"/>
  <c r="Z879" i="14" s="1"/>
  <c r="Y875" i="14"/>
  <c r="Z875" i="14" s="1"/>
  <c r="S806" i="14"/>
  <c r="T806" i="14" s="1"/>
  <c r="Y824" i="14"/>
  <c r="Z824" i="14" s="1"/>
  <c r="Y835" i="14"/>
  <c r="Z835" i="14" s="1"/>
  <c r="S856" i="14"/>
  <c r="T856" i="14" s="1"/>
  <c r="Y827" i="14"/>
  <c r="Z827" i="14" s="1"/>
  <c r="Y816" i="14"/>
  <c r="Z816" i="14" s="1"/>
  <c r="S764" i="14"/>
  <c r="T764" i="14" s="1"/>
  <c r="Y769" i="14"/>
  <c r="Z769" i="14" s="1"/>
  <c r="Y811" i="14"/>
  <c r="Z811" i="14" s="1"/>
  <c r="Y780" i="14"/>
  <c r="Z780" i="14" s="1"/>
  <c r="S770" i="14"/>
  <c r="T770" i="14" s="1"/>
  <c r="S738" i="14"/>
  <c r="T738" i="14" s="1"/>
  <c r="Y729" i="14"/>
  <c r="Z729" i="14" s="1"/>
  <c r="Y757" i="14"/>
  <c r="Z757" i="14" s="1"/>
  <c r="Y779" i="14"/>
  <c r="Z779" i="14" s="1"/>
  <c r="Y765" i="14"/>
  <c r="Z765" i="14" s="1"/>
  <c r="S739" i="14"/>
  <c r="T739" i="14" s="1"/>
  <c r="Y698" i="14"/>
  <c r="Z698" i="14" s="1"/>
  <c r="Y716" i="14"/>
  <c r="Z716" i="14" s="1"/>
  <c r="S723" i="14"/>
  <c r="T723" i="14" s="1"/>
  <c r="S684" i="14"/>
  <c r="T684" i="14" s="1"/>
  <c r="S676" i="14"/>
  <c r="T676" i="14" s="1"/>
  <c r="S674" i="14"/>
  <c r="T674" i="14" s="1"/>
  <c r="Y663" i="14"/>
  <c r="Z663" i="14" s="1"/>
  <c r="Y680" i="14"/>
  <c r="Z680" i="14" s="1"/>
  <c r="Y629" i="14"/>
  <c r="Z629" i="14" s="1"/>
  <c r="Y672" i="14"/>
  <c r="Z672" i="14" s="1"/>
  <c r="S623" i="14"/>
  <c r="T623" i="14" s="1"/>
  <c r="Y556" i="14"/>
  <c r="Z556" i="14" s="1"/>
  <c r="Y609" i="14"/>
  <c r="Z609" i="14" s="1"/>
  <c r="Y564" i="14"/>
  <c r="Z564" i="14" s="1"/>
  <c r="S541" i="14"/>
  <c r="T541" i="14" s="1"/>
  <c r="S481" i="14"/>
  <c r="T481" i="14" s="1"/>
  <c r="S624" i="14"/>
  <c r="T624" i="14" s="1"/>
  <c r="Y476" i="14"/>
  <c r="Z476" i="14" s="1"/>
  <c r="Y539" i="14"/>
  <c r="Z539" i="14" s="1"/>
  <c r="Y532" i="14"/>
  <c r="Z532" i="14" s="1"/>
  <c r="S475" i="14"/>
  <c r="T475" i="14" s="1"/>
  <c r="S425" i="14"/>
  <c r="T425" i="14" s="1"/>
  <c r="S492" i="14"/>
  <c r="T492" i="14" s="1"/>
  <c r="Y447" i="14"/>
  <c r="Z447" i="14" s="1"/>
  <c r="Y425" i="14"/>
  <c r="Z425" i="14" s="1"/>
  <c r="S415" i="14"/>
  <c r="T415" i="14" s="1"/>
  <c r="S351" i="14"/>
  <c r="T351" i="14" s="1"/>
  <c r="S413" i="14"/>
  <c r="T413" i="14" s="1"/>
  <c r="Y491" i="14"/>
  <c r="Z491" i="14" s="1"/>
  <c r="Y365" i="14"/>
  <c r="Z365" i="14" s="1"/>
  <c r="S482" i="14"/>
  <c r="T482" i="14" s="1"/>
  <c r="S442" i="14"/>
  <c r="T442" i="14" s="1"/>
  <c r="Y341" i="14"/>
  <c r="Z341" i="14" s="1"/>
  <c r="S365" i="14"/>
  <c r="T365" i="14" s="1"/>
  <c r="S311" i="14"/>
  <c r="T311" i="14" s="1"/>
  <c r="S293" i="14"/>
  <c r="T293" i="14" s="1"/>
  <c r="S263" i="14"/>
  <c r="T263" i="14" s="1"/>
  <c r="Y249" i="14"/>
  <c r="Z249" i="14" s="1"/>
  <c r="S223" i="14"/>
  <c r="T223" i="14" s="1"/>
  <c r="S316" i="14"/>
  <c r="T316" i="14" s="1"/>
  <c r="S274" i="14"/>
  <c r="T274" i="14" s="1"/>
  <c r="S234" i="14"/>
  <c r="T234" i="14" s="1"/>
  <c r="Y337" i="14"/>
  <c r="Z337" i="14" s="1"/>
  <c r="Y312" i="14"/>
  <c r="Z312" i="14" s="1"/>
  <c r="Y289" i="14"/>
  <c r="Z289" i="14" s="1"/>
  <c r="S282" i="14"/>
  <c r="T282" i="14" s="1"/>
  <c r="Y199" i="14"/>
  <c r="Z199" i="14" s="1"/>
  <c r="S458" i="14"/>
  <c r="T458" i="14" s="1"/>
  <c r="S412" i="14"/>
  <c r="T412" i="14" s="1"/>
  <c r="Y366" i="14"/>
  <c r="Z366" i="14" s="1"/>
  <c r="Y200" i="14"/>
  <c r="Z200" i="14" s="1"/>
  <c r="Y190" i="14"/>
  <c r="Z190" i="14" s="1"/>
  <c r="Y195" i="14"/>
  <c r="Z195" i="14" s="1"/>
  <c r="S224" i="14"/>
  <c r="T224" i="14" s="1"/>
  <c r="S96" i="14"/>
  <c r="T96" i="14" s="1"/>
  <c r="R41" i="14" s="1"/>
  <c r="S80" i="14"/>
  <c r="T80" i="14" s="1"/>
  <c r="Y198" i="14"/>
  <c r="Z198" i="14" s="1"/>
  <c r="Y232" i="14"/>
  <c r="Z232" i="14" s="1"/>
  <c r="S217" i="14"/>
  <c r="T217" i="14" s="1"/>
  <c r="W894" i="14"/>
  <c r="V894" i="14"/>
  <c r="S838" i="14"/>
  <c r="T838" i="14" s="1"/>
  <c r="Y814" i="14"/>
  <c r="Z814" i="14" s="1"/>
  <c r="S966" i="14"/>
  <c r="T966" i="14" s="1"/>
  <c r="S922" i="14"/>
  <c r="T922" i="14" s="1"/>
  <c r="S954" i="14"/>
  <c r="T954" i="14" s="1"/>
  <c r="S962" i="14"/>
  <c r="T962" i="14" s="1"/>
  <c r="Y1002" i="14"/>
  <c r="Z1002" i="14" s="1"/>
  <c r="Y1014" i="14"/>
  <c r="Z1014" i="14" s="1"/>
  <c r="W1018" i="14"/>
  <c r="V1018" i="14"/>
  <c r="Y1022" i="14"/>
  <c r="Z1022" i="14" s="1"/>
  <c r="Y1050" i="14"/>
  <c r="Z1050" i="14" s="1"/>
  <c r="Y1062" i="14"/>
  <c r="Z1062" i="14" s="1"/>
  <c r="S1011" i="14"/>
  <c r="T1011" i="14" s="1"/>
  <c r="AF785" i="14"/>
  <c r="AE785" i="14"/>
  <c r="S809" i="14"/>
  <c r="T809" i="14" s="1"/>
  <c r="Y825" i="14"/>
  <c r="Z825" i="14" s="1"/>
  <c r="W873" i="14"/>
  <c r="V873" i="14"/>
  <c r="S945" i="14"/>
  <c r="T945" i="14" s="1"/>
  <c r="AF993" i="14"/>
  <c r="AE993" i="14"/>
  <c r="S1025" i="14"/>
  <c r="T1025" i="14" s="1"/>
  <c r="Y1049" i="14"/>
  <c r="Z1049" i="14" s="1"/>
  <c r="AI1065" i="14"/>
  <c r="AH1065" i="14"/>
  <c r="K734" i="14"/>
  <c r="J734" i="14"/>
  <c r="N758" i="14"/>
  <c r="M758" i="14"/>
  <c r="S774" i="14"/>
  <c r="T774" i="14" s="1"/>
  <c r="Y902" i="14"/>
  <c r="Z902" i="14" s="1"/>
  <c r="S715" i="14"/>
  <c r="T715" i="14" s="1"/>
  <c r="S795" i="14"/>
  <c r="T795" i="14" s="1"/>
  <c r="Y907" i="14"/>
  <c r="Z907" i="14" s="1"/>
  <c r="S1003" i="14"/>
  <c r="T1003" i="14" s="1"/>
  <c r="S1010" i="14"/>
  <c r="T1010" i="14" s="1"/>
  <c r="S1074" i="14"/>
  <c r="T1074" i="14" s="1"/>
  <c r="S1056" i="14"/>
  <c r="T1056" i="14" s="1"/>
  <c r="S1050" i="14"/>
  <c r="T1050" i="14" s="1"/>
  <c r="Y1058" i="14"/>
  <c r="Z1058" i="14" s="1"/>
  <c r="Y973" i="14"/>
  <c r="Z973" i="14" s="1"/>
  <c r="S902" i="14"/>
  <c r="T902" i="14" s="1"/>
  <c r="S882" i="14"/>
  <c r="T882" i="14" s="1"/>
  <c r="S822" i="14"/>
  <c r="T822" i="14" s="1"/>
  <c r="Y826" i="14"/>
  <c r="Z826" i="14" s="1"/>
  <c r="Y819" i="14"/>
  <c r="Z819" i="14" s="1"/>
  <c r="Y853" i="14"/>
  <c r="Z853" i="14" s="1"/>
  <c r="S815" i="14"/>
  <c r="T815" i="14" s="1"/>
  <c r="S762" i="14"/>
  <c r="T762" i="14" s="1"/>
  <c r="Y724" i="14"/>
  <c r="Z724" i="14" s="1"/>
  <c r="Y723" i="14"/>
  <c r="Z723" i="14" s="1"/>
  <c r="S706" i="14"/>
  <c r="T706" i="14" s="1"/>
  <c r="S672" i="14"/>
  <c r="T672" i="14" s="1"/>
  <c r="Y631" i="14"/>
  <c r="Z631" i="14" s="1"/>
  <c r="Y546" i="14"/>
  <c r="Z546" i="14" s="1"/>
  <c r="Y475" i="14"/>
  <c r="Z475" i="14" s="1"/>
  <c r="Y443" i="14"/>
  <c r="Z443" i="14" s="1"/>
  <c r="S483" i="14"/>
  <c r="T483" i="14" s="1"/>
  <c r="S515" i="14"/>
  <c r="T515" i="14" s="1"/>
  <c r="S338" i="14"/>
  <c r="T338" i="14" s="1"/>
  <c r="Y418" i="14"/>
  <c r="Z418" i="14" s="1"/>
  <c r="Y225" i="14"/>
  <c r="Z225" i="14" s="1"/>
  <c r="S245" i="14"/>
  <c r="T245" i="14" s="1"/>
  <c r="Y215" i="14"/>
  <c r="Z215" i="14" s="1"/>
  <c r="Y248" i="14"/>
  <c r="Z248" i="14" s="1"/>
  <c r="Y1069" i="14"/>
  <c r="Z1069" i="14" s="1"/>
  <c r="Y1061" i="14"/>
  <c r="Z1061" i="14" s="1"/>
  <c r="S1073" i="14"/>
  <c r="T1073" i="14" s="1"/>
  <c r="S1034" i="14"/>
  <c r="T1034" i="14" s="1"/>
  <c r="Y1040" i="14"/>
  <c r="Z1040" i="14" s="1"/>
  <c r="Y1025" i="14"/>
  <c r="Z1025" i="14" s="1"/>
  <c r="S1043" i="14"/>
  <c r="T1043" i="14" s="1"/>
  <c r="Y1013" i="14"/>
  <c r="Z1013" i="14" s="1"/>
  <c r="Y992" i="14"/>
  <c r="Z992" i="14" s="1"/>
  <c r="S990" i="14"/>
  <c r="T990" i="14" s="1"/>
  <c r="S1001" i="14"/>
  <c r="T1001" i="14" s="1"/>
  <c r="S1006" i="14"/>
  <c r="T1006" i="14" s="1"/>
  <c r="Y976" i="14"/>
  <c r="Z976" i="14" s="1"/>
  <c r="S974" i="14"/>
  <c r="T974" i="14" s="1"/>
  <c r="Y970" i="14"/>
  <c r="Z970" i="14" s="1"/>
  <c r="S963" i="14"/>
  <c r="T963" i="14" s="1"/>
  <c r="S953" i="14"/>
  <c r="T953" i="14" s="1"/>
  <c r="S930" i="14"/>
  <c r="T930" i="14" s="1"/>
  <c r="S881" i="14"/>
  <c r="T881" i="14" s="1"/>
  <c r="S874" i="14"/>
  <c r="T874" i="14" s="1"/>
  <c r="S897" i="14"/>
  <c r="T897" i="14" s="1"/>
  <c r="Y882" i="14"/>
  <c r="Z882" i="14" s="1"/>
  <c r="Y871" i="14"/>
  <c r="Z871" i="14" s="1"/>
  <c r="S909" i="14"/>
  <c r="T909" i="14" s="1"/>
  <c r="Y850" i="14"/>
  <c r="Z850" i="14" s="1"/>
  <c r="Y872" i="14"/>
  <c r="Z872" i="14" s="1"/>
  <c r="S858" i="14"/>
  <c r="T858" i="14" s="1"/>
  <c r="Y834" i="14"/>
  <c r="Z834" i="14" s="1"/>
  <c r="S869" i="14"/>
  <c r="T869" i="14" s="1"/>
  <c r="S841" i="14"/>
  <c r="T841" i="14" s="1"/>
  <c r="S862" i="14"/>
  <c r="T862" i="14" s="1"/>
  <c r="S849" i="14"/>
  <c r="T849" i="14" s="1"/>
  <c r="S833" i="14"/>
  <c r="T833" i="14" s="1"/>
  <c r="Y815" i="14"/>
  <c r="Z815" i="14" s="1"/>
  <c r="Y793" i="14"/>
  <c r="Z793" i="14" s="1"/>
  <c r="Y810" i="14"/>
  <c r="Z810" i="14" s="1"/>
  <c r="S756" i="14"/>
  <c r="T756" i="14" s="1"/>
  <c r="S810" i="14"/>
  <c r="T810" i="14" s="1"/>
  <c r="Y756" i="14"/>
  <c r="Z756" i="14" s="1"/>
  <c r="S730" i="14"/>
  <c r="T730" i="14" s="1"/>
  <c r="S752" i="14"/>
  <c r="T752" i="14" s="1"/>
  <c r="Y771" i="14"/>
  <c r="Z771" i="14" s="1"/>
  <c r="S755" i="14"/>
  <c r="T755" i="14" s="1"/>
  <c r="Y745" i="14"/>
  <c r="Z745" i="14" s="1"/>
  <c r="S737" i="14"/>
  <c r="T737" i="14" s="1"/>
  <c r="S763" i="14"/>
  <c r="T763" i="14" s="1"/>
  <c r="Y720" i="14"/>
  <c r="Z720" i="14" s="1"/>
  <c r="S789" i="14"/>
  <c r="T789" i="14" s="1"/>
  <c r="Y761" i="14"/>
  <c r="Z761" i="14" s="1"/>
  <c r="Y712" i="14"/>
  <c r="Z712" i="14" s="1"/>
  <c r="S708" i="14"/>
  <c r="T708" i="14" s="1"/>
  <c r="Y731" i="14"/>
  <c r="Z731" i="14" s="1"/>
  <c r="Y704" i="14"/>
  <c r="Z704" i="14" s="1"/>
  <c r="S702" i="14"/>
  <c r="T702" i="14" s="1"/>
  <c r="S644" i="14"/>
  <c r="T644" i="14" s="1"/>
  <c r="S634" i="14"/>
  <c r="T634" i="14" s="1"/>
  <c r="Y654" i="14"/>
  <c r="Z654" i="14" s="1"/>
  <c r="S638" i="14"/>
  <c r="T638" i="14" s="1"/>
  <c r="Y597" i="14"/>
  <c r="Z597" i="14" s="1"/>
  <c r="S625" i="14"/>
  <c r="T625" i="14" s="1"/>
  <c r="S598" i="14"/>
  <c r="T598" i="14" s="1"/>
  <c r="S582" i="14"/>
  <c r="T582" i="14" s="1"/>
  <c r="S616" i="14"/>
  <c r="T616" i="14" s="1"/>
  <c r="Y604" i="14"/>
  <c r="Z604" i="14" s="1"/>
  <c r="S617" i="14"/>
  <c r="T617" i="14" s="1"/>
  <c r="Y599" i="14"/>
  <c r="Z599" i="14" s="1"/>
  <c r="S533" i="14"/>
  <c r="T533" i="14" s="1"/>
  <c r="S536" i="14"/>
  <c r="T536" i="14" s="1"/>
  <c r="S473" i="14"/>
  <c r="T473" i="14" s="1"/>
  <c r="Y583" i="14"/>
  <c r="Z583" i="14" s="1"/>
  <c r="S546" i="14"/>
  <c r="T546" i="14" s="1"/>
  <c r="S479" i="14"/>
  <c r="T479" i="14" s="1"/>
  <c r="Y472" i="14"/>
  <c r="Z472" i="14" s="1"/>
  <c r="S447" i="14"/>
  <c r="T447" i="14" s="1"/>
  <c r="Y440" i="14"/>
  <c r="Z440" i="14" s="1"/>
  <c r="Y502" i="14"/>
  <c r="Z502" i="14" s="1"/>
  <c r="Y501" i="14"/>
  <c r="Z501" i="14" s="1"/>
  <c r="Y588" i="14"/>
  <c r="Z588" i="14" s="1"/>
  <c r="S484" i="14"/>
  <c r="T484" i="14" s="1"/>
  <c r="S452" i="14"/>
  <c r="T452" i="14" s="1"/>
  <c r="Y433" i="14"/>
  <c r="Z433" i="14" s="1"/>
  <c r="Y409" i="14"/>
  <c r="Z409" i="14" s="1"/>
  <c r="S391" i="14"/>
  <c r="T391" i="14" s="1"/>
  <c r="S343" i="14"/>
  <c r="T343" i="14" s="1"/>
  <c r="Y402" i="14"/>
  <c r="Z402" i="14" s="1"/>
  <c r="S491" i="14"/>
  <c r="T491" i="14" s="1"/>
  <c r="Y430" i="14"/>
  <c r="Z430" i="14" s="1"/>
  <c r="S373" i="14"/>
  <c r="T373" i="14" s="1"/>
  <c r="Y362" i="14"/>
  <c r="Z362" i="14" s="1"/>
  <c r="S314" i="14"/>
  <c r="T314" i="14" s="1"/>
  <c r="Y357" i="14"/>
  <c r="Z357" i="14" s="1"/>
  <c r="Y405" i="14"/>
  <c r="Z405" i="14" s="1"/>
  <c r="S386" i="14"/>
  <c r="T386" i="14" s="1"/>
  <c r="Y330" i="14"/>
  <c r="Z330" i="14" s="1"/>
  <c r="Y364" i="14"/>
  <c r="Z364" i="14" s="1"/>
  <c r="Y282" i="14"/>
  <c r="Z282" i="14" s="1"/>
  <c r="Y342" i="14"/>
  <c r="Z342" i="14" s="1"/>
  <c r="Y340" i="14"/>
  <c r="Z340" i="14" s="1"/>
  <c r="S327" i="14"/>
  <c r="T327" i="14" s="1"/>
  <c r="Y223" i="14"/>
  <c r="Z223" i="14" s="1"/>
  <c r="S213" i="14"/>
  <c r="T213" i="14" s="1"/>
  <c r="S157" i="14"/>
  <c r="T157" i="14" s="1"/>
  <c r="R25" i="14" s="1"/>
  <c r="S466" i="14"/>
  <c r="T466" i="14" s="1"/>
  <c r="Y358" i="14"/>
  <c r="Z358" i="14" s="1"/>
  <c r="S366" i="14"/>
  <c r="T366" i="14" s="1"/>
  <c r="Y353" i="14"/>
  <c r="Z353" i="14" s="1"/>
  <c r="Y303" i="14"/>
  <c r="Z303" i="14" s="1"/>
  <c r="S190" i="14"/>
  <c r="T190" i="14" s="1"/>
  <c r="Y208" i="14"/>
  <c r="Z208" i="14" s="1"/>
  <c r="Y192" i="14"/>
  <c r="Z192" i="14" s="1"/>
  <c r="W899" i="14"/>
  <c r="Y982" i="14"/>
  <c r="Z982" i="14" s="1"/>
  <c r="K890" i="14"/>
  <c r="J890" i="14"/>
  <c r="K998" i="14"/>
  <c r="J998" i="14"/>
  <c r="S1022" i="14"/>
  <c r="T1022" i="14" s="1"/>
  <c r="W906" i="14"/>
  <c r="V906" i="14"/>
  <c r="S958" i="14"/>
  <c r="T958" i="14" s="1"/>
  <c r="Y1018" i="14"/>
  <c r="Z1018" i="14" s="1"/>
  <c r="S1030" i="14"/>
  <c r="T1030" i="14" s="1"/>
  <c r="W1038" i="14"/>
  <c r="V1038" i="14"/>
  <c r="N842" i="14"/>
  <c r="M842" i="14"/>
  <c r="AF923" i="14"/>
  <c r="AI713" i="14"/>
  <c r="AH713" i="14"/>
  <c r="Y809" i="14"/>
  <c r="Z809" i="14" s="1"/>
  <c r="AC865" i="14"/>
  <c r="AB865" i="14"/>
  <c r="Y873" i="14"/>
  <c r="Z873" i="14" s="1"/>
  <c r="Q897" i="14"/>
  <c r="P897" i="14"/>
  <c r="S969" i="14"/>
  <c r="T969" i="14" s="1"/>
  <c r="K993" i="14"/>
  <c r="J993" i="14"/>
  <c r="N734" i="14"/>
  <c r="M734" i="14"/>
  <c r="N742" i="14"/>
  <c r="M742" i="14"/>
  <c r="Y774" i="14"/>
  <c r="Z774" i="14" s="1"/>
  <c r="Y683" i="14"/>
  <c r="Z683" i="14" s="1"/>
  <c r="AF795" i="14"/>
  <c r="AE795" i="14"/>
  <c r="S819" i="14"/>
  <c r="T819" i="14" s="1"/>
  <c r="S859" i="14"/>
  <c r="T859" i="14" s="1"/>
  <c r="S923" i="14"/>
  <c r="T923" i="14" s="1"/>
  <c r="N971" i="14"/>
  <c r="M971" i="14"/>
  <c r="Y995" i="14"/>
  <c r="Z995" i="14" s="1"/>
  <c r="AC1019" i="14"/>
  <c r="AB1019" i="14"/>
  <c r="Y1043" i="14"/>
  <c r="Z1043" i="14" s="1"/>
  <c r="Q1059" i="14"/>
  <c r="P1059" i="14"/>
  <c r="S1075" i="14"/>
  <c r="T1075" i="14" s="1"/>
  <c r="S1041" i="14"/>
  <c r="T1041" i="14" s="1"/>
  <c r="S1066" i="14"/>
  <c r="T1066" i="14" s="1"/>
  <c r="Y1056" i="14"/>
  <c r="Z1056" i="14" s="1"/>
  <c r="S1007" i="14"/>
  <c r="T1007" i="14" s="1"/>
  <c r="S1018" i="14"/>
  <c r="T1018" i="14" s="1"/>
  <c r="Y1020" i="14"/>
  <c r="Z1020" i="14" s="1"/>
  <c r="S1012" i="14"/>
  <c r="T1012" i="14" s="1"/>
  <c r="S968" i="14"/>
  <c r="T968" i="14" s="1"/>
  <c r="Y981" i="14"/>
  <c r="Z981" i="14" s="1"/>
  <c r="S961" i="14"/>
  <c r="T961" i="14" s="1"/>
  <c r="S929" i="14"/>
  <c r="T929" i="14" s="1"/>
  <c r="Y930" i="14"/>
  <c r="Z930" i="14" s="1"/>
  <c r="Y867" i="14"/>
  <c r="Z867" i="14" s="1"/>
  <c r="Y846" i="14"/>
  <c r="Z846" i="14" s="1"/>
  <c r="S847" i="14"/>
  <c r="T847" i="14" s="1"/>
  <c r="Y828" i="14"/>
  <c r="Z828" i="14" s="1"/>
  <c r="Y823" i="14"/>
  <c r="Z823" i="14" s="1"/>
  <c r="Y777" i="14"/>
  <c r="Z777" i="14" s="1"/>
  <c r="S722" i="14"/>
  <c r="T722" i="14" s="1"/>
  <c r="Y783" i="14"/>
  <c r="Z783" i="14" s="1"/>
  <c r="Y736" i="14"/>
  <c r="Z736" i="14" s="1"/>
  <c r="S782" i="14"/>
  <c r="T782" i="14" s="1"/>
  <c r="S710" i="14"/>
  <c r="T710" i="14" s="1"/>
  <c r="S716" i="14"/>
  <c r="T716" i="14" s="1"/>
  <c r="S670" i="14"/>
  <c r="T670" i="14" s="1"/>
  <c r="S681" i="14"/>
  <c r="T681" i="14" s="1"/>
  <c r="Y662" i="14"/>
  <c r="Z662" i="14" s="1"/>
  <c r="S695" i="14"/>
  <c r="T695" i="14" s="1"/>
  <c r="S613" i="14"/>
  <c r="T613" i="14" s="1"/>
  <c r="S574" i="14"/>
  <c r="T574" i="14" s="1"/>
  <c r="S525" i="14"/>
  <c r="T525" i="14" s="1"/>
  <c r="S335" i="14"/>
  <c r="T335" i="14" s="1"/>
  <c r="Y404" i="14"/>
  <c r="Z404" i="14" s="1"/>
  <c r="S326" i="14"/>
  <c r="T326" i="14" s="1"/>
  <c r="Y346" i="14"/>
  <c r="Z346" i="14" s="1"/>
  <c r="S580" i="14"/>
  <c r="T580" i="14" s="1"/>
  <c r="Y305" i="14"/>
  <c r="Z305" i="14" s="1"/>
  <c r="Y291" i="14"/>
  <c r="Z291" i="14" s="1"/>
  <c r="S266" i="14"/>
  <c r="T266" i="14" s="1"/>
  <c r="Y271" i="14"/>
  <c r="Z271" i="14" s="1"/>
  <c r="Y263" i="14"/>
  <c r="Z263" i="14" s="1"/>
  <c r="Y255" i="14"/>
  <c r="Z255" i="14" s="1"/>
  <c r="S197" i="14"/>
  <c r="T197" i="14" s="1"/>
  <c r="Y412" i="14"/>
  <c r="Z412" i="14" s="1"/>
  <c r="Y389" i="14"/>
  <c r="Z389" i="14" s="1"/>
  <c r="Y356" i="14"/>
  <c r="Z356" i="14" s="1"/>
  <c r="S230" i="14"/>
  <c r="T230" i="14" s="1"/>
  <c r="Y224" i="14"/>
  <c r="Z224" i="14" s="1"/>
  <c r="Y256" i="14"/>
  <c r="Z256" i="14" s="1"/>
  <c r="Y209" i="14"/>
  <c r="Z209" i="14" s="1"/>
  <c r="S115" i="14"/>
  <c r="T115" i="14" s="1"/>
  <c r="W970" i="14"/>
  <c r="V970" i="14"/>
  <c r="S830" i="14"/>
  <c r="T830" i="14" s="1"/>
  <c r="W918" i="14"/>
  <c r="V918" i="14"/>
  <c r="Y886" i="14"/>
  <c r="Z886" i="14" s="1"/>
  <c r="S898" i="14"/>
  <c r="T898" i="14" s="1"/>
  <c r="Y918" i="14"/>
  <c r="Z918" i="14" s="1"/>
  <c r="AI926" i="14"/>
  <c r="AH926" i="14"/>
  <c r="Y934" i="14"/>
  <c r="Z934" i="14" s="1"/>
  <c r="Y954" i="14"/>
  <c r="Z954" i="14" s="1"/>
  <c r="W962" i="14"/>
  <c r="V962" i="14"/>
  <c r="AI978" i="14"/>
  <c r="AH978" i="14"/>
  <c r="K1022" i="14"/>
  <c r="J1022" i="14"/>
  <c r="AC1022" i="14"/>
  <c r="AB1022" i="14"/>
  <c r="W1030" i="14"/>
  <c r="V1030" i="14"/>
  <c r="Y1034" i="14"/>
  <c r="Z1034" i="14" s="1"/>
  <c r="AF1042" i="14"/>
  <c r="AE1042" i="14"/>
  <c r="N1074" i="14"/>
  <c r="M1074" i="14"/>
  <c r="W882" i="14"/>
  <c r="V882" i="14"/>
  <c r="Y681" i="14"/>
  <c r="Z681" i="14" s="1"/>
  <c r="K841" i="14"/>
  <c r="J841" i="14"/>
  <c r="AF865" i="14"/>
  <c r="AE865" i="14"/>
  <c r="AC873" i="14"/>
  <c r="AB873" i="14"/>
  <c r="AI678" i="14"/>
  <c r="AH678" i="14"/>
  <c r="AC734" i="14"/>
  <c r="AB734" i="14"/>
  <c r="AC750" i="14"/>
  <c r="AB750" i="14"/>
  <c r="S758" i="14"/>
  <c r="T758" i="14" s="1"/>
  <c r="Y822" i="14"/>
  <c r="Z822" i="14" s="1"/>
  <c r="S870" i="14"/>
  <c r="T870" i="14" s="1"/>
  <c r="W699" i="14"/>
  <c r="V699" i="14"/>
  <c r="N1019" i="14"/>
  <c r="M1019" i="14"/>
  <c r="S1067" i="14"/>
  <c r="T1067" i="14" s="1"/>
  <c r="AI822" i="14"/>
  <c r="W1019" i="14"/>
  <c r="Q958" i="14"/>
  <c r="AF801" i="14"/>
  <c r="AI806" i="14"/>
  <c r="AF806" i="14"/>
  <c r="N707" i="14"/>
  <c r="W865" i="14"/>
  <c r="W939" i="14"/>
  <c r="K77" i="14"/>
  <c r="AI1050" i="14"/>
  <c r="W954" i="14"/>
  <c r="AF898" i="14"/>
  <c r="K1034" i="14"/>
  <c r="K942" i="14"/>
  <c r="AF1002" i="14"/>
  <c r="N950" i="14"/>
  <c r="AI918" i="14"/>
  <c r="Q1054" i="14"/>
  <c r="K1002" i="14"/>
  <c r="K1062" i="14"/>
  <c r="AF1022" i="14"/>
  <c r="AI958" i="14"/>
  <c r="AI950" i="14"/>
  <c r="W834" i="14"/>
  <c r="T92" i="14"/>
  <c r="K1014" i="14"/>
  <c r="AI1010" i="14"/>
  <c r="W1010" i="14"/>
  <c r="AF966" i="14"/>
  <c r="AF962" i="14"/>
  <c r="W1046" i="14"/>
  <c r="W846" i="14"/>
  <c r="AC830" i="14"/>
  <c r="K822" i="14"/>
  <c r="K958" i="14"/>
  <c r="AF926" i="14"/>
  <c r="AC962" i="14"/>
  <c r="AC1054" i="14"/>
  <c r="AF998" i="14"/>
  <c r="AF978" i="14"/>
  <c r="AC838" i="14"/>
  <c r="AC850" i="14"/>
  <c r="Z172" i="14"/>
  <c r="N830" i="14"/>
  <c r="N850" i="14"/>
  <c r="Q1010" i="14"/>
  <c r="W886" i="14"/>
  <c r="Q926" i="14"/>
  <c r="AC926" i="14"/>
  <c r="W842" i="14"/>
  <c r="N918" i="14"/>
  <c r="AC942" i="14"/>
  <c r="W946" i="14"/>
  <c r="AF1018" i="14"/>
  <c r="AI1022" i="14"/>
  <c r="AC1034" i="14"/>
  <c r="N1038" i="14"/>
  <c r="AF1050" i="14"/>
  <c r="K838" i="14"/>
  <c r="N998" i="14"/>
  <c r="Q910" i="14"/>
  <c r="K814" i="14"/>
  <c r="Q1034" i="14"/>
  <c r="AC834" i="14"/>
  <c r="AF902" i="14"/>
  <c r="AI962" i="14"/>
  <c r="K982" i="14"/>
  <c r="Q1022" i="14"/>
  <c r="AI1038" i="14"/>
  <c r="AC1042" i="14"/>
  <c r="AF822" i="14"/>
  <c r="Q962" i="14"/>
  <c r="N902" i="14"/>
  <c r="W942" i="14"/>
  <c r="AF950" i="14"/>
  <c r="AC1014" i="14"/>
  <c r="Q1018" i="14"/>
  <c r="K1030" i="14"/>
  <c r="AF1034" i="14"/>
  <c r="W1050" i="14"/>
  <c r="K1058" i="14"/>
  <c r="AF886" i="14"/>
  <c r="Q822" i="14"/>
  <c r="AC910" i="14"/>
  <c r="AI830" i="14"/>
  <c r="AF910" i="14"/>
  <c r="AF934" i="14"/>
  <c r="AI942" i="14"/>
  <c r="N946" i="14"/>
  <c r="AF958" i="14"/>
  <c r="N978" i="14"/>
  <c r="W1034" i="14"/>
  <c r="AC1066" i="14"/>
  <c r="Q886" i="14"/>
  <c r="N1010" i="14"/>
  <c r="W950" i="14"/>
  <c r="Q830" i="14"/>
  <c r="Q918" i="14"/>
  <c r="N926" i="14"/>
  <c r="K934" i="14"/>
  <c r="Q950" i="14"/>
  <c r="K962" i="14"/>
  <c r="AF986" i="14"/>
  <c r="AI1034" i="14"/>
  <c r="AC1050" i="14"/>
  <c r="AF1062" i="14"/>
  <c r="AF1066" i="14"/>
  <c r="K1038" i="14"/>
  <c r="AC954" i="14"/>
  <c r="W874" i="14"/>
  <c r="K834" i="14"/>
  <c r="K906" i="14"/>
  <c r="W958" i="14"/>
  <c r="AF1010" i="14"/>
  <c r="N1014" i="14"/>
  <c r="N1030" i="14"/>
  <c r="Q902" i="14"/>
  <c r="N910" i="14"/>
  <c r="AI998" i="14"/>
  <c r="AC1030" i="14"/>
  <c r="W1074" i="14"/>
  <c r="AI886" i="14"/>
  <c r="AI842" i="14"/>
  <c r="AI41" i="14"/>
  <c r="AF58" i="14"/>
  <c r="K42" i="14"/>
  <c r="N33" i="14"/>
  <c r="W25" i="14"/>
  <c r="AC25" i="14"/>
  <c r="AI64" i="14"/>
  <c r="N65" i="14"/>
  <c r="AF65" i="14"/>
  <c r="K41" i="14"/>
  <c r="AF23" i="14"/>
  <c r="AC38" i="14"/>
  <c r="AC64" i="14"/>
  <c r="Q36" i="14"/>
  <c r="Q22" i="14"/>
  <c r="Z79" i="14"/>
  <c r="AI42" i="14"/>
  <c r="AC1072" i="14"/>
  <c r="W1060" i="14"/>
  <c r="K1039" i="14"/>
  <c r="Q1019" i="14"/>
  <c r="W1000" i="14"/>
  <c r="Q994" i="14"/>
  <c r="W955" i="14"/>
  <c r="Q961" i="14"/>
  <c r="AF893" i="14"/>
  <c r="W891" i="14"/>
  <c r="N859" i="14"/>
  <c r="W875" i="14"/>
  <c r="Q853" i="14"/>
  <c r="Q826" i="14"/>
  <c r="Q766" i="14"/>
  <c r="AF750" i="14"/>
  <c r="AI771" i="14"/>
  <c r="AF779" i="14"/>
  <c r="W739" i="14"/>
  <c r="Q748" i="14"/>
  <c r="W708" i="14"/>
  <c r="Q716" i="14"/>
  <c r="AI681" i="14"/>
  <c r="AC665" i="14"/>
  <c r="Q1065" i="14"/>
  <c r="Q1056" i="14"/>
  <c r="N1058" i="14"/>
  <c r="K1051" i="14"/>
  <c r="N1040" i="14"/>
  <c r="AF1026" i="14"/>
  <c r="K1037" i="14"/>
  <c r="AI1033" i="14"/>
  <c r="Q1014" i="14"/>
  <c r="AC993" i="14"/>
  <c r="W996" i="14"/>
  <c r="AC1020" i="14"/>
  <c r="AI1021" i="14"/>
  <c r="Q1005" i="14"/>
  <c r="K1008" i="14"/>
  <c r="N977" i="14"/>
  <c r="W1016" i="14"/>
  <c r="W989" i="14"/>
  <c r="W978" i="14"/>
  <c r="W1009" i="14"/>
  <c r="AF994" i="14"/>
  <c r="AI974" i="14"/>
  <c r="N982" i="14"/>
  <c r="Q941" i="14"/>
  <c r="K976" i="14"/>
  <c r="AF985" i="14"/>
  <c r="AC955" i="14"/>
  <c r="N948" i="14"/>
  <c r="Q956" i="14"/>
  <c r="W961" i="14"/>
  <c r="Q937" i="14"/>
  <c r="AF963" i="14"/>
  <c r="N920" i="14"/>
  <c r="W908" i="14"/>
  <c r="AI930" i="14"/>
  <c r="AC922" i="14"/>
  <c r="AC947" i="14"/>
  <c r="AC935" i="14"/>
  <c r="N914" i="14"/>
  <c r="N903" i="14"/>
  <c r="N870" i="14"/>
  <c r="Q885" i="14"/>
  <c r="W859" i="14"/>
  <c r="K878" i="14"/>
  <c r="N895" i="14"/>
  <c r="AF838" i="14"/>
  <c r="K864" i="14"/>
  <c r="Q854" i="14"/>
  <c r="Q825" i="14"/>
  <c r="AC803" i="14"/>
  <c r="AC847" i="14"/>
  <c r="N828" i="14"/>
  <c r="K862" i="14"/>
  <c r="K844" i="14"/>
  <c r="Q835" i="14"/>
  <c r="W833" i="14"/>
  <c r="K856" i="14"/>
  <c r="W853" i="14"/>
  <c r="AF820" i="14"/>
  <c r="K796" i="14"/>
  <c r="Q815" i="14"/>
  <c r="AI800" i="14"/>
  <c r="AF800" i="14"/>
  <c r="K756" i="14"/>
  <c r="N810" i="14"/>
  <c r="AI802" i="14"/>
  <c r="AF780" i="14"/>
  <c r="AF741" i="14"/>
  <c r="AC779" i="14"/>
  <c r="N789" i="14"/>
  <c r="N741" i="14"/>
  <c r="N740" i="14"/>
  <c r="W720" i="14"/>
  <c r="AC713" i="14"/>
  <c r="K731" i="14"/>
  <c r="K696" i="14"/>
  <c r="W716" i="14"/>
  <c r="Q685" i="14"/>
  <c r="AI723" i="14"/>
  <c r="W713" i="14"/>
  <c r="N690" i="14"/>
  <c r="Q683" i="14"/>
  <c r="Q675" i="14"/>
  <c r="N666" i="14"/>
  <c r="AF686" i="14"/>
  <c r="AF670" i="14"/>
  <c r="N669" i="14"/>
  <c r="AC664" i="14"/>
  <c r="AF653" i="14"/>
  <c r="Q642" i="14"/>
  <c r="AI614" i="14"/>
  <c r="K680" i="14"/>
  <c r="K665" i="14"/>
  <c r="N654" i="14"/>
  <c r="W632" i="14"/>
  <c r="Q612" i="14"/>
  <c r="N650" i="14"/>
  <c r="N618" i="14"/>
  <c r="Q645" i="14"/>
  <c r="K633" i="14"/>
  <c r="W612" i="14"/>
  <c r="AI600" i="14"/>
  <c r="AC590" i="14"/>
  <c r="AC574" i="14"/>
  <c r="N657" i="14"/>
  <c r="W626" i="14"/>
  <c r="Q605" i="14"/>
  <c r="Q589" i="14"/>
  <c r="AF687" i="14"/>
  <c r="Q664" i="14"/>
  <c r="AI638" i="14"/>
  <c r="AF695" i="14"/>
  <c r="AI671" i="14"/>
  <c r="AF664" i="14"/>
  <c r="AI655" i="14"/>
  <c r="N623" i="14"/>
  <c r="W616" i="14"/>
  <c r="AI568" i="14"/>
  <c r="AC557" i="14"/>
  <c r="N656" i="14"/>
  <c r="N616" i="14"/>
  <c r="K609" i="14"/>
  <c r="W604" i="14"/>
  <c r="W601" i="14"/>
  <c r="Q591" i="14"/>
  <c r="AC565" i="14"/>
  <c r="N641" i="14"/>
  <c r="N596" i="14"/>
  <c r="AC593" i="14"/>
  <c r="N569" i="14"/>
  <c r="AF558" i="14"/>
  <c r="AI567" i="14"/>
  <c r="AF548" i="14"/>
  <c r="Q513" i="14"/>
  <c r="K631" i="14"/>
  <c r="AF599" i="14"/>
  <c r="N536" i="14"/>
  <c r="AC550" i="14"/>
  <c r="W526" i="14"/>
  <c r="W561" i="14"/>
  <c r="W531" i="14"/>
  <c r="N520" i="14"/>
  <c r="W488" i="14"/>
  <c r="AF648" i="14"/>
  <c r="AC566" i="14"/>
  <c r="N540" i="14"/>
  <c r="Q504" i="14"/>
  <c r="AF583" i="14"/>
  <c r="N575" i="14"/>
  <c r="N561" i="14"/>
  <c r="Q624" i="14"/>
  <c r="AC607" i="14"/>
  <c r="AF549" i="14"/>
  <c r="AI534" i="14"/>
  <c r="N528" i="14"/>
  <c r="Q524" i="14"/>
  <c r="AF487" i="14"/>
  <c r="N479" i="14"/>
  <c r="N471" i="14"/>
  <c r="N463" i="14"/>
  <c r="N455" i="14"/>
  <c r="N447" i="14"/>
  <c r="N439" i="14"/>
  <c r="AF559" i="14"/>
  <c r="K523" i="14"/>
  <c r="K518" i="14"/>
  <c r="AC503" i="14"/>
  <c r="AC437" i="14"/>
  <c r="K503" i="14"/>
  <c r="AI484" i="14"/>
  <c r="Q472" i="14"/>
  <c r="AI468" i="14"/>
  <c r="Q456" i="14"/>
  <c r="AI452" i="14"/>
  <c r="Q440" i="14"/>
  <c r="N433" i="14"/>
  <c r="K424" i="14"/>
  <c r="K408" i="14"/>
  <c r="K392" i="14"/>
  <c r="AF375" i="14"/>
  <c r="K352" i="14"/>
  <c r="AI328" i="14"/>
  <c r="K502" i="14"/>
  <c r="W588" i="14"/>
  <c r="K572" i="14"/>
  <c r="AC539" i="14"/>
  <c r="AF512" i="14"/>
  <c r="N494" i="14"/>
  <c r="K452" i="14"/>
  <c r="N510" i="14"/>
  <c r="N495" i="14"/>
  <c r="K492" i="14"/>
  <c r="AI542" i="14"/>
  <c r="Q461" i="14"/>
  <c r="AF437" i="14"/>
  <c r="AI420" i="14"/>
  <c r="Q515" i="14"/>
  <c r="N474" i="14"/>
  <c r="AF474" i="14"/>
  <c r="Q450" i="14"/>
  <c r="AC405" i="14"/>
  <c r="AC388" i="14"/>
  <c r="N382" i="14"/>
  <c r="AI491" i="14"/>
  <c r="K507" i="14"/>
  <c r="W434" i="14"/>
  <c r="AI421" i="14"/>
  <c r="AI413" i="14"/>
  <c r="N317" i="14"/>
  <c r="AC410" i="14"/>
  <c r="W396" i="14"/>
  <c r="N390" i="14"/>
  <c r="AF373" i="14"/>
  <c r="Q346" i="14"/>
  <c r="Q326" i="14"/>
  <c r="Q482" i="14"/>
  <c r="AC414" i="14"/>
  <c r="N321" i="14"/>
  <c r="Q310" i="14"/>
  <c r="W418" i="14"/>
  <c r="AI404" i="14"/>
  <c r="N398" i="14"/>
  <c r="N330" i="14"/>
  <c r="W322" i="14"/>
  <c r="Q422" i="14"/>
  <c r="AI377" i="14"/>
  <c r="AF364" i="14"/>
  <c r="K348" i="14"/>
  <c r="K369" i="14"/>
  <c r="Q306" i="14"/>
  <c r="W303" i="14"/>
  <c r="AC284" i="14"/>
  <c r="Q275" i="14"/>
  <c r="AC255" i="14"/>
  <c r="AI249" i="14"/>
  <c r="AI233" i="14"/>
  <c r="Q380" i="14"/>
  <c r="N334" i="14"/>
  <c r="AI303" i="14"/>
  <c r="AI298" i="14"/>
  <c r="N287" i="14"/>
  <c r="AF275" i="14"/>
  <c r="Q262" i="14"/>
  <c r="AC234" i="14"/>
  <c r="Q230" i="14"/>
  <c r="Q206" i="14"/>
  <c r="K394" i="14"/>
  <c r="K342" i="14"/>
  <c r="AI316" i="14"/>
  <c r="AC291" i="14"/>
  <c r="AF361" i="14"/>
  <c r="Q340" i="14"/>
  <c r="Q337" i="14"/>
  <c r="W337" i="14"/>
  <c r="AC295" i="14"/>
  <c r="K282" i="14"/>
  <c r="AF273" i="14"/>
  <c r="AF265" i="14"/>
  <c r="AF257" i="14"/>
  <c r="K250" i="14"/>
  <c r="K242" i="14"/>
  <c r="K234" i="14"/>
  <c r="Q406" i="14"/>
  <c r="AC350" i="14"/>
  <c r="AI332" i="14"/>
  <c r="N466" i="14"/>
  <c r="AF466" i="14"/>
  <c r="Q389" i="14"/>
  <c r="AI289" i="14"/>
  <c r="W374" i="14"/>
  <c r="AC366" i="14"/>
  <c r="N356" i="14"/>
  <c r="AI353" i="14"/>
  <c r="Q329" i="14"/>
  <c r="Q312" i="14"/>
  <c r="K309" i="14"/>
  <c r="N303" i="14"/>
  <c r="AI275" i="14"/>
  <c r="AI259" i="14"/>
  <c r="AC224" i="14"/>
  <c r="AC200" i="14"/>
  <c r="AI183" i="14"/>
  <c r="AC177" i="14"/>
  <c r="W171" i="14"/>
  <c r="AC166" i="14"/>
  <c r="W160" i="14"/>
  <c r="W153" i="14"/>
  <c r="K146" i="14"/>
  <c r="Q219" i="14"/>
  <c r="AC210" i="14"/>
  <c r="Q179" i="14"/>
  <c r="AC168" i="14"/>
  <c r="AI150" i="14"/>
  <c r="Q137" i="14"/>
  <c r="Q226" i="14"/>
  <c r="K183" i="14"/>
  <c r="W176" i="14"/>
  <c r="Q216" i="14"/>
  <c r="N211" i="14"/>
  <c r="N202" i="14"/>
  <c r="W184" i="14"/>
  <c r="W147" i="14"/>
  <c r="N144" i="14"/>
  <c r="T144" i="14" s="1"/>
  <c r="K124" i="14"/>
  <c r="AH73" i="14"/>
  <c r="AI100" i="14"/>
  <c r="AF272" i="14"/>
  <c r="AF216" i="14"/>
  <c r="AI177" i="14"/>
  <c r="K162" i="14"/>
  <c r="I48" i="14" s="1"/>
  <c r="J48" i="14"/>
  <c r="N256" i="14"/>
  <c r="AF240" i="14"/>
  <c r="W235" i="14"/>
  <c r="Q218" i="14"/>
  <c r="W208" i="14"/>
  <c r="AI131" i="14"/>
  <c r="N118" i="14"/>
  <c r="L30" i="14" s="1"/>
  <c r="M30" i="14"/>
  <c r="N30" i="14" s="1"/>
  <c r="P42" i="14"/>
  <c r="Q42" i="14" s="1"/>
  <c r="Q103" i="14"/>
  <c r="O42" i="14" s="1"/>
  <c r="T88" i="14"/>
  <c r="R65" i="14" s="1"/>
  <c r="W243" i="14"/>
  <c r="AF227" i="14"/>
  <c r="N218" i="14"/>
  <c r="K209" i="14"/>
  <c r="Q200" i="14"/>
  <c r="K193" i="14"/>
  <c r="AC169" i="14"/>
  <c r="N163" i="14"/>
  <c r="T163" i="14" s="1"/>
  <c r="Z163" i="14" s="1"/>
  <c r="AI135" i="14"/>
  <c r="N128" i="14"/>
  <c r="T83" i="14"/>
  <c r="S71" i="14"/>
  <c r="AI125" i="14"/>
  <c r="K109" i="14"/>
  <c r="AC89" i="14"/>
  <c r="Q264" i="14"/>
  <c r="T128" i="14"/>
  <c r="AI81" i="14"/>
  <c r="AG62" i="14" s="1"/>
  <c r="AH62" i="14"/>
  <c r="AI62" i="14" s="1"/>
  <c r="Q25" i="14"/>
  <c r="Q106" i="14"/>
  <c r="Q185" i="14"/>
  <c r="AC170" i="14"/>
  <c r="W134" i="14"/>
  <c r="AF121" i="14"/>
  <c r="AF78" i="14"/>
  <c r="AF93" i="14"/>
  <c r="K174" i="14"/>
  <c r="AC122" i="14"/>
  <c r="N25" i="14"/>
  <c r="Z116" i="14"/>
  <c r="K113" i="14"/>
  <c r="I58" i="14" s="1"/>
  <c r="J58" i="14"/>
  <c r="AC109" i="14"/>
  <c r="Q101" i="14"/>
  <c r="W98" i="14"/>
  <c r="S43" i="14"/>
  <c r="N42" i="14"/>
  <c r="AC33" i="14"/>
  <c r="Q97" i="14"/>
  <c r="T130" i="14"/>
  <c r="N130" i="14"/>
  <c r="W117" i="14"/>
  <c r="AC232" i="14"/>
  <c r="W217" i="14"/>
  <c r="Q94" i="14"/>
  <c r="Q203" i="14"/>
  <c r="N155" i="14"/>
  <c r="W121" i="14"/>
  <c r="Q105" i="14"/>
  <c r="AB23" i="14"/>
  <c r="AC98" i="14"/>
  <c r="AA23" i="14" s="1"/>
  <c r="AI89" i="14"/>
  <c r="T158" i="14"/>
  <c r="Z158" i="14" s="1"/>
  <c r="K1064" i="14"/>
  <c r="AC1053" i="14"/>
  <c r="Q1033" i="14"/>
  <c r="N1021" i="14"/>
  <c r="W1006" i="14"/>
  <c r="AC978" i="14"/>
  <c r="AC960" i="14"/>
  <c r="W976" i="14"/>
  <c r="W953" i="14"/>
  <c r="N912" i="14"/>
  <c r="AC905" i="14"/>
  <c r="Q884" i="14"/>
  <c r="AI839" i="14"/>
  <c r="AF851" i="14"/>
  <c r="K818" i="14"/>
  <c r="W796" i="14"/>
  <c r="N724" i="14"/>
  <c r="N731" i="14"/>
  <c r="AI688" i="14"/>
  <c r="W723" i="14"/>
  <c r="N696" i="14"/>
  <c r="AI1074" i="14"/>
  <c r="N1065" i="14"/>
  <c r="AI1068" i="14"/>
  <c r="Q1073" i="14"/>
  <c r="AF1060" i="14"/>
  <c r="AI1046" i="14"/>
  <c r="N1047" i="14"/>
  <c r="W1037" i="14"/>
  <c r="AI1024" i="14"/>
  <c r="N1045" i="14"/>
  <c r="Q1043" i="14"/>
  <c r="AI1019" i="14"/>
  <c r="W1002" i="14"/>
  <c r="N993" i="14"/>
  <c r="Q1027" i="14"/>
  <c r="AC1012" i="14"/>
  <c r="N990" i="14"/>
  <c r="K1004" i="14"/>
  <c r="AI1006" i="14"/>
  <c r="AI997" i="14"/>
  <c r="N1009" i="14"/>
  <c r="AI946" i="14"/>
  <c r="AI984" i="14"/>
  <c r="AC945" i="14"/>
  <c r="N944" i="14"/>
  <c r="N927" i="14"/>
  <c r="N919" i="14"/>
  <c r="AF953" i="14"/>
  <c r="AI919" i="14"/>
  <c r="W938" i="14"/>
  <c r="AF931" i="14"/>
  <c r="W928" i="14"/>
  <c r="W900" i="14"/>
  <c r="K896" i="14"/>
  <c r="AC917" i="14"/>
  <c r="K882" i="14"/>
  <c r="N901" i="14"/>
  <c r="AI857" i="14"/>
  <c r="N880" i="14"/>
  <c r="AC909" i="14"/>
  <c r="K879" i="14"/>
  <c r="N884" i="14"/>
  <c r="AF861" i="14"/>
  <c r="AF858" i="14"/>
  <c r="Q839" i="14"/>
  <c r="N841" i="14"/>
  <c r="AF819" i="14"/>
  <c r="Q851" i="14"/>
  <c r="W818" i="14"/>
  <c r="N862" i="14"/>
  <c r="Q837" i="14"/>
  <c r="AC835" i="14"/>
  <c r="AI823" i="14"/>
  <c r="Q856" i="14"/>
  <c r="AI827" i="14"/>
  <c r="AF808" i="14"/>
  <c r="W816" i="14"/>
  <c r="AI784" i="14"/>
  <c r="N785" i="14"/>
  <c r="AI774" i="14"/>
  <c r="AF811" i="14"/>
  <c r="K780" i="14"/>
  <c r="AC811" i="14"/>
  <c r="Q777" i="14"/>
  <c r="AF766" i="14"/>
  <c r="AF804" i="14"/>
  <c r="AI729" i="14"/>
  <c r="N745" i="14"/>
  <c r="N733" i="14"/>
  <c r="Q783" i="14"/>
  <c r="AI773" i="14"/>
  <c r="K790" i="14"/>
  <c r="AC763" i="14"/>
  <c r="W747" i="14"/>
  <c r="Q726" i="14"/>
  <c r="W782" i="14"/>
  <c r="AC757" i="14"/>
  <c r="AF765" i="14"/>
  <c r="N728" i="14"/>
  <c r="W788" i="14"/>
  <c r="N699" i="14"/>
  <c r="AI712" i="14"/>
  <c r="AC708" i="14"/>
  <c r="AI706" i="14"/>
  <c r="W702" i="14"/>
  <c r="AI698" i="14"/>
  <c r="N1072" i="14"/>
  <c r="K1074" i="14"/>
  <c r="Q1066" i="14"/>
  <c r="N1064" i="14"/>
  <c r="AF1065" i="14"/>
  <c r="W1058" i="14"/>
  <c r="N1060" i="14"/>
  <c r="W1048" i="14"/>
  <c r="W1040" i="14"/>
  <c r="AC1044" i="14"/>
  <c r="AI1045" i="14"/>
  <c r="AF1037" i="14"/>
  <c r="AF1011" i="14"/>
  <c r="AF1013" i="14"/>
  <c r="AC1013" i="14"/>
  <c r="AC1002" i="14"/>
  <c r="K1027" i="14"/>
  <c r="K1020" i="14"/>
  <c r="AF992" i="14"/>
  <c r="AF1005" i="14"/>
  <c r="N1001" i="14"/>
  <c r="W980" i="14"/>
  <c r="AI1008" i="14"/>
  <c r="AI1004" i="14"/>
  <c r="AF1006" i="14"/>
  <c r="Q1016" i="14"/>
  <c r="AC997" i="14"/>
  <c r="Q989" i="14"/>
  <c r="Q978" i="14"/>
  <c r="AI988" i="14"/>
  <c r="Q981" i="14"/>
  <c r="AC976" i="14"/>
  <c r="AC1009" i="14"/>
  <c r="N994" i="14"/>
  <c r="AC994" i="14"/>
  <c r="K946" i="14"/>
  <c r="AI966" i="14"/>
  <c r="Q970" i="14"/>
  <c r="N974" i="14"/>
  <c r="AI976" i="14"/>
  <c r="AC961" i="14"/>
  <c r="AI985" i="14"/>
  <c r="N984" i="14"/>
  <c r="N955" i="14"/>
  <c r="AF945" i="14"/>
  <c r="Q948" i="14"/>
  <c r="AF961" i="14"/>
  <c r="AF943" i="14"/>
  <c r="AC937" i="14"/>
  <c r="Q963" i="14"/>
  <c r="Q953" i="14"/>
  <c r="AF914" i="14"/>
  <c r="W937" i="14"/>
  <c r="W927" i="14"/>
  <c r="K931" i="14"/>
  <c r="Q913" i="14"/>
  <c r="Q905" i="14"/>
  <c r="N929" i="14"/>
  <c r="W952" i="14"/>
  <c r="AF947" i="14"/>
  <c r="AC940" i="14"/>
  <c r="AI896" i="14"/>
  <c r="N938" i="14"/>
  <c r="Q927" i="14"/>
  <c r="W893" i="14"/>
  <c r="N906" i="14"/>
  <c r="AF901" i="14"/>
  <c r="AF891" i="14"/>
  <c r="K881" i="14"/>
  <c r="K857" i="14"/>
  <c r="AI925" i="14"/>
  <c r="AC897" i="14"/>
  <c r="AC884" i="14"/>
  <c r="AF880" i="14"/>
  <c r="Q859" i="14"/>
  <c r="Q909" i="14"/>
  <c r="AC889" i="14"/>
  <c r="AI879" i="14"/>
  <c r="AC863" i="14"/>
  <c r="Q883" i="14"/>
  <c r="AI878" i="14"/>
  <c r="W895" i="14"/>
  <c r="AC880" i="14"/>
  <c r="N872" i="14"/>
  <c r="K858" i="14"/>
  <c r="K839" i="14"/>
  <c r="W864" i="14"/>
  <c r="K869" i="14"/>
  <c r="AI877" i="14"/>
  <c r="AC854" i="14"/>
  <c r="AI841" i="14"/>
  <c r="AI824" i="14"/>
  <c r="AI801" i="14"/>
  <c r="W851" i="14"/>
  <c r="Q847" i="14"/>
  <c r="Q828" i="14"/>
  <c r="W825" i="14"/>
  <c r="AF847" i="14"/>
  <c r="AF833" i="14"/>
  <c r="AF818" i="14"/>
  <c r="K803" i="14"/>
  <c r="Q862" i="14"/>
  <c r="AI862" i="14"/>
  <c r="AF849" i="14"/>
  <c r="AC844" i="14"/>
  <c r="K833" i="14"/>
  <c r="N831" i="14"/>
  <c r="W823" i="14"/>
  <c r="K853" i="14"/>
  <c r="AF853" i="14"/>
  <c r="N827" i="14"/>
  <c r="AI820" i="14"/>
  <c r="AI796" i="14"/>
  <c r="W798" i="14"/>
  <c r="N793" i="14"/>
  <c r="AC780" i="14"/>
  <c r="K774" i="14"/>
  <c r="AI766" i="14"/>
  <c r="K800" i="14"/>
  <c r="W768" i="14"/>
  <c r="W752" i="14"/>
  <c r="W810" i="14"/>
  <c r="W804" i="14"/>
  <c r="N776" i="14"/>
  <c r="N752" i="14"/>
  <c r="N804" i="14"/>
  <c r="K771" i="14"/>
  <c r="W729" i="14"/>
  <c r="Q745" i="14"/>
  <c r="W740" i="14"/>
  <c r="AC783" i="14"/>
  <c r="AC773" i="14"/>
  <c r="AF790" i="14"/>
  <c r="N755" i="14"/>
  <c r="AF740" i="14"/>
  <c r="W779" i="14"/>
  <c r="W763" i="14"/>
  <c r="AF747" i="14"/>
  <c r="K789" i="14"/>
  <c r="AI782" i="14"/>
  <c r="K761" i="14"/>
  <c r="N757" i="14"/>
  <c r="Q741" i="14"/>
  <c r="Q765" i="14"/>
  <c r="N736" i="14"/>
  <c r="W728" i="14"/>
  <c r="N737" i="14"/>
  <c r="AI718" i="14"/>
  <c r="N714" i="14"/>
  <c r="N713" i="14"/>
  <c r="K712" i="14"/>
  <c r="AC710" i="14"/>
  <c r="N708" i="14"/>
  <c r="AI731" i="14"/>
  <c r="W721" i="14"/>
  <c r="K706" i="14"/>
  <c r="AC704" i="14"/>
  <c r="AF702" i="14"/>
  <c r="AF716" i="14"/>
  <c r="N698" i="14"/>
  <c r="Q723" i="14"/>
  <c r="Q688" i="14"/>
  <c r="AI689" i="14"/>
  <c r="N682" i="14"/>
  <c r="N674" i="14"/>
  <c r="Q643" i="14"/>
  <c r="Q697" i="14"/>
  <c r="AC685" i="14"/>
  <c r="AC696" i="14"/>
  <c r="AC688" i="14"/>
  <c r="K679" i="14"/>
  <c r="AC669" i="14"/>
  <c r="AC646" i="14"/>
  <c r="Q640" i="14"/>
  <c r="AI680" i="14"/>
  <c r="AI665" i="14"/>
  <c r="AF654" i="14"/>
  <c r="AF632" i="14"/>
  <c r="Q650" i="14"/>
  <c r="Q618" i="14"/>
  <c r="AI597" i="14"/>
  <c r="N661" i="14"/>
  <c r="K654" i="14"/>
  <c r="W640" i="14"/>
  <c r="AI633" i="14"/>
  <c r="K618" i="14"/>
  <c r="Q610" i="14"/>
  <c r="K600" i="14"/>
  <c r="Q570" i="14"/>
  <c r="N672" i="14"/>
  <c r="AI654" i="14"/>
  <c r="N626" i="14"/>
  <c r="Q687" i="14"/>
  <c r="N663" i="14"/>
  <c r="N638" i="14"/>
  <c r="Q695" i="14"/>
  <c r="AC671" i="14"/>
  <c r="AC655" i="14"/>
  <c r="AI623" i="14"/>
  <c r="N568" i="14"/>
  <c r="AF656" i="14"/>
  <c r="AI609" i="14"/>
  <c r="AF604" i="14"/>
  <c r="AF601" i="14"/>
  <c r="K576" i="14"/>
  <c r="AC553" i="14"/>
  <c r="W641" i="14"/>
  <c r="W596" i="14"/>
  <c r="N593" i="14"/>
  <c r="N581" i="14"/>
  <c r="Q569" i="14"/>
  <c r="AI554" i="14"/>
  <c r="Q565" i="14"/>
  <c r="AC541" i="14"/>
  <c r="Q505" i="14"/>
  <c r="AC631" i="14"/>
  <c r="Q599" i="14"/>
  <c r="AI564" i="14"/>
  <c r="K560" i="14"/>
  <c r="Q536" i="14"/>
  <c r="AF526" i="14"/>
  <c r="Q520" i="14"/>
  <c r="AC516" i="14"/>
  <c r="W648" i="14"/>
  <c r="K648" i="14"/>
  <c r="AF566" i="14"/>
  <c r="AF546" i="14"/>
  <c r="Q540" i="14"/>
  <c r="W493" i="14"/>
  <c r="Q583" i="14"/>
  <c r="Q561" i="14"/>
  <c r="AC624" i="14"/>
  <c r="W607" i="14"/>
  <c r="AI546" i="14"/>
  <c r="W549" i="14"/>
  <c r="N534" i="14"/>
  <c r="Q528" i="14"/>
  <c r="AI487" i="14"/>
  <c r="W479" i="14"/>
  <c r="W471" i="14"/>
  <c r="W463" i="14"/>
  <c r="W455" i="14"/>
  <c r="W447" i="14"/>
  <c r="W439" i="14"/>
  <c r="K559" i="14"/>
  <c r="N523" i="14"/>
  <c r="AI518" i="14"/>
  <c r="Q500" i="14"/>
  <c r="N480" i="14"/>
  <c r="AI503" i="14"/>
  <c r="AI492" i="14"/>
  <c r="AF483" i="14"/>
  <c r="AF467" i="14"/>
  <c r="AF451" i="14"/>
  <c r="AI432" i="14"/>
  <c r="W420" i="14"/>
  <c r="AF407" i="14"/>
  <c r="AF391" i="14"/>
  <c r="AI368" i="14"/>
  <c r="AF351" i="14"/>
  <c r="K328" i="14"/>
  <c r="AI502" i="14"/>
  <c r="AC484" i="14"/>
  <c r="AC476" i="14"/>
  <c r="AC468" i="14"/>
  <c r="AC460" i="14"/>
  <c r="AC452" i="14"/>
  <c r="AC444" i="14"/>
  <c r="AF588" i="14"/>
  <c r="AF572" i="14"/>
  <c r="AF539" i="14"/>
  <c r="K444" i="14"/>
  <c r="AC510" i="14"/>
  <c r="W501" i="14"/>
  <c r="AC494" i="14"/>
  <c r="AF492" i="14"/>
  <c r="AF484" i="14"/>
  <c r="W528" i="14"/>
  <c r="W509" i="14"/>
  <c r="AF477" i="14"/>
  <c r="W437" i="14"/>
  <c r="N429" i="14"/>
  <c r="K420" i="14"/>
  <c r="AC515" i="14"/>
  <c r="AC450" i="14"/>
  <c r="W388" i="14"/>
  <c r="Q333" i="14"/>
  <c r="N324" i="14"/>
  <c r="AF507" i="14"/>
  <c r="Q434" i="14"/>
  <c r="Q421" i="14"/>
  <c r="K365" i="14"/>
  <c r="K349" i="14"/>
  <c r="K333" i="14"/>
  <c r="K426" i="14"/>
  <c r="W410" i="14"/>
  <c r="AF396" i="14"/>
  <c r="N325" i="14"/>
  <c r="AC482" i="14"/>
  <c r="N414" i="14"/>
  <c r="W321" i="14"/>
  <c r="AC308" i="14"/>
  <c r="K442" i="14"/>
  <c r="Q418" i="14"/>
  <c r="AC404" i="14"/>
  <c r="N381" i="14"/>
  <c r="K357" i="14"/>
  <c r="Q322" i="14"/>
  <c r="AI580" i="14"/>
  <c r="AI330" i="14"/>
  <c r="K543" i="14"/>
  <c r="N372" i="14"/>
  <c r="AI348" i="14"/>
  <c r="AF285" i="14"/>
  <c r="K262" i="14"/>
  <c r="AF334" i="14"/>
  <c r="AC311" i="14"/>
  <c r="Q305" i="14"/>
  <c r="K303" i="14"/>
  <c r="AC299" i="14"/>
  <c r="N294" i="14"/>
  <c r="AC278" i="14"/>
  <c r="N274" i="14"/>
  <c r="K249" i="14"/>
  <c r="K233" i="14"/>
  <c r="Q318" i="14"/>
  <c r="N298" i="14"/>
  <c r="AC285" i="14"/>
  <c r="AC274" i="14"/>
  <c r="AF267" i="14"/>
  <c r="Q254" i="14"/>
  <c r="AF394" i="14"/>
  <c r="W316" i="14"/>
  <c r="Q291" i="14"/>
  <c r="W267" i="14"/>
  <c r="AI361" i="14"/>
  <c r="AC340" i="14"/>
  <c r="AC337" i="14"/>
  <c r="K287" i="14"/>
  <c r="AI278" i="14"/>
  <c r="AF249" i="14"/>
  <c r="AF241" i="14"/>
  <c r="AF233" i="14"/>
  <c r="Q212" i="14"/>
  <c r="Q156" i="14"/>
  <c r="K458" i="14"/>
  <c r="K406" i="14"/>
  <c r="N350" i="14"/>
  <c r="W332" i="14"/>
  <c r="N389" i="14"/>
  <c r="W358" i="14"/>
  <c r="K285" i="14"/>
  <c r="AI374" i="14"/>
  <c r="N366" i="14"/>
  <c r="K356" i="14"/>
  <c r="K353" i="14"/>
  <c r="AC329" i="14"/>
  <c r="N312" i="14"/>
  <c r="Q303" i="14"/>
  <c r="W297" i="14"/>
  <c r="K275" i="14"/>
  <c r="K259" i="14"/>
  <c r="AF242" i="14"/>
  <c r="K248" i="14"/>
  <c r="W224" i="14"/>
  <c r="W200" i="14"/>
  <c r="N183" i="14"/>
  <c r="N171" i="14"/>
  <c r="AF153" i="14"/>
  <c r="AI146" i="14"/>
  <c r="AC128" i="14"/>
  <c r="N210" i="14"/>
  <c r="Q177" i="14"/>
  <c r="AF168" i="14"/>
  <c r="W150" i="14"/>
  <c r="AF226" i="14"/>
  <c r="AI216" i="14"/>
  <c r="AC191" i="14"/>
  <c r="AC176" i="14"/>
  <c r="K139" i="14"/>
  <c r="I38" i="14" s="1"/>
  <c r="J38" i="14"/>
  <c r="K38" i="14" s="1"/>
  <c r="AF211" i="14"/>
  <c r="AC171" i="14"/>
  <c r="N166" i="14"/>
  <c r="AC151" i="14"/>
  <c r="AF143" i="14"/>
  <c r="P30" i="14"/>
  <c r="Q118" i="14"/>
  <c r="O30" i="14" s="1"/>
  <c r="J73" i="14"/>
  <c r="K100" i="14"/>
  <c r="I73" i="14" s="1"/>
  <c r="I13" i="14" s="1"/>
  <c r="Q272" i="14"/>
  <c r="T176" i="14"/>
  <c r="AI162" i="14"/>
  <c r="AG48" i="14" s="1"/>
  <c r="AH48" i="14"/>
  <c r="W256" i="14"/>
  <c r="Q240" i="14"/>
  <c r="AF235" i="14"/>
  <c r="AF208" i="14"/>
  <c r="K178" i="14"/>
  <c r="AC154" i="14"/>
  <c r="Q143" i="14"/>
  <c r="Z128" i="14"/>
  <c r="AF116" i="14"/>
  <c r="N102" i="14"/>
  <c r="Q87" i="14"/>
  <c r="AF243" i="14"/>
  <c r="Q227" i="14"/>
  <c r="AI209" i="14"/>
  <c r="AI193" i="14"/>
  <c r="J63" i="14"/>
  <c r="K186" i="14"/>
  <c r="I63" i="14" s="1"/>
  <c r="Q163" i="14"/>
  <c r="W142" i="14"/>
  <c r="U47" i="14" s="1"/>
  <c r="V47" i="14"/>
  <c r="W47" i="14" s="1"/>
  <c r="AI159" i="14"/>
  <c r="AC159" i="14"/>
  <c r="N125" i="14"/>
  <c r="Z115" i="14"/>
  <c r="AI109" i="14"/>
  <c r="AF106" i="14"/>
  <c r="AC185" i="14"/>
  <c r="AF41" i="14"/>
  <c r="AF33" i="14"/>
  <c r="AF174" i="14"/>
  <c r="N122" i="14"/>
  <c r="L71" i="14" s="1"/>
  <c r="M71" i="14"/>
  <c r="K114" i="14"/>
  <c r="I31" i="14" s="1"/>
  <c r="J31" i="14"/>
  <c r="K31" i="14" s="1"/>
  <c r="AI113" i="14"/>
  <c r="AG58" i="14" s="1"/>
  <c r="AH58" i="14"/>
  <c r="K101" i="14"/>
  <c r="I23" i="14" s="1"/>
  <c r="J23" i="14"/>
  <c r="K23" i="14" s="1"/>
  <c r="V21" i="14"/>
  <c r="K192" i="14"/>
  <c r="AE48" i="14"/>
  <c r="AF48" i="14" s="1"/>
  <c r="Z123" i="14"/>
  <c r="N232" i="14"/>
  <c r="AC217" i="14"/>
  <c r="V31" i="14"/>
  <c r="W114" i="14"/>
  <c r="U31" i="14" s="1"/>
  <c r="K85" i="14"/>
  <c r="Q155" i="14"/>
  <c r="M73" i="14"/>
  <c r="N105" i="14"/>
  <c r="L73" i="14" s="1"/>
  <c r="L13" i="14" s="1"/>
  <c r="N98" i="14"/>
  <c r="L23" i="14" s="1"/>
  <c r="AI90" i="14"/>
  <c r="AG21" i="14" s="1"/>
  <c r="AH21" i="14"/>
  <c r="S57" i="14"/>
  <c r="AC1073" i="14"/>
  <c r="Q1047" i="14"/>
  <c r="AI1020" i="14"/>
  <c r="K980" i="14"/>
  <c r="K959" i="14"/>
  <c r="W943" i="14"/>
  <c r="AI929" i="14"/>
  <c r="Q919" i="14"/>
  <c r="K925" i="14"/>
  <c r="Q880" i="14"/>
  <c r="AF895" i="14"/>
  <c r="AC818" i="14"/>
  <c r="N780" i="14"/>
  <c r="N786" i="14"/>
  <c r="Q804" i="14"/>
  <c r="N753" i="14"/>
  <c r="Q788" i="14"/>
  <c r="K716" i="14"/>
  <c r="K689" i="14"/>
  <c r="W669" i="14"/>
  <c r="K632" i="14"/>
  <c r="AI630" i="14"/>
  <c r="AF337" i="14"/>
  <c r="AI458" i="14"/>
  <c r="Q466" i="14"/>
  <c r="AI356" i="14"/>
  <c r="AI248" i="14"/>
  <c r="Q211" i="14"/>
  <c r="W169" i="14"/>
  <c r="K150" i="14"/>
  <c r="N147" i="14"/>
  <c r="T147" i="14" s="1"/>
  <c r="Z147" i="14" s="1"/>
  <c r="K143" i="14"/>
  <c r="AI116" i="14"/>
  <c r="AI92" i="14"/>
  <c r="W219" i="14"/>
  <c r="N162" i="14"/>
  <c r="L48" i="14" s="1"/>
  <c r="M48" i="14"/>
  <c r="AF256" i="14"/>
  <c r="Q235" i="14"/>
  <c r="AI200" i="14"/>
  <c r="AI178" i="14"/>
  <c r="AC167" i="14"/>
  <c r="AC115" i="14"/>
  <c r="AF100" i="14"/>
  <c r="AD73" i="14" s="1"/>
  <c r="AD13" i="14" s="1"/>
  <c r="AE71" i="14"/>
  <c r="AF84" i="14"/>
  <c r="AD71" i="14" s="1"/>
  <c r="Q243" i="14"/>
  <c r="Q191" i="14"/>
  <c r="Q154" i="14"/>
  <c r="AB47" i="14"/>
  <c r="N135" i="14"/>
  <c r="T135" i="14" s="1"/>
  <c r="W131" i="14"/>
  <c r="AC102" i="14"/>
  <c r="K159" i="14"/>
  <c r="J47" i="14"/>
  <c r="K47" i="14" s="1"/>
  <c r="W125" i="14"/>
  <c r="N109" i="14"/>
  <c r="K264" i="14"/>
  <c r="AB31" i="14"/>
  <c r="AC31" i="14" s="1"/>
  <c r="AC114" i="14"/>
  <c r="AA31" i="14" s="1"/>
  <c r="Q90" i="14"/>
  <c r="AF81" i="14"/>
  <c r="AD62" i="14" s="1"/>
  <c r="AE62" i="14"/>
  <c r="K97" i="14"/>
  <c r="K170" i="14"/>
  <c r="N174" i="14"/>
  <c r="AF122" i="14"/>
  <c r="Q113" i="14"/>
  <c r="O58" i="14" s="1"/>
  <c r="P58" i="14"/>
  <c r="Q58" i="14" s="1"/>
  <c r="AH23" i="14"/>
  <c r="AI101" i="14"/>
  <c r="AG23" i="14" s="1"/>
  <c r="W42" i="14"/>
  <c r="N192" i="14"/>
  <c r="Z157" i="14"/>
  <c r="X25" i="14" s="1"/>
  <c r="Z25" i="14" s="1"/>
  <c r="AF130" i="14"/>
  <c r="AD66" i="14" s="1"/>
  <c r="AE66" i="14"/>
  <c r="Q117" i="14"/>
  <c r="O69" i="14" s="1"/>
  <c r="P69" i="14"/>
  <c r="W232" i="14"/>
  <c r="AF217" i="14"/>
  <c r="AI85" i="14"/>
  <c r="T155" i="14"/>
  <c r="AC105" i="14"/>
  <c r="AF89" i="14"/>
  <c r="N1068" i="14"/>
  <c r="N1039" i="14"/>
  <c r="AC1032" i="14"/>
  <c r="K1033" i="14"/>
  <c r="W1004" i="14"/>
  <c r="K981" i="14"/>
  <c r="AC970" i="14"/>
  <c r="K951" i="14"/>
  <c r="AF927" i="14"/>
  <c r="Q901" i="14"/>
  <c r="N897" i="14"/>
  <c r="AC879" i="14"/>
  <c r="K895" i="14"/>
  <c r="AI864" i="14"/>
  <c r="K847" i="14"/>
  <c r="AC862" i="14"/>
  <c r="W831" i="14"/>
  <c r="AC772" i="14"/>
  <c r="AF774" i="14"/>
  <c r="AC749" i="14"/>
  <c r="Q790" i="14"/>
  <c r="AI761" i="14"/>
  <c r="W714" i="14"/>
  <c r="K697" i="14"/>
  <c r="AI679" i="14"/>
  <c r="AC680" i="14"/>
  <c r="AI622" i="14"/>
  <c r="AC598" i="14"/>
  <c r="AC614" i="14"/>
  <c r="Q601" i="14"/>
  <c r="N564" i="14"/>
  <c r="K549" i="14"/>
  <c r="K491" i="14"/>
  <c r="AI349" i="14"/>
  <c r="W404" i="14"/>
  <c r="Q267" i="14"/>
  <c r="Q342" i="14"/>
  <c r="AF332" i="14"/>
  <c r="AF274" i="14"/>
  <c r="N146" i="14"/>
  <c r="AC201" i="14"/>
  <c r="K226" i="14"/>
  <c r="AC184" i="14"/>
  <c r="AI1060" i="14"/>
  <c r="W1035" i="14"/>
  <c r="Q1013" i="14"/>
  <c r="W1005" i="14"/>
  <c r="AC1006" i="14"/>
  <c r="AF1009" i="14"/>
  <c r="W932" i="14"/>
  <c r="W919" i="14"/>
  <c r="N905" i="14"/>
  <c r="N864" i="14"/>
  <c r="K608" i="14"/>
  <c r="Q672" i="14"/>
  <c r="Q613" i="14"/>
  <c r="W671" i="14"/>
  <c r="AC585" i="14"/>
  <c r="AI656" i="14"/>
  <c r="N576" i="14"/>
  <c r="K553" i="14"/>
  <c r="Q641" i="14"/>
  <c r="W617" i="14"/>
  <c r="Q596" i="14"/>
  <c r="AF593" i="14"/>
  <c r="K565" i="14"/>
  <c r="AC533" i="14"/>
  <c r="N631" i="14"/>
  <c r="Q576" i="14"/>
  <c r="AF553" i="14"/>
  <c r="AC561" i="14"/>
  <c r="K535" i="14"/>
  <c r="AI526" i="14"/>
  <c r="K511" i="14"/>
  <c r="AI536" i="14"/>
  <c r="N508" i="14"/>
  <c r="N496" i="14"/>
  <c r="N648" i="14"/>
  <c r="AC544" i="14"/>
  <c r="AI519" i="14"/>
  <c r="AF493" i="14"/>
  <c r="AC583" i="14"/>
  <c r="AI583" i="14"/>
  <c r="AF575" i="14"/>
  <c r="Q607" i="14"/>
  <c r="AI527" i="14"/>
  <c r="AC534" i="14"/>
  <c r="AC524" i="14"/>
  <c r="N483" i="14"/>
  <c r="N475" i="14"/>
  <c r="N467" i="14"/>
  <c r="N459" i="14"/>
  <c r="N451" i="14"/>
  <c r="N443" i="14"/>
  <c r="N559" i="14"/>
  <c r="N472" i="14"/>
  <c r="AF436" i="14"/>
  <c r="N502" i="14"/>
  <c r="AF499" i="14"/>
  <c r="W480" i="14"/>
  <c r="AF471" i="14"/>
  <c r="W464" i="14"/>
  <c r="AF455" i="14"/>
  <c r="W448" i="14"/>
  <c r="AF439" i="14"/>
  <c r="AI416" i="14"/>
  <c r="AI400" i="14"/>
  <c r="AI384" i="14"/>
  <c r="AF367" i="14"/>
  <c r="K344" i="14"/>
  <c r="K320" i="14"/>
  <c r="AI501" i="14"/>
  <c r="K588" i="14"/>
  <c r="Q572" i="14"/>
  <c r="AI539" i="14"/>
  <c r="W512" i="14"/>
  <c r="Q494" i="14"/>
  <c r="AF468" i="14"/>
  <c r="Q453" i="14"/>
  <c r="AI436" i="14"/>
  <c r="K428" i="14"/>
  <c r="N515" i="14"/>
  <c r="AC474" i="14"/>
  <c r="N402" i="14"/>
  <c r="W397" i="14"/>
  <c r="AI386" i="14"/>
  <c r="Q365" i="14"/>
  <c r="AF326" i="14"/>
  <c r="AF319" i="14"/>
  <c r="Q491" i="14"/>
  <c r="AI430" i="14"/>
  <c r="W421" i="14"/>
  <c r="N413" i="14"/>
  <c r="W398" i="14"/>
  <c r="K317" i="14"/>
  <c r="AC426" i="14"/>
  <c r="Q397" i="14"/>
  <c r="AC378" i="14"/>
  <c r="AF341" i="14"/>
  <c r="AF397" i="14"/>
  <c r="Q373" i="14"/>
  <c r="Q341" i="14"/>
  <c r="AC314" i="14"/>
  <c r="K308" i="14"/>
  <c r="N442" i="14"/>
  <c r="AF442" i="14"/>
  <c r="AF404" i="14"/>
  <c r="AI373" i="14"/>
  <c r="AI341" i="14"/>
  <c r="AC326" i="14"/>
  <c r="W580" i="14"/>
  <c r="K422" i="14"/>
  <c r="AF405" i="14"/>
  <c r="Q330" i="14"/>
  <c r="AC543" i="14"/>
  <c r="N543" i="14"/>
  <c r="N377" i="14"/>
  <c r="AI372" i="14"/>
  <c r="Q364" i="14"/>
  <c r="AF348" i="14"/>
  <c r="AF289" i="14"/>
  <c r="AC279" i="14"/>
  <c r="K254" i="14"/>
  <c r="N369" i="14"/>
  <c r="N311" i="14"/>
  <c r="AC306" i="14"/>
  <c r="AI305" i="14"/>
  <c r="W302" i="14"/>
  <c r="Q299" i="14"/>
  <c r="K278" i="14"/>
  <c r="K273" i="14"/>
  <c r="N266" i="14"/>
  <c r="N242" i="14"/>
  <c r="AI225" i="14"/>
  <c r="AI380" i="14"/>
  <c r="W334" i="14"/>
  <c r="N318" i="14"/>
  <c r="AI291" i="14"/>
  <c r="AC258" i="14"/>
  <c r="AF251" i="14"/>
  <c r="K345" i="14"/>
  <c r="W345" i="14"/>
  <c r="AC342" i="14"/>
  <c r="Q316" i="14"/>
  <c r="W287" i="14"/>
  <c r="W259" i="14"/>
  <c r="N340" i="14"/>
  <c r="AI337" i="14"/>
  <c r="W327" i="14"/>
  <c r="Q278" i="14"/>
  <c r="W270" i="14"/>
  <c r="W262" i="14"/>
  <c r="W254" i="14"/>
  <c r="Q148" i="14"/>
  <c r="N458" i="14"/>
  <c r="AF458" i="14"/>
  <c r="AC406" i="14"/>
  <c r="AC466" i="14"/>
  <c r="K412" i="14"/>
  <c r="K358" i="14"/>
  <c r="W285" i="14"/>
  <c r="W356" i="14"/>
  <c r="W329" i="14"/>
  <c r="AF312" i="14"/>
  <c r="N309" i="14"/>
  <c r="K297" i="14"/>
  <c r="AC248" i="14"/>
  <c r="Q224" i="14"/>
  <c r="Q210" i="14"/>
  <c r="AF160" i="14"/>
  <c r="AD47" i="14" s="1"/>
  <c r="AI153" i="14"/>
  <c r="AC219" i="14"/>
  <c r="AF201" i="14"/>
  <c r="AI194" i="14"/>
  <c r="Q166" i="14"/>
  <c r="AI226" i="14"/>
  <c r="W187" i="14"/>
  <c r="K154" i="14"/>
  <c r="AF184" i="14"/>
  <c r="AF169" i="14"/>
  <c r="Q147" i="14"/>
  <c r="S38" i="14"/>
  <c r="K116" i="14"/>
  <c r="K92" i="14"/>
  <c r="I21" i="14" s="1"/>
  <c r="V57" i="14"/>
  <c r="W137" i="14"/>
  <c r="U57" i="14" s="1"/>
  <c r="K272" i="14"/>
  <c r="N216" i="14"/>
  <c r="W195" i="14"/>
  <c r="Q256" i="14"/>
  <c r="N178" i="14"/>
  <c r="T178" i="14" s="1"/>
  <c r="Z178" i="14" s="1"/>
  <c r="K166" i="14"/>
  <c r="W152" i="14"/>
  <c r="Q127" i="14"/>
  <c r="Q111" i="14"/>
  <c r="AC99" i="14"/>
  <c r="AB71" i="14"/>
  <c r="AC83" i="14"/>
  <c r="AA71" i="14" s="1"/>
  <c r="AC198" i="14"/>
  <c r="N190" i="14"/>
  <c r="M63" i="14"/>
  <c r="N186" i="14"/>
  <c r="L63" i="14" s="1"/>
  <c r="Q161" i="14"/>
  <c r="N153" i="14"/>
  <c r="T153" i="14" s="1"/>
  <c r="Z153" i="14" s="1"/>
  <c r="AC110" i="14"/>
  <c r="V73" i="14"/>
  <c r="W100" i="14"/>
  <c r="U73" i="14" s="1"/>
  <c r="U13" i="14" s="1"/>
  <c r="AF159" i="14"/>
  <c r="Q125" i="14"/>
  <c r="W109" i="14"/>
  <c r="Q81" i="14"/>
  <c r="O62" i="14" s="1"/>
  <c r="P62" i="14"/>
  <c r="W41" i="14"/>
  <c r="AI264" i="14"/>
  <c r="N114" i="14"/>
  <c r="L31" i="14" s="1"/>
  <c r="M31" i="14"/>
  <c r="M62" i="14"/>
  <c r="N81" i="14"/>
  <c r="L62" i="14" s="1"/>
  <c r="W67" i="14"/>
  <c r="AI97" i="14"/>
  <c r="AF185" i="14"/>
  <c r="AI170" i="14"/>
  <c r="K134" i="14"/>
  <c r="W94" i="14"/>
  <c r="U43" i="14" s="1"/>
  <c r="V43" i="14"/>
  <c r="S48" i="14"/>
  <c r="K93" i="14"/>
  <c r="Q174" i="14"/>
  <c r="AI65" i="14"/>
  <c r="AE30" i="14"/>
  <c r="AF30" i="14" s="1"/>
  <c r="AC113" i="14"/>
  <c r="AA58" i="14" s="1"/>
  <c r="AB58" i="14"/>
  <c r="N101" i="14"/>
  <c r="Q82" i="14"/>
  <c r="AC78" i="14"/>
  <c r="Y42" i="14"/>
  <c r="Z80" i="14"/>
  <c r="AI192" i="14"/>
  <c r="Z130" i="14"/>
  <c r="K232" i="14"/>
  <c r="AF232" i="14"/>
  <c r="T156" i="14"/>
  <c r="Z156" i="14" s="1"/>
  <c r="AI122" i="14"/>
  <c r="AC97" i="14"/>
  <c r="N85" i="14"/>
  <c r="W203" i="14"/>
  <c r="T171" i="14"/>
  <c r="K155" i="14"/>
  <c r="Z124" i="14"/>
  <c r="K121" i="14"/>
  <c r="T119" i="14"/>
  <c r="Z119" i="14" s="1"/>
  <c r="W105" i="14"/>
  <c r="N89" i="14"/>
  <c r="Y48" i="14"/>
  <c r="S65" i="14"/>
  <c r="T65" i="14" s="1"/>
  <c r="S33" i="14"/>
  <c r="T33" i="14" s="1"/>
  <c r="AI1071" i="14"/>
  <c r="N1048" i="14"/>
  <c r="AI1036" i="14"/>
  <c r="AC1043" i="14"/>
  <c r="W998" i="14"/>
  <c r="AC1021" i="14"/>
  <c r="Q1008" i="14"/>
  <c r="N989" i="14"/>
  <c r="W974" i="14"/>
  <c r="W967" i="14"/>
  <c r="AC936" i="14"/>
  <c r="AI952" i="14"/>
  <c r="K935" i="14"/>
  <c r="K894" i="14"/>
  <c r="K884" i="14"/>
  <c r="AI867" i="14"/>
  <c r="W869" i="14"/>
  <c r="Q845" i="14"/>
  <c r="AF844" i="14"/>
  <c r="AC853" i="14"/>
  <c r="K766" i="14"/>
  <c r="AC739" i="14"/>
  <c r="N783" i="14"/>
  <c r="AF763" i="14"/>
  <c r="Q789" i="14"/>
  <c r="K718" i="14"/>
  <c r="AF685" i="14"/>
  <c r="K650" i="14"/>
  <c r="AI608" i="14"/>
  <c r="Q649" i="14"/>
  <c r="AF655" i="14"/>
  <c r="N573" i="14"/>
  <c r="AC609" i="14"/>
  <c r="AI576" i="14"/>
  <c r="W593" i="14"/>
  <c r="AF631" i="14"/>
  <c r="K526" i="14"/>
  <c r="W496" i="14"/>
  <c r="AI438" i="14"/>
  <c r="K527" i="14"/>
  <c r="Q484" i="14"/>
  <c r="Q452" i="14"/>
  <c r="K437" i="14"/>
  <c r="N509" i="14"/>
  <c r="N417" i="14"/>
  <c r="AI320" i="14"/>
  <c r="N484" i="14"/>
  <c r="N452" i="14"/>
  <c r="K484" i="14"/>
  <c r="AF388" i="14"/>
  <c r="N421" i="14"/>
  <c r="AI426" i="14"/>
  <c r="AF317" i="14"/>
  <c r="AI357" i="14"/>
  <c r="AI543" i="14"/>
  <c r="N364" i="14"/>
  <c r="N299" i="14"/>
  <c r="AC266" i="14"/>
  <c r="AI394" i="14"/>
  <c r="AF316" i="14"/>
  <c r="AC286" i="14"/>
  <c r="W222" i="14"/>
  <c r="AI358" i="14"/>
  <c r="AF297" i="14"/>
  <c r="AF128" i="14"/>
  <c r="AD61" i="14" s="1"/>
  <c r="K190" i="14"/>
  <c r="AI1064" i="14"/>
  <c r="Q1063" i="14"/>
  <c r="N1041" i="14"/>
  <c r="AC1045" i="14"/>
  <c r="AC1033" i="14"/>
  <c r="AF983" i="14"/>
  <c r="N1004" i="14"/>
  <c r="Q972" i="14"/>
  <c r="N966" i="14"/>
  <c r="K963" i="14"/>
  <c r="N931" i="14"/>
  <c r="AC914" i="14"/>
  <c r="AI873" i="14"/>
  <c r="AI894" i="14"/>
  <c r="K870" i="14"/>
  <c r="W885" i="14"/>
  <c r="Q889" i="14"/>
  <c r="Q875" i="14"/>
  <c r="W845" i="14"/>
  <c r="AF826" i="14"/>
  <c r="K835" i="14"/>
  <c r="W856" i="14"/>
  <c r="AC808" i="14"/>
  <c r="AC816" i="14"/>
  <c r="AI764" i="14"/>
  <c r="Q802" i="14"/>
  <c r="AI737" i="14"/>
  <c r="K748" i="14"/>
  <c r="W783" i="14"/>
  <c r="Q779" i="14"/>
  <c r="AF734" i="14"/>
  <c r="AC761" i="14"/>
  <c r="W710" i="14"/>
  <c r="N706" i="14"/>
  <c r="AC681" i="14"/>
  <c r="AF723" i="14"/>
  <c r="AF688" i="14"/>
  <c r="AF669" i="14"/>
  <c r="K645" i="14"/>
  <c r="AI621" i="14"/>
  <c r="N665" i="14"/>
  <c r="AI632" i="14"/>
  <c r="AI647" i="14"/>
  <c r="W661" i="14"/>
  <c r="AC649" i="14"/>
  <c r="Q586" i="14"/>
  <c r="N630" i="14"/>
  <c r="K687" i="14"/>
  <c r="K664" i="14"/>
  <c r="Q573" i="14"/>
  <c r="AC616" i="14"/>
  <c r="K591" i="14"/>
  <c r="N560" i="14"/>
  <c r="AI1072" i="14"/>
  <c r="W1070" i="14"/>
  <c r="AC1064" i="14"/>
  <c r="AI1061" i="14"/>
  <c r="AC1063" i="14"/>
  <c r="N1076" i="14"/>
  <c r="Q1049" i="14"/>
  <c r="Q1068" i="14"/>
  <c r="W1063" i="14"/>
  <c r="AI1058" i="14"/>
  <c r="W1051" i="14"/>
  <c r="Q1060" i="14"/>
  <c r="AF1053" i="14"/>
  <c r="K1057" i="14"/>
  <c r="N1055" i="14"/>
  <c r="AC1051" i="14"/>
  <c r="AI1044" i="14"/>
  <c r="K1035" i="14"/>
  <c r="Q1046" i="14"/>
  <c r="Q1041" i="14"/>
  <c r="W1039" i="14"/>
  <c r="K1044" i="14"/>
  <c r="AF1032" i="14"/>
  <c r="W1029" i="14"/>
  <c r="AF1045" i="14"/>
  <c r="Q1037" i="14"/>
  <c r="AI1025" i="14"/>
  <c r="AF1043" i="14"/>
  <c r="AC1018" i="14"/>
  <c r="AF1003" i="14"/>
  <c r="W1024" i="14"/>
  <c r="Q1017" i="14"/>
  <c r="N1020" i="14"/>
  <c r="AI1002" i="14"/>
  <c r="Q998" i="14"/>
  <c r="AI1000" i="14"/>
  <c r="W1021" i="14"/>
  <c r="AI1012" i="14"/>
  <c r="W992" i="14"/>
  <c r="Q990" i="14"/>
  <c r="AI1005" i="14"/>
  <c r="AI973" i="14"/>
  <c r="K1016" i="14"/>
  <c r="N988" i="14"/>
  <c r="K965" i="14"/>
  <c r="AI1009" i="14"/>
  <c r="AF970" i="14"/>
  <c r="K972" i="14"/>
  <c r="AC982" i="14"/>
  <c r="Q957" i="14"/>
  <c r="Q967" i="14"/>
  <c r="W985" i="14"/>
  <c r="AC984" i="14"/>
  <c r="K945" i="14"/>
  <c r="N939" i="14"/>
  <c r="AI945" i="14"/>
  <c r="N932" i="14"/>
  <c r="K961" i="14"/>
  <c r="W922" i="14"/>
  <c r="W914" i="14"/>
  <c r="AF919" i="14"/>
  <c r="N930" i="14"/>
  <c r="N924" i="14"/>
  <c r="AI920" i="14"/>
  <c r="Q930" i="14"/>
  <c r="AC929" i="14"/>
  <c r="AI947" i="14"/>
  <c r="Q940" i="14"/>
  <c r="AC921" i="14"/>
  <c r="N913" i="14"/>
  <c r="AF938" i="14"/>
  <c r="W935" i="14"/>
  <c r="AI917" i="14"/>
  <c r="AI893" i="14"/>
  <c r="W903" i="14"/>
  <c r="AC887" i="14"/>
  <c r="K873" i="14"/>
  <c r="N925" i="14"/>
  <c r="N894" i="14"/>
  <c r="N898" i="14"/>
  <c r="K891" i="14"/>
  <c r="AI891" i="14"/>
  <c r="AI870" i="14"/>
  <c r="AC855" i="14"/>
  <c r="AF885" i="14"/>
  <c r="Q878" i="14"/>
  <c r="AC883" i="14"/>
  <c r="Q867" i="14"/>
  <c r="N878" i="14"/>
  <c r="AI884" i="14"/>
  <c r="AI858" i="14"/>
  <c r="AI869" i="14"/>
  <c r="AF846" i="14"/>
  <c r="W877" i="14"/>
  <c r="K854" i="14"/>
  <c r="W841" i="14"/>
  <c r="W812" i="14"/>
  <c r="N851" i="14"/>
  <c r="N825" i="14"/>
  <c r="AC817" i="14"/>
  <c r="K845" i="14"/>
  <c r="AF862" i="14"/>
  <c r="K826" i="14"/>
  <c r="W849" i="14"/>
  <c r="AI837" i="14"/>
  <c r="N833" i="14"/>
  <c r="K831" i="14"/>
  <c r="K819" i="14"/>
  <c r="AI856" i="14"/>
  <c r="AC827" i="14"/>
  <c r="AC820" i="14"/>
  <c r="AI809" i="14"/>
  <c r="K792" i="14"/>
  <c r="W794" i="14"/>
  <c r="AI785" i="14"/>
  <c r="AF786" i="14"/>
  <c r="Q774" i="14"/>
  <c r="K764" i="14"/>
  <c r="AF810" i="14"/>
  <c r="N760" i="14"/>
  <c r="AF742" i="14"/>
  <c r="AF764" i="14"/>
  <c r="W771" i="14"/>
  <c r="Q749" i="14"/>
  <c r="W737" i="14"/>
  <c r="Q753" i="14"/>
  <c r="AI748" i="14"/>
  <c r="AC745" i="14"/>
  <c r="AC736" i="14"/>
  <c r="AF783" i="14"/>
  <c r="AF773" i="14"/>
  <c r="Q739" i="14"/>
  <c r="AF755" i="14"/>
  <c r="N739" i="14"/>
  <c r="Q740" i="14"/>
  <c r="Q734" i="14"/>
  <c r="K782" i="14"/>
  <c r="AC782" i="14"/>
  <c r="AI765" i="14"/>
  <c r="AI741" i="14"/>
  <c r="AC718" i="14"/>
  <c r="Q714" i="14"/>
  <c r="N712" i="14"/>
  <c r="W712" i="14"/>
  <c r="AF710" i="14"/>
  <c r="Q708" i="14"/>
  <c r="Q731" i="14"/>
  <c r="W706" i="14"/>
  <c r="Q704" i="14"/>
  <c r="K702" i="14"/>
  <c r="AC721" i="14"/>
  <c r="AF697" i="14"/>
  <c r="AF677" i="14"/>
  <c r="Q659" i="14"/>
  <c r="AC693" i="14"/>
  <c r="AF678" i="14"/>
  <c r="N679" i="14"/>
  <c r="Q669" i="14"/>
  <c r="Q647" i="14"/>
  <c r="AF638" i="14"/>
  <c r="W621" i="14"/>
  <c r="AF680" i="14"/>
  <c r="AC654" i="14"/>
  <c r="AC639" i="14"/>
  <c r="K625" i="14"/>
  <c r="AC645" i="14"/>
  <c r="AF612" i="14"/>
  <c r="AI589" i="14"/>
  <c r="Q661" i="14"/>
  <c r="W653" i="14"/>
  <c r="W647" i="14"/>
  <c r="AI640" i="14"/>
  <c r="AI626" i="14"/>
  <c r="AC615" i="14"/>
  <c r="AC606" i="14"/>
  <c r="AI584" i="14"/>
  <c r="Q657" i="14"/>
  <c r="AI637" i="14"/>
  <c r="AF622" i="14"/>
  <c r="N612" i="14"/>
  <c r="Q597" i="14"/>
  <c r="AI687" i="14"/>
  <c r="AC663" i="14"/>
  <c r="AI645" i="14"/>
  <c r="AC638" i="14"/>
  <c r="AI695" i="14"/>
  <c r="AF671" i="14"/>
  <c r="AI664" i="14"/>
  <c r="K649" i="14"/>
  <c r="AC623" i="14"/>
  <c r="N585" i="14"/>
  <c r="AC577" i="14"/>
  <c r="AI557" i="14"/>
  <c r="W656" i="14"/>
  <c r="W609" i="14"/>
  <c r="AI591" i="14"/>
  <c r="AI565" i="14"/>
  <c r="K552" i="14"/>
  <c r="AC641" i="14"/>
  <c r="K617" i="14"/>
  <c r="K604" i="14"/>
  <c r="Q593" i="14"/>
  <c r="AC564" i="14"/>
  <c r="AI556" i="14"/>
  <c r="Q529" i="14"/>
  <c r="AI631" i="14"/>
  <c r="K599" i="14"/>
  <c r="W553" i="14"/>
  <c r="AC575" i="14"/>
  <c r="AI535" i="14"/>
  <c r="AI511" i="14"/>
  <c r="W536" i="14"/>
  <c r="Q496" i="14"/>
  <c r="N544" i="14"/>
  <c r="AC540" i="14"/>
  <c r="N519" i="14"/>
  <c r="K575" i="14"/>
  <c r="K561" i="14"/>
  <c r="AF624" i="14"/>
  <c r="AC546" i="14"/>
  <c r="N527" i="14"/>
  <c r="AC549" i="14"/>
  <c r="W510" i="14"/>
  <c r="W492" i="14"/>
  <c r="W433" i="14"/>
  <c r="Q501" i="14"/>
  <c r="Q480" i="14"/>
  <c r="AI476" i="14"/>
  <c r="Q464" i="14"/>
  <c r="AI460" i="14"/>
  <c r="Q448" i="14"/>
  <c r="AI444" i="14"/>
  <c r="K416" i="14"/>
  <c r="K400" i="14"/>
  <c r="K384" i="14"/>
  <c r="AI360" i="14"/>
  <c r="AF343" i="14"/>
  <c r="AC588" i="14"/>
  <c r="AC572" i="14"/>
  <c r="N539" i="14"/>
  <c r="AI532" i="14"/>
  <c r="AI512" i="14"/>
  <c r="W499" i="14"/>
  <c r="K476" i="14"/>
  <c r="AC428" i="14"/>
  <c r="AF510" i="14"/>
  <c r="AC495" i="14"/>
  <c r="AF494" i="14"/>
  <c r="AC492" i="14"/>
  <c r="AF460" i="14"/>
  <c r="W524" i="14"/>
  <c r="AF469" i="14"/>
  <c r="K436" i="14"/>
  <c r="W515" i="14"/>
  <c r="K450" i="14"/>
  <c r="K418" i="14"/>
  <c r="AC402" i="14"/>
  <c r="Q382" i="14"/>
  <c r="Q319" i="14"/>
  <c r="AC491" i="14"/>
  <c r="Q507" i="14"/>
  <c r="K434" i="14"/>
  <c r="AC430" i="14"/>
  <c r="AF421" i="14"/>
  <c r="AF413" i="14"/>
  <c r="N386" i="14"/>
  <c r="AI317" i="14"/>
  <c r="N426" i="14"/>
  <c r="N396" i="14"/>
  <c r="Q390" i="14"/>
  <c r="Q378" i="14"/>
  <c r="AF354" i="14"/>
  <c r="K325" i="14"/>
  <c r="K482" i="14"/>
  <c r="AI418" i="14"/>
  <c r="AI301" i="14"/>
  <c r="Q398" i="14"/>
  <c r="N326" i="14"/>
  <c r="AF580" i="14"/>
  <c r="AI422" i="14"/>
  <c r="N338" i="14"/>
  <c r="Q543" i="14"/>
  <c r="K377" i="14"/>
  <c r="W377" i="14"/>
  <c r="W372" i="14"/>
  <c r="AC364" i="14"/>
  <c r="Q369" i="14"/>
  <c r="W369" i="14"/>
  <c r="Q311" i="14"/>
  <c r="N306" i="14"/>
  <c r="K305" i="14"/>
  <c r="AC298" i="14"/>
  <c r="AF293" i="14"/>
  <c r="AF282" i="14"/>
  <c r="W277" i="14"/>
  <c r="AC271" i="14"/>
  <c r="AI265" i="14"/>
  <c r="Q259" i="14"/>
  <c r="AI241" i="14"/>
  <c r="K225" i="14"/>
  <c r="AC380" i="14"/>
  <c r="AI334" i="14"/>
  <c r="N291" i="14"/>
  <c r="AC250" i="14"/>
  <c r="Q246" i="14"/>
  <c r="Q222" i="14"/>
  <c r="AC394" i="14"/>
  <c r="Q345" i="14"/>
  <c r="N342" i="14"/>
  <c r="AC316" i="14"/>
  <c r="Q287" i="14"/>
  <c r="N361" i="14"/>
  <c r="K340" i="14"/>
  <c r="K337" i="14"/>
  <c r="AI327" i="14"/>
  <c r="K291" i="14"/>
  <c r="AI284" i="14"/>
  <c r="W246" i="14"/>
  <c r="W238" i="14"/>
  <c r="W230" i="14"/>
  <c r="Q220" i="14"/>
  <c r="W206" i="14"/>
  <c r="Q188" i="14"/>
  <c r="N406" i="14"/>
  <c r="W350" i="14"/>
  <c r="N332" i="14"/>
  <c r="AI412" i="14"/>
  <c r="Q374" i="14"/>
  <c r="W366" i="14"/>
  <c r="AF356" i="14"/>
  <c r="N353" i="14"/>
  <c r="AF329" i="14"/>
  <c r="K312" i="14"/>
  <c r="W309" i="14"/>
  <c r="AC303" i="14"/>
  <c r="AI297" i="14"/>
  <c r="AI267" i="14"/>
  <c r="AI251" i="14"/>
  <c r="AF234" i="14"/>
  <c r="N248" i="14"/>
  <c r="Q201" i="14"/>
  <c r="AI190" i="14"/>
  <c r="AC183" i="14"/>
  <c r="AI168" i="14"/>
  <c r="K219" i="14"/>
  <c r="N194" i="14"/>
  <c r="AC226" i="14"/>
  <c r="N187" i="14"/>
  <c r="W161" i="14"/>
  <c r="AI154" i="14"/>
  <c r="V60" i="14"/>
  <c r="W136" i="14"/>
  <c r="U60" i="14" s="1"/>
  <c r="W129" i="14"/>
  <c r="AC235" i="14"/>
  <c r="AF202" i="14"/>
  <c r="AI195" i="14"/>
  <c r="K169" i="14"/>
  <c r="AI151" i="14"/>
  <c r="O47" i="14"/>
  <c r="Q110" i="14"/>
  <c r="AH71" i="14"/>
  <c r="AI84" i="14"/>
  <c r="AG71" i="14" s="1"/>
  <c r="AF137" i="14"/>
  <c r="AD57" i="14" s="1"/>
  <c r="AE57" i="14"/>
  <c r="AI272" i="14"/>
  <c r="N195" i="14"/>
  <c r="AI166" i="14"/>
  <c r="N208" i="14"/>
  <c r="Q194" i="14"/>
  <c r="Z171" i="14"/>
  <c r="AC152" i="14"/>
  <c r="W145" i="14"/>
  <c r="K138" i="14"/>
  <c r="I61" i="14" s="1"/>
  <c r="N126" i="14"/>
  <c r="T126" i="14" s="1"/>
  <c r="N110" i="14"/>
  <c r="T110" i="14" s="1"/>
  <c r="AF218" i="14"/>
  <c r="AC209" i="14"/>
  <c r="AC195" i="14"/>
  <c r="Q176" i="14"/>
  <c r="AI160" i="14"/>
  <c r="N131" i="14"/>
  <c r="T131" i="14" s="1"/>
  <c r="Z131" i="14" s="1"/>
  <c r="AC118" i="14"/>
  <c r="V22" i="14"/>
  <c r="W108" i="14"/>
  <c r="U22" i="14" s="1"/>
  <c r="T99" i="14"/>
  <c r="Z99" i="14" s="1"/>
  <c r="T184" i="14"/>
  <c r="W159" i="14"/>
  <c r="AC86" i="14"/>
  <c r="Y41" i="14"/>
  <c r="Z41" i="14" s="1"/>
  <c r="AC264" i="14"/>
  <c r="AF114" i="14"/>
  <c r="AD31" i="14" s="1"/>
  <c r="AE31" i="14"/>
  <c r="AF31" i="14" s="1"/>
  <c r="T100" i="14"/>
  <c r="W81" i="14"/>
  <c r="U62" i="14" s="1"/>
  <c r="V62" i="14"/>
  <c r="AC22" i="14"/>
  <c r="AC106" i="14"/>
  <c r="AE43" i="14"/>
  <c r="AF43" i="14" s="1"/>
  <c r="K185" i="14"/>
  <c r="AF170" i="14"/>
  <c r="N170" i="14"/>
  <c r="AF134" i="14"/>
  <c r="AH30" i="14"/>
  <c r="AI30" i="14" s="1"/>
  <c r="AF82" i="14"/>
  <c r="AI93" i="14"/>
  <c r="AC174" i="14"/>
  <c r="M58" i="14"/>
  <c r="N58" i="14" s="1"/>
  <c r="N113" i="14"/>
  <c r="L58" i="14" s="1"/>
  <c r="W101" i="14"/>
  <c r="N78" i="14"/>
  <c r="AC41" i="14"/>
  <c r="Z92" i="14"/>
  <c r="Q130" i="14"/>
  <c r="Q232" i="14"/>
  <c r="P27" i="14"/>
  <c r="Q27" i="14" s="1"/>
  <c r="W85" i="14"/>
  <c r="V69" i="14"/>
  <c r="K203" i="14"/>
  <c r="AF155" i="14"/>
  <c r="AI121" i="14"/>
  <c r="AC117" i="14"/>
  <c r="AA69" i="14" s="1"/>
  <c r="W89" i="14"/>
  <c r="U27" i="14" s="1"/>
  <c r="V27" i="14"/>
  <c r="AF1058" i="14"/>
  <c r="AC1010" i="14"/>
  <c r="AI1027" i="14"/>
  <c r="AI994" i="14"/>
  <c r="K974" i="14"/>
  <c r="W984" i="14"/>
  <c r="AI931" i="14"/>
  <c r="Q917" i="14"/>
  <c r="N874" i="14"/>
  <c r="N889" i="14"/>
  <c r="AC825" i="14"/>
  <c r="K849" i="14"/>
  <c r="Q798" i="14"/>
  <c r="AC800" i="14"/>
  <c r="Q750" i="14"/>
  <c r="N710" i="14"/>
  <c r="Q702" i="14"/>
  <c r="AC673" i="14"/>
  <c r="AI639" i="14"/>
  <c r="AC661" i="14"/>
  <c r="N633" i="14"/>
  <c r="Q562" i="14"/>
  <c r="N671" i="14"/>
  <c r="Q616" i="14"/>
  <c r="AF596" i="14"/>
  <c r="Q567" i="14"/>
  <c r="W631" i="14"/>
  <c r="AI560" i="14"/>
  <c r="AI508" i="14"/>
  <c r="AC493" i="14"/>
  <c r="AF607" i="14"/>
  <c r="Q468" i="14"/>
  <c r="W559" i="14"/>
  <c r="AC500" i="14"/>
  <c r="AI464" i="14"/>
  <c r="N385" i="14"/>
  <c r="N501" i="14"/>
  <c r="N460" i="14"/>
  <c r="Q588" i="14"/>
  <c r="AF453" i="14"/>
  <c r="K322" i="14"/>
  <c r="K430" i="14"/>
  <c r="W381" i="14"/>
  <c r="N378" i="14"/>
  <c r="AI442" i="14"/>
  <c r="K373" i="14"/>
  <c r="W543" i="14"/>
  <c r="AI273" i="14"/>
  <c r="K380" i="14"/>
  <c r="Q289" i="14"/>
  <c r="Q297" i="14"/>
  <c r="AI406" i="14"/>
  <c r="Q412" i="14"/>
  <c r="AI285" i="14"/>
  <c r="AC309" i="14"/>
  <c r="AC241" i="14"/>
  <c r="Q171" i="14"/>
  <c r="AC143" i="14"/>
  <c r="AH63" i="14"/>
  <c r="AI186" i="14"/>
  <c r="AG63" i="14" s="1"/>
  <c r="AC1070" i="14"/>
  <c r="AI1076" i="14"/>
  <c r="AI1073" i="14"/>
  <c r="AI1051" i="14"/>
  <c r="Q1048" i="14"/>
  <c r="N1046" i="14"/>
  <c r="W1032" i="14"/>
  <c r="K1000" i="14"/>
  <c r="AF1008" i="14"/>
  <c r="W994" i="14"/>
  <c r="AI982" i="14"/>
  <c r="AI959" i="14"/>
  <c r="AI914" i="14"/>
  <c r="AC928" i="14"/>
  <c r="K947" i="14"/>
  <c r="AF935" i="14"/>
  <c r="AC906" i="14"/>
  <c r="N891" i="14"/>
  <c r="K875" i="14"/>
  <c r="W884" i="14"/>
  <c r="AI883" i="14"/>
  <c r="AI895" i="14"/>
  <c r="Q858" i="14"/>
  <c r="AF869" i="14"/>
  <c r="AI825" i="14"/>
  <c r="K837" i="14"/>
  <c r="AF831" i="14"/>
  <c r="Q827" i="14"/>
  <c r="N809" i="14"/>
  <c r="Q742" i="14"/>
  <c r="W793" i="14"/>
  <c r="N749" i="14"/>
  <c r="AC790" i="14"/>
  <c r="Q763" i="14"/>
  <c r="Q782" i="14"/>
  <c r="K765" i="14"/>
  <c r="AF714" i="14"/>
  <c r="K688" i="14"/>
  <c r="K673" i="14"/>
  <c r="Q635" i="14"/>
  <c r="Q681" i="14"/>
  <c r="AC679" i="14"/>
  <c r="W649" i="14"/>
  <c r="N639" i="14"/>
  <c r="N680" i="14"/>
  <c r="N622" i="14"/>
  <c r="K613" i="14"/>
  <c r="AC653" i="14"/>
  <c r="K640" i="14"/>
  <c r="AI663" i="14"/>
  <c r="Q623" i="14"/>
  <c r="N609" i="14"/>
  <c r="W564" i="14"/>
  <c r="K1072" i="14"/>
  <c r="AF1070" i="14"/>
  <c r="K1063" i="14"/>
  <c r="W1076" i="14"/>
  <c r="AC1062" i="14"/>
  <c r="AF1063" i="14"/>
  <c r="N1073" i="14"/>
  <c r="K1060" i="14"/>
  <c r="AF1038" i="14"/>
  <c r="W1055" i="14"/>
  <c r="N1044" i="14"/>
  <c r="AI1035" i="14"/>
  <c r="AC1046" i="14"/>
  <c r="N1036" i="14"/>
  <c r="AF1047" i="14"/>
  <c r="AF1044" i="14"/>
  <c r="Q1032" i="14"/>
  <c r="AF1029" i="14"/>
  <c r="AC1025" i="14"/>
  <c r="K1043" i="14"/>
  <c r="AF1024" i="14"/>
  <c r="AF1014" i="14"/>
  <c r="N1002" i="14"/>
  <c r="AC998" i="14"/>
  <c r="AF1020" i="14"/>
  <c r="AI993" i="14"/>
  <c r="AF975" i="14"/>
  <c r="Q1020" i="14"/>
  <c r="AF1021" i="14"/>
  <c r="N1012" i="14"/>
  <c r="K992" i="14"/>
  <c r="AC990" i="14"/>
  <c r="K1005" i="14"/>
  <c r="K1001" i="14"/>
  <c r="Q1004" i="14"/>
  <c r="N1006" i="14"/>
  <c r="AI1016" i="14"/>
  <c r="AC988" i="14"/>
  <c r="W988" i="14"/>
  <c r="AI965" i="14"/>
  <c r="Q1009" i="14"/>
  <c r="W969" i="14"/>
  <c r="AI972" i="14"/>
  <c r="N970" i="14"/>
  <c r="AF982" i="14"/>
  <c r="AI967" i="14"/>
  <c r="AF954" i="14"/>
  <c r="AC974" i="14"/>
  <c r="AC967" i="14"/>
  <c r="Q976" i="14"/>
  <c r="AC985" i="14"/>
  <c r="N959" i="14"/>
  <c r="AF984" i="14"/>
  <c r="AF955" i="14"/>
  <c r="AC956" i="14"/>
  <c r="Q932" i="14"/>
  <c r="AI961" i="14"/>
  <c r="N943" i="14"/>
  <c r="K943" i="14"/>
  <c r="AC963" i="14"/>
  <c r="W911" i="14"/>
  <c r="Q929" i="14"/>
  <c r="W924" i="14"/>
  <c r="N916" i="14"/>
  <c r="K912" i="14"/>
  <c r="K904" i="14"/>
  <c r="AC930" i="14"/>
  <c r="AF929" i="14"/>
  <c r="N947" i="14"/>
  <c r="AC938" i="14"/>
  <c r="N921" i="14"/>
  <c r="K938" i="14"/>
  <c r="K917" i="14"/>
  <c r="AI897" i="14"/>
  <c r="AI890" i="14"/>
  <c r="AF903" i="14"/>
  <c r="AC898" i="14"/>
  <c r="AI865" i="14"/>
  <c r="AC925" i="14"/>
  <c r="AI872" i="14"/>
  <c r="AI866" i="14"/>
  <c r="N855" i="14"/>
  <c r="K885" i="14"/>
  <c r="N866" i="14"/>
  <c r="K909" i="14"/>
  <c r="AI889" i="14"/>
  <c r="AF883" i="14"/>
  <c r="AF878" i="14"/>
  <c r="Q895" i="14"/>
  <c r="AF884" i="14"/>
  <c r="AC858" i="14"/>
  <c r="AC843" i="14"/>
  <c r="AC864" i="14"/>
  <c r="Q869" i="14"/>
  <c r="Q838" i="14"/>
  <c r="AF877" i="14"/>
  <c r="AI854" i="14"/>
  <c r="AI844" i="14"/>
  <c r="Q841" i="14"/>
  <c r="AC824" i="14"/>
  <c r="N812" i="14"/>
  <c r="AC851" i="14"/>
  <c r="AI831" i="14"/>
  <c r="AF817" i="14"/>
  <c r="AI851" i="14"/>
  <c r="AI845" i="14"/>
  <c r="N826" i="14"/>
  <c r="AI807" i="14"/>
  <c r="W862" i="14"/>
  <c r="AI826" i="14"/>
  <c r="Q849" i="14"/>
  <c r="AC837" i="14"/>
  <c r="N835" i="14"/>
  <c r="Q833" i="14"/>
  <c r="AI819" i="14"/>
  <c r="N856" i="14"/>
  <c r="AC809" i="14"/>
  <c r="AI792" i="14"/>
  <c r="AC794" i="14"/>
  <c r="K785" i="14"/>
  <c r="AC810" i="14"/>
  <c r="N800" i="14"/>
  <c r="AC786" i="14"/>
  <c r="AI772" i="14"/>
  <c r="W760" i="14"/>
  <c r="K811" i="14"/>
  <c r="K810" i="14"/>
  <c r="AF758" i="14"/>
  <c r="AI804" i="14"/>
  <c r="AF771" i="14"/>
  <c r="Q737" i="14"/>
  <c r="N748" i="14"/>
  <c r="AC744" i="14"/>
  <c r="K783" i="14"/>
  <c r="Q773" i="14"/>
  <c r="K729" i="14"/>
  <c r="Q755" i="14"/>
  <c r="N744" i="14"/>
  <c r="AI739" i="14"/>
  <c r="AC729" i="14"/>
  <c r="AI789" i="14"/>
  <c r="W761" i="14"/>
  <c r="AC765" i="14"/>
  <c r="K724" i="14"/>
  <c r="W741" i="14"/>
  <c r="N729" i="14"/>
  <c r="N718" i="14"/>
  <c r="Q718" i="14"/>
  <c r="AF712" i="14"/>
  <c r="Q710" i="14"/>
  <c r="AC731" i="14"/>
  <c r="AF706" i="14"/>
  <c r="K721" i="14"/>
  <c r="AI697" i="14"/>
  <c r="N658" i="14"/>
  <c r="Q627" i="14"/>
  <c r="AC677" i="14"/>
  <c r="W680" i="14"/>
  <c r="W679" i="14"/>
  <c r="AI646" i="14"/>
  <c r="K638" i="14"/>
  <c r="Q680" i="14"/>
  <c r="AF649" i="14"/>
  <c r="AF639" i="14"/>
  <c r="AI625" i="14"/>
  <c r="K589" i="14"/>
  <c r="AF625" i="14"/>
  <c r="AF615" i="14"/>
  <c r="Q594" i="14"/>
  <c r="K584" i="14"/>
  <c r="K657" i="14"/>
  <c r="W637" i="14"/>
  <c r="K622" i="14"/>
  <c r="AC687" i="14"/>
  <c r="W663" i="14"/>
  <c r="W645" i="14"/>
  <c r="W634" i="14"/>
  <c r="AC695" i="14"/>
  <c r="AI649" i="14"/>
  <c r="AF623" i="14"/>
  <c r="W585" i="14"/>
  <c r="N577" i="14"/>
  <c r="N557" i="14"/>
  <c r="Q656" i="14"/>
  <c r="AF616" i="14"/>
  <c r="AF609" i="14"/>
  <c r="AI601" i="14"/>
  <c r="N591" i="14"/>
  <c r="N565" i="14"/>
  <c r="AI552" i="14"/>
  <c r="AI617" i="14"/>
  <c r="AI581" i="14"/>
  <c r="AC560" i="14"/>
  <c r="AI548" i="14"/>
  <c r="W567" i="14"/>
  <c r="W556" i="14"/>
  <c r="AC525" i="14"/>
  <c r="Q631" i="14"/>
  <c r="AI599" i="14"/>
  <c r="N550" i="14"/>
  <c r="N535" i="14"/>
  <c r="N511" i="14"/>
  <c r="N516" i="14"/>
  <c r="AI493" i="14"/>
  <c r="Q648" i="14"/>
  <c r="N566" i="14"/>
  <c r="Q544" i="14"/>
  <c r="AI575" i="14"/>
  <c r="AF561" i="14"/>
  <c r="K624" i="14"/>
  <c r="Q546" i="14"/>
  <c r="Q549" i="14"/>
  <c r="W534" i="14"/>
  <c r="K528" i="14"/>
  <c r="W495" i="14"/>
  <c r="Q523" i="14"/>
  <c r="AI429" i="14"/>
  <c r="K500" i="14"/>
  <c r="AF475" i="14"/>
  <c r="AF459" i="14"/>
  <c r="AF443" i="14"/>
  <c r="W428" i="14"/>
  <c r="AF415" i="14"/>
  <c r="AF399" i="14"/>
  <c r="AF383" i="14"/>
  <c r="K360" i="14"/>
  <c r="AI336" i="14"/>
  <c r="Q509" i="14"/>
  <c r="Q502" i="14"/>
  <c r="AC501" i="14"/>
  <c r="AI588" i="14"/>
  <c r="N572" i="14"/>
  <c r="W539" i="14"/>
  <c r="K532" i="14"/>
  <c r="AC512" i="14"/>
  <c r="K510" i="14"/>
  <c r="K494" i="14"/>
  <c r="AF452" i="14"/>
  <c r="W542" i="14"/>
  <c r="Q469" i="14"/>
  <c r="AF445" i="14"/>
  <c r="AI450" i="14"/>
  <c r="W450" i="14"/>
  <c r="W402" i="14"/>
  <c r="N388" i="14"/>
  <c r="K382" i="14"/>
  <c r="N491" i="14"/>
  <c r="W491" i="14"/>
  <c r="N507" i="14"/>
  <c r="AI434" i="14"/>
  <c r="N430" i="14"/>
  <c r="AC386" i="14"/>
  <c r="AI370" i="14"/>
  <c r="AI354" i="14"/>
  <c r="AI338" i="14"/>
  <c r="W426" i="14"/>
  <c r="W405" i="14"/>
  <c r="K396" i="14"/>
  <c r="K390" i="14"/>
  <c r="N362" i="14"/>
  <c r="AF338" i="14"/>
  <c r="AI325" i="14"/>
  <c r="AI482" i="14"/>
  <c r="W482" i="14"/>
  <c r="Q414" i="14"/>
  <c r="K314" i="14"/>
  <c r="K301" i="14"/>
  <c r="Q442" i="14"/>
  <c r="K398" i="14"/>
  <c r="K381" i="14"/>
  <c r="K580" i="14"/>
  <c r="AC422" i="14"/>
  <c r="N370" i="14"/>
  <c r="N354" i="14"/>
  <c r="AC338" i="14"/>
  <c r="Q377" i="14"/>
  <c r="AF372" i="14"/>
  <c r="K364" i="14"/>
  <c r="N348" i="14"/>
  <c r="AI286" i="14"/>
  <c r="K279" i="14"/>
  <c r="AC369" i="14"/>
  <c r="W306" i="14"/>
  <c r="W282" i="14"/>
  <c r="K265" i="14"/>
  <c r="N258" i="14"/>
  <c r="K241" i="14"/>
  <c r="W380" i="14"/>
  <c r="AF342" i="14"/>
  <c r="K334" i="14"/>
  <c r="K318" i="14"/>
  <c r="AC289" i="14"/>
  <c r="W394" i="14"/>
  <c r="AC345" i="14"/>
  <c r="AC287" i="14"/>
  <c r="W251" i="14"/>
  <c r="K361" i="14"/>
  <c r="W361" i="14"/>
  <c r="AI340" i="14"/>
  <c r="N327" i="14"/>
  <c r="AF327" i="14"/>
  <c r="W295" i="14"/>
  <c r="AC290" i="14"/>
  <c r="N275" i="14"/>
  <c r="N267" i="14"/>
  <c r="N259" i="14"/>
  <c r="Q252" i="14"/>
  <c r="T181" i="14"/>
  <c r="Z181" i="14" s="1"/>
  <c r="Q140" i="14"/>
  <c r="Q458" i="14"/>
  <c r="AI350" i="14"/>
  <c r="Q332" i="14"/>
  <c r="AC412" i="14"/>
  <c r="K389" i="14"/>
  <c r="Q358" i="14"/>
  <c r="AC374" i="14"/>
  <c r="AI366" i="14"/>
  <c r="Q356" i="14"/>
  <c r="Q353" i="14"/>
  <c r="W353" i="14"/>
  <c r="K329" i="14"/>
  <c r="AI312" i="14"/>
  <c r="AF309" i="14"/>
  <c r="K293" i="14"/>
  <c r="K267" i="14"/>
  <c r="K251" i="14"/>
  <c r="AC233" i="14"/>
  <c r="W248" i="14"/>
  <c r="N224" i="14"/>
  <c r="N200" i="14"/>
  <c r="W190" i="14"/>
  <c r="N168" i="14"/>
  <c r="T168" i="14"/>
  <c r="Z168" i="14" s="1"/>
  <c r="AB48" i="14"/>
  <c r="AC162" i="14"/>
  <c r="AA48" i="14" s="1"/>
  <c r="AI139" i="14"/>
  <c r="AG38" i="14" s="1"/>
  <c r="AH38" i="14"/>
  <c r="AI38" i="14" s="1"/>
  <c r="Z129" i="14"/>
  <c r="AI219" i="14"/>
  <c r="AF210" i="14"/>
  <c r="Q144" i="14"/>
  <c r="W139" i="14"/>
  <c r="U38" i="14" s="1"/>
  <c r="V38" i="14"/>
  <c r="N226" i="14"/>
  <c r="AI191" i="14"/>
  <c r="Q187" i="14"/>
  <c r="K179" i="14"/>
  <c r="AF161" i="14"/>
  <c r="N154" i="14"/>
  <c r="T154" i="14" s="1"/>
  <c r="Z154" i="14" s="1"/>
  <c r="AC136" i="14"/>
  <c r="AA60" i="14" s="1"/>
  <c r="AF129" i="14"/>
  <c r="AD59" i="14" s="1"/>
  <c r="AE59" i="14"/>
  <c r="AC211" i="14"/>
  <c r="K202" i="14"/>
  <c r="AF194" i="14"/>
  <c r="K187" i="14"/>
  <c r="N177" i="14"/>
  <c r="T177" i="14" s="1"/>
  <c r="Z177" i="14" s="1"/>
  <c r="AI169" i="14"/>
  <c r="AI158" i="14"/>
  <c r="T146" i="14"/>
  <c r="Z146" i="14" s="1"/>
  <c r="N137" i="14"/>
  <c r="L57" i="14" s="1"/>
  <c r="M57" i="14"/>
  <c r="AH22" i="14"/>
  <c r="AI108" i="14"/>
  <c r="AG22" i="14" s="1"/>
  <c r="J71" i="14"/>
  <c r="K84" i="14"/>
  <c r="K137" i="14"/>
  <c r="I57" i="14" s="1"/>
  <c r="J57" i="14"/>
  <c r="AC272" i="14"/>
  <c r="Q195" i="14"/>
  <c r="W177" i="14"/>
  <c r="W166" i="14"/>
  <c r="W144" i="14"/>
  <c r="K256" i="14"/>
  <c r="AC240" i="14"/>
  <c r="K235" i="14"/>
  <c r="AI182" i="14"/>
  <c r="Q168" i="14"/>
  <c r="AF152" i="14"/>
  <c r="AF145" i="14"/>
  <c r="AI138" i="14"/>
  <c r="AF124" i="14"/>
  <c r="AF108" i="14"/>
  <c r="AD22" i="14" s="1"/>
  <c r="AE22" i="14"/>
  <c r="Q95" i="14"/>
  <c r="Q79" i="14"/>
  <c r="O57" i="14" s="1"/>
  <c r="P57" i="14"/>
  <c r="K243" i="14"/>
  <c r="K227" i="14"/>
  <c r="K218" i="14"/>
  <c r="AF209" i="14"/>
  <c r="AI175" i="14"/>
  <c r="N160" i="14"/>
  <c r="L47" i="14" s="1"/>
  <c r="M47" i="14"/>
  <c r="AC135" i="14"/>
  <c r="Q131" i="14"/>
  <c r="AB61" i="14"/>
  <c r="AC126" i="14"/>
  <c r="AA61" i="14" s="1"/>
  <c r="W116" i="14"/>
  <c r="W92" i="14"/>
  <c r="U21" i="14" s="1"/>
  <c r="Q159" i="14"/>
  <c r="Q109" i="14"/>
  <c r="T95" i="14"/>
  <c r="Z95" i="14" s="1"/>
  <c r="N86" i="14"/>
  <c r="S25" i="14"/>
  <c r="T25" i="14" s="1"/>
  <c r="N264" i="14"/>
  <c r="Z140" i="14"/>
  <c r="AC90" i="14"/>
  <c r="N106" i="14"/>
  <c r="AI185" i="14"/>
  <c r="W170" i="14"/>
  <c r="Q134" i="14"/>
  <c r="N93" i="14"/>
  <c r="T180" i="14"/>
  <c r="Z180" i="14" s="1"/>
  <c r="P71" i="14"/>
  <c r="Q71" i="14" s="1"/>
  <c r="Q122" i="14"/>
  <c r="O71" i="14" s="1"/>
  <c r="Y57" i="14"/>
  <c r="K25" i="14"/>
  <c r="W113" i="14"/>
  <c r="U58" i="14" s="1"/>
  <c r="V58" i="14"/>
  <c r="Z100" i="14"/>
  <c r="Q78" i="14"/>
  <c r="Q64" i="14"/>
  <c r="Y30" i="14"/>
  <c r="M22" i="14"/>
  <c r="Z107" i="14"/>
  <c r="Q192" i="14"/>
  <c r="AC130" i="14"/>
  <c r="K117" i="14"/>
  <c r="S59" i="14"/>
  <c r="AI232" i="14"/>
  <c r="N217" i="14"/>
  <c r="K217" i="14"/>
  <c r="O27" i="14"/>
  <c r="AI203" i="14"/>
  <c r="Z184" i="14"/>
  <c r="AI155" i="14"/>
  <c r="K122" i="14"/>
  <c r="AC121" i="14"/>
  <c r="Z108" i="14"/>
  <c r="X22" i="14" s="1"/>
  <c r="Y73" i="14"/>
  <c r="P23" i="14"/>
  <c r="Q98" i="14"/>
  <c r="O23" i="14" s="1"/>
  <c r="Z84" i="14"/>
  <c r="K36" i="14"/>
  <c r="S41" i="14"/>
  <c r="T41" i="14" s="1"/>
  <c r="K1076" i="14"/>
  <c r="AC1047" i="14"/>
  <c r="N1013" i="14"/>
  <c r="N1027" i="14"/>
  <c r="Q1006" i="14"/>
  <c r="Q933" i="14"/>
  <c r="N985" i="14"/>
  <c r="Q945" i="14"/>
  <c r="AF937" i="14"/>
  <c r="Q914" i="14"/>
  <c r="N885" i="14"/>
  <c r="N863" i="14"/>
  <c r="AF872" i="14"/>
  <c r="AI803" i="14"/>
  <c r="AI835" i="14"/>
  <c r="N820" i="14"/>
  <c r="W815" i="14"/>
  <c r="AF772" i="14"/>
  <c r="Q729" i="14"/>
  <c r="N773" i="14"/>
  <c r="Q699" i="14"/>
  <c r="W736" i="14"/>
  <c r="AI673" i="14"/>
  <c r="AF662" i="14"/>
  <c r="AF645" i="14"/>
  <c r="K597" i="14"/>
  <c r="AF640" i="14"/>
  <c r="Q626" i="14"/>
  <c r="Q604" i="14"/>
  <c r="Q581" i="14"/>
  <c r="Q497" i="14"/>
  <c r="AC519" i="14"/>
  <c r="AI648" i="14"/>
  <c r="K519" i="14"/>
  <c r="K583" i="14"/>
  <c r="K546" i="14"/>
  <c r="AI509" i="14"/>
  <c r="Q460" i="14"/>
  <c r="AI559" i="14"/>
  <c r="Q499" i="14"/>
  <c r="AI480" i="14"/>
  <c r="N401" i="14"/>
  <c r="AI344" i="14"/>
  <c r="N476" i="14"/>
  <c r="AC499" i="14"/>
  <c r="AF476" i="14"/>
  <c r="N542" i="14"/>
  <c r="N437" i="14"/>
  <c r="AF515" i="14"/>
  <c r="AI333" i="14"/>
  <c r="AF357" i="14"/>
  <c r="N397" i="14"/>
  <c r="AF381" i="14"/>
  <c r="N580" i="14"/>
  <c r="N405" i="14"/>
  <c r="W330" i="14"/>
  <c r="W348" i="14"/>
  <c r="N302" i="14"/>
  <c r="K284" i="14"/>
  <c r="K327" i="14"/>
  <c r="W458" i="14"/>
  <c r="AF389" i="14"/>
  <c r="W312" i="14"/>
  <c r="AF258" i="14"/>
  <c r="AF224" i="14"/>
  <c r="AC160" i="14"/>
  <c r="AA47" i="14" s="1"/>
  <c r="T166" i="14"/>
  <c r="K1071" i="14"/>
  <c r="Q1062" i="14"/>
  <c r="AI1063" i="14"/>
  <c r="W1053" i="14"/>
  <c r="K1055" i="14"/>
  <c r="N1029" i="14"/>
  <c r="K1025" i="14"/>
  <c r="N1024" i="14"/>
  <c r="Q1000" i="14"/>
  <c r="AC1027" i="14"/>
  <c r="K1012" i="14"/>
  <c r="Q1001" i="14"/>
  <c r="AF981" i="14"/>
  <c r="AF974" i="14"/>
  <c r="AI951" i="14"/>
  <c r="AI939" i="14"/>
  <c r="AI922" i="14"/>
  <c r="AI937" i="14"/>
  <c r="K952" i="14"/>
  <c r="AC913" i="14"/>
  <c r="Q911" i="14"/>
  <c r="K903" i="14"/>
  <c r="AF925" i="14"/>
  <c r="N879" i="14"/>
  <c r="Q872" i="14"/>
  <c r="W858" i="14"/>
  <c r="AC877" i="14"/>
  <c r="AI847" i="14"/>
  <c r="AF825" i="14"/>
  <c r="N803" i="14"/>
  <c r="AI849" i="14"/>
  <c r="AC833" i="14"/>
  <c r="AI853" i="14"/>
  <c r="Q820" i="14"/>
  <c r="AC764" i="14"/>
  <c r="K786" i="14"/>
  <c r="W811" i="14"/>
  <c r="AC771" i="14"/>
  <c r="AC728" i="14"/>
  <c r="W773" i="14"/>
  <c r="AF789" i="14"/>
  <c r="Q757" i="14"/>
  <c r="N732" i="14"/>
  <c r="AC712" i="14"/>
  <c r="W704" i="14"/>
  <c r="AI716" i="14"/>
  <c r="K681" i="14"/>
  <c r="AF1071" i="14"/>
  <c r="K1056" i="14"/>
  <c r="AF1076" i="14"/>
  <c r="W1073" i="14"/>
  <c r="K1054" i="14"/>
  <c r="AC1057" i="14"/>
  <c r="AF1055" i="14"/>
  <c r="AF1046" i="14"/>
  <c r="K1047" i="14"/>
  <c r="W1044" i="14"/>
  <c r="AI1032" i="14"/>
  <c r="Q1029" i="14"/>
  <c r="AC1026" i="14"/>
  <c r="W1045" i="14"/>
  <c r="AI1043" i="14"/>
  <c r="AF995" i="14"/>
  <c r="AC1000" i="14"/>
  <c r="Q996" i="14"/>
  <c r="K996" i="14"/>
  <c r="W1027" i="14"/>
  <c r="Q1021" i="14"/>
  <c r="W1012" i="14"/>
  <c r="AI992" i="14"/>
  <c r="AC1005" i="14"/>
  <c r="AF1001" i="14"/>
  <c r="N1008" i="14"/>
  <c r="AC1004" i="14"/>
  <c r="AC1016" i="14"/>
  <c r="AF988" i="14"/>
  <c r="N981" i="14"/>
  <c r="W965" i="14"/>
  <c r="K969" i="14"/>
  <c r="AI954" i="14"/>
  <c r="N972" i="14"/>
  <c r="Q982" i="14"/>
  <c r="N967" i="14"/>
  <c r="Q949" i="14"/>
  <c r="Q974" i="14"/>
  <c r="N951" i="14"/>
  <c r="K985" i="14"/>
  <c r="W959" i="14"/>
  <c r="K955" i="14"/>
  <c r="AI932" i="14"/>
  <c r="N956" i="14"/>
  <c r="AI936" i="14"/>
  <c r="AC943" i="14"/>
  <c r="AI943" i="14"/>
  <c r="N963" i="14"/>
  <c r="AI953" i="14"/>
  <c r="AF922" i="14"/>
  <c r="AI940" i="14"/>
  <c r="AF911" i="14"/>
  <c r="K928" i="14"/>
  <c r="W916" i="14"/>
  <c r="AI912" i="14"/>
  <c r="AI904" i="14"/>
  <c r="AF930" i="14"/>
  <c r="Q952" i="14"/>
  <c r="AC952" i="14"/>
  <c r="W947" i="14"/>
  <c r="AI938" i="14"/>
  <c r="AF917" i="14"/>
  <c r="W897" i="14"/>
  <c r="AC882" i="14"/>
  <c r="AF906" i="14"/>
  <c r="K887" i="14"/>
  <c r="K865" i="14"/>
  <c r="Q898" i="14"/>
  <c r="Q891" i="14"/>
  <c r="AI885" i="14"/>
  <c r="W866" i="14"/>
  <c r="AF909" i="14"/>
  <c r="AF889" i="14"/>
  <c r="W889" i="14"/>
  <c r="K880" i="14"/>
  <c r="AF875" i="14"/>
  <c r="N883" i="14"/>
  <c r="AC871" i="14"/>
  <c r="AC895" i="14"/>
  <c r="Q866" i="14"/>
  <c r="W838" i="14"/>
  <c r="W843" i="14"/>
  <c r="AF864" i="14"/>
  <c r="AC869" i="14"/>
  <c r="N877" i="14"/>
  <c r="AF854" i="14"/>
  <c r="AF823" i="14"/>
  <c r="Q812" i="14"/>
  <c r="AC845" i="14"/>
  <c r="W807" i="14"/>
  <c r="AF837" i="14"/>
  <c r="W835" i="14"/>
  <c r="AC831" i="14"/>
  <c r="N819" i="14"/>
  <c r="N853" i="14"/>
  <c r="W827" i="14"/>
  <c r="AF809" i="14"/>
  <c r="Q816" i="14"/>
  <c r="Q794" i="14"/>
  <c r="Q776" i="14"/>
  <c r="N797" i="14"/>
  <c r="Q786" i="14"/>
  <c r="K772" i="14"/>
  <c r="Q758" i="14"/>
  <c r="AI811" i="14"/>
  <c r="AI810" i="14"/>
  <c r="AF802" i="14"/>
  <c r="Q769" i="14"/>
  <c r="AC804" i="14"/>
  <c r="AF756" i="14"/>
  <c r="Q771" i="14"/>
  <c r="Q744" i="14"/>
  <c r="AC725" i="14"/>
  <c r="AI783" i="14"/>
  <c r="AI749" i="14"/>
  <c r="K737" i="14"/>
  <c r="AI790" i="14"/>
  <c r="K755" i="14"/>
  <c r="W744" i="14"/>
  <c r="K779" i="14"/>
  <c r="K763" i="14"/>
  <c r="AF749" i="14"/>
  <c r="AC737" i="14"/>
  <c r="W789" i="14"/>
  <c r="AF782" i="14"/>
  <c r="Q761" i="14"/>
  <c r="K757" i="14"/>
  <c r="N765" i="14"/>
  <c r="K740" i="14"/>
  <c r="K732" i="14"/>
  <c r="AI724" i="14"/>
  <c r="K788" i="14"/>
  <c r="AF761" i="14"/>
  <c r="W718" i="14"/>
  <c r="AI714" i="14"/>
  <c r="Q712" i="14"/>
  <c r="AI710" i="14"/>
  <c r="K708" i="14"/>
  <c r="W731" i="14"/>
  <c r="Q706" i="14"/>
  <c r="AI704" i="14"/>
  <c r="AC702" i="14"/>
  <c r="N697" i="14"/>
  <c r="AF721" i="14"/>
  <c r="AC716" i="14"/>
  <c r="Q696" i="14"/>
  <c r="W693" i="14"/>
  <c r="W685" i="14"/>
  <c r="W677" i="14"/>
  <c r="AF713" i="14"/>
  <c r="Q689" i="14"/>
  <c r="AF679" i="14"/>
  <c r="N646" i="14"/>
  <c r="W642" i="14"/>
  <c r="AC637" i="14"/>
  <c r="Q633" i="14"/>
  <c r="W655" i="14"/>
  <c r="N625" i="14"/>
  <c r="AI629" i="14"/>
  <c r="AC622" i="14"/>
  <c r="AI605" i="14"/>
  <c r="AC647" i="14"/>
  <c r="Q638" i="14"/>
  <c r="AI592" i="14"/>
  <c r="AC582" i="14"/>
  <c r="K672" i="14"/>
  <c r="AI657" i="14"/>
  <c r="AC630" i="14"/>
  <c r="N687" i="14"/>
  <c r="AF663" i="14"/>
  <c r="N634" i="14"/>
  <c r="N695" i="14"/>
  <c r="Q671" i="14"/>
  <c r="N655" i="14"/>
  <c r="N649" i="14"/>
  <c r="Q585" i="14"/>
  <c r="Q577" i="14"/>
  <c r="AC573" i="14"/>
  <c r="AC656" i="14"/>
  <c r="K616" i="14"/>
  <c r="Q609" i="14"/>
  <c r="AC601" i="14"/>
  <c r="W591" i="14"/>
  <c r="K641" i="14"/>
  <c r="Q617" i="14"/>
  <c r="N617" i="14"/>
  <c r="AI593" i="14"/>
  <c r="AC581" i="14"/>
  <c r="W558" i="14"/>
  <c r="AF567" i="14"/>
  <c r="Q521" i="14"/>
  <c r="N599" i="14"/>
  <c r="W550" i="14"/>
  <c r="W527" i="14"/>
  <c r="Q516" i="14"/>
  <c r="AC508" i="14"/>
  <c r="N493" i="14"/>
  <c r="AC648" i="14"/>
  <c r="AI566" i="14"/>
  <c r="AF527" i="14"/>
  <c r="W504" i="14"/>
  <c r="N583" i="14"/>
  <c r="Q575" i="14"/>
  <c r="AI561" i="14"/>
  <c r="AI624" i="14"/>
  <c r="K607" i="14"/>
  <c r="AF534" i="14"/>
  <c r="AF528" i="14"/>
  <c r="N487" i="14"/>
  <c r="K483" i="14"/>
  <c r="K475" i="14"/>
  <c r="K467" i="14"/>
  <c r="K459" i="14"/>
  <c r="K451" i="14"/>
  <c r="K443" i="14"/>
  <c r="AC559" i="14"/>
  <c r="W518" i="14"/>
  <c r="K429" i="14"/>
  <c r="K524" i="14"/>
  <c r="AF500" i="14"/>
  <c r="AI472" i="14"/>
  <c r="AI456" i="14"/>
  <c r="AI440" i="14"/>
  <c r="N425" i="14"/>
  <c r="N409" i="14"/>
  <c r="N393" i="14"/>
  <c r="AI376" i="14"/>
  <c r="AF359" i="14"/>
  <c r="K336" i="14"/>
  <c r="AC509" i="14"/>
  <c r="AC502" i="14"/>
  <c r="AF501" i="14"/>
  <c r="W572" i="14"/>
  <c r="W532" i="14"/>
  <c r="N512" i="14"/>
  <c r="K468" i="14"/>
  <c r="AC420" i="14"/>
  <c r="AI510" i="14"/>
  <c r="K495" i="14"/>
  <c r="AI494" i="14"/>
  <c r="AF444" i="14"/>
  <c r="AF542" i="14"/>
  <c r="AF485" i="14"/>
  <c r="Q445" i="14"/>
  <c r="W424" i="14"/>
  <c r="K515" i="14"/>
  <c r="K474" i="14"/>
  <c r="N450" i="14"/>
  <c r="AF450" i="14"/>
  <c r="Q402" i="14"/>
  <c r="K388" i="14"/>
  <c r="AI382" i="14"/>
  <c r="Q349" i="14"/>
  <c r="AC325" i="14"/>
  <c r="AF491" i="14"/>
  <c r="AC507" i="14"/>
  <c r="AC434" i="14"/>
  <c r="W430" i="14"/>
  <c r="W386" i="14"/>
  <c r="N365" i="14"/>
  <c r="N349" i="14"/>
  <c r="N333" i="14"/>
  <c r="W324" i="14"/>
  <c r="Q426" i="14"/>
  <c r="AI396" i="14"/>
  <c r="AI390" i="14"/>
  <c r="AC362" i="14"/>
  <c r="N346" i="14"/>
  <c r="N482" i="14"/>
  <c r="AF482" i="14"/>
  <c r="K414" i="14"/>
  <c r="K397" i="14"/>
  <c r="AI310" i="14"/>
  <c r="AF300" i="14"/>
  <c r="AC442" i="14"/>
  <c r="N418" i="14"/>
  <c r="N404" i="14"/>
  <c r="AI398" i="14"/>
  <c r="AI381" i="14"/>
  <c r="N357" i="14"/>
  <c r="Q580" i="14"/>
  <c r="N422" i="14"/>
  <c r="K405" i="14"/>
  <c r="AC370" i="14"/>
  <c r="AC354" i="14"/>
  <c r="Q338" i="14"/>
  <c r="AF543" i="14"/>
  <c r="AC377" i="14"/>
  <c r="Q372" i="14"/>
  <c r="AI364" i="14"/>
  <c r="Q348" i="14"/>
  <c r="Q298" i="14"/>
  <c r="N286" i="14"/>
  <c r="AF369" i="14"/>
  <c r="AI311" i="14"/>
  <c r="AF306" i="14"/>
  <c r="AC305" i="14"/>
  <c r="N282" i="14"/>
  <c r="AC263" i="14"/>
  <c r="AI257" i="14"/>
  <c r="Q251" i="14"/>
  <c r="AF380" i="14"/>
  <c r="Q334" i="14"/>
  <c r="W318" i="14"/>
  <c r="AC242" i="14"/>
  <c r="Q238" i="14"/>
  <c r="Q214" i="14"/>
  <c r="Q394" i="14"/>
  <c r="AF345" i="14"/>
  <c r="W342" i="14"/>
  <c r="Q285" i="14"/>
  <c r="Q361" i="14"/>
  <c r="AF350" i="14"/>
  <c r="W340" i="14"/>
  <c r="Q327" i="14"/>
  <c r="Q284" i="14"/>
  <c r="AI274" i="14"/>
  <c r="AI266" i="14"/>
  <c r="AI258" i="14"/>
  <c r="N251" i="14"/>
  <c r="Q244" i="14"/>
  <c r="Q236" i="14"/>
  <c r="Q228" i="14"/>
  <c r="Q204" i="14"/>
  <c r="T133" i="14"/>
  <c r="AC458" i="14"/>
  <c r="K350" i="14"/>
  <c r="AC332" i="14"/>
  <c r="K466" i="14"/>
  <c r="W412" i="14"/>
  <c r="AI389" i="14"/>
  <c r="AC358" i="14"/>
  <c r="W289" i="14"/>
  <c r="N374" i="14"/>
  <c r="K366" i="14"/>
  <c r="AC356" i="14"/>
  <c r="AC353" i="14"/>
  <c r="AI329" i="14"/>
  <c r="AI293" i="14"/>
  <c r="AF266" i="14"/>
  <c r="AF250" i="14"/>
  <c r="AF248" i="14"/>
  <c r="Z161" i="14"/>
  <c r="N150" i="14"/>
  <c r="AC137" i="14"/>
  <c r="N219" i="14"/>
  <c r="K210" i="14"/>
  <c r="K201" i="14"/>
  <c r="W179" i="14"/>
  <c r="Z169" i="14"/>
  <c r="Q162" i="14"/>
  <c r="O48" i="14" s="1"/>
  <c r="P48" i="14"/>
  <c r="Q48" i="14" s="1"/>
  <c r="AI143" i="14"/>
  <c r="N139" i="14"/>
  <c r="L38" i="14" s="1"/>
  <c r="M38" i="14"/>
  <c r="W226" i="14"/>
  <c r="N191" i="14"/>
  <c r="K161" i="14"/>
  <c r="AF136" i="14"/>
  <c r="AD60" i="14" s="1"/>
  <c r="AE60" i="14"/>
  <c r="K129" i="14"/>
  <c r="K211" i="14"/>
  <c r="AI202" i="14"/>
  <c r="W158" i="14"/>
  <c r="N151" i="14"/>
  <c r="Q126" i="14"/>
  <c r="P61" i="14"/>
  <c r="J22" i="14"/>
  <c r="K108" i="14"/>
  <c r="I22" i="14" s="1"/>
  <c r="AI137" i="14"/>
  <c r="AG57" i="14" s="1"/>
  <c r="AH57" i="14"/>
  <c r="N272" i="14"/>
  <c r="AC216" i="14"/>
  <c r="AF177" i="14"/>
  <c r="AC144" i="14"/>
  <c r="AI256" i="14"/>
  <c r="N240" i="14"/>
  <c r="AI235" i="14"/>
  <c r="W182" i="14"/>
  <c r="AI167" i="14"/>
  <c r="Q150" i="14"/>
  <c r="K145" i="14"/>
  <c r="N138" i="14"/>
  <c r="AC123" i="14"/>
  <c r="AC107" i="14"/>
  <c r="AF92" i="14"/>
  <c r="AI243" i="14"/>
  <c r="AI227" i="14"/>
  <c r="AI218" i="14"/>
  <c r="W198" i="14"/>
  <c r="W193" i="14"/>
  <c r="AI171" i="14"/>
  <c r="W163" i="14"/>
  <c r="AC158" i="14"/>
  <c r="Q129" i="14"/>
  <c r="W124" i="14"/>
  <c r="Z176" i="14"/>
  <c r="T159" i="14"/>
  <c r="Z159" i="14" s="1"/>
  <c r="K94" i="14"/>
  <c r="I43" i="14" s="1"/>
  <c r="J43" i="14"/>
  <c r="Q86" i="14"/>
  <c r="T78" i="14"/>
  <c r="W264" i="14"/>
  <c r="T186" i="14"/>
  <c r="N90" i="14"/>
  <c r="Y59" i="14"/>
  <c r="Y43" i="14"/>
  <c r="N97" i="14"/>
  <c r="T86" i="14"/>
  <c r="Z86" i="14" s="1"/>
  <c r="N185" i="14"/>
  <c r="T185" i="14" s="1"/>
  <c r="Z185" i="14" s="1"/>
  <c r="AC134" i="14"/>
  <c r="T101" i="14"/>
  <c r="W93" i="14"/>
  <c r="W174" i="14"/>
  <c r="W65" i="14"/>
  <c r="V61" i="14"/>
  <c r="J30" i="14"/>
  <c r="K30" i="14" s="1"/>
  <c r="AC82" i="14"/>
  <c r="AC192" i="14"/>
  <c r="K130" i="14"/>
  <c r="I66" i="14" s="1"/>
  <c r="AI117" i="14"/>
  <c r="Q217" i="14"/>
  <c r="AI217" i="14"/>
  <c r="Z149" i="14"/>
  <c r="X33" i="14" s="1"/>
  <c r="Z33" i="14" s="1"/>
  <c r="S42" i="14"/>
  <c r="T103" i="14"/>
  <c r="AB43" i="14"/>
  <c r="AC94" i="14"/>
  <c r="AA43" i="14" s="1"/>
  <c r="AF85" i="14"/>
  <c r="AD69" i="14" s="1"/>
  <c r="AE69" i="14"/>
  <c r="N203" i="14"/>
  <c r="Z155" i="14"/>
  <c r="Q121" i="14"/>
  <c r="K105" i="14"/>
  <c r="T22" i="14"/>
  <c r="N1054" i="14"/>
  <c r="Q1002" i="14"/>
  <c r="Q986" i="14"/>
  <c r="N992" i="14"/>
  <c r="K988" i="14"/>
  <c r="AF972" i="14"/>
  <c r="K939" i="14"/>
  <c r="AI927" i="14"/>
  <c r="N904" i="14"/>
  <c r="AI871" i="14"/>
  <c r="N858" i="14"/>
  <c r="K877" i="14"/>
  <c r="N824" i="14"/>
  <c r="W826" i="14"/>
  <c r="AC856" i="14"/>
  <c r="Q809" i="14"/>
  <c r="Q800" i="14"/>
  <c r="N802" i="14"/>
  <c r="AC720" i="14"/>
  <c r="AC755" i="14"/>
  <c r="K747" i="14"/>
  <c r="W757" i="14"/>
  <c r="N704" i="14"/>
  <c r="AC689" i="14"/>
  <c r="W639" i="14"/>
  <c r="AI613" i="14"/>
  <c r="N653" i="14"/>
  <c r="W615" i="14"/>
  <c r="AF672" i="14"/>
  <c r="K663" i="14"/>
  <c r="K656" i="14"/>
  <c r="AF617" i="14"/>
  <c r="Q537" i="14"/>
  <c r="W575" i="14"/>
  <c r="Q534" i="14"/>
  <c r="Q476" i="14"/>
  <c r="Q444" i="14"/>
  <c r="W523" i="14"/>
  <c r="N503" i="14"/>
  <c r="AI448" i="14"/>
  <c r="K432" i="14"/>
  <c r="K368" i="14"/>
  <c r="N468" i="14"/>
  <c r="N444" i="14"/>
  <c r="AC532" i="14"/>
  <c r="AC436" i="14"/>
  <c r="Q477" i="14"/>
  <c r="AI428" i="14"/>
  <c r="Q474" i="14"/>
  <c r="AF330" i="14"/>
  <c r="W507" i="14"/>
  <c r="AI365" i="14"/>
  <c r="Q410" i="14"/>
  <c r="AF370" i="14"/>
  <c r="W442" i="14"/>
  <c r="K341" i="14"/>
  <c r="K372" i="14"/>
  <c r="N290" i="14"/>
  <c r="AF311" i="14"/>
  <c r="AC318" i="14"/>
  <c r="AF259" i="14"/>
  <c r="N345" i="14"/>
  <c r="Q293" i="14"/>
  <c r="Q196" i="14"/>
  <c r="K374" i="14"/>
  <c r="N329" i="14"/>
  <c r="AF200" i="14"/>
  <c r="K153" i="14"/>
  <c r="K194" i="14"/>
  <c r="AF176" i="14"/>
  <c r="AC175" i="14"/>
  <c r="Q1074" i="14"/>
  <c r="W1068" i="14"/>
  <c r="AF1054" i="14"/>
  <c r="AI1039" i="14"/>
  <c r="Q1044" i="14"/>
  <c r="AC1037" i="14"/>
  <c r="W1043" i="14"/>
  <c r="K1021" i="14"/>
  <c r="AI980" i="14"/>
  <c r="N997" i="14"/>
  <c r="N969" i="14"/>
  <c r="W972" i="14"/>
  <c r="Q985" i="14"/>
  <c r="N953" i="14"/>
  <c r="K920" i="14"/>
  <c r="N940" i="14"/>
  <c r="K893" i="14"/>
  <c r="AC894" i="14"/>
  <c r="N867" i="14"/>
  <c r="W867" i="14"/>
  <c r="N846" i="14"/>
  <c r="Q801" i="14"/>
  <c r="W817" i="14"/>
  <c r="AI818" i="14"/>
  <c r="W792" i="14"/>
  <c r="AC798" i="14"/>
  <c r="W776" i="14"/>
  <c r="Q810" i="14"/>
  <c r="W753" i="14"/>
  <c r="W755" i="14"/>
  <c r="AI747" i="14"/>
  <c r="AF739" i="14"/>
  <c r="AF788" i="14"/>
  <c r="AF708" i="14"/>
  <c r="AC706" i="14"/>
  <c r="N721" i="14"/>
  <c r="AF696" i="14"/>
  <c r="AF694" i="14"/>
  <c r="K695" i="14"/>
  <c r="AI1066" i="14"/>
  <c r="Q1070" i="14"/>
  <c r="N1061" i="14"/>
  <c r="W1062" i="14"/>
  <c r="Q1058" i="14"/>
  <c r="K1066" i="14"/>
  <c r="AC1065" i="14"/>
  <c r="AI1056" i="14"/>
  <c r="Q1076" i="14"/>
  <c r="W1065" i="14"/>
  <c r="K1068" i="14"/>
  <c r="AF1073" i="14"/>
  <c r="AI1054" i="14"/>
  <c r="AC1060" i="14"/>
  <c r="N1057" i="14"/>
  <c r="K1046" i="14"/>
  <c r="AC1041" i="14"/>
  <c r="K1041" i="14"/>
  <c r="Q1030" i="14"/>
  <c r="AI1047" i="14"/>
  <c r="Q1025" i="14"/>
  <c r="N1026" i="14"/>
  <c r="AC1017" i="14"/>
  <c r="K1045" i="14"/>
  <c r="N1037" i="14"/>
  <c r="N1033" i="14"/>
  <c r="AI996" i="14"/>
  <c r="W1020" i="14"/>
  <c r="AF1027" i="14"/>
  <c r="Q992" i="14"/>
  <c r="AF990" i="14"/>
  <c r="N1005" i="14"/>
  <c r="N973" i="14"/>
  <c r="W1008" i="14"/>
  <c r="AI977" i="14"/>
  <c r="N1016" i="14"/>
  <c r="AF989" i="14"/>
  <c r="K1009" i="14"/>
  <c r="K994" i="14"/>
  <c r="AI969" i="14"/>
  <c r="K954" i="14"/>
  <c r="K966" i="14"/>
  <c r="AF946" i="14"/>
  <c r="AF976" i="14"/>
  <c r="W951" i="14"/>
  <c r="Q959" i="14"/>
  <c r="Q955" i="14"/>
  <c r="K984" i="14"/>
  <c r="AI955" i="14"/>
  <c r="AC944" i="14"/>
  <c r="AF956" i="14"/>
  <c r="N936" i="14"/>
  <c r="N961" i="14"/>
  <c r="Q943" i="14"/>
  <c r="W963" i="14"/>
  <c r="AC953" i="14"/>
  <c r="Q922" i="14"/>
  <c r="AF928" i="14"/>
  <c r="Q921" i="14"/>
  <c r="N908" i="14"/>
  <c r="N900" i="14"/>
  <c r="K930" i="14"/>
  <c r="AF952" i="14"/>
  <c r="N952" i="14"/>
  <c r="Q947" i="14"/>
  <c r="N937" i="14"/>
  <c r="N922" i="14"/>
  <c r="N917" i="14"/>
  <c r="Q906" i="14"/>
  <c r="AC901" i="14"/>
  <c r="AC881" i="14"/>
  <c r="Q925" i="14"/>
  <c r="AI882" i="14"/>
  <c r="K897" i="14"/>
  <c r="Q871" i="14"/>
  <c r="AI859" i="14"/>
  <c r="N909" i="14"/>
  <c r="K889" i="14"/>
  <c r="K883" i="14"/>
  <c r="AC878" i="14"/>
  <c r="N871" i="14"/>
  <c r="W861" i="14"/>
  <c r="N838" i="14"/>
  <c r="W839" i="14"/>
  <c r="Q864" i="14"/>
  <c r="W854" i="14"/>
  <c r="AF841" i="14"/>
  <c r="K823" i="14"/>
  <c r="AC807" i="14"/>
  <c r="K851" i="14"/>
  <c r="W847" i="14"/>
  <c r="W828" i="14"/>
  <c r="W844" i="14"/>
  <c r="AC849" i="14"/>
  <c r="Q844" i="14"/>
  <c r="N837" i="14"/>
  <c r="AF835" i="14"/>
  <c r="AI833" i="14"/>
  <c r="Q831" i="14"/>
  <c r="AF856" i="14"/>
  <c r="K827" i="14"/>
  <c r="K820" i="14"/>
  <c r="K808" i="14"/>
  <c r="N815" i="14"/>
  <c r="K784" i="14"/>
  <c r="AC785" i="14"/>
  <c r="Q768" i="14"/>
  <c r="W800" i="14"/>
  <c r="AI756" i="14"/>
  <c r="N811" i="14"/>
  <c r="K802" i="14"/>
  <c r="N768" i="14"/>
  <c r="K804" i="14"/>
  <c r="AC753" i="14"/>
  <c r="AC733" i="14"/>
  <c r="N725" i="14"/>
  <c r="K773" i="14"/>
  <c r="W749" i="14"/>
  <c r="W790" i="14"/>
  <c r="AI755" i="14"/>
  <c r="AI779" i="14"/>
  <c r="AI763" i="14"/>
  <c r="AF726" i="14"/>
  <c r="AC789" i="14"/>
  <c r="N782" i="14"/>
  <c r="AI757" i="14"/>
  <c r="AC741" i="14"/>
  <c r="W765" i="14"/>
  <c r="AI740" i="14"/>
  <c r="AI732" i="14"/>
  <c r="N720" i="14"/>
  <c r="AI788" i="14"/>
  <c r="Q700" i="14"/>
  <c r="AF718" i="14"/>
  <c r="AC714" i="14"/>
  <c r="K710" i="14"/>
  <c r="AI708" i="14"/>
  <c r="AF731" i="14"/>
  <c r="K704" i="14"/>
  <c r="N702" i="14"/>
  <c r="AI696" i="14"/>
  <c r="Q721" i="14"/>
  <c r="N716" i="14"/>
  <c r="K698" i="14"/>
  <c r="Q693" i="14"/>
  <c r="Q677" i="14"/>
  <c r="K723" i="14"/>
  <c r="AF693" i="14"/>
  <c r="Q691" i="14"/>
  <c r="Q667" i="14"/>
  <c r="Q651" i="14"/>
  <c r="Q619" i="14"/>
  <c r="Q713" i="14"/>
  <c r="N688" i="14"/>
  <c r="Q673" i="14"/>
  <c r="AI669" i="14"/>
  <c r="AF665" i="14"/>
  <c r="W657" i="14"/>
  <c r="N642" i="14"/>
  <c r="N632" i="14"/>
  <c r="Q665" i="14"/>
  <c r="AC634" i="14"/>
  <c r="W650" i="14"/>
  <c r="W629" i="14"/>
  <c r="W618" i="14"/>
  <c r="K605" i="14"/>
  <c r="W664" i="14"/>
  <c r="AF657" i="14"/>
  <c r="AF647" i="14"/>
  <c r="N637" i="14"/>
  <c r="Q602" i="14"/>
  <c r="K592" i="14"/>
  <c r="Q578" i="14"/>
  <c r="AI672" i="14"/>
  <c r="AC657" i="14"/>
  <c r="K629" i="14"/>
  <c r="W687" i="14"/>
  <c r="Q634" i="14"/>
  <c r="W695" i="14"/>
  <c r="K671" i="14"/>
  <c r="N664" i="14"/>
  <c r="K655" i="14"/>
  <c r="K623" i="14"/>
  <c r="AC576" i="14"/>
  <c r="K568" i="14"/>
  <c r="AI616" i="14"/>
  <c r="N604" i="14"/>
  <c r="N601" i="14"/>
  <c r="AF591" i="14"/>
  <c r="AI641" i="14"/>
  <c r="AC617" i="14"/>
  <c r="W569" i="14"/>
  <c r="AC558" i="14"/>
  <c r="Q548" i="14"/>
  <c r="K567" i="14"/>
  <c r="AC517" i="14"/>
  <c r="W599" i="14"/>
  <c r="AC536" i="14"/>
  <c r="AF550" i="14"/>
  <c r="N531" i="14"/>
  <c r="AC520" i="14"/>
  <c r="AI504" i="14"/>
  <c r="AF488" i="14"/>
  <c r="Q566" i="14"/>
  <c r="N504" i="14"/>
  <c r="W583" i="14"/>
  <c r="N624" i="14"/>
  <c r="AI607" i="14"/>
  <c r="N549" i="14"/>
  <c r="K534" i="14"/>
  <c r="AC528" i="14"/>
  <c r="AF524" i="14"/>
  <c r="W487" i="14"/>
  <c r="AI483" i="14"/>
  <c r="AI475" i="14"/>
  <c r="AI467" i="14"/>
  <c r="AI459" i="14"/>
  <c r="AI451" i="14"/>
  <c r="AI443" i="14"/>
  <c r="AI523" i="14"/>
  <c r="AF518" i="14"/>
  <c r="AF503" i="14"/>
  <c r="W500" i="14"/>
  <c r="Q495" i="14"/>
  <c r="AF479" i="14"/>
  <c r="W472" i="14"/>
  <c r="AF463" i="14"/>
  <c r="W456" i="14"/>
  <c r="AF447" i="14"/>
  <c r="W440" i="14"/>
  <c r="W436" i="14"/>
  <c r="AI424" i="14"/>
  <c r="AI408" i="14"/>
  <c r="AI392" i="14"/>
  <c r="K376" i="14"/>
  <c r="AI352" i="14"/>
  <c r="AF335" i="14"/>
  <c r="AF509" i="14"/>
  <c r="AF502" i="14"/>
  <c r="N588" i="14"/>
  <c r="AI572" i="14"/>
  <c r="Q539" i="14"/>
  <c r="Q532" i="14"/>
  <c r="Q512" i="14"/>
  <c r="K460" i="14"/>
  <c r="AI495" i="14"/>
  <c r="K542" i="14"/>
  <c r="Q485" i="14"/>
  <c r="AF461" i="14"/>
  <c r="W432" i="14"/>
  <c r="AI515" i="14"/>
  <c r="AI474" i="14"/>
  <c r="W474" i="14"/>
  <c r="AF426" i="14"/>
  <c r="AI388" i="14"/>
  <c r="AC382" i="14"/>
  <c r="Q325" i="14"/>
  <c r="N434" i="14"/>
  <c r="Q430" i="14"/>
  <c r="K421" i="14"/>
  <c r="K413" i="14"/>
  <c r="Q386" i="14"/>
  <c r="AF324" i="14"/>
  <c r="N410" i="14"/>
  <c r="AC396" i="14"/>
  <c r="AC390" i="14"/>
  <c r="Q362" i="14"/>
  <c r="AC346" i="14"/>
  <c r="AC330" i="14"/>
  <c r="AI414" i="14"/>
  <c r="AI397" i="14"/>
  <c r="Q357" i="14"/>
  <c r="AF292" i="14"/>
  <c r="AC418" i="14"/>
  <c r="K404" i="14"/>
  <c r="AC398" i="14"/>
  <c r="N373" i="14"/>
  <c r="N341" i="14"/>
  <c r="AI322" i="14"/>
  <c r="AC580" i="14"/>
  <c r="AI405" i="14"/>
  <c r="Q370" i="14"/>
  <c r="Q354" i="14"/>
  <c r="AF377" i="14"/>
  <c r="AC372" i="14"/>
  <c r="W364" i="14"/>
  <c r="AC348" i="14"/>
  <c r="AI290" i="14"/>
  <c r="K270" i="14"/>
  <c r="AI369" i="14"/>
  <c r="K311" i="14"/>
  <c r="N305" i="14"/>
  <c r="AI294" i="14"/>
  <c r="K257" i="14"/>
  <c r="N250" i="14"/>
  <c r="N234" i="14"/>
  <c r="AC334" i="14"/>
  <c r="AI318" i="14"/>
  <c r="K298" i="14"/>
  <c r="AI287" i="14"/>
  <c r="Q270" i="14"/>
  <c r="AI345" i="14"/>
  <c r="AI342" i="14"/>
  <c r="K316" i="14"/>
  <c r="W291" i="14"/>
  <c r="W275" i="14"/>
  <c r="AC361" i="14"/>
  <c r="AF340" i="14"/>
  <c r="N337" i="14"/>
  <c r="AC327" i="14"/>
  <c r="Q295" i="14"/>
  <c r="K274" i="14"/>
  <c r="K266" i="14"/>
  <c r="K258" i="14"/>
  <c r="AI250" i="14"/>
  <c r="AI242" i="14"/>
  <c r="AI234" i="14"/>
  <c r="AF225" i="14"/>
  <c r="W214" i="14"/>
  <c r="T165" i="14"/>
  <c r="Z165" i="14" s="1"/>
  <c r="Q132" i="14"/>
  <c r="AF406" i="14"/>
  <c r="Q350" i="14"/>
  <c r="K332" i="14"/>
  <c r="AI466" i="14"/>
  <c r="W466" i="14"/>
  <c r="AF412" i="14"/>
  <c r="AC389" i="14"/>
  <c r="N358" i="14"/>
  <c r="K289" i="14"/>
  <c r="Q366" i="14"/>
  <c r="AF353" i="14"/>
  <c r="AI309" i="14"/>
  <c r="W293" i="14"/>
  <c r="AC249" i="14"/>
  <c r="AC225" i="14"/>
  <c r="Q248" i="14"/>
  <c r="AI179" i="14"/>
  <c r="W128" i="14"/>
  <c r="U61" i="14" s="1"/>
  <c r="AF219" i="14"/>
  <c r="AI210" i="14"/>
  <c r="AI201" i="14"/>
  <c r="N179" i="14"/>
  <c r="T179" i="14" s="1"/>
  <c r="Z179" i="14" s="1"/>
  <c r="W168" i="14"/>
  <c r="N143" i="14"/>
  <c r="Q139" i="14"/>
  <c r="O38" i="14" s="1"/>
  <c r="P38" i="14"/>
  <c r="AI161" i="14"/>
  <c r="AI129" i="14"/>
  <c r="W218" i="14"/>
  <c r="AI211" i="14"/>
  <c r="AC202" i="14"/>
  <c r="AI144" i="14"/>
  <c r="AI124" i="14"/>
  <c r="Q102" i="14"/>
  <c r="P47" i="14"/>
  <c r="Q47" i="14" s="1"/>
  <c r="W272" i="14"/>
  <c r="W216" i="14"/>
  <c r="K177" i="14"/>
  <c r="Z166" i="14"/>
  <c r="AF144" i="14"/>
  <c r="AC256" i="14"/>
  <c r="W240" i="14"/>
  <c r="N235" i="14"/>
  <c r="AC208" i="14"/>
  <c r="N167" i="14"/>
  <c r="T167" i="14" s="1"/>
  <c r="AI145" i="14"/>
  <c r="AB60" i="14"/>
  <c r="AC60" i="14" s="1"/>
  <c r="Q119" i="14"/>
  <c r="T104" i="14"/>
  <c r="Z104" i="14" s="1"/>
  <c r="AC91" i="14"/>
  <c r="N243" i="14"/>
  <c r="N227" i="14"/>
  <c r="AC218" i="14"/>
  <c r="Q198" i="14"/>
  <c r="AF193" i="14"/>
  <c r="N175" i="14"/>
  <c r="AH47" i="14"/>
  <c r="AI142" i="14"/>
  <c r="AG47" i="14" s="1"/>
  <c r="P60" i="14"/>
  <c r="Q136" i="14"/>
  <c r="O60" i="14" s="1"/>
  <c r="AI128" i="14"/>
  <c r="AG61" i="14" s="1"/>
  <c r="W84" i="14"/>
  <c r="K125" i="14"/>
  <c r="I59" i="14" s="1"/>
  <c r="J59" i="14"/>
  <c r="T102" i="14"/>
  <c r="Z102" i="14" s="1"/>
  <c r="AF90" i="14"/>
  <c r="AF264" i="14"/>
  <c r="P31" i="14"/>
  <c r="Q114" i="14"/>
  <c r="O31" i="14" s="1"/>
  <c r="K81" i="14"/>
  <c r="I62" i="14" s="1"/>
  <c r="J62" i="14"/>
  <c r="Q65" i="14"/>
  <c r="AC42" i="14"/>
  <c r="W97" i="14"/>
  <c r="Q170" i="14"/>
  <c r="W122" i="14"/>
  <c r="AF105" i="14"/>
  <c r="Z88" i="14"/>
  <c r="X65" i="14" s="1"/>
  <c r="S60" i="14"/>
  <c r="T98" i="14"/>
  <c r="AF97" i="14"/>
  <c r="Y65" i="14"/>
  <c r="Z65" i="14" s="1"/>
  <c r="AI25" i="14"/>
  <c r="Z173" i="14"/>
  <c r="T148" i="14"/>
  <c r="Z148" i="14" s="1"/>
  <c r="AC125" i="14"/>
  <c r="AB59" i="14"/>
  <c r="T117" i="14"/>
  <c r="T111" i="14"/>
  <c r="Z111" i="14" s="1"/>
  <c r="N82" i="14"/>
  <c r="T82" i="14" s="1"/>
  <c r="Z82" i="14" s="1"/>
  <c r="AF192" i="14"/>
  <c r="W130" i="14"/>
  <c r="V66" i="14"/>
  <c r="AI130" i="14"/>
  <c r="AG66" i="14" s="1"/>
  <c r="AH66" i="14"/>
  <c r="N117" i="14"/>
  <c r="AI106" i="14"/>
  <c r="N94" i="14"/>
  <c r="L43" i="14" s="1"/>
  <c r="M43" i="14"/>
  <c r="N43" i="14" s="1"/>
  <c r="AF203" i="14"/>
  <c r="AC155" i="14"/>
  <c r="N121" i="14"/>
  <c r="T121" i="14" s="1"/>
  <c r="Z121" i="14" s="1"/>
  <c r="K106" i="14"/>
  <c r="AI105" i="14"/>
  <c r="K89" i="14"/>
  <c r="I27" i="14" s="1"/>
  <c r="J27" i="14"/>
  <c r="Z141" i="14"/>
  <c r="X64" i="14" s="1"/>
  <c r="K72" i="14"/>
  <c r="Y64" i="14"/>
  <c r="T112" i="14"/>
  <c r="T64" i="14" l="1"/>
  <c r="T58" i="14"/>
  <c r="L77" i="14"/>
  <c r="AA12" i="14"/>
  <c r="AD12" i="14"/>
  <c r="W43" i="14"/>
  <c r="N31" i="14"/>
  <c r="K63" i="14"/>
  <c r="K27" i="14"/>
  <c r="N48" i="14"/>
  <c r="Q60" i="14"/>
  <c r="AC61" i="14"/>
  <c r="AC48" i="14"/>
  <c r="Q31" i="14"/>
  <c r="K59" i="14"/>
  <c r="W27" i="14"/>
  <c r="AF62" i="14"/>
  <c r="W58" i="14"/>
  <c r="AI58" i="14"/>
  <c r="K48" i="14"/>
  <c r="K43" i="14"/>
  <c r="AF60" i="14"/>
  <c r="N38" i="14"/>
  <c r="AF59" i="14"/>
  <c r="W38" i="14"/>
  <c r="AC58" i="14"/>
  <c r="Q62" i="14"/>
  <c r="I8" i="14"/>
  <c r="O12" i="14"/>
  <c r="AI66" i="14"/>
  <c r="W57" i="14"/>
  <c r="AI21" i="14"/>
  <c r="AH11" i="14"/>
  <c r="Y13" i="14"/>
  <c r="I11" i="14"/>
  <c r="AG11" i="14"/>
  <c r="K73" i="14"/>
  <c r="J13" i="14"/>
  <c r="K13" i="14" s="1"/>
  <c r="AI57" i="14"/>
  <c r="U11" i="14"/>
  <c r="K57" i="14"/>
  <c r="Q69" i="14"/>
  <c r="P12" i="14"/>
  <c r="AH13" i="14"/>
  <c r="W73" i="14"/>
  <c r="V13" i="14"/>
  <c r="W13" i="14" s="1"/>
  <c r="N47" i="14"/>
  <c r="AF66" i="14"/>
  <c r="AF57" i="14"/>
  <c r="N73" i="14"/>
  <c r="M13" i="14"/>
  <c r="N13" i="14" s="1"/>
  <c r="W21" i="14"/>
  <c r="V11" i="14"/>
  <c r="W11" i="14" s="1"/>
  <c r="Y38" i="14"/>
  <c r="L69" i="14"/>
  <c r="L12" i="14" s="1"/>
  <c r="T139" i="14"/>
  <c r="R38" i="14" s="1"/>
  <c r="AG69" i="14"/>
  <c r="AG12" i="14" s="1"/>
  <c r="AC47" i="14"/>
  <c r="M23" i="14"/>
  <c r="N23" i="14" s="1"/>
  <c r="I69" i="14"/>
  <c r="T160" i="14"/>
  <c r="L59" i="14"/>
  <c r="AG27" i="14"/>
  <c r="AG9" i="14" s="1"/>
  <c r="P43" i="14"/>
  <c r="M66" i="14"/>
  <c r="K58" i="14"/>
  <c r="Z144" i="14"/>
  <c r="X66" i="14" s="1"/>
  <c r="Q57" i="14"/>
  <c r="N57" i="14"/>
  <c r="J21" i="14"/>
  <c r="M69" i="14"/>
  <c r="AI23" i="14"/>
  <c r="T142" i="14"/>
  <c r="R47" i="14" s="1"/>
  <c r="S47" i="14"/>
  <c r="J69" i="14"/>
  <c r="M59" i="14"/>
  <c r="N59" i="14" s="1"/>
  <c r="AH27" i="14"/>
  <c r="AI27" i="14" s="1"/>
  <c r="T105" i="14"/>
  <c r="L66" i="14"/>
  <c r="T94" i="14"/>
  <c r="T143" i="14"/>
  <c r="Y66" i="14"/>
  <c r="O61" i="14"/>
  <c r="Q61" i="14" s="1"/>
  <c r="R23" i="14"/>
  <c r="W22" i="14"/>
  <c r="T90" i="14"/>
  <c r="Z90" i="14" s="1"/>
  <c r="T106" i="14"/>
  <c r="AF71" i="14"/>
  <c r="AB69" i="14"/>
  <c r="Z126" i="14"/>
  <c r="Y61" i="14"/>
  <c r="V23" i="14"/>
  <c r="AB27" i="14"/>
  <c r="Z83" i="14"/>
  <c r="AG73" i="14"/>
  <c r="AG13" i="14" s="1"/>
  <c r="S69" i="14"/>
  <c r="Y71" i="14"/>
  <c r="AA59" i="14"/>
  <c r="AC59" i="14" s="1"/>
  <c r="N22" i="14"/>
  <c r="R36" i="14"/>
  <c r="T36" i="14" s="1"/>
  <c r="Z112" i="14"/>
  <c r="X36" i="14" s="1"/>
  <c r="Z36" i="14" s="1"/>
  <c r="Z98" i="14"/>
  <c r="Y23" i="14"/>
  <c r="T134" i="14"/>
  <c r="Z134" i="14" s="1"/>
  <c r="AI63" i="14"/>
  <c r="M21" i="14"/>
  <c r="AA30" i="14"/>
  <c r="AD8" i="14"/>
  <c r="L27" i="14"/>
  <c r="AA21" i="14"/>
  <c r="N62" i="14"/>
  <c r="AC71" i="14"/>
  <c r="T125" i="14"/>
  <c r="Z110" i="14"/>
  <c r="W31" i="14"/>
  <c r="Y31" i="14"/>
  <c r="AC23" i="14"/>
  <c r="U23" i="14"/>
  <c r="AA27" i="14"/>
  <c r="T85" i="14"/>
  <c r="AI22" i="14"/>
  <c r="AI47" i="14"/>
  <c r="U71" i="14"/>
  <c r="T114" i="14"/>
  <c r="R31" i="14" s="1"/>
  <c r="S31" i="14"/>
  <c r="V71" i="14"/>
  <c r="AC43" i="14"/>
  <c r="Z186" i="14"/>
  <c r="X63" i="14" s="1"/>
  <c r="Z63" i="14" s="1"/>
  <c r="R63" i="14"/>
  <c r="T63" i="14" s="1"/>
  <c r="T137" i="14"/>
  <c r="T138" i="14"/>
  <c r="Z138" i="14" s="1"/>
  <c r="R60" i="14"/>
  <c r="T60" i="14" s="1"/>
  <c r="Z133" i="14"/>
  <c r="X60" i="14" s="1"/>
  <c r="Z60" i="14" s="1"/>
  <c r="T109" i="14"/>
  <c r="S73" i="14"/>
  <c r="L21" i="14"/>
  <c r="AH61" i="14"/>
  <c r="AI61" i="14" s="1"/>
  <c r="AB30" i="14"/>
  <c r="M27" i="14"/>
  <c r="N27" i="14" s="1"/>
  <c r="AB21" i="14"/>
  <c r="AA73" i="14"/>
  <c r="AA13" i="14" s="1"/>
  <c r="AE47" i="14"/>
  <c r="AF47" i="14" s="1"/>
  <c r="T162" i="14"/>
  <c r="AE73" i="14"/>
  <c r="J61" i="14"/>
  <c r="K61" i="14" s="1"/>
  <c r="AE61" i="14"/>
  <c r="AF61" i="14" s="1"/>
  <c r="Z167" i="14"/>
  <c r="P73" i="14"/>
  <c r="S27" i="14"/>
  <c r="S61" i="14"/>
  <c r="S8" i="14" s="1"/>
  <c r="AF69" i="14"/>
  <c r="AE12" i="14"/>
  <c r="AF12" i="14" s="1"/>
  <c r="Z160" i="14"/>
  <c r="Z78" i="14"/>
  <c r="Y21" i="14"/>
  <c r="Z64" i="14"/>
  <c r="Z101" i="14"/>
  <c r="K62" i="14"/>
  <c r="Q38" i="14"/>
  <c r="S21" i="14"/>
  <c r="R42" i="14"/>
  <c r="Z103" i="14"/>
  <c r="X42" i="14" s="1"/>
  <c r="Z42" i="14" s="1"/>
  <c r="T182" i="14"/>
  <c r="Z182" i="14" s="1"/>
  <c r="T150" i="14"/>
  <c r="Z150" i="14" s="1"/>
  <c r="AA66" i="14"/>
  <c r="O21" i="14"/>
  <c r="AF22" i="14"/>
  <c r="I71" i="14"/>
  <c r="Z117" i="14"/>
  <c r="Y69" i="14"/>
  <c r="T118" i="14"/>
  <c r="S30" i="14"/>
  <c r="M61" i="14"/>
  <c r="AI71" i="14"/>
  <c r="T183" i="14"/>
  <c r="Z183" i="14" s="1"/>
  <c r="N63" i="14"/>
  <c r="AB73" i="14"/>
  <c r="V59" i="14"/>
  <c r="AB57" i="14"/>
  <c r="T170" i="14"/>
  <c r="Z170" i="14" s="1"/>
  <c r="Z143" i="14"/>
  <c r="O73" i="14"/>
  <c r="O13" i="14" s="1"/>
  <c r="Z22" i="14"/>
  <c r="AE21" i="14"/>
  <c r="T122" i="14"/>
  <c r="R71" i="14" s="1"/>
  <c r="T71" i="14" s="1"/>
  <c r="T89" i="14"/>
  <c r="S66" i="14"/>
  <c r="Z109" i="14"/>
  <c r="Z105" i="14"/>
  <c r="X73" i="14" s="1"/>
  <c r="I7" i="14"/>
  <c r="I9" i="14"/>
  <c r="AB66" i="14"/>
  <c r="P21" i="14"/>
  <c r="K71" i="14"/>
  <c r="L61" i="14"/>
  <c r="T151" i="14"/>
  <c r="Z151" i="14" s="1"/>
  <c r="P59" i="14"/>
  <c r="Z142" i="14"/>
  <c r="X47" i="14" s="1"/>
  <c r="Y47" i="14"/>
  <c r="Z47" i="14" s="1"/>
  <c r="P66" i="14"/>
  <c r="T175" i="14"/>
  <c r="Z175" i="14" s="1"/>
  <c r="AE27" i="14"/>
  <c r="U59" i="14"/>
  <c r="U8" i="14" s="1"/>
  <c r="AA57" i="14"/>
  <c r="N71" i="14"/>
  <c r="AD21" i="14"/>
  <c r="AH59" i="14"/>
  <c r="R66" i="14"/>
  <c r="T42" i="14"/>
  <c r="U66" i="14"/>
  <c r="W66" i="14" s="1"/>
  <c r="Z113" i="14"/>
  <c r="X58" i="14" s="1"/>
  <c r="Y58" i="14"/>
  <c r="J66" i="14"/>
  <c r="K66" i="14" s="1"/>
  <c r="W61" i="14"/>
  <c r="R21" i="14"/>
  <c r="K22" i="14"/>
  <c r="Q23" i="14"/>
  <c r="T174" i="14"/>
  <c r="Z174" i="14" s="1"/>
  <c r="U69" i="14"/>
  <c r="T93" i="14"/>
  <c r="Z93" i="14" s="1"/>
  <c r="W62" i="14"/>
  <c r="Z135" i="14"/>
  <c r="W60" i="14"/>
  <c r="Z106" i="14"/>
  <c r="Y27" i="14"/>
  <c r="O59" i="14"/>
  <c r="O66" i="14"/>
  <c r="T38" i="14"/>
  <c r="AD27" i="14"/>
  <c r="AD7" i="14" s="1"/>
  <c r="AH69" i="14"/>
  <c r="T97" i="14"/>
  <c r="Z97" i="14" s="1"/>
  <c r="AI48" i="14"/>
  <c r="Q30" i="14"/>
  <c r="T81" i="14"/>
  <c r="S62" i="14"/>
  <c r="O43" i="14"/>
  <c r="AG59" i="14"/>
  <c r="AG8" i="14" s="1"/>
  <c r="O8" i="14" l="1"/>
  <c r="AA8" i="14"/>
  <c r="M77" i="14"/>
  <c r="Y8" i="14"/>
  <c r="L7" i="14"/>
  <c r="AA9" i="14"/>
  <c r="L9" i="14"/>
  <c r="AG7" i="14"/>
  <c r="AD9" i="14"/>
  <c r="O9" i="14"/>
  <c r="W59" i="14"/>
  <c r="M9" i="14"/>
  <c r="N9" i="14" s="1"/>
  <c r="W23" i="14"/>
  <c r="AI59" i="14"/>
  <c r="AH9" i="14"/>
  <c r="AI9" i="14" s="1"/>
  <c r="Q12" i="14"/>
  <c r="AC66" i="14"/>
  <c r="U12" i="14"/>
  <c r="P7" i="14"/>
  <c r="AI11" i="14"/>
  <c r="AA7" i="14"/>
  <c r="S7" i="14"/>
  <c r="U14" i="14"/>
  <c r="AG14" i="14"/>
  <c r="L8" i="14"/>
  <c r="X13" i="14"/>
  <c r="Z73" i="14"/>
  <c r="J9" i="14"/>
  <c r="K9" i="14" s="1"/>
  <c r="J7" i="14"/>
  <c r="AF27" i="14"/>
  <c r="W69" i="14"/>
  <c r="T21" i="14"/>
  <c r="S11" i="14"/>
  <c r="S14" i="14"/>
  <c r="S10" i="14"/>
  <c r="AC21" i="14"/>
  <c r="AB10" i="14"/>
  <c r="AB11" i="14"/>
  <c r="AC11" i="14" s="1"/>
  <c r="AB14" i="14"/>
  <c r="AH7" i="14"/>
  <c r="AI7" i="14" s="1"/>
  <c r="AC27" i="14"/>
  <c r="AB7" i="14"/>
  <c r="AC7" i="14" s="1"/>
  <c r="AB9" i="14"/>
  <c r="AC9" i="14" s="1"/>
  <c r="T23" i="14"/>
  <c r="R43" i="14"/>
  <c r="T43" i="14" s="1"/>
  <c r="Z94" i="14"/>
  <c r="X43" i="14" s="1"/>
  <c r="Z43" i="14" s="1"/>
  <c r="K21" i="14"/>
  <c r="J10" i="14"/>
  <c r="J14" i="14"/>
  <c r="J11" i="14"/>
  <c r="K11" i="14" s="1"/>
  <c r="I12" i="14"/>
  <c r="AI13" i="14"/>
  <c r="U10" i="14"/>
  <c r="AH14" i="14"/>
  <c r="R11" i="14"/>
  <c r="R62" i="14"/>
  <c r="Z81" i="14"/>
  <c r="X62" i="14" s="1"/>
  <c r="Z62" i="14" s="1"/>
  <c r="AD10" i="14"/>
  <c r="AD11" i="14"/>
  <c r="AD14" i="14"/>
  <c r="AI69" i="14"/>
  <c r="AH12" i="14"/>
  <c r="AI12" i="14" s="1"/>
  <c r="N61" i="14"/>
  <c r="AE9" i="14"/>
  <c r="AF9" i="14" s="1"/>
  <c r="W71" i="14"/>
  <c r="V12" i="14"/>
  <c r="W12" i="14" s="1"/>
  <c r="AA10" i="14"/>
  <c r="AA14" i="14"/>
  <c r="AA11" i="14"/>
  <c r="Y9" i="14"/>
  <c r="Y7" i="14"/>
  <c r="M8" i="14"/>
  <c r="N8" i="14" s="1"/>
  <c r="V14" i="14"/>
  <c r="AI73" i="14"/>
  <c r="I10" i="14"/>
  <c r="Q66" i="14"/>
  <c r="T66" i="14"/>
  <c r="O14" i="14"/>
  <c r="O10" i="14"/>
  <c r="O11" i="14"/>
  <c r="AC30" i="14"/>
  <c r="Z114" i="14"/>
  <c r="X31" i="14" s="1"/>
  <c r="Z31" i="14" s="1"/>
  <c r="X23" i="14"/>
  <c r="Z122" i="14"/>
  <c r="N66" i="14"/>
  <c r="V10" i="14"/>
  <c r="W10" i="14" s="1"/>
  <c r="I14" i="14"/>
  <c r="V8" i="14"/>
  <c r="W8" i="14" s="1"/>
  <c r="R27" i="14"/>
  <c r="Z89" i="14"/>
  <c r="X27" i="14" s="1"/>
  <c r="Z27" i="14" s="1"/>
  <c r="AC57" i="14"/>
  <c r="AB8" i="14"/>
  <c r="AC8" i="14" s="1"/>
  <c r="R30" i="14"/>
  <c r="T30" i="14" s="1"/>
  <c r="Z118" i="14"/>
  <c r="X30" i="14" s="1"/>
  <c r="Z30" i="14" s="1"/>
  <c r="T31" i="14"/>
  <c r="R69" i="14"/>
  <c r="R12" i="14" s="1"/>
  <c r="Z85" i="14"/>
  <c r="X69" i="14" s="1"/>
  <c r="S12" i="14"/>
  <c r="N69" i="14"/>
  <c r="M12" i="14"/>
  <c r="N12" i="14" s="1"/>
  <c r="P8" i="14"/>
  <c r="Q8" i="14" s="1"/>
  <c r="Q43" i="14"/>
  <c r="AH8" i="14"/>
  <c r="AI8" i="14" s="1"/>
  <c r="T62" i="14"/>
  <c r="Q21" i="14"/>
  <c r="P11" i="14"/>
  <c r="P14" i="14"/>
  <c r="P10" i="14"/>
  <c r="Q10" i="14" s="1"/>
  <c r="Y12" i="14"/>
  <c r="AF73" i="14"/>
  <c r="AE13" i="14"/>
  <c r="AF13" i="14" s="1"/>
  <c r="L11" i="14"/>
  <c r="L10" i="14"/>
  <c r="L14" i="14"/>
  <c r="O7" i="14"/>
  <c r="X61" i="14"/>
  <c r="Z61" i="14" s="1"/>
  <c r="V7" i="14"/>
  <c r="R61" i="14"/>
  <c r="T61" i="14" s="1"/>
  <c r="Z13" i="14"/>
  <c r="P9" i="14"/>
  <c r="Q9" i="14" s="1"/>
  <c r="Q59" i="14"/>
  <c r="AC73" i="14"/>
  <c r="AB13" i="14"/>
  <c r="AC13" i="14" s="1"/>
  <c r="S13" i="14"/>
  <c r="R57" i="14"/>
  <c r="Z137" i="14"/>
  <c r="X57" i="14" s="1"/>
  <c r="R73" i="14"/>
  <c r="R13" i="14" s="1"/>
  <c r="R59" i="14"/>
  <c r="T59" i="14" s="1"/>
  <c r="Z125" i="14"/>
  <c r="X59" i="14" s="1"/>
  <c r="Z59" i="14" s="1"/>
  <c r="N21" i="14"/>
  <c r="M14" i="14"/>
  <c r="M11" i="14"/>
  <c r="M10" i="14"/>
  <c r="N10" i="14" s="1"/>
  <c r="AC69" i="14"/>
  <c r="AB12" i="14"/>
  <c r="AC12" i="14" s="1"/>
  <c r="Z66" i="14"/>
  <c r="K69" i="14"/>
  <c r="J12" i="14"/>
  <c r="K12" i="14" s="1"/>
  <c r="U9" i="14"/>
  <c r="J8" i="14"/>
  <c r="K8" i="14" s="1"/>
  <c r="AF21" i="14"/>
  <c r="AE14" i="14"/>
  <c r="AE10" i="14"/>
  <c r="AF10" i="14" s="1"/>
  <c r="AE11" i="14"/>
  <c r="AF11" i="14" s="1"/>
  <c r="T27" i="14"/>
  <c r="S9" i="14"/>
  <c r="R48" i="14"/>
  <c r="T48" i="14" s="1"/>
  <c r="Z162" i="14"/>
  <c r="X48" i="14" s="1"/>
  <c r="Z48" i="14" s="1"/>
  <c r="Z58" i="14"/>
  <c r="Y11" i="14"/>
  <c r="Y10" i="14"/>
  <c r="Y14" i="14"/>
  <c r="Q73" i="14"/>
  <c r="P13" i="14"/>
  <c r="Q13" i="14" s="1"/>
  <c r="M7" i="14"/>
  <c r="N7" i="14" s="1"/>
  <c r="V9" i="14"/>
  <c r="U7" i="14"/>
  <c r="AG10" i="14"/>
  <c r="AH10" i="14"/>
  <c r="AE7" i="14"/>
  <c r="AF7" i="14" s="1"/>
  <c r="X21" i="14"/>
  <c r="Z21" i="14" s="1"/>
  <c r="X71" i="14"/>
  <c r="Z71" i="14" s="1"/>
  <c r="T47" i="14"/>
  <c r="Z139" i="14"/>
  <c r="X38" i="14" s="1"/>
  <c r="Z38" i="14" s="1"/>
  <c r="AE8" i="14"/>
  <c r="AF8" i="14" s="1"/>
  <c r="D7" i="15" l="1"/>
  <c r="C7" i="15"/>
  <c r="G17" i="15" s="1"/>
  <c r="Q7" i="14"/>
  <c r="N77" i="14"/>
  <c r="T11" i="14"/>
  <c r="R10" i="14"/>
  <c r="T10" i="14" s="1"/>
  <c r="N11" i="14"/>
  <c r="T13" i="14"/>
  <c r="W7" i="14"/>
  <c r="T73" i="14"/>
  <c r="AC10" i="14"/>
  <c r="Q11" i="14"/>
  <c r="Z11" i="14"/>
  <c r="X12" i="14"/>
  <c r="Z12" i="14" s="1"/>
  <c r="R7" i="14"/>
  <c r="X14" i="14"/>
  <c r="X10" i="14"/>
  <c r="Z10" i="14" s="1"/>
  <c r="X11" i="14"/>
  <c r="W9" i="14"/>
  <c r="X8" i="14"/>
  <c r="Z8" i="14" s="1"/>
  <c r="Z57" i="14"/>
  <c r="T12" i="14"/>
  <c r="R9" i="14"/>
  <c r="T9" i="14" s="1"/>
  <c r="K7" i="14"/>
  <c r="R8" i="14"/>
  <c r="T8" i="14" s="1"/>
  <c r="T57" i="14"/>
  <c r="T69" i="14"/>
  <c r="X7" i="14"/>
  <c r="X9" i="14"/>
  <c r="Z9" i="14" s="1"/>
  <c r="Z23" i="14"/>
  <c r="J16" i="14"/>
  <c r="K16" i="14" s="1"/>
  <c r="K14" i="14"/>
  <c r="M16" i="14"/>
  <c r="N16" i="14" s="1"/>
  <c r="N14" i="14"/>
  <c r="K10" i="14"/>
  <c r="S16" i="14"/>
  <c r="AI10" i="14"/>
  <c r="Z14" i="14"/>
  <c r="Y16" i="14"/>
  <c r="Z69" i="14"/>
  <c r="V16" i="14"/>
  <c r="W16" i="14" s="1"/>
  <c r="W14" i="14"/>
  <c r="R14" i="14"/>
  <c r="AH16" i="14"/>
  <c r="AI16" i="14" s="1"/>
  <c r="AI14" i="14"/>
  <c r="Q14" i="14"/>
  <c r="P16" i="14"/>
  <c r="Q16" i="14" s="1"/>
  <c r="AC14" i="14"/>
  <c r="AB16" i="14"/>
  <c r="AC16" i="14" s="1"/>
  <c r="AE16" i="14"/>
  <c r="AF16" i="14" s="1"/>
  <c r="AF14" i="14"/>
  <c r="R13" i="2"/>
  <c r="Q13" i="2"/>
  <c r="P13" i="2"/>
  <c r="AH13" i="2"/>
  <c r="AF13" i="2"/>
  <c r="V13" i="2"/>
  <c r="X13" i="2"/>
  <c r="T7" i="14" l="1"/>
  <c r="Z7" i="14"/>
  <c r="O77" i="14"/>
  <c r="T14" i="14"/>
  <c r="T16" i="14"/>
  <c r="Z16" i="14"/>
  <c r="D8" i="15"/>
  <c r="E8" i="15" s="1"/>
  <c r="E7" i="15"/>
  <c r="G23" i="7"/>
  <c r="F23" i="7"/>
  <c r="E23" i="7"/>
  <c r="D23" i="7"/>
  <c r="P77" i="14" l="1"/>
  <c r="D27" i="1"/>
  <c r="D22" i="1"/>
  <c r="D21" i="1"/>
  <c r="D20" i="1"/>
  <c r="D19" i="1"/>
  <c r="D18" i="1"/>
  <c r="Q77" i="14" l="1"/>
  <c r="I6" i="3"/>
  <c r="J6" i="3" s="1"/>
  <c r="K6" i="3" s="1"/>
  <c r="L6" i="3" l="1"/>
  <c r="R77" i="14"/>
  <c r="P6" i="3" l="1"/>
  <c r="Q6" i="3" s="1"/>
  <c r="R6" i="3" s="1"/>
  <c r="S6" i="3" s="1"/>
  <c r="S77" i="14"/>
  <c r="I18" i="2"/>
  <c r="T6" i="3" l="1"/>
  <c r="U6" i="3" s="1"/>
  <c r="V6" i="3" s="1"/>
  <c r="W6" i="3" s="1"/>
  <c r="X6" i="3" s="1"/>
  <c r="Y6" i="3" s="1"/>
  <c r="AA6" i="3" s="1"/>
  <c r="AB6" i="3" s="1"/>
  <c r="AC6" i="3" s="1"/>
  <c r="AD6" i="3" s="1"/>
  <c r="AE6" i="3" s="1"/>
  <c r="AF6" i="3" s="1"/>
  <c r="AG6" i="3" s="1"/>
  <c r="AH6" i="3" s="1"/>
  <c r="AI6" i="3" s="1"/>
  <c r="AJ6" i="3" s="1"/>
  <c r="T77" i="14"/>
  <c r="G15" i="15"/>
  <c r="U77" i="14" l="1"/>
  <c r="V77" i="14" l="1"/>
  <c r="W77" i="14" l="1"/>
  <c r="X77" i="14" l="1"/>
  <c r="Y77" i="14" l="1"/>
  <c r="Z77" i="14" l="1"/>
  <c r="AA77" i="14" l="1"/>
  <c r="AB77" i="14" l="1"/>
  <c r="AC77" i="14" l="1"/>
  <c r="AD77" i="14" l="1"/>
  <c r="AE77" i="14" l="1"/>
  <c r="AF77" i="14" l="1"/>
  <c r="AG77" i="14" l="1"/>
  <c r="AH77" i="14" l="1"/>
  <c r="AI77" i="14" l="1"/>
  <c r="S1017" i="2" l="1"/>
  <c r="S1016" i="2"/>
  <c r="S1015" i="2"/>
  <c r="S1014" i="2"/>
  <c r="S1013" i="2"/>
  <c r="S1012" i="2"/>
  <c r="S1011" i="2"/>
  <c r="S1010" i="2"/>
  <c r="S1009" i="2"/>
  <c r="S1008" i="2"/>
  <c r="S1007" i="2"/>
  <c r="S1006" i="2"/>
  <c r="S1005" i="2"/>
  <c r="S1004" i="2"/>
  <c r="S1003" i="2"/>
  <c r="S1002" i="2"/>
  <c r="S1001" i="2"/>
  <c r="S1000" i="2"/>
  <c r="S999" i="2"/>
  <c r="S998" i="2"/>
  <c r="S997" i="2"/>
  <c r="S996" i="2"/>
  <c r="S995" i="2"/>
  <c r="S994" i="2"/>
  <c r="S993" i="2"/>
  <c r="S992" i="2"/>
  <c r="S991" i="2"/>
  <c r="S990" i="2"/>
  <c r="S989" i="2"/>
  <c r="AN988" i="2"/>
  <c r="S988" i="2"/>
  <c r="AN987" i="2"/>
  <c r="S987" i="2"/>
  <c r="AN986" i="2"/>
  <c r="S986" i="2"/>
  <c r="AN985" i="2"/>
  <c r="S985" i="2"/>
  <c r="AN984" i="2"/>
  <c r="S984" i="2"/>
  <c r="AN983" i="2"/>
  <c r="S983" i="2"/>
  <c r="AN982" i="2"/>
  <c r="S982" i="2"/>
  <c r="AN981" i="2"/>
  <c r="S981" i="2"/>
  <c r="AN980" i="2"/>
  <c r="S980" i="2"/>
  <c r="AN979" i="2"/>
  <c r="S979" i="2"/>
  <c r="AN978" i="2"/>
  <c r="S978" i="2"/>
  <c r="AN977" i="2"/>
  <c r="S977" i="2"/>
  <c r="AN976" i="2"/>
  <c r="S976" i="2"/>
  <c r="AN975" i="2"/>
  <c r="S975" i="2"/>
  <c r="AN974" i="2"/>
  <c r="S974" i="2"/>
  <c r="AN973" i="2"/>
  <c r="S973" i="2"/>
  <c r="AN972" i="2"/>
  <c r="S972" i="2"/>
  <c r="AN971" i="2"/>
  <c r="S971" i="2"/>
  <c r="AN970" i="2"/>
  <c r="S970" i="2"/>
  <c r="AN969" i="2"/>
  <c r="S969" i="2"/>
  <c r="AN968" i="2"/>
  <c r="S968" i="2"/>
  <c r="AN967" i="2"/>
  <c r="S967" i="2"/>
  <c r="AN966" i="2"/>
  <c r="S966" i="2"/>
  <c r="AN965" i="2"/>
  <c r="S965" i="2"/>
  <c r="AN964" i="2"/>
  <c r="S964" i="2"/>
  <c r="AN963" i="2"/>
  <c r="S963" i="2"/>
  <c r="AN962" i="2"/>
  <c r="S962" i="2"/>
  <c r="AN961" i="2"/>
  <c r="S961" i="2"/>
  <c r="AN960" i="2"/>
  <c r="S960" i="2"/>
  <c r="AN959" i="2"/>
  <c r="S959" i="2"/>
  <c r="AN958" i="2"/>
  <c r="S958" i="2"/>
  <c r="AN957" i="2"/>
  <c r="S957" i="2"/>
  <c r="AN956" i="2"/>
  <c r="S956" i="2"/>
  <c r="AN955" i="2"/>
  <c r="S955" i="2"/>
  <c r="AN954" i="2"/>
  <c r="S954" i="2"/>
  <c r="AN953" i="2"/>
  <c r="S953" i="2"/>
  <c r="AN952" i="2"/>
  <c r="S952" i="2"/>
  <c r="AN951" i="2"/>
  <c r="S951" i="2"/>
  <c r="AN950" i="2"/>
  <c r="S950" i="2"/>
  <c r="AN949" i="2"/>
  <c r="S949" i="2"/>
  <c r="AN948" i="2"/>
  <c r="S948" i="2"/>
  <c r="AN947" i="2"/>
  <c r="S947" i="2"/>
  <c r="AN946" i="2"/>
  <c r="S946" i="2"/>
  <c r="AN945" i="2"/>
  <c r="S945" i="2"/>
  <c r="AN944" i="2"/>
  <c r="S944" i="2"/>
  <c r="AN943" i="2"/>
  <c r="S943" i="2"/>
  <c r="AN942" i="2"/>
  <c r="S942" i="2"/>
  <c r="AN941" i="2"/>
  <c r="S941" i="2"/>
  <c r="AN940" i="2"/>
  <c r="S940" i="2"/>
  <c r="AN939" i="2"/>
  <c r="S939" i="2"/>
  <c r="AN938" i="2"/>
  <c r="S938" i="2"/>
  <c r="AN937" i="2"/>
  <c r="S937" i="2"/>
  <c r="AN936" i="2"/>
  <c r="S936" i="2"/>
  <c r="AN935" i="2"/>
  <c r="S935" i="2"/>
  <c r="AN934" i="2"/>
  <c r="S934" i="2"/>
  <c r="AN933" i="2"/>
  <c r="S933" i="2"/>
  <c r="AN932" i="2"/>
  <c r="S932" i="2"/>
  <c r="AN931" i="2"/>
  <c r="S931" i="2"/>
  <c r="AN930" i="2"/>
  <c r="S930" i="2"/>
  <c r="AN929" i="2"/>
  <c r="S929" i="2"/>
  <c r="AN928" i="2"/>
  <c r="S928" i="2"/>
  <c r="AN927" i="2"/>
  <c r="S927" i="2"/>
  <c r="AN926" i="2"/>
  <c r="S926" i="2"/>
  <c r="AN925" i="2"/>
  <c r="S925" i="2"/>
  <c r="AN924" i="2"/>
  <c r="S924" i="2"/>
  <c r="AN923" i="2"/>
  <c r="S923" i="2"/>
  <c r="AN922" i="2"/>
  <c r="S922" i="2"/>
  <c r="AN921" i="2"/>
  <c r="S921" i="2"/>
  <c r="AN920" i="2"/>
  <c r="S920" i="2"/>
  <c r="AN919" i="2"/>
  <c r="S919" i="2"/>
  <c r="AN918" i="2"/>
  <c r="S918" i="2"/>
  <c r="AN917" i="2"/>
  <c r="S917" i="2"/>
  <c r="AN916" i="2"/>
  <c r="S916" i="2"/>
  <c r="AN915" i="2"/>
  <c r="S915" i="2"/>
  <c r="AN914" i="2"/>
  <c r="S914" i="2"/>
  <c r="AN913" i="2"/>
  <c r="S913" i="2"/>
  <c r="AN912" i="2"/>
  <c r="S912" i="2"/>
  <c r="AN911" i="2"/>
  <c r="S911" i="2"/>
  <c r="S910" i="2"/>
  <c r="AN909" i="2"/>
  <c r="S909" i="2"/>
  <c r="AN908" i="2"/>
  <c r="S908" i="2"/>
  <c r="AN907" i="2"/>
  <c r="S907" i="2"/>
  <c r="AN906" i="2"/>
  <c r="S906" i="2"/>
  <c r="AN905" i="2"/>
  <c r="S905" i="2"/>
  <c r="AN904" i="2"/>
  <c r="S904" i="2"/>
  <c r="AN903" i="2"/>
  <c r="S903" i="2"/>
  <c r="AN902" i="2"/>
  <c r="S902" i="2"/>
  <c r="AN901" i="2"/>
  <c r="S901" i="2"/>
  <c r="AN900" i="2"/>
  <c r="S900" i="2"/>
  <c r="AN899" i="2"/>
  <c r="S899" i="2"/>
  <c r="AN898" i="2"/>
  <c r="S898" i="2"/>
  <c r="AN897" i="2"/>
  <c r="S897" i="2"/>
  <c r="AN896" i="2"/>
  <c r="S896" i="2"/>
  <c r="AN895" i="2"/>
  <c r="S895" i="2"/>
  <c r="S894" i="2"/>
  <c r="AN893" i="2"/>
  <c r="S893" i="2"/>
  <c r="AN892" i="2"/>
  <c r="S892" i="2"/>
  <c r="AN891" i="2"/>
  <c r="S891" i="2"/>
  <c r="S890" i="2"/>
  <c r="AN889" i="2"/>
  <c r="S889" i="2"/>
  <c r="AN888" i="2"/>
  <c r="S888" i="2"/>
  <c r="AN887" i="2"/>
  <c r="S887" i="2"/>
  <c r="S886" i="2"/>
  <c r="AN885" i="2"/>
  <c r="S885" i="2"/>
  <c r="AN884" i="2"/>
  <c r="S884" i="2"/>
  <c r="AN883" i="2"/>
  <c r="S883" i="2"/>
  <c r="AN882" i="2"/>
  <c r="S882" i="2"/>
  <c r="AN881" i="2"/>
  <c r="S881" i="2"/>
  <c r="AN880" i="2"/>
  <c r="S880" i="2"/>
  <c r="AN879" i="2"/>
  <c r="S879" i="2"/>
  <c r="AN878" i="2"/>
  <c r="S878" i="2"/>
  <c r="AN877"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7" i="2"/>
  <c r="S846" i="2"/>
  <c r="S845" i="2"/>
  <c r="S844" i="2"/>
  <c r="S843" i="2"/>
  <c r="S842" i="2"/>
  <c r="S841" i="2"/>
  <c r="S840" i="2"/>
  <c r="S839" i="2"/>
  <c r="S838" i="2"/>
  <c r="S837" i="2"/>
  <c r="S836" i="2"/>
  <c r="S835" i="2"/>
  <c r="S834" i="2"/>
  <c r="S833" i="2"/>
  <c r="S832" i="2"/>
  <c r="S831"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800" i="2"/>
  <c r="S799" i="2"/>
  <c r="S798" i="2"/>
  <c r="S797" i="2"/>
  <c r="S796" i="2"/>
  <c r="S795" i="2"/>
  <c r="S794" i="2"/>
  <c r="S793" i="2"/>
  <c r="S792" i="2"/>
  <c r="S791" i="2"/>
  <c r="S790" i="2"/>
  <c r="S789" i="2"/>
  <c r="S788" i="2"/>
  <c r="S787" i="2"/>
  <c r="S786" i="2"/>
  <c r="S785" i="2"/>
  <c r="S784" i="2"/>
  <c r="S783" i="2"/>
  <c r="S782" i="2"/>
  <c r="S781" i="2"/>
  <c r="S780" i="2"/>
  <c r="S779" i="2"/>
  <c r="S778" i="2"/>
  <c r="S777" i="2"/>
  <c r="S776" i="2"/>
  <c r="S775" i="2"/>
  <c r="S774" i="2"/>
  <c r="S773" i="2"/>
  <c r="S772" i="2"/>
  <c r="S771" i="2"/>
  <c r="S770" i="2"/>
  <c r="S769" i="2"/>
  <c r="S768" i="2"/>
  <c r="S767" i="2"/>
  <c r="S766" i="2"/>
  <c r="S765" i="2"/>
  <c r="S764" i="2"/>
  <c r="S763" i="2"/>
  <c r="S762" i="2"/>
  <c r="S761" i="2"/>
  <c r="S760" i="2"/>
  <c r="S759" i="2"/>
  <c r="S758"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2" i="2"/>
  <c r="S731" i="2"/>
  <c r="S730" i="2"/>
  <c r="S729" i="2"/>
  <c r="S728" i="2"/>
  <c r="S727" i="2"/>
  <c r="S726" i="2"/>
  <c r="S725" i="2"/>
  <c r="S724" i="2"/>
  <c r="S723" i="2"/>
  <c r="S722" i="2"/>
  <c r="S721" i="2"/>
  <c r="S720" i="2"/>
  <c r="S719" i="2"/>
  <c r="S718" i="2"/>
  <c r="S717" i="2"/>
  <c r="S716" i="2"/>
  <c r="S715" i="2"/>
  <c r="S714" i="2"/>
  <c r="S713" i="2"/>
  <c r="S712" i="2"/>
  <c r="S711" i="2"/>
  <c r="S710" i="2"/>
  <c r="S709" i="2"/>
  <c r="S708" i="2"/>
  <c r="S707" i="2"/>
  <c r="S706" i="2"/>
  <c r="S705" i="2"/>
  <c r="S704" i="2"/>
  <c r="S703" i="2"/>
  <c r="S702" i="2"/>
  <c r="S701" i="2"/>
  <c r="S700" i="2"/>
  <c r="S699" i="2"/>
  <c r="S698" i="2"/>
  <c r="S697" i="2"/>
  <c r="S696" i="2"/>
  <c r="S695" i="2"/>
  <c r="S694" i="2"/>
  <c r="S693" i="2"/>
  <c r="S692" i="2"/>
  <c r="S691" i="2"/>
  <c r="S690" i="2"/>
  <c r="S689" i="2"/>
  <c r="S688" i="2"/>
  <c r="S687" i="2"/>
  <c r="S686" i="2"/>
  <c r="S685" i="2"/>
  <c r="S684" i="2"/>
  <c r="S683" i="2"/>
  <c r="S682" i="2"/>
  <c r="S681" i="2"/>
  <c r="S680" i="2"/>
  <c r="S679" i="2"/>
  <c r="S678" i="2"/>
  <c r="S677" i="2"/>
  <c r="S676" i="2"/>
  <c r="S675" i="2"/>
  <c r="S674" i="2"/>
  <c r="S673" i="2"/>
  <c r="S672" i="2"/>
  <c r="S671" i="2"/>
  <c r="S670" i="2"/>
  <c r="S669" i="2"/>
  <c r="S668" i="2"/>
  <c r="S667" i="2"/>
  <c r="S666" i="2"/>
  <c r="S665" i="2"/>
  <c r="S664" i="2"/>
  <c r="S663" i="2"/>
  <c r="AT662" i="2"/>
  <c r="AQ662" i="2"/>
  <c r="S662" i="2"/>
  <c r="S661" i="2"/>
  <c r="AT660" i="2"/>
  <c r="AQ660" i="2"/>
  <c r="S660" i="2"/>
  <c r="S659" i="2"/>
  <c r="AT658" i="2"/>
  <c r="AQ658" i="2"/>
  <c r="S658" i="2"/>
  <c r="S657" i="2"/>
  <c r="AT656" i="2"/>
  <c r="AQ656" i="2"/>
  <c r="S656" i="2"/>
  <c r="S655" i="2"/>
  <c r="AT654" i="2"/>
  <c r="AQ654" i="2"/>
  <c r="S654" i="2"/>
  <c r="S653" i="2"/>
  <c r="AT652" i="2"/>
  <c r="AQ652" i="2"/>
  <c r="S652" i="2"/>
  <c r="S651" i="2"/>
  <c r="AT650" i="2"/>
  <c r="AQ650" i="2"/>
  <c r="S650" i="2"/>
  <c r="S649" i="2"/>
  <c r="AT648" i="2"/>
  <c r="AQ648" i="2"/>
  <c r="S648" i="2"/>
  <c r="S647" i="2"/>
  <c r="AT646" i="2"/>
  <c r="AQ646" i="2"/>
  <c r="S646" i="2"/>
  <c r="S645" i="2"/>
  <c r="AT644" i="2"/>
  <c r="AQ644" i="2"/>
  <c r="S644" i="2"/>
  <c r="S643" i="2"/>
  <c r="AT642" i="2"/>
  <c r="AQ642" i="2"/>
  <c r="S642" i="2"/>
  <c r="S641" i="2"/>
  <c r="AT640" i="2"/>
  <c r="AQ640" i="2"/>
  <c r="S640" i="2"/>
  <c r="S639" i="2"/>
  <c r="S638" i="2"/>
  <c r="S637" i="2"/>
  <c r="S636" i="2"/>
  <c r="S635" i="2"/>
  <c r="S634" i="2"/>
  <c r="S633" i="2"/>
  <c r="S632" i="2"/>
  <c r="S631" i="2"/>
  <c r="S630" i="2"/>
  <c r="S629" i="2"/>
  <c r="S628" i="2"/>
  <c r="S627" i="2"/>
  <c r="S626" i="2"/>
  <c r="S625" i="2"/>
  <c r="S624" i="2"/>
  <c r="S623" i="2"/>
  <c r="S622" i="2"/>
  <c r="S621" i="2"/>
  <c r="S620" i="2"/>
  <c r="S619" i="2"/>
  <c r="S618" i="2"/>
  <c r="S617" i="2"/>
  <c r="S616" i="2"/>
  <c r="S615" i="2"/>
  <c r="S614" i="2"/>
  <c r="S613" i="2"/>
  <c r="S612" i="2"/>
  <c r="S611" i="2"/>
  <c r="S610"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AT580" i="2"/>
  <c r="S580" i="2"/>
  <c r="S579" i="2"/>
  <c r="AQ578" i="2"/>
  <c r="S578" i="2"/>
  <c r="S577" i="2"/>
  <c r="AT576" i="2"/>
  <c r="S576" i="2"/>
  <c r="S575" i="2"/>
  <c r="AT574" i="2"/>
  <c r="AQ574" i="2"/>
  <c r="S574" i="2"/>
  <c r="S573" i="2"/>
  <c r="S572" i="2"/>
  <c r="AQ571" i="2"/>
  <c r="S571" i="2"/>
  <c r="S570" i="2"/>
  <c r="AT569" i="2"/>
  <c r="AQ569" i="2"/>
  <c r="S569" i="2"/>
  <c r="S568" i="2"/>
  <c r="AT567" i="2"/>
  <c r="AQ567" i="2"/>
  <c r="S567" i="2"/>
  <c r="S566" i="2"/>
  <c r="AQ565" i="2"/>
  <c r="S565" i="2"/>
  <c r="S564" i="2"/>
  <c r="AT563" i="2"/>
  <c r="S563" i="2"/>
  <c r="S562" i="2"/>
  <c r="AQ561" i="2"/>
  <c r="S561" i="2"/>
  <c r="S560" i="2"/>
  <c r="AT559" i="2"/>
  <c r="S559" i="2"/>
  <c r="S558" i="2"/>
  <c r="AQ557" i="2"/>
  <c r="S557" i="2"/>
  <c r="S556" i="2"/>
  <c r="AT555" i="2"/>
  <c r="S555" i="2"/>
  <c r="S554" i="2"/>
  <c r="AQ553" i="2"/>
  <c r="S553" i="2"/>
  <c r="S552" i="2"/>
  <c r="AT551" i="2"/>
  <c r="S551" i="2"/>
  <c r="S550" i="2"/>
  <c r="AQ549" i="2"/>
  <c r="S549" i="2"/>
  <c r="S548" i="2"/>
  <c r="AT547" i="2"/>
  <c r="S547" i="2"/>
  <c r="S546" i="2"/>
  <c r="AQ545" i="2"/>
  <c r="S545" i="2"/>
  <c r="S544" i="2"/>
  <c r="AT543" i="2"/>
  <c r="S543" i="2"/>
  <c r="S542" i="2"/>
  <c r="AQ541" i="2"/>
  <c r="S541" i="2"/>
  <c r="S540" i="2"/>
  <c r="AT539" i="2"/>
  <c r="S539" i="2"/>
  <c r="S538" i="2"/>
  <c r="AQ537" i="2"/>
  <c r="S537" i="2"/>
  <c r="S536" i="2"/>
  <c r="AT535" i="2"/>
  <c r="S535" i="2"/>
  <c r="S534" i="2"/>
  <c r="AQ533" i="2"/>
  <c r="S533" i="2"/>
  <c r="S532" i="2"/>
  <c r="AT531" i="2"/>
  <c r="S531" i="2"/>
  <c r="S530" i="2"/>
  <c r="AQ529" i="2"/>
  <c r="S529" i="2"/>
  <c r="S528" i="2"/>
  <c r="AT527" i="2"/>
  <c r="S527" i="2"/>
  <c r="S526" i="2"/>
  <c r="AQ525" i="2"/>
  <c r="S525" i="2"/>
  <c r="S524" i="2"/>
  <c r="AT523" i="2"/>
  <c r="S523" i="2"/>
  <c r="S522" i="2"/>
  <c r="AQ521" i="2"/>
  <c r="S521" i="2"/>
  <c r="AT520" i="2"/>
  <c r="S520" i="2"/>
  <c r="AT519" i="2"/>
  <c r="S519" i="2"/>
  <c r="AQ518" i="2"/>
  <c r="S518" i="2"/>
  <c r="AQ517" i="2"/>
  <c r="S517" i="2"/>
  <c r="AT516" i="2"/>
  <c r="S516" i="2"/>
  <c r="AT515" i="2"/>
  <c r="S515" i="2"/>
  <c r="AQ514" i="2"/>
  <c r="S514" i="2"/>
  <c r="AQ513" i="2"/>
  <c r="S513" i="2"/>
  <c r="AT512" i="2"/>
  <c r="S512" i="2"/>
  <c r="AT511" i="2"/>
  <c r="S511" i="2"/>
  <c r="AQ510" i="2"/>
  <c r="S510" i="2"/>
  <c r="AQ509" i="2"/>
  <c r="S509" i="2"/>
  <c r="AT508" i="2"/>
  <c r="S508" i="2"/>
  <c r="AT507" i="2"/>
  <c r="S507" i="2"/>
  <c r="AQ506" i="2"/>
  <c r="S506" i="2"/>
  <c r="AQ505" i="2"/>
  <c r="S505" i="2"/>
  <c r="AT504" i="2"/>
  <c r="S504" i="2"/>
  <c r="AT503" i="2"/>
  <c r="S503" i="2"/>
  <c r="AQ502" i="2"/>
  <c r="S502" i="2"/>
  <c r="AQ501" i="2"/>
  <c r="S501" i="2"/>
  <c r="AT500" i="2"/>
  <c r="S500" i="2"/>
  <c r="AT499" i="2"/>
  <c r="S499" i="2"/>
  <c r="AQ498" i="2"/>
  <c r="S498" i="2"/>
  <c r="AQ497" i="2"/>
  <c r="S497" i="2"/>
  <c r="AT496" i="2"/>
  <c r="S496" i="2"/>
  <c r="AT495" i="2"/>
  <c r="S495" i="2"/>
  <c r="AQ494" i="2"/>
  <c r="S494" i="2"/>
  <c r="AQ493" i="2"/>
  <c r="S493" i="2"/>
  <c r="AT492" i="2"/>
  <c r="S492" i="2"/>
  <c r="AT491" i="2"/>
  <c r="S491" i="2"/>
  <c r="AQ490" i="2"/>
  <c r="S490" i="2"/>
  <c r="AQ489" i="2"/>
  <c r="S489" i="2"/>
  <c r="AT488" i="2"/>
  <c r="S488" i="2"/>
  <c r="AT487" i="2"/>
  <c r="S487" i="2"/>
  <c r="AQ486" i="2"/>
  <c r="S486" i="2"/>
  <c r="AQ485" i="2"/>
  <c r="S485" i="2"/>
  <c r="AT484" i="2"/>
  <c r="S484" i="2"/>
  <c r="AT483" i="2"/>
  <c r="S483" i="2"/>
  <c r="AQ482" i="2"/>
  <c r="S482" i="2"/>
  <c r="AQ481" i="2"/>
  <c r="S481" i="2"/>
  <c r="AT480" i="2"/>
  <c r="S480" i="2"/>
  <c r="AT479" i="2"/>
  <c r="S479" i="2"/>
  <c r="AQ478" i="2"/>
  <c r="S478" i="2"/>
  <c r="AQ477" i="2"/>
  <c r="S477" i="2"/>
  <c r="AQ476" i="2"/>
  <c r="S476" i="2"/>
  <c r="AT475" i="2"/>
  <c r="S475" i="2"/>
  <c r="AT474" i="2"/>
  <c r="S474" i="2"/>
  <c r="AQ473" i="2"/>
  <c r="S473" i="2"/>
  <c r="AQ472" i="2"/>
  <c r="S472" i="2"/>
  <c r="AT471" i="2"/>
  <c r="S471" i="2"/>
  <c r="AT470" i="2"/>
  <c r="S470" i="2"/>
  <c r="AQ469" i="2"/>
  <c r="S469" i="2"/>
  <c r="AQ468" i="2"/>
  <c r="S468" i="2"/>
  <c r="AT467" i="2"/>
  <c r="S467" i="2"/>
  <c r="AT466" i="2"/>
  <c r="S466" i="2"/>
  <c r="AQ465" i="2"/>
  <c r="S465" i="2"/>
  <c r="AQ464" i="2"/>
  <c r="S464" i="2"/>
  <c r="AT463" i="2"/>
  <c r="S463" i="2"/>
  <c r="AT462" i="2"/>
  <c r="S462" i="2"/>
  <c r="AQ461" i="2"/>
  <c r="S461" i="2"/>
  <c r="AQ460" i="2"/>
  <c r="S460" i="2"/>
  <c r="AT459" i="2"/>
  <c r="S459" i="2"/>
  <c r="AT458" i="2"/>
  <c r="S458" i="2"/>
  <c r="AQ457" i="2"/>
  <c r="S457" i="2"/>
  <c r="AQ456" i="2"/>
  <c r="S456" i="2"/>
  <c r="AT455" i="2"/>
  <c r="S455" i="2"/>
  <c r="AT454" i="2"/>
  <c r="S454" i="2"/>
  <c r="AQ453" i="2"/>
  <c r="S453" i="2"/>
  <c r="AQ452" i="2"/>
  <c r="S452" i="2"/>
  <c r="AT451" i="2"/>
  <c r="S451" i="2"/>
  <c r="AT450" i="2"/>
  <c r="S450" i="2"/>
  <c r="AT449" i="2"/>
  <c r="S449" i="2"/>
  <c r="AT448" i="2"/>
  <c r="S448" i="2"/>
  <c r="AQ447" i="2"/>
  <c r="S447" i="2"/>
  <c r="AQ446" i="2"/>
  <c r="S446" i="2"/>
  <c r="AQ445" i="2"/>
  <c r="S445" i="2"/>
  <c r="AQ444" i="2"/>
  <c r="S444" i="2"/>
  <c r="AT443" i="2"/>
  <c r="S443" i="2"/>
  <c r="AT442" i="2"/>
  <c r="S442" i="2"/>
  <c r="AQ441" i="2"/>
  <c r="S441" i="2"/>
  <c r="AQ440" i="2"/>
  <c r="S440" i="2"/>
  <c r="AT439" i="2"/>
  <c r="S439" i="2"/>
  <c r="AT438" i="2"/>
  <c r="S438" i="2"/>
  <c r="AQ437" i="2"/>
  <c r="S437" i="2"/>
  <c r="AQ436" i="2"/>
  <c r="S436" i="2"/>
  <c r="AT435" i="2"/>
  <c r="S435" i="2"/>
  <c r="AT434" i="2"/>
  <c r="S434" i="2"/>
  <c r="AQ433" i="2"/>
  <c r="S433" i="2"/>
  <c r="AQ432" i="2"/>
  <c r="S432" i="2"/>
  <c r="AT431" i="2"/>
  <c r="S431" i="2"/>
  <c r="AT430" i="2"/>
  <c r="S430" i="2"/>
  <c r="AQ429" i="2"/>
  <c r="S429" i="2"/>
  <c r="AQ428" i="2"/>
  <c r="S428" i="2"/>
  <c r="S427" i="2"/>
  <c r="AT426" i="2"/>
  <c r="S426" i="2"/>
  <c r="S425" i="2"/>
  <c r="AQ424" i="2"/>
  <c r="S424" i="2"/>
  <c r="S423" i="2"/>
  <c r="AT422" i="2"/>
  <c r="S422" i="2"/>
  <c r="S421" i="2"/>
  <c r="AQ420" i="2"/>
  <c r="S420" i="2"/>
  <c r="S419" i="2"/>
  <c r="AT418" i="2"/>
  <c r="S418" i="2"/>
  <c r="S417" i="2"/>
  <c r="AQ416" i="2"/>
  <c r="S416" i="2"/>
  <c r="S415" i="2"/>
  <c r="AT414" i="2"/>
  <c r="S414" i="2"/>
  <c r="S413" i="2"/>
  <c r="AQ412" i="2"/>
  <c r="S412" i="2"/>
  <c r="S411" i="2"/>
  <c r="AT410" i="2"/>
  <c r="S410" i="2"/>
  <c r="AQ409" i="2"/>
  <c r="S409" i="2"/>
  <c r="AQ408" i="2"/>
  <c r="S408" i="2"/>
  <c r="S407" i="2"/>
  <c r="AT406" i="2"/>
  <c r="S406" i="2"/>
  <c r="S405" i="2"/>
  <c r="AQ404" i="2"/>
  <c r="S404" i="2"/>
  <c r="S403" i="2"/>
  <c r="AT402" i="2"/>
  <c r="S402" i="2"/>
  <c r="AQ401" i="2"/>
  <c r="S401" i="2"/>
  <c r="AQ400" i="2"/>
  <c r="S400" i="2"/>
  <c r="S399" i="2"/>
  <c r="AT398" i="2"/>
  <c r="S398" i="2"/>
  <c r="S397" i="2"/>
  <c r="AQ396" i="2"/>
  <c r="S396" i="2"/>
  <c r="S395" i="2"/>
  <c r="AT394" i="2"/>
  <c r="S394" i="2"/>
  <c r="AQ393" i="2"/>
  <c r="S393" i="2"/>
  <c r="AQ392" i="2"/>
  <c r="S392" i="2"/>
  <c r="S391" i="2"/>
  <c r="AT390" i="2"/>
  <c r="S390" i="2"/>
  <c r="S389" i="2"/>
  <c r="AQ388" i="2"/>
  <c r="S388" i="2"/>
  <c r="S387" i="2"/>
  <c r="AT386" i="2"/>
  <c r="S386" i="2"/>
  <c r="AQ385" i="2"/>
  <c r="S385" i="2"/>
  <c r="AQ384" i="2"/>
  <c r="S384" i="2"/>
  <c r="S383" i="2"/>
  <c r="AT382" i="2"/>
  <c r="S382" i="2"/>
  <c r="S381" i="2"/>
  <c r="AQ380" i="2"/>
  <c r="S380" i="2"/>
  <c r="S379" i="2"/>
  <c r="AT378" i="2"/>
  <c r="S378" i="2"/>
  <c r="AQ377" i="2"/>
  <c r="S377" i="2"/>
  <c r="AQ376" i="2"/>
  <c r="S376" i="2"/>
  <c r="AT375" i="2"/>
  <c r="S375" i="2"/>
  <c r="AT374" i="2"/>
  <c r="S374" i="2"/>
  <c r="S373" i="2"/>
  <c r="AQ372" i="2"/>
  <c r="S372" i="2"/>
  <c r="S371" i="2"/>
  <c r="AT370" i="2"/>
  <c r="S370" i="2"/>
  <c r="AQ369" i="2"/>
  <c r="S369" i="2"/>
  <c r="AQ368" i="2"/>
  <c r="S368" i="2"/>
  <c r="AT367" i="2"/>
  <c r="S367" i="2"/>
  <c r="AT366" i="2"/>
  <c r="S366" i="2"/>
  <c r="S365" i="2"/>
  <c r="AQ364" i="2"/>
  <c r="S364" i="2"/>
  <c r="S363" i="2"/>
  <c r="AT362" i="2"/>
  <c r="S362" i="2"/>
  <c r="AQ361" i="2"/>
  <c r="S361" i="2"/>
  <c r="AQ360" i="2"/>
  <c r="S360" i="2"/>
  <c r="AT359" i="2"/>
  <c r="S359" i="2"/>
  <c r="AT358" i="2"/>
  <c r="S358" i="2"/>
  <c r="S357" i="2"/>
  <c r="AQ356" i="2"/>
  <c r="S356" i="2"/>
  <c r="S355" i="2"/>
  <c r="AT354" i="2"/>
  <c r="S354" i="2"/>
  <c r="AQ353" i="2"/>
  <c r="S353" i="2"/>
  <c r="AQ352" i="2"/>
  <c r="S352" i="2"/>
  <c r="AT351" i="2"/>
  <c r="S351" i="2"/>
  <c r="AT350" i="2"/>
  <c r="S350" i="2"/>
  <c r="S349" i="2"/>
  <c r="AQ348" i="2"/>
  <c r="S348" i="2"/>
  <c r="S347" i="2"/>
  <c r="AT346" i="2"/>
  <c r="S346" i="2"/>
  <c r="AQ345" i="2"/>
  <c r="S345" i="2"/>
  <c r="AQ344" i="2"/>
  <c r="S344" i="2"/>
  <c r="AT343" i="2"/>
  <c r="S343" i="2"/>
  <c r="AT342" i="2"/>
  <c r="S342" i="2"/>
  <c r="S341" i="2"/>
  <c r="AQ340" i="2"/>
  <c r="S340" i="2"/>
  <c r="AT339" i="2"/>
  <c r="S339" i="2"/>
  <c r="AT338" i="2"/>
  <c r="S338" i="2"/>
  <c r="AQ337" i="2"/>
  <c r="S337" i="2"/>
  <c r="AQ336" i="2"/>
  <c r="S336" i="2"/>
  <c r="AT335" i="2"/>
  <c r="S335" i="2"/>
  <c r="AT334" i="2"/>
  <c r="S334" i="2"/>
  <c r="AQ333" i="2"/>
  <c r="S333" i="2"/>
  <c r="AQ332" i="2"/>
  <c r="S332" i="2"/>
  <c r="AT331" i="2"/>
  <c r="S331" i="2"/>
  <c r="AT330" i="2"/>
  <c r="S330" i="2"/>
  <c r="S329" i="2"/>
  <c r="AQ328" i="2"/>
  <c r="S328" i="2"/>
  <c r="AT327" i="2"/>
  <c r="S327" i="2"/>
  <c r="AT326" i="2"/>
  <c r="S326" i="2"/>
  <c r="AQ325" i="2"/>
  <c r="S325" i="2"/>
  <c r="AQ324" i="2"/>
  <c r="S324" i="2"/>
  <c r="S323" i="2"/>
  <c r="AT322" i="2"/>
  <c r="S322" i="2"/>
  <c r="S321" i="2"/>
  <c r="AQ320" i="2"/>
  <c r="S320" i="2"/>
  <c r="AT319" i="2"/>
  <c r="S319" i="2"/>
  <c r="AT318" i="2"/>
  <c r="S318" i="2"/>
  <c r="S317" i="2"/>
  <c r="AQ316" i="2"/>
  <c r="S316" i="2"/>
  <c r="S315" i="2"/>
  <c r="AT314" i="2"/>
  <c r="S314" i="2"/>
  <c r="AQ313" i="2"/>
  <c r="S313" i="2"/>
  <c r="AQ312" i="2"/>
  <c r="S312" i="2"/>
  <c r="AT311" i="2"/>
  <c r="S311" i="2"/>
  <c r="AT310" i="2"/>
  <c r="S310" i="2"/>
  <c r="S309" i="2"/>
  <c r="AQ308" i="2"/>
  <c r="S308" i="2"/>
  <c r="AT307" i="2"/>
  <c r="S307" i="2"/>
  <c r="AT306" i="2"/>
  <c r="S306" i="2"/>
  <c r="AQ305" i="2"/>
  <c r="S305" i="2"/>
  <c r="AQ304" i="2"/>
  <c r="S304" i="2"/>
  <c r="AT303" i="2"/>
  <c r="S303" i="2"/>
  <c r="AT302" i="2"/>
  <c r="S302" i="2"/>
  <c r="AQ301" i="2"/>
  <c r="S301" i="2"/>
  <c r="AQ300" i="2"/>
  <c r="S300" i="2"/>
  <c r="AT299" i="2"/>
  <c r="S299" i="2"/>
  <c r="AT298" i="2"/>
  <c r="S298" i="2"/>
  <c r="S297" i="2"/>
  <c r="AQ296" i="2"/>
  <c r="S296" i="2"/>
  <c r="AT295" i="2"/>
  <c r="S295" i="2"/>
  <c r="AT294" i="2"/>
  <c r="S294" i="2"/>
  <c r="AQ293" i="2"/>
  <c r="S293" i="2"/>
  <c r="AQ292" i="2"/>
  <c r="S292" i="2"/>
  <c r="AT291" i="2"/>
  <c r="S291" i="2"/>
  <c r="AT290" i="2"/>
  <c r="S290" i="2"/>
  <c r="S289" i="2"/>
  <c r="AQ288" i="2"/>
  <c r="S288" i="2"/>
  <c r="AT287" i="2"/>
  <c r="S287" i="2"/>
  <c r="AT286" i="2"/>
  <c r="S286" i="2"/>
  <c r="AQ285" i="2"/>
  <c r="S285" i="2"/>
  <c r="AQ284" i="2"/>
  <c r="S284" i="2"/>
  <c r="S283" i="2"/>
  <c r="AT282" i="2"/>
  <c r="S282" i="2"/>
  <c r="AQ281" i="2"/>
  <c r="S281" i="2"/>
  <c r="AQ280" i="2"/>
  <c r="S280" i="2"/>
  <c r="AT279" i="2"/>
  <c r="S279" i="2"/>
  <c r="AT278" i="2"/>
  <c r="S278" i="2"/>
  <c r="S277" i="2"/>
  <c r="AQ276" i="2"/>
  <c r="S276" i="2"/>
  <c r="AT275" i="2"/>
  <c r="S275" i="2"/>
  <c r="AT274" i="2"/>
  <c r="S274" i="2"/>
  <c r="AQ273" i="2"/>
  <c r="S273" i="2"/>
  <c r="AQ272" i="2"/>
  <c r="S272" i="2"/>
  <c r="AT271" i="2"/>
  <c r="S271" i="2"/>
  <c r="AT270" i="2"/>
  <c r="S270" i="2"/>
  <c r="AQ269" i="2"/>
  <c r="S269" i="2"/>
  <c r="AQ268" i="2"/>
  <c r="S268" i="2"/>
  <c r="AT267" i="2"/>
  <c r="S267" i="2"/>
  <c r="AT266" i="2"/>
  <c r="S266" i="2"/>
  <c r="AQ265" i="2"/>
  <c r="S265" i="2"/>
  <c r="AQ264" i="2"/>
  <c r="S264" i="2"/>
  <c r="AT263" i="2"/>
  <c r="S263" i="2"/>
  <c r="AT262" i="2"/>
  <c r="S262" i="2"/>
  <c r="AQ261" i="2"/>
  <c r="S261" i="2"/>
  <c r="AQ260" i="2"/>
  <c r="S260" i="2"/>
  <c r="AT259" i="2"/>
  <c r="S259" i="2"/>
  <c r="AT258" i="2"/>
  <c r="S258" i="2"/>
  <c r="S257" i="2"/>
  <c r="AQ256" i="2"/>
  <c r="S256" i="2"/>
  <c r="AT255" i="2"/>
  <c r="S255" i="2"/>
  <c r="AT254" i="2"/>
  <c r="S254" i="2"/>
  <c r="AQ253" i="2"/>
  <c r="S253" i="2"/>
  <c r="AQ252" i="2"/>
  <c r="S252" i="2"/>
  <c r="S251" i="2"/>
  <c r="AT250" i="2"/>
  <c r="S250" i="2"/>
  <c r="AQ249" i="2"/>
  <c r="S249" i="2"/>
  <c r="AQ248" i="2"/>
  <c r="S248" i="2"/>
  <c r="AT247" i="2"/>
  <c r="S247" i="2"/>
  <c r="AT246" i="2"/>
  <c r="S246" i="2"/>
  <c r="S245" i="2"/>
  <c r="AQ244" i="2"/>
  <c r="S244" i="2"/>
  <c r="AT243" i="2"/>
  <c r="S243" i="2"/>
  <c r="AT242" i="2"/>
  <c r="S242" i="2"/>
  <c r="AQ241" i="2"/>
  <c r="S241" i="2"/>
  <c r="AQ240" i="2"/>
  <c r="S240" i="2"/>
  <c r="AT239" i="2"/>
  <c r="S239" i="2"/>
  <c r="AT238" i="2"/>
  <c r="S238" i="2"/>
  <c r="AQ237" i="2"/>
  <c r="S237" i="2"/>
  <c r="AQ236" i="2"/>
  <c r="S236" i="2"/>
  <c r="AT235" i="2"/>
  <c r="S235" i="2"/>
  <c r="AT234" i="2"/>
  <c r="S234" i="2"/>
  <c r="AQ233" i="2"/>
  <c r="S233" i="2"/>
  <c r="AQ232" i="2"/>
  <c r="S232" i="2"/>
  <c r="AT231" i="2"/>
  <c r="S231" i="2"/>
  <c r="AT230" i="2"/>
  <c r="S230" i="2"/>
  <c r="AQ229" i="2"/>
  <c r="S229" i="2"/>
  <c r="AQ228" i="2"/>
  <c r="S228" i="2"/>
  <c r="AT227" i="2"/>
  <c r="S227" i="2"/>
  <c r="AT226" i="2"/>
  <c r="S226" i="2"/>
  <c r="S225" i="2"/>
  <c r="AQ224" i="2"/>
  <c r="S224" i="2"/>
  <c r="AT223" i="2"/>
  <c r="S223" i="2"/>
  <c r="AT222" i="2"/>
  <c r="S222" i="2"/>
  <c r="AQ221" i="2"/>
  <c r="S221" i="2"/>
  <c r="AQ220" i="2"/>
  <c r="S220" i="2"/>
  <c r="S219" i="2"/>
  <c r="AT218" i="2"/>
  <c r="S218" i="2"/>
  <c r="AQ217" i="2"/>
  <c r="S217" i="2"/>
  <c r="AQ216" i="2"/>
  <c r="S216" i="2"/>
  <c r="AT215" i="2"/>
  <c r="S215" i="2"/>
  <c r="AT214" i="2"/>
  <c r="S214" i="2"/>
  <c r="AQ213" i="2"/>
  <c r="S213" i="2"/>
  <c r="AQ212" i="2"/>
  <c r="S212" i="2"/>
  <c r="AT211" i="2"/>
  <c r="S211" i="2"/>
  <c r="AT210" i="2"/>
  <c r="S210" i="2"/>
  <c r="AQ209" i="2"/>
  <c r="S209" i="2"/>
  <c r="AQ208" i="2"/>
  <c r="S208" i="2"/>
  <c r="AT207" i="2"/>
  <c r="S207" i="2"/>
  <c r="AT206" i="2"/>
  <c r="S206" i="2"/>
  <c r="AQ205" i="2"/>
  <c r="S205" i="2"/>
  <c r="AQ204" i="2"/>
  <c r="S204" i="2"/>
  <c r="AT203" i="2"/>
  <c r="S203" i="2"/>
  <c r="AT202" i="2"/>
  <c r="S202" i="2"/>
  <c r="AQ201" i="2"/>
  <c r="S201" i="2"/>
  <c r="AQ200" i="2"/>
  <c r="S200" i="2"/>
  <c r="AT199" i="2"/>
  <c r="S199" i="2"/>
  <c r="AT198" i="2"/>
  <c r="S198" i="2"/>
  <c r="AQ197" i="2"/>
  <c r="S197" i="2"/>
  <c r="AQ196" i="2"/>
  <c r="S196" i="2"/>
  <c r="AT195" i="2"/>
  <c r="S195" i="2"/>
  <c r="AT194" i="2"/>
  <c r="S194" i="2"/>
  <c r="AQ193" i="2"/>
  <c r="S193" i="2"/>
  <c r="AQ192" i="2"/>
  <c r="S192" i="2"/>
  <c r="AT191" i="2"/>
  <c r="S191" i="2"/>
  <c r="AT190" i="2"/>
  <c r="S190" i="2"/>
  <c r="AQ189" i="2"/>
  <c r="S189" i="2"/>
  <c r="AQ188" i="2"/>
  <c r="S188" i="2"/>
  <c r="AT187" i="2"/>
  <c r="S187" i="2"/>
  <c r="AT186" i="2"/>
  <c r="S186" i="2"/>
  <c r="AQ185" i="2"/>
  <c r="S185" i="2"/>
  <c r="AQ184" i="2"/>
  <c r="S184" i="2"/>
  <c r="AT183" i="2"/>
  <c r="S183" i="2"/>
  <c r="AT182" i="2"/>
  <c r="S182" i="2"/>
  <c r="AQ181" i="2"/>
  <c r="S181" i="2"/>
  <c r="AQ180" i="2"/>
  <c r="S180" i="2"/>
  <c r="AT179" i="2"/>
  <c r="S179" i="2"/>
  <c r="AT178" i="2"/>
  <c r="S178" i="2"/>
  <c r="AQ177" i="2"/>
  <c r="S177" i="2"/>
  <c r="AQ176" i="2"/>
  <c r="S176" i="2"/>
  <c r="AT175" i="2"/>
  <c r="S175" i="2"/>
  <c r="AT174" i="2"/>
  <c r="S174" i="2"/>
  <c r="AQ173" i="2"/>
  <c r="S173" i="2"/>
  <c r="AQ172" i="2"/>
  <c r="S172" i="2"/>
  <c r="S171" i="2"/>
  <c r="AQ170" i="2"/>
  <c r="S170" i="2"/>
  <c r="AQ169" i="2"/>
  <c r="S169" i="2"/>
  <c r="AQ168" i="2"/>
  <c r="S168" i="2"/>
  <c r="AQ167" i="2"/>
  <c r="S167" i="2"/>
  <c r="AQ166" i="2"/>
  <c r="S166" i="2"/>
  <c r="AQ165" i="2"/>
  <c r="S165" i="2"/>
  <c r="AQ164" i="2"/>
  <c r="S164" i="2"/>
  <c r="S163" i="2"/>
  <c r="AQ162" i="2"/>
  <c r="S162" i="2"/>
  <c r="AQ161" i="2"/>
  <c r="S161" i="2"/>
  <c r="AQ160" i="2"/>
  <c r="S160" i="2"/>
  <c r="AQ159" i="2"/>
  <c r="S159" i="2"/>
  <c r="AT158" i="2"/>
  <c r="AQ158" i="2"/>
  <c r="S158" i="2"/>
  <c r="AQ157" i="2"/>
  <c r="S157" i="2"/>
  <c r="AQ156" i="2"/>
  <c r="S156" i="2"/>
  <c r="AT155" i="2"/>
  <c r="S155" i="2"/>
  <c r="AQ154" i="2"/>
  <c r="S154" i="2"/>
  <c r="AQ153" i="2"/>
  <c r="S153" i="2"/>
  <c r="AQ152" i="2"/>
  <c r="S152" i="2"/>
  <c r="AQ151" i="2"/>
  <c r="S151" i="2"/>
  <c r="AT150" i="2"/>
  <c r="AQ150" i="2"/>
  <c r="S150" i="2"/>
  <c r="AQ149" i="2"/>
  <c r="S149" i="2"/>
  <c r="AQ148" i="2"/>
  <c r="S148" i="2"/>
  <c r="AT147" i="2"/>
  <c r="S147" i="2"/>
  <c r="AQ146" i="2"/>
  <c r="S146" i="2"/>
  <c r="AT145" i="2"/>
  <c r="AQ145" i="2"/>
  <c r="S145" i="2"/>
  <c r="AT144" i="2"/>
  <c r="AQ144" i="2"/>
  <c r="S144" i="2"/>
  <c r="AQ143" i="2"/>
  <c r="S143" i="2"/>
  <c r="AQ142" i="2"/>
  <c r="S142" i="2"/>
  <c r="AQ141" i="2"/>
  <c r="S141" i="2"/>
  <c r="AT140" i="2"/>
  <c r="S140" i="2"/>
  <c r="AQ139" i="2"/>
  <c r="S139" i="2"/>
  <c r="AQ138" i="2"/>
  <c r="S138" i="2"/>
  <c r="AT137" i="2"/>
  <c r="AQ137" i="2"/>
  <c r="S137" i="2"/>
  <c r="AQ136" i="2"/>
  <c r="S136" i="2"/>
  <c r="AT135" i="2"/>
  <c r="AQ135" i="2"/>
  <c r="S135" i="2"/>
  <c r="AQ134" i="2"/>
  <c r="S134" i="2"/>
  <c r="AQ133" i="2"/>
  <c r="S133" i="2"/>
  <c r="AT132" i="2"/>
  <c r="AQ132" i="2"/>
  <c r="S132" i="2"/>
  <c r="AQ131" i="2"/>
  <c r="S131" i="2"/>
  <c r="AT130" i="2"/>
  <c r="AQ130" i="2"/>
  <c r="S130" i="2"/>
  <c r="AT129" i="2"/>
  <c r="S129" i="2"/>
  <c r="AQ128" i="2"/>
  <c r="S128" i="2"/>
  <c r="AQ127" i="2"/>
  <c r="S127" i="2"/>
  <c r="AT126" i="2"/>
  <c r="S126" i="2"/>
  <c r="AQ125" i="2"/>
  <c r="S125" i="2"/>
  <c r="AT124" i="2"/>
  <c r="AQ124" i="2"/>
  <c r="S124" i="2"/>
  <c r="AT123" i="2"/>
  <c r="AQ123" i="2"/>
  <c r="S123" i="2"/>
  <c r="AQ122" i="2"/>
  <c r="S122" i="2"/>
  <c r="AQ121" i="2"/>
  <c r="S121" i="2"/>
  <c r="AT120" i="2"/>
  <c r="AQ120" i="2"/>
  <c r="S120" i="2"/>
  <c r="AT119" i="2"/>
  <c r="S119" i="2"/>
  <c r="AQ118" i="2"/>
  <c r="S118" i="2"/>
  <c r="AQ117" i="2"/>
  <c r="S117" i="2"/>
  <c r="AT116" i="2"/>
  <c r="AQ116" i="2"/>
  <c r="S116" i="2"/>
  <c r="AQ115" i="2"/>
  <c r="S115" i="2"/>
  <c r="AT114" i="2"/>
  <c r="AQ114" i="2"/>
  <c r="S114" i="2"/>
  <c r="AQ113" i="2"/>
  <c r="S113" i="2"/>
  <c r="AQ112" i="2"/>
  <c r="S112" i="2"/>
  <c r="AQ111" i="2"/>
  <c r="S111" i="2"/>
  <c r="AQ110" i="2"/>
  <c r="S110" i="2"/>
  <c r="AT109" i="2"/>
  <c r="AQ109" i="2"/>
  <c r="S109" i="2"/>
  <c r="AQ108" i="2"/>
  <c r="S108" i="2"/>
  <c r="AQ107" i="2"/>
  <c r="S107" i="2"/>
  <c r="AT106" i="2"/>
  <c r="AQ106" i="2"/>
  <c r="S106" i="2"/>
  <c r="AQ105" i="2"/>
  <c r="S105" i="2"/>
  <c r="AQ104" i="2"/>
  <c r="S104" i="2"/>
  <c r="AQ103" i="2"/>
  <c r="S103" i="2"/>
  <c r="AQ102" i="2"/>
  <c r="S102" i="2"/>
  <c r="AT101" i="2"/>
  <c r="AQ101" i="2"/>
  <c r="S101" i="2"/>
  <c r="AQ100" i="2"/>
  <c r="S100" i="2"/>
  <c r="AT99" i="2"/>
  <c r="AQ99" i="2"/>
  <c r="S99" i="2"/>
  <c r="AQ98" i="2"/>
  <c r="S98" i="2"/>
  <c r="AQ97" i="2"/>
  <c r="S97" i="2"/>
  <c r="AT96" i="2"/>
  <c r="AQ96" i="2"/>
  <c r="S96" i="2"/>
  <c r="AT95" i="2"/>
  <c r="AQ95" i="2"/>
  <c r="S95" i="2"/>
  <c r="AQ94" i="2"/>
  <c r="S94" i="2"/>
  <c r="AT93" i="2"/>
  <c r="AQ93" i="2"/>
  <c r="S93" i="2"/>
  <c r="AQ92" i="2"/>
  <c r="S92" i="2"/>
  <c r="AQ91" i="2"/>
  <c r="S91" i="2"/>
  <c r="AT90" i="2"/>
  <c r="AQ90" i="2"/>
  <c r="S90" i="2"/>
  <c r="AQ89" i="2"/>
  <c r="S89" i="2"/>
  <c r="AT88" i="2"/>
  <c r="AQ88" i="2"/>
  <c r="S88" i="2"/>
  <c r="AT87" i="2"/>
  <c r="AQ87" i="2"/>
  <c r="S87" i="2"/>
  <c r="AQ86" i="2"/>
  <c r="S86" i="2"/>
  <c r="AQ85" i="2"/>
  <c r="S85" i="2"/>
  <c r="AT84" i="2"/>
  <c r="AQ84" i="2"/>
  <c r="S84" i="2"/>
  <c r="AT83" i="2"/>
  <c r="AQ83" i="2"/>
  <c r="S83" i="2"/>
  <c r="AQ82" i="2"/>
  <c r="S82" i="2"/>
  <c r="AQ81" i="2"/>
  <c r="S81" i="2"/>
  <c r="AT80" i="2"/>
  <c r="AQ80" i="2"/>
  <c r="S80" i="2"/>
  <c r="AQ79" i="2"/>
  <c r="S79" i="2"/>
  <c r="AQ78" i="2"/>
  <c r="S78" i="2"/>
  <c r="AT77" i="2"/>
  <c r="AQ77" i="2"/>
  <c r="S77" i="2"/>
  <c r="AQ76" i="2"/>
  <c r="S76" i="2"/>
  <c r="AQ75" i="2"/>
  <c r="S75" i="2"/>
  <c r="AQ74" i="2"/>
  <c r="S74" i="2"/>
  <c r="AT73" i="2"/>
  <c r="AQ73" i="2"/>
  <c r="S73" i="2"/>
  <c r="AT72" i="2"/>
  <c r="AQ72" i="2"/>
  <c r="S72" i="2"/>
  <c r="AQ71" i="2"/>
  <c r="S71" i="2"/>
  <c r="AQ70" i="2"/>
  <c r="S70" i="2"/>
  <c r="AQ69" i="2"/>
  <c r="S69" i="2"/>
  <c r="AT68" i="2"/>
  <c r="AQ68" i="2"/>
  <c r="S68" i="2"/>
  <c r="AQ67" i="2"/>
  <c r="S67" i="2"/>
  <c r="AQ66" i="2"/>
  <c r="S66" i="2"/>
  <c r="AQ65" i="2"/>
  <c r="S65" i="2"/>
  <c r="AT64" i="2"/>
  <c r="AQ64" i="2"/>
  <c r="S64" i="2"/>
  <c r="AQ63" i="2"/>
  <c r="S63" i="2"/>
  <c r="AQ62" i="2"/>
  <c r="S62" i="2"/>
  <c r="AQ61" i="2"/>
  <c r="S61" i="2"/>
  <c r="AT60" i="2"/>
  <c r="AQ60" i="2"/>
  <c r="S60" i="2"/>
  <c r="AQ59" i="2"/>
  <c r="S59" i="2"/>
  <c r="AQ58" i="2"/>
  <c r="S58" i="2"/>
  <c r="AQ57" i="2"/>
  <c r="S57" i="2"/>
  <c r="AT56" i="2"/>
  <c r="AQ56" i="2"/>
  <c r="S56" i="2"/>
  <c r="AQ55" i="2"/>
  <c r="S55" i="2"/>
  <c r="AQ54" i="2"/>
  <c r="S54" i="2"/>
  <c r="AT53" i="2"/>
  <c r="AQ53" i="2"/>
  <c r="S53" i="2"/>
  <c r="AQ52" i="2"/>
  <c r="S52" i="2"/>
  <c r="AT51" i="2"/>
  <c r="AQ51" i="2"/>
  <c r="S51" i="2"/>
  <c r="AQ50" i="2"/>
  <c r="S50" i="2"/>
  <c r="AQ49" i="2"/>
  <c r="S49" i="2"/>
  <c r="AQ48" i="2"/>
  <c r="S48" i="2"/>
  <c r="AT47" i="2"/>
  <c r="AQ47" i="2"/>
  <c r="S47" i="2"/>
  <c r="AT46" i="2"/>
  <c r="S46" i="2"/>
  <c r="AT45" i="2"/>
  <c r="AQ45" i="2"/>
  <c r="S45" i="2"/>
  <c r="AT44" i="2"/>
  <c r="AQ44" i="2"/>
  <c r="S44" i="2"/>
  <c r="AT43" i="2"/>
  <c r="AQ43" i="2"/>
  <c r="S43" i="2"/>
  <c r="AT42" i="2"/>
  <c r="AQ42" i="2"/>
  <c r="S42" i="2"/>
  <c r="AT41" i="2"/>
  <c r="S41" i="2"/>
  <c r="AT40" i="2"/>
  <c r="AQ40" i="2"/>
  <c r="S40" i="2"/>
  <c r="AT39" i="2"/>
  <c r="AQ39" i="2"/>
  <c r="S39" i="2"/>
  <c r="AT38" i="2"/>
  <c r="AQ38" i="2"/>
  <c r="S38" i="2"/>
  <c r="AT37" i="2"/>
  <c r="AQ37" i="2"/>
  <c r="S37" i="2"/>
  <c r="AT36" i="2"/>
  <c r="S36" i="2"/>
  <c r="AT35" i="2"/>
  <c r="AQ35" i="2"/>
  <c r="S35" i="2"/>
  <c r="AT34" i="2"/>
  <c r="AQ34" i="2"/>
  <c r="S34" i="2"/>
  <c r="AQ33" i="2"/>
  <c r="S33" i="2"/>
  <c r="AT32" i="2"/>
  <c r="AQ32" i="2"/>
  <c r="S32" i="2"/>
  <c r="AT31" i="2"/>
  <c r="AQ31" i="2"/>
  <c r="S31" i="2"/>
  <c r="AT30" i="2"/>
  <c r="AQ30" i="2"/>
  <c r="S30" i="2"/>
  <c r="AQ29" i="2"/>
  <c r="S29" i="2"/>
  <c r="AT28" i="2"/>
  <c r="AQ28" i="2"/>
  <c r="S28" i="2"/>
  <c r="AT27" i="2"/>
  <c r="S27" i="2"/>
  <c r="AT26" i="2"/>
  <c r="AQ26" i="2"/>
  <c r="S26" i="2"/>
  <c r="S25" i="2"/>
  <c r="AT24" i="2"/>
  <c r="AQ24" i="2"/>
  <c r="S24" i="2"/>
  <c r="AT23" i="2"/>
  <c r="S23" i="2"/>
  <c r="AT22" i="2"/>
  <c r="AQ22" i="2"/>
  <c r="S22" i="2"/>
  <c r="AQ21" i="2"/>
  <c r="S21" i="2"/>
  <c r="AT20" i="2"/>
  <c r="AQ20" i="2"/>
  <c r="S20" i="2"/>
  <c r="AT19" i="2"/>
  <c r="AQ19" i="2"/>
  <c r="S19" i="2"/>
  <c r="AT18" i="2"/>
  <c r="AQ18" i="2"/>
  <c r="S18" i="2"/>
  <c r="AP218" i="2" a="1"/>
  <c r="AP219" i="2" a="1"/>
  <c r="AP220" i="2" a="1"/>
  <c r="AP221" i="2" a="1"/>
  <c r="AP222" i="2" a="1"/>
  <c r="AP223" i="2" a="1"/>
  <c r="AP224" i="2" a="1"/>
  <c r="AP225" i="2" a="1"/>
  <c r="AP226" i="2" a="1"/>
  <c r="AP227" i="2" a="1"/>
  <c r="AP228" i="2" a="1"/>
  <c r="AP229" i="2" a="1"/>
  <c r="AP230" i="2" a="1"/>
  <c r="AP231" i="2" a="1"/>
  <c r="AP232" i="2" a="1"/>
  <c r="AP233" i="2" a="1"/>
  <c r="AP234" i="2" a="1"/>
  <c r="AP235" i="2" a="1"/>
  <c r="AP236" i="2" a="1"/>
  <c r="AP237" i="2" a="1"/>
  <c r="AP238" i="2" a="1"/>
  <c r="AP239" i="2" a="1"/>
  <c r="AP240" i="2" a="1"/>
  <c r="AP241" i="2" a="1"/>
  <c r="AP242" i="2" a="1"/>
  <c r="AP243" i="2" a="1"/>
  <c r="AP244" i="2" a="1"/>
  <c r="AP245" i="2" a="1"/>
  <c r="AP246" i="2" a="1"/>
  <c r="AP247" i="2" a="1"/>
  <c r="AP248" i="2" a="1"/>
  <c r="AP249" i="2" a="1"/>
  <c r="AP250" i="2" a="1"/>
  <c r="AP251" i="2" a="1"/>
  <c r="AP252" i="2" a="1"/>
  <c r="AP253" i="2" a="1"/>
  <c r="AP254" i="2" a="1"/>
  <c r="AP255" i="2" a="1"/>
  <c r="AP256" i="2" a="1"/>
  <c r="AP257" i="2" a="1"/>
  <c r="AP258" i="2" a="1"/>
  <c r="AP259" i="2" a="1"/>
  <c r="AP260" i="2" a="1"/>
  <c r="AP261" i="2" a="1"/>
  <c r="AP262" i="2" a="1"/>
  <c r="AP263" i="2" a="1"/>
  <c r="AP264" i="2" a="1"/>
  <c r="AP265" i="2" a="1"/>
  <c r="AP266" i="2" a="1"/>
  <c r="AP267" i="2" a="1"/>
  <c r="AP268" i="2" a="1"/>
  <c r="AP269" i="2" a="1"/>
  <c r="AP270" i="2" a="1"/>
  <c r="AP271" i="2" a="1"/>
  <c r="AP272" i="2" a="1"/>
  <c r="AP273" i="2" a="1"/>
  <c r="AP274" i="2" a="1"/>
  <c r="AP275" i="2" a="1"/>
  <c r="AP276" i="2" a="1"/>
  <c r="AP277" i="2" a="1"/>
  <c r="AP278" i="2" a="1"/>
  <c r="AP279" i="2" a="1"/>
  <c r="AP280" i="2" a="1"/>
  <c r="AP281" i="2" a="1"/>
  <c r="AP282" i="2" a="1"/>
  <c r="AP283" i="2" a="1"/>
  <c r="AP284" i="2" a="1"/>
  <c r="AP285" i="2" a="1"/>
  <c r="AP286" i="2" a="1"/>
  <c r="AP287" i="2" a="1"/>
  <c r="AP288" i="2" a="1"/>
  <c r="AP289" i="2" a="1"/>
  <c r="AP290" i="2" a="1"/>
  <c r="AP291" i="2" a="1"/>
  <c r="AP292" i="2" a="1"/>
  <c r="AP293" i="2" a="1"/>
  <c r="AP294" i="2" a="1"/>
  <c r="AP295" i="2" a="1"/>
  <c r="AP296" i="2" a="1"/>
  <c r="AP297" i="2" a="1"/>
  <c r="AP298" i="2" a="1"/>
  <c r="AP299" i="2" a="1"/>
  <c r="AP300" i="2" a="1"/>
  <c r="AP301" i="2" a="1"/>
  <c r="AP302" i="2" a="1"/>
  <c r="AP303" i="2" a="1"/>
  <c r="AP304" i="2" a="1"/>
  <c r="AP305" i="2" a="1"/>
  <c r="AP306" i="2" a="1"/>
  <c r="AP307" i="2" a="1"/>
  <c r="AP308" i="2" a="1"/>
  <c r="AP309" i="2" a="1"/>
  <c r="AP310" i="2" a="1"/>
  <c r="AP311" i="2" a="1"/>
  <c r="AP312" i="2" a="1"/>
  <c r="AP313" i="2" a="1"/>
  <c r="AP314" i="2" a="1"/>
  <c r="AP315" i="2" a="1"/>
  <c r="AP316" i="2" a="1"/>
  <c r="AP317" i="2" a="1"/>
  <c r="AP318" i="2" a="1"/>
  <c r="AP319" i="2" a="1"/>
  <c r="AP320" i="2" a="1"/>
  <c r="AP321" i="2" a="1"/>
  <c r="AP322" i="2" a="1"/>
  <c r="AP323" i="2" a="1"/>
  <c r="AP324" i="2" a="1"/>
  <c r="AP325" i="2" a="1"/>
  <c r="AP326" i="2" a="1"/>
  <c r="AP327" i="2" a="1"/>
  <c r="AP328" i="2" a="1"/>
  <c r="AP329" i="2" a="1"/>
  <c r="AP330" i="2" a="1"/>
  <c r="AP331" i="2" a="1"/>
  <c r="AP332" i="2" a="1"/>
  <c r="AP333" i="2" a="1"/>
  <c r="AP334" i="2" a="1"/>
  <c r="AP335" i="2" a="1"/>
  <c r="AP336" i="2" a="1"/>
  <c r="AP337" i="2" a="1"/>
  <c r="AP338" i="2" a="1"/>
  <c r="AP339" i="2" a="1"/>
  <c r="AP340" i="2" a="1"/>
  <c r="AP341" i="2" a="1"/>
  <c r="AP342" i="2" a="1"/>
  <c r="AP343" i="2" a="1"/>
  <c r="AP344" i="2" a="1"/>
  <c r="AP345" i="2" a="1"/>
  <c r="AP346" i="2" a="1"/>
  <c r="AP347" i="2" a="1"/>
  <c r="AP348" i="2" a="1"/>
  <c r="AP349" i="2" a="1"/>
  <c r="AP350" i="2" a="1"/>
  <c r="AP351" i="2" a="1"/>
  <c r="AP352" i="2" a="1"/>
  <c r="AP353" i="2" a="1"/>
  <c r="AP354" i="2" a="1"/>
  <c r="AP355" i="2" a="1"/>
  <c r="AP356" i="2" a="1"/>
  <c r="AP357" i="2" a="1"/>
  <c r="AP358" i="2" a="1"/>
  <c r="AP359" i="2" a="1"/>
  <c r="AP360" i="2" a="1"/>
  <c r="AP361" i="2" a="1"/>
  <c r="AP362" i="2" a="1"/>
  <c r="AP363" i="2" a="1"/>
  <c r="AP364" i="2" a="1"/>
  <c r="AP365" i="2" a="1"/>
  <c r="AP366" i="2" a="1"/>
  <c r="AP367" i="2" a="1"/>
  <c r="AP368" i="2" a="1"/>
  <c r="AP369" i="2" a="1"/>
  <c r="AP370" i="2" a="1"/>
  <c r="AP371" i="2" a="1"/>
  <c r="AP372" i="2" a="1"/>
  <c r="AP373" i="2" a="1"/>
  <c r="AP374" i="2" a="1"/>
  <c r="AP375" i="2" a="1"/>
  <c r="AP376" i="2" a="1"/>
  <c r="AP377" i="2" a="1"/>
  <c r="AP378" i="2" a="1"/>
  <c r="AP379" i="2" a="1"/>
  <c r="AP380" i="2" a="1"/>
  <c r="AP381" i="2" a="1"/>
  <c r="AP382" i="2" a="1"/>
  <c r="AP383" i="2" a="1"/>
  <c r="AP384" i="2" a="1"/>
  <c r="AP385" i="2" a="1"/>
  <c r="AP386" i="2" a="1"/>
  <c r="AP387" i="2" a="1"/>
  <c r="AP388" i="2" a="1"/>
  <c r="AP389" i="2" a="1"/>
  <c r="AP390" i="2" a="1"/>
  <c r="AP391" i="2" a="1"/>
  <c r="AP392" i="2" a="1"/>
  <c r="AP393" i="2" a="1"/>
  <c r="AP394" i="2" a="1"/>
  <c r="AP395" i="2" a="1"/>
  <c r="AP396" i="2" a="1"/>
  <c r="AP397" i="2" a="1"/>
  <c r="AP398" i="2" a="1"/>
  <c r="AP399" i="2" a="1"/>
  <c r="AP400" i="2" a="1"/>
  <c r="AP401" i="2" a="1"/>
  <c r="AP402" i="2" a="1"/>
  <c r="AP403" i="2" a="1"/>
  <c r="AP404" i="2" a="1"/>
  <c r="AP405" i="2" a="1"/>
  <c r="AP406" i="2" a="1"/>
  <c r="AP407" i="2" a="1"/>
  <c r="AP408" i="2" a="1"/>
  <c r="AP409" i="2" a="1"/>
  <c r="AP410" i="2" a="1"/>
  <c r="AP411" i="2" a="1"/>
  <c r="AP412" i="2" a="1"/>
  <c r="AP413" i="2" a="1"/>
  <c r="AP414" i="2" a="1"/>
  <c r="AP415" i="2" a="1"/>
  <c r="AP416" i="2" a="1"/>
  <c r="AP417" i="2" a="1"/>
  <c r="AP418" i="2" a="1"/>
  <c r="AP419" i="2" a="1"/>
  <c r="AP420" i="2" a="1"/>
  <c r="AP421" i="2" a="1"/>
  <c r="AP422" i="2" a="1"/>
  <c r="AP423" i="2" a="1"/>
  <c r="AP424" i="2" a="1"/>
  <c r="AP425" i="2" a="1"/>
  <c r="AP426" i="2" a="1"/>
  <c r="AP427" i="2" a="1"/>
  <c r="AP428" i="2" a="1"/>
  <c r="AP429" i="2" a="1"/>
  <c r="AP430" i="2" a="1"/>
  <c r="AP431" i="2" a="1"/>
  <c r="AP432" i="2" a="1"/>
  <c r="AP433" i="2" a="1"/>
  <c r="AP434" i="2" a="1"/>
  <c r="AP435" i="2" a="1"/>
  <c r="AP436" i="2" a="1"/>
  <c r="AP437" i="2" a="1"/>
  <c r="AP438" i="2" a="1"/>
  <c r="AP439" i="2" a="1"/>
  <c r="AP440" i="2" a="1"/>
  <c r="AP441" i="2" a="1"/>
  <c r="AP442" i="2" a="1"/>
  <c r="AP443" i="2" a="1"/>
  <c r="AP444" i="2" a="1"/>
  <c r="AP445" i="2" a="1"/>
  <c r="AP446" i="2" a="1"/>
  <c r="AP447" i="2" a="1"/>
  <c r="AP448" i="2" a="1"/>
  <c r="AP449" i="2" a="1"/>
  <c r="AP450" i="2" a="1"/>
  <c r="AP451" i="2" a="1"/>
  <c r="AP452" i="2" a="1"/>
  <c r="AP453" i="2" a="1"/>
  <c r="AP454" i="2" a="1"/>
  <c r="AP455" i="2" a="1"/>
  <c r="AP456" i="2" a="1"/>
  <c r="AP457" i="2" a="1"/>
  <c r="AP458" i="2" a="1"/>
  <c r="AP459" i="2" a="1"/>
  <c r="AP460" i="2" a="1"/>
  <c r="AP461" i="2" a="1"/>
  <c r="AP462" i="2" a="1"/>
  <c r="AP463" i="2" a="1"/>
  <c r="AP464" i="2" a="1"/>
  <c r="AP465" i="2" a="1"/>
  <c r="AP466" i="2" a="1"/>
  <c r="AP467" i="2" a="1"/>
  <c r="AP468" i="2" a="1"/>
  <c r="AP469" i="2" a="1"/>
  <c r="AP470" i="2" a="1"/>
  <c r="AP471" i="2" a="1"/>
  <c r="AP472" i="2" a="1"/>
  <c r="AP473" i="2" a="1"/>
  <c r="AP474" i="2" a="1"/>
  <c r="AP475" i="2" a="1"/>
  <c r="AP476" i="2" a="1"/>
  <c r="AP477" i="2" a="1"/>
  <c r="AP478" i="2" a="1"/>
  <c r="AP479" i="2" a="1"/>
  <c r="AP480" i="2" a="1"/>
  <c r="AP481" i="2" a="1"/>
  <c r="AP482" i="2" a="1"/>
  <c r="AP483" i="2" a="1"/>
  <c r="AP484" i="2" a="1"/>
  <c r="AP485" i="2" a="1"/>
  <c r="AP486" i="2" a="1"/>
  <c r="AP487" i="2" a="1"/>
  <c r="AP488" i="2" a="1"/>
  <c r="AP489" i="2" a="1"/>
  <c r="AP490" i="2" a="1"/>
  <c r="AP491" i="2" a="1"/>
  <c r="AP492" i="2" a="1"/>
  <c r="AP493" i="2" a="1"/>
  <c r="AP494" i="2" a="1"/>
  <c r="AP495" i="2" a="1"/>
  <c r="AP496" i="2" a="1"/>
  <c r="AP497" i="2" a="1"/>
  <c r="AP498" i="2" a="1"/>
  <c r="AP499" i="2" a="1"/>
  <c r="AP500" i="2" a="1"/>
  <c r="AP501" i="2" a="1"/>
  <c r="AP502" i="2" a="1"/>
  <c r="AP503" i="2" a="1"/>
  <c r="AP504" i="2" a="1"/>
  <c r="AP505" i="2" a="1"/>
  <c r="AP506" i="2" a="1"/>
  <c r="AP507" i="2" a="1"/>
  <c r="AP508" i="2" a="1"/>
  <c r="AP509" i="2" a="1"/>
  <c r="AP510" i="2" a="1"/>
  <c r="AP511" i="2" a="1"/>
  <c r="AP512" i="2" a="1"/>
  <c r="AP513" i="2" a="1"/>
  <c r="AP514" i="2" a="1"/>
  <c r="AP515" i="2" a="1"/>
  <c r="AP516" i="2" a="1"/>
  <c r="AP517" i="2" a="1"/>
  <c r="AP518" i="2" a="1"/>
  <c r="AP519" i="2" a="1"/>
  <c r="AP520" i="2" a="1"/>
  <c r="AP521" i="2" a="1"/>
  <c r="AP522" i="2" a="1"/>
  <c r="AP523" i="2" a="1"/>
  <c r="AP524" i="2" a="1"/>
  <c r="AP525" i="2" a="1"/>
  <c r="AP526" i="2" a="1"/>
  <c r="AP527" i="2" a="1"/>
  <c r="AP528" i="2" a="1"/>
  <c r="AP529" i="2" a="1"/>
  <c r="AP530" i="2" a="1"/>
  <c r="AP531" i="2" a="1"/>
  <c r="AP532" i="2" a="1"/>
  <c r="AP533" i="2" a="1"/>
  <c r="AP534" i="2" a="1"/>
  <c r="AP535" i="2" a="1"/>
  <c r="AP536" i="2" a="1"/>
  <c r="AP537" i="2" a="1"/>
  <c r="AP538" i="2" a="1"/>
  <c r="AP539" i="2" a="1"/>
  <c r="AP540" i="2" a="1"/>
  <c r="AP541" i="2" a="1"/>
  <c r="AP542" i="2" a="1"/>
  <c r="AP543" i="2" a="1"/>
  <c r="AP544" i="2" a="1"/>
  <c r="AP545" i="2" a="1"/>
  <c r="AP546" i="2" a="1"/>
  <c r="AP547" i="2" a="1"/>
  <c r="AP548" i="2" a="1"/>
  <c r="AP549" i="2" a="1"/>
  <c r="AP550" i="2" a="1"/>
  <c r="AP551" i="2" a="1"/>
  <c r="AP552" i="2" a="1"/>
  <c r="AP553" i="2" a="1"/>
  <c r="AP554" i="2" a="1"/>
  <c r="AP555" i="2" a="1"/>
  <c r="AP556" i="2" a="1"/>
  <c r="AP557" i="2" a="1"/>
  <c r="AP558" i="2" a="1"/>
  <c r="AP559" i="2" a="1"/>
  <c r="AP560" i="2" a="1"/>
  <c r="AP561" i="2" a="1"/>
  <c r="AP562" i="2" a="1"/>
  <c r="AP563" i="2" a="1"/>
  <c r="AP564" i="2" a="1"/>
  <c r="AP565" i="2" a="1"/>
  <c r="AP566" i="2" a="1"/>
  <c r="AP567" i="2" a="1"/>
  <c r="AP568" i="2" a="1"/>
  <c r="AP569" i="2" a="1"/>
  <c r="AP570" i="2" a="1"/>
  <c r="AP571" i="2" a="1"/>
  <c r="AP572" i="2" a="1"/>
  <c r="AP573" i="2" a="1"/>
  <c r="AP574" i="2" a="1"/>
  <c r="AP575" i="2" a="1"/>
  <c r="AP576" i="2" a="1"/>
  <c r="AP577" i="2" a="1"/>
  <c r="AP578" i="2" a="1"/>
  <c r="AP579" i="2" a="1"/>
  <c r="AP580" i="2" a="1"/>
  <c r="AP581" i="2" a="1"/>
  <c r="AP582" i="2" a="1"/>
  <c r="AP583" i="2" a="1"/>
  <c r="AP584" i="2" a="1"/>
  <c r="AP585" i="2" a="1"/>
  <c r="AP586" i="2" a="1"/>
  <c r="AP587" i="2" a="1"/>
  <c r="AP588" i="2" a="1"/>
  <c r="AP589" i="2" a="1"/>
  <c r="AP590" i="2" a="1"/>
  <c r="AP591" i="2" a="1"/>
  <c r="AP592" i="2" a="1"/>
  <c r="AP593" i="2" a="1"/>
  <c r="AP594" i="2" a="1"/>
  <c r="AP595" i="2" a="1"/>
  <c r="AP596" i="2" a="1"/>
  <c r="AP597" i="2" a="1"/>
  <c r="AP598" i="2" a="1"/>
  <c r="AP599" i="2" a="1"/>
  <c r="AP600" i="2" a="1"/>
  <c r="AP601" i="2" a="1"/>
  <c r="AP602" i="2" a="1"/>
  <c r="AP603" i="2" a="1"/>
  <c r="AP604" i="2" a="1"/>
  <c r="AP605" i="2" a="1"/>
  <c r="AP606" i="2" a="1"/>
  <c r="AP607" i="2" a="1"/>
  <c r="AP608" i="2" a="1"/>
  <c r="AP609" i="2" a="1"/>
  <c r="AP610" i="2" a="1"/>
  <c r="AP611" i="2" a="1"/>
  <c r="AP612" i="2" a="1"/>
  <c r="AP613" i="2" a="1"/>
  <c r="AP614" i="2" a="1"/>
  <c r="AP615" i="2" a="1"/>
  <c r="AP616" i="2" a="1"/>
  <c r="AP617" i="2" a="1"/>
  <c r="AP618" i="2" a="1"/>
  <c r="AP619" i="2" a="1"/>
  <c r="AP620" i="2" a="1"/>
  <c r="AP621" i="2" a="1"/>
  <c r="AP622" i="2" a="1"/>
  <c r="AP623" i="2" a="1"/>
  <c r="AP624" i="2" a="1"/>
  <c r="AP625" i="2" a="1"/>
  <c r="AP626" i="2" a="1"/>
  <c r="AP627" i="2" a="1"/>
  <c r="AP628" i="2" a="1"/>
  <c r="AP629" i="2" a="1"/>
  <c r="AP630" i="2" a="1"/>
  <c r="AP631" i="2" a="1"/>
  <c r="AP632" i="2" a="1"/>
  <c r="AP633" i="2" a="1"/>
  <c r="AP634" i="2" a="1"/>
  <c r="AP635" i="2" a="1"/>
  <c r="AP636" i="2" a="1"/>
  <c r="AP637" i="2" a="1"/>
  <c r="AP638" i="2" a="1"/>
  <c r="AP639" i="2" a="1"/>
  <c r="AP640" i="2" a="1"/>
  <c r="AP641" i="2" a="1"/>
  <c r="AP642" i="2" a="1"/>
  <c r="AP643" i="2" a="1"/>
  <c r="AP644" i="2" a="1"/>
  <c r="AP645" i="2" a="1"/>
  <c r="AP646" i="2" a="1"/>
  <c r="AP647" i="2" a="1"/>
  <c r="AP648" i="2" a="1"/>
  <c r="AP649" i="2" a="1"/>
  <c r="AP650" i="2" a="1"/>
  <c r="AP651" i="2" a="1"/>
  <c r="AP652" i="2" a="1"/>
  <c r="AP653" i="2" a="1"/>
  <c r="AP654" i="2" a="1"/>
  <c r="AP655" i="2" a="1"/>
  <c r="AP656" i="2" a="1"/>
  <c r="AP657" i="2" a="1"/>
  <c r="AP658" i="2" a="1"/>
  <c r="AP659" i="2" a="1"/>
  <c r="AP660" i="2" a="1"/>
  <c r="AP661" i="2" a="1"/>
  <c r="AP662" i="2" a="1"/>
  <c r="AP663" i="2" a="1"/>
  <c r="AP664" i="2" a="1"/>
  <c r="AP665" i="2" a="1"/>
  <c r="AP666" i="2" a="1"/>
  <c r="AP667" i="2" a="1"/>
  <c r="AP668" i="2" a="1"/>
  <c r="AP669" i="2" a="1"/>
  <c r="AP670" i="2" a="1"/>
  <c r="AP671" i="2" a="1"/>
  <c r="AP672" i="2" a="1"/>
  <c r="AP673" i="2" a="1"/>
  <c r="AP674" i="2" a="1"/>
  <c r="AP675" i="2" a="1"/>
  <c r="AP676" i="2" a="1"/>
  <c r="AP677" i="2" a="1"/>
  <c r="AP678" i="2" a="1"/>
  <c r="AP679" i="2" a="1"/>
  <c r="AP680" i="2" a="1"/>
  <c r="AP681" i="2" a="1"/>
  <c r="AP682" i="2" a="1"/>
  <c r="AP683" i="2" a="1"/>
  <c r="AP684" i="2" a="1"/>
  <c r="AP685" i="2" a="1"/>
  <c r="AP686" i="2" a="1"/>
  <c r="AP687" i="2" a="1"/>
  <c r="AP688" i="2" a="1"/>
  <c r="AP689" i="2" a="1"/>
  <c r="AP690" i="2" a="1"/>
  <c r="AP691" i="2" a="1"/>
  <c r="AP692" i="2" a="1"/>
  <c r="AP693" i="2" a="1"/>
  <c r="AP694" i="2" a="1"/>
  <c r="AP695" i="2" a="1"/>
  <c r="AP696" i="2" a="1"/>
  <c r="AP697" i="2" a="1"/>
  <c r="AP698" i="2" a="1"/>
  <c r="AP699" i="2" a="1"/>
  <c r="AP700" i="2" a="1"/>
  <c r="AP701" i="2" a="1"/>
  <c r="AP702" i="2" a="1"/>
  <c r="AP703" i="2" a="1"/>
  <c r="AP704" i="2" a="1"/>
  <c r="AP705" i="2" a="1"/>
  <c r="AP706" i="2" a="1"/>
  <c r="AP707" i="2" a="1"/>
  <c r="AP708" i="2" a="1"/>
  <c r="AP709" i="2" a="1"/>
  <c r="AP710" i="2" a="1"/>
  <c r="AP711" i="2" a="1"/>
  <c r="AP712" i="2" a="1"/>
  <c r="AP713" i="2" a="1"/>
  <c r="AP714" i="2" a="1"/>
  <c r="AP715" i="2" a="1"/>
  <c r="AP716" i="2" a="1"/>
  <c r="AP717" i="2" a="1"/>
  <c r="AP718" i="2" a="1"/>
  <c r="AP719" i="2" a="1"/>
  <c r="AP720" i="2" a="1"/>
  <c r="AP721" i="2" a="1"/>
  <c r="AP722" i="2" a="1"/>
  <c r="AP723" i="2" a="1"/>
  <c r="AP724" i="2" a="1"/>
  <c r="AP725" i="2" a="1"/>
  <c r="AP726" i="2" a="1"/>
  <c r="AP727" i="2" a="1"/>
  <c r="AP728" i="2" a="1"/>
  <c r="AP729" i="2" a="1"/>
  <c r="AP730" i="2" a="1"/>
  <c r="AP731" i="2" a="1"/>
  <c r="AP732" i="2" a="1"/>
  <c r="AP733" i="2" a="1"/>
  <c r="AP734" i="2" a="1"/>
  <c r="AP735" i="2" a="1"/>
  <c r="AP736" i="2" a="1"/>
  <c r="AP737" i="2" a="1"/>
  <c r="AP738" i="2" a="1"/>
  <c r="AP739" i="2" a="1"/>
  <c r="AP740" i="2" a="1"/>
  <c r="AP741" i="2" a="1"/>
  <c r="AP742" i="2" a="1"/>
  <c r="AP743" i="2" a="1"/>
  <c r="AP744" i="2" a="1"/>
  <c r="AP745" i="2" a="1"/>
  <c r="AP746" i="2" a="1"/>
  <c r="AP747" i="2" a="1"/>
  <c r="AP748" i="2" a="1"/>
  <c r="AP749" i="2" a="1"/>
  <c r="AP750" i="2" a="1"/>
  <c r="AP751" i="2" a="1"/>
  <c r="AP752" i="2" a="1"/>
  <c r="AP753" i="2" a="1"/>
  <c r="AP754" i="2" a="1"/>
  <c r="AP755" i="2" a="1"/>
  <c r="AP756" i="2" a="1"/>
  <c r="AP757" i="2" a="1"/>
  <c r="AP758" i="2" a="1"/>
  <c r="AP759" i="2" a="1"/>
  <c r="AP760" i="2" a="1"/>
  <c r="AP761" i="2" a="1"/>
  <c r="AP762" i="2" a="1"/>
  <c r="AP763" i="2" a="1"/>
  <c r="AP764" i="2" a="1"/>
  <c r="AP765" i="2" a="1"/>
  <c r="AP766" i="2" a="1"/>
  <c r="AP767" i="2" a="1"/>
  <c r="AP768" i="2" a="1"/>
  <c r="AP769" i="2" a="1"/>
  <c r="AP770" i="2" a="1"/>
  <c r="AP771" i="2" a="1"/>
  <c r="AP772" i="2" a="1"/>
  <c r="AP773" i="2" a="1"/>
  <c r="AP774" i="2" a="1"/>
  <c r="AP775" i="2" a="1"/>
  <c r="AP776" i="2" a="1"/>
  <c r="AP777" i="2" a="1"/>
  <c r="AP778" i="2" a="1"/>
  <c r="AP779" i="2" a="1"/>
  <c r="AP780" i="2" a="1"/>
  <c r="AP781" i="2" a="1"/>
  <c r="AP782" i="2" a="1"/>
  <c r="AP783" i="2" a="1"/>
  <c r="AP784" i="2" a="1"/>
  <c r="AP785" i="2" a="1"/>
  <c r="AP786" i="2" a="1"/>
  <c r="AP787" i="2" a="1"/>
  <c r="AP788" i="2" a="1"/>
  <c r="AP789" i="2" a="1"/>
  <c r="AP790" i="2" a="1"/>
  <c r="AP791" i="2" a="1"/>
  <c r="AP792" i="2" a="1"/>
  <c r="AP793" i="2" a="1"/>
  <c r="AP794" i="2" a="1"/>
  <c r="AP795" i="2" a="1"/>
  <c r="AP796" i="2" a="1"/>
  <c r="AP797" i="2" a="1"/>
  <c r="AP798" i="2" a="1"/>
  <c r="AP799" i="2" a="1"/>
  <c r="AP800" i="2" a="1"/>
  <c r="AP801" i="2" a="1"/>
  <c r="AP802" i="2" a="1"/>
  <c r="AP803" i="2" a="1"/>
  <c r="AP804" i="2" a="1"/>
  <c r="AP805" i="2" a="1"/>
  <c r="AP806" i="2" a="1"/>
  <c r="AP807" i="2" a="1"/>
  <c r="AP808" i="2" a="1"/>
  <c r="AP809" i="2" a="1"/>
  <c r="AP810" i="2" a="1"/>
  <c r="AP811" i="2" a="1"/>
  <c r="AP812" i="2" a="1"/>
  <c r="AP813" i="2" a="1"/>
  <c r="AP814" i="2" a="1"/>
  <c r="AP815" i="2" a="1"/>
  <c r="AP816" i="2" a="1"/>
  <c r="AP817" i="2" a="1"/>
  <c r="AP818" i="2" a="1"/>
  <c r="AP819" i="2" a="1"/>
  <c r="AP820" i="2" a="1"/>
  <c r="AP821" i="2" a="1"/>
  <c r="AP822" i="2" a="1"/>
  <c r="AP823" i="2" a="1"/>
  <c r="AP824" i="2" a="1"/>
  <c r="AP825" i="2" a="1"/>
  <c r="AP826" i="2" a="1"/>
  <c r="AP827" i="2" a="1"/>
  <c r="AP828" i="2" a="1"/>
  <c r="AP829" i="2" a="1"/>
  <c r="AP830" i="2" a="1"/>
  <c r="AP831" i="2" a="1"/>
  <c r="AP832" i="2" a="1"/>
  <c r="AP833" i="2" a="1"/>
  <c r="AP834" i="2" a="1"/>
  <c r="AP835" i="2" a="1"/>
  <c r="AP836" i="2" a="1"/>
  <c r="AP837" i="2" a="1"/>
  <c r="AP838" i="2" a="1"/>
  <c r="AP839" i="2" a="1"/>
  <c r="AP840" i="2" a="1"/>
  <c r="AP841" i="2" a="1"/>
  <c r="AP842" i="2" a="1"/>
  <c r="AP843" i="2" a="1"/>
  <c r="AP844" i="2" a="1"/>
  <c r="AP845" i="2" a="1"/>
  <c r="AP846" i="2" a="1"/>
  <c r="AP847" i="2" a="1"/>
  <c r="AP848" i="2" a="1"/>
  <c r="AP849" i="2" a="1"/>
  <c r="AP850" i="2" a="1"/>
  <c r="AP851" i="2" a="1"/>
  <c r="AP852" i="2" a="1"/>
  <c r="AP853" i="2" a="1"/>
  <c r="AP854" i="2" a="1"/>
  <c r="AP855" i="2" a="1"/>
  <c r="AP856" i="2" a="1"/>
  <c r="AP857" i="2" a="1"/>
  <c r="AP858" i="2" a="1"/>
  <c r="AP859" i="2" a="1"/>
  <c r="AP860" i="2" a="1"/>
  <c r="AP861" i="2" a="1"/>
  <c r="AP862" i="2" a="1"/>
  <c r="AP863" i="2" a="1"/>
  <c r="AP864" i="2" a="1"/>
  <c r="AP865" i="2" a="1"/>
  <c r="AP866" i="2" a="1"/>
  <c r="AP867" i="2" a="1"/>
  <c r="AP868" i="2" a="1"/>
  <c r="AP869" i="2" a="1"/>
  <c r="AP870" i="2" a="1"/>
  <c r="AP871" i="2" a="1"/>
  <c r="AP872" i="2" a="1"/>
  <c r="AP873" i="2" a="1"/>
  <c r="AP874" i="2" a="1"/>
  <c r="AP875" i="2" a="1"/>
  <c r="AP876" i="2" a="1"/>
  <c r="AP877" i="2" a="1"/>
  <c r="AP878" i="2" a="1"/>
  <c r="AP879" i="2" a="1"/>
  <c r="AP880" i="2" a="1"/>
  <c r="AP881" i="2" a="1"/>
  <c r="AP882" i="2" a="1"/>
  <c r="AP883" i="2" a="1"/>
  <c r="AP884" i="2" a="1"/>
  <c r="AP885" i="2" a="1"/>
  <c r="AP886" i="2" a="1"/>
  <c r="AP887" i="2" a="1"/>
  <c r="AP888" i="2" a="1"/>
  <c r="AP889" i="2" a="1"/>
  <c r="AP890" i="2" a="1"/>
  <c r="AP891" i="2" a="1"/>
  <c r="AP892" i="2" a="1"/>
  <c r="AP893" i="2" a="1"/>
  <c r="AP894" i="2" a="1"/>
  <c r="AP895" i="2" a="1"/>
  <c r="AP896" i="2" a="1"/>
  <c r="AP897" i="2" a="1"/>
  <c r="AP898" i="2" a="1"/>
  <c r="AP899" i="2" a="1"/>
  <c r="AP900" i="2" a="1"/>
  <c r="AP901" i="2" a="1"/>
  <c r="AP902" i="2" a="1"/>
  <c r="AP903" i="2" a="1"/>
  <c r="AP904" i="2" a="1"/>
  <c r="AP905" i="2" a="1"/>
  <c r="AP906" i="2" a="1"/>
  <c r="AP907" i="2" a="1"/>
  <c r="AP908" i="2" a="1"/>
  <c r="AP909" i="2" a="1"/>
  <c r="AP910" i="2" a="1"/>
  <c r="AP911" i="2" a="1"/>
  <c r="AP912" i="2" a="1"/>
  <c r="AP913" i="2" a="1"/>
  <c r="AP914" i="2" a="1"/>
  <c r="AP915" i="2" a="1"/>
  <c r="AP916" i="2" a="1"/>
  <c r="AP917" i="2" a="1"/>
  <c r="AP918" i="2" a="1"/>
  <c r="AP919" i="2" a="1"/>
  <c r="AP920" i="2" a="1"/>
  <c r="AP921" i="2" a="1"/>
  <c r="AP922" i="2" a="1"/>
  <c r="AP923" i="2" a="1"/>
  <c r="AP924" i="2" a="1"/>
  <c r="AP925" i="2" a="1"/>
  <c r="AP926" i="2" a="1"/>
  <c r="AP927" i="2" a="1"/>
  <c r="AP928" i="2" a="1"/>
  <c r="AP929" i="2" a="1"/>
  <c r="AP930" i="2" a="1"/>
  <c r="AP931" i="2" a="1"/>
  <c r="AP932" i="2" a="1"/>
  <c r="AP933" i="2" a="1"/>
  <c r="AP934" i="2" a="1"/>
  <c r="AP935" i="2" a="1"/>
  <c r="AP936" i="2" a="1"/>
  <c r="AP937" i="2" a="1"/>
  <c r="AP938" i="2" a="1"/>
  <c r="AP939" i="2" a="1"/>
  <c r="AP940" i="2" a="1"/>
  <c r="AP941" i="2" a="1"/>
  <c r="AP942" i="2" a="1"/>
  <c r="AP943" i="2" a="1"/>
  <c r="AP944" i="2" a="1"/>
  <c r="AP945" i="2" a="1"/>
  <c r="AP946" i="2" a="1"/>
  <c r="AP947" i="2" a="1"/>
  <c r="AP948" i="2" a="1"/>
  <c r="AP949" i="2" a="1"/>
  <c r="AP950" i="2" a="1"/>
  <c r="AP951" i="2" a="1"/>
  <c r="AP952" i="2" a="1"/>
  <c r="AP953" i="2" a="1"/>
  <c r="AP954" i="2" a="1"/>
  <c r="AP955" i="2" a="1"/>
  <c r="AP956" i="2" a="1"/>
  <c r="AP957" i="2" a="1"/>
  <c r="AP958" i="2" a="1"/>
  <c r="AP959" i="2" a="1"/>
  <c r="AP960" i="2" a="1"/>
  <c r="AP961" i="2" a="1"/>
  <c r="AP962" i="2" a="1"/>
  <c r="AP963" i="2" a="1"/>
  <c r="AP964" i="2" a="1"/>
  <c r="AP965" i="2" a="1"/>
  <c r="AP966" i="2" a="1"/>
  <c r="AP967" i="2" a="1"/>
  <c r="AP968" i="2" a="1"/>
  <c r="AP969" i="2" a="1"/>
  <c r="AP970" i="2" a="1"/>
  <c r="AP971" i="2" a="1"/>
  <c r="AP972" i="2" a="1"/>
  <c r="AP973" i="2" a="1"/>
  <c r="AP974" i="2" a="1"/>
  <c r="AP975" i="2" a="1"/>
  <c r="AP976" i="2" a="1"/>
  <c r="AP977" i="2" a="1"/>
  <c r="AP978" i="2" a="1"/>
  <c r="AP979" i="2" a="1"/>
  <c r="AP980" i="2" a="1"/>
  <c r="AP981" i="2" a="1"/>
  <c r="AP982" i="2" a="1"/>
  <c r="AP983" i="2" a="1"/>
  <c r="AP984" i="2" a="1"/>
  <c r="AP985" i="2" a="1"/>
  <c r="AP986" i="2" a="1"/>
  <c r="AP987" i="2" a="1"/>
  <c r="AP988" i="2" a="1"/>
  <c r="AP989" i="2" a="1"/>
  <c r="AP990" i="2" a="1"/>
  <c r="AP991" i="2" a="1"/>
  <c r="AP992" i="2" a="1"/>
  <c r="AP993" i="2" a="1"/>
  <c r="AP994" i="2" a="1"/>
  <c r="AP995" i="2" a="1"/>
  <c r="AP996" i="2" a="1"/>
  <c r="AP997" i="2" a="1"/>
  <c r="AP998" i="2" a="1"/>
  <c r="AP999" i="2" a="1"/>
  <c r="AP1000" i="2" a="1"/>
  <c r="AP1001" i="2" a="1"/>
  <c r="AP1002" i="2" a="1"/>
  <c r="AP1003" i="2" a="1"/>
  <c r="AP1004" i="2" a="1"/>
  <c r="AP1005" i="2" a="1"/>
  <c r="AP1006" i="2" a="1"/>
  <c r="AP1007" i="2" a="1"/>
  <c r="AP1008" i="2" a="1"/>
  <c r="AP1009" i="2" a="1"/>
  <c r="AP1010" i="2" a="1"/>
  <c r="AP1011" i="2" a="1"/>
  <c r="AP1012" i="2" a="1"/>
  <c r="AP1013" i="2" a="1"/>
  <c r="AP1014" i="2" a="1"/>
  <c r="AP1015" i="2" a="1"/>
  <c r="AP1016" i="2" a="1"/>
  <c r="AP1017" i="2" a="1"/>
  <c r="AQ27" i="2"/>
  <c r="AQ36" i="2"/>
  <c r="AQ41" i="2"/>
  <c r="AQ46" i="2"/>
  <c r="AT48" i="2"/>
  <c r="AT49" i="2"/>
  <c r="AT50" i="2"/>
  <c r="AT52" i="2"/>
  <c r="AT54" i="2"/>
  <c r="AT55" i="2"/>
  <c r="AT57" i="2"/>
  <c r="AT58" i="2"/>
  <c r="AT59" i="2"/>
  <c r="AT61" i="2"/>
  <c r="AT62" i="2"/>
  <c r="AT63" i="2"/>
  <c r="AT65" i="2"/>
  <c r="AT66" i="2"/>
  <c r="AT67" i="2"/>
  <c r="AT69" i="2"/>
  <c r="AT70" i="2"/>
  <c r="AT71" i="2"/>
  <c r="AT74" i="2"/>
  <c r="AT75" i="2"/>
  <c r="AT78" i="2"/>
  <c r="AT79" i="2"/>
  <c r="AT81" i="2"/>
  <c r="AT82" i="2"/>
  <c r="AT85" i="2"/>
  <c r="AT86" i="2"/>
  <c r="AT89" i="2"/>
  <c r="AT91" i="2"/>
  <c r="AT92" i="2"/>
  <c r="AT94" i="2"/>
  <c r="AT97" i="2"/>
  <c r="AT98" i="2"/>
  <c r="AT100" i="2"/>
  <c r="AT102" i="2"/>
  <c r="AT103" i="2"/>
  <c r="AT104" i="2"/>
  <c r="AT105" i="2"/>
  <c r="AT107" i="2"/>
  <c r="AT108" i="2"/>
  <c r="AT110" i="2"/>
  <c r="AT111" i="2"/>
  <c r="AT112" i="2"/>
  <c r="AT113" i="2"/>
  <c r="AT115" i="2"/>
  <c r="AT117" i="2"/>
  <c r="AT118" i="2"/>
  <c r="AQ119" i="2"/>
  <c r="AT121" i="2"/>
  <c r="AT122" i="2"/>
  <c r="AT125" i="2"/>
  <c r="AQ126" i="2"/>
  <c r="AT127" i="2"/>
  <c r="AT128" i="2"/>
  <c r="AQ129" i="2"/>
  <c r="AT131" i="2"/>
  <c r="AT133" i="2"/>
  <c r="AT134" i="2"/>
  <c r="AT136" i="2"/>
  <c r="AT138" i="2"/>
  <c r="AT139" i="2"/>
  <c r="AQ140" i="2"/>
  <c r="AT141" i="2"/>
  <c r="AT142" i="2"/>
  <c r="AT143" i="2"/>
  <c r="AT146" i="2"/>
  <c r="AQ147" i="2"/>
  <c r="AT148" i="2"/>
  <c r="AT149" i="2"/>
  <c r="AT151" i="2"/>
  <c r="AT152" i="2"/>
  <c r="AT153" i="2"/>
  <c r="AT154" i="2"/>
  <c r="AQ155" i="2"/>
  <c r="AT156" i="2"/>
  <c r="AT157" i="2"/>
  <c r="AT159" i="2"/>
  <c r="AT160" i="2"/>
  <c r="AT161" i="2"/>
  <c r="AT162" i="2"/>
  <c r="AQ163" i="2"/>
  <c r="AT163" i="2"/>
  <c r="AT164" i="2"/>
  <c r="AT165" i="2"/>
  <c r="AT166" i="2"/>
  <c r="AT167" i="2"/>
  <c r="AT168" i="2"/>
  <c r="AT169" i="2"/>
  <c r="AT170" i="2"/>
  <c r="AQ171" i="2"/>
  <c r="AT171" i="2"/>
  <c r="AT172" i="2"/>
  <c r="AT173" i="2"/>
  <c r="AQ174" i="2"/>
  <c r="AQ175" i="2"/>
  <c r="AT176" i="2"/>
  <c r="AT177" i="2"/>
  <c r="AQ178" i="2"/>
  <c r="AQ179" i="2"/>
  <c r="AT180" i="2"/>
  <c r="AT181" i="2"/>
  <c r="AQ182" i="2"/>
  <c r="AQ183" i="2"/>
  <c r="AT184" i="2"/>
  <c r="AT185" i="2"/>
  <c r="AQ186" i="2"/>
  <c r="AQ187" i="2"/>
  <c r="AT188" i="2"/>
  <c r="AT189" i="2"/>
  <c r="AQ190" i="2"/>
  <c r="AQ191" i="2"/>
  <c r="AT192" i="2"/>
  <c r="AT193" i="2"/>
  <c r="AQ194" i="2"/>
  <c r="AQ195" i="2"/>
  <c r="AT196" i="2"/>
  <c r="AT197" i="2"/>
  <c r="AQ198" i="2"/>
  <c r="AQ199" i="2"/>
  <c r="AT200" i="2"/>
  <c r="AT201" i="2"/>
  <c r="AQ202" i="2"/>
  <c r="AQ203" i="2"/>
  <c r="AT204" i="2"/>
  <c r="AT205" i="2"/>
  <c r="AQ206" i="2"/>
  <c r="AQ207" i="2"/>
  <c r="AT208" i="2"/>
  <c r="AT209" i="2"/>
  <c r="AQ210" i="2"/>
  <c r="AQ211" i="2"/>
  <c r="AT212" i="2"/>
  <c r="AT213" i="2"/>
  <c r="AQ214" i="2"/>
  <c r="AQ215" i="2"/>
  <c r="AT216" i="2"/>
  <c r="AT217" i="2"/>
  <c r="AQ218" i="2"/>
  <c r="AS218" i="2" a="1"/>
  <c r="AQ219" i="2"/>
  <c r="AS219" i="2" a="1"/>
  <c r="AT219" i="2"/>
  <c r="AS220" i="2" a="1"/>
  <c r="AT220" i="2"/>
  <c r="AS221" i="2" a="1"/>
  <c r="AT221" i="2"/>
  <c r="AQ222" i="2"/>
  <c r="AS222" i="2" a="1"/>
  <c r="AQ223" i="2"/>
  <c r="AS223" i="2" a="1"/>
  <c r="AS224" i="2" a="1"/>
  <c r="AT224" i="2"/>
  <c r="AQ225" i="2"/>
  <c r="AS225" i="2" a="1"/>
  <c r="AT225" i="2"/>
  <c r="AQ226" i="2"/>
  <c r="AS226" i="2" a="1"/>
  <c r="AQ227" i="2"/>
  <c r="AS227" i="2" a="1"/>
  <c r="AS228" i="2" a="1"/>
  <c r="AT228" i="2"/>
  <c r="AS229" i="2" a="1"/>
  <c r="AT229" i="2"/>
  <c r="AQ230" i="2"/>
  <c r="AS230" i="2" a="1"/>
  <c r="AQ231" i="2"/>
  <c r="AS231" i="2" a="1"/>
  <c r="AS232" i="2" a="1"/>
  <c r="AT232" i="2"/>
  <c r="AS233" i="2" a="1"/>
  <c r="AT233" i="2"/>
  <c r="AQ234" i="2"/>
  <c r="AS234" i="2" a="1"/>
  <c r="AQ235" i="2"/>
  <c r="AS235" i="2" a="1"/>
  <c r="AS236" i="2" a="1"/>
  <c r="AT236" i="2"/>
  <c r="AS237" i="2" a="1"/>
  <c r="AT237" i="2"/>
  <c r="AQ238" i="2"/>
  <c r="AS238" i="2" a="1"/>
  <c r="AQ239" i="2"/>
  <c r="AS239" i="2" a="1"/>
  <c r="AS240" i="2" a="1"/>
  <c r="AT240" i="2"/>
  <c r="AS241" i="2" a="1"/>
  <c r="AT241" i="2"/>
  <c r="AQ242" i="2"/>
  <c r="AS242" i="2" a="1"/>
  <c r="AQ243" i="2"/>
  <c r="AS243" i="2" a="1"/>
  <c r="AS244" i="2" a="1"/>
  <c r="AT244" i="2"/>
  <c r="AQ245" i="2"/>
  <c r="AS245" i="2" a="1"/>
  <c r="AT245" i="2"/>
  <c r="AQ246" i="2"/>
  <c r="AS246" i="2" a="1"/>
  <c r="AQ247" i="2"/>
  <c r="AS247" i="2" a="1"/>
  <c r="AS248" i="2" a="1"/>
  <c r="AT248" i="2"/>
  <c r="AS249" i="2" a="1"/>
  <c r="AT249" i="2"/>
  <c r="AQ250" i="2"/>
  <c r="AS250" i="2" a="1"/>
  <c r="AQ251" i="2"/>
  <c r="AS251" i="2" a="1"/>
  <c r="AT251" i="2"/>
  <c r="AS252" i="2" a="1"/>
  <c r="AT252" i="2"/>
  <c r="AS253" i="2" a="1"/>
  <c r="AT253" i="2"/>
  <c r="AQ254" i="2"/>
  <c r="AS254" i="2" a="1"/>
  <c r="AQ255" i="2"/>
  <c r="AS255" i="2" a="1"/>
  <c r="AS256" i="2" a="1"/>
  <c r="AT256" i="2"/>
  <c r="AQ257" i="2"/>
  <c r="AS257" i="2" a="1"/>
  <c r="AT257" i="2"/>
  <c r="AQ258" i="2"/>
  <c r="AS258" i="2" a="1"/>
  <c r="AQ259" i="2"/>
  <c r="AS259" i="2" a="1"/>
  <c r="AS260" i="2" a="1"/>
  <c r="AT260" i="2"/>
  <c r="AS261" i="2" a="1"/>
  <c r="AT261" i="2"/>
  <c r="AQ262" i="2"/>
  <c r="AS262" i="2" a="1"/>
  <c r="AQ263" i="2"/>
  <c r="AS263" i="2" a="1"/>
  <c r="AS264" i="2" a="1"/>
  <c r="AT264" i="2"/>
  <c r="AS265" i="2" a="1"/>
  <c r="AT265" i="2"/>
  <c r="AQ266" i="2"/>
  <c r="AS266" i="2" a="1"/>
  <c r="AQ267" i="2"/>
  <c r="AS267" i="2" a="1"/>
  <c r="AS268" i="2" a="1"/>
  <c r="AT268" i="2"/>
  <c r="AS269" i="2" a="1"/>
  <c r="AT269" i="2"/>
  <c r="AQ270" i="2"/>
  <c r="AS270" i="2" a="1"/>
  <c r="AQ271" i="2"/>
  <c r="AS271" i="2" a="1"/>
  <c r="AS272" i="2" a="1"/>
  <c r="AT272" i="2"/>
  <c r="AS273" i="2" a="1"/>
  <c r="AT273" i="2"/>
  <c r="AQ274" i="2"/>
  <c r="AS274" i="2" a="1"/>
  <c r="AQ275" i="2"/>
  <c r="AS275" i="2" a="1"/>
  <c r="AS276" i="2" a="1"/>
  <c r="AT276" i="2"/>
  <c r="AQ277" i="2"/>
  <c r="AS277" i="2" a="1"/>
  <c r="AT277" i="2"/>
  <c r="AQ278" i="2"/>
  <c r="AS278" i="2" a="1"/>
  <c r="AQ279" i="2"/>
  <c r="AS279" i="2" a="1"/>
  <c r="AS280" i="2" a="1"/>
  <c r="AT280" i="2"/>
  <c r="AS281" i="2" a="1"/>
  <c r="AT281" i="2"/>
  <c r="AQ282" i="2"/>
  <c r="AS282" i="2" a="1"/>
  <c r="AQ283" i="2"/>
  <c r="AS283" i="2" a="1"/>
  <c r="AT283" i="2"/>
  <c r="AS284" i="2" a="1"/>
  <c r="AT284" i="2"/>
  <c r="AS285" i="2" a="1"/>
  <c r="AT285" i="2"/>
  <c r="AQ286" i="2"/>
  <c r="AS286" i="2" a="1"/>
  <c r="AQ287" i="2"/>
  <c r="AS287" i="2" a="1"/>
  <c r="AS288" i="2" a="1"/>
  <c r="AT288" i="2"/>
  <c r="AQ289" i="2"/>
  <c r="AS289" i="2" a="1"/>
  <c r="AT289" i="2"/>
  <c r="AQ290" i="2"/>
  <c r="AS290" i="2" a="1"/>
  <c r="AQ291" i="2"/>
  <c r="AS291" i="2" a="1"/>
  <c r="AS292" i="2" a="1"/>
  <c r="AT292" i="2"/>
  <c r="AS293" i="2" a="1"/>
  <c r="AT293" i="2"/>
  <c r="AQ294" i="2"/>
  <c r="AS294" i="2" a="1"/>
  <c r="AQ295" i="2"/>
  <c r="AS295" i="2" a="1"/>
  <c r="AS296" i="2" a="1"/>
  <c r="AT296" i="2"/>
  <c r="AQ297" i="2"/>
  <c r="AS297" i="2" a="1"/>
  <c r="AT297" i="2"/>
  <c r="AQ298" i="2"/>
  <c r="AS298" i="2" a="1"/>
  <c r="AQ299" i="2"/>
  <c r="AS299" i="2" a="1"/>
  <c r="AS300" i="2" a="1"/>
  <c r="AT300" i="2"/>
  <c r="AS301" i="2" a="1"/>
  <c r="AT301" i="2"/>
  <c r="AQ302" i="2"/>
  <c r="AS302" i="2" a="1"/>
  <c r="AQ303" i="2"/>
  <c r="AS303" i="2" a="1"/>
  <c r="AS304" i="2" a="1"/>
  <c r="AT304" i="2"/>
  <c r="AS305" i="2" a="1"/>
  <c r="AT305" i="2"/>
  <c r="AQ306" i="2"/>
  <c r="AS306" i="2" a="1"/>
  <c r="AQ307" i="2"/>
  <c r="AS307" i="2" a="1"/>
  <c r="AS308" i="2" a="1"/>
  <c r="AT308" i="2"/>
  <c r="AQ309" i="2"/>
  <c r="AS309" i="2" a="1"/>
  <c r="AT309" i="2"/>
  <c r="AQ310" i="2"/>
  <c r="AS310" i="2" a="1"/>
  <c r="AQ311" i="2"/>
  <c r="AS311" i="2" a="1"/>
  <c r="AS312" i="2" a="1"/>
  <c r="AT312" i="2"/>
  <c r="AS313" i="2" a="1"/>
  <c r="AT313" i="2"/>
  <c r="AQ314" i="2"/>
  <c r="AS314" i="2" a="1"/>
  <c r="AQ315" i="2"/>
  <c r="AS315" i="2" a="1"/>
  <c r="AT315" i="2"/>
  <c r="AS316" i="2" a="1"/>
  <c r="AT316" i="2"/>
  <c r="AQ317" i="2"/>
  <c r="AS317" i="2" a="1"/>
  <c r="AT317" i="2"/>
  <c r="AQ318" i="2"/>
  <c r="AS318" i="2" a="1"/>
  <c r="AQ319" i="2"/>
  <c r="AS319" i="2" a="1"/>
  <c r="AS320" i="2" a="1"/>
  <c r="AT320" i="2"/>
  <c r="AQ321" i="2"/>
  <c r="AS321" i="2" a="1"/>
  <c r="AT321" i="2"/>
  <c r="AQ322" i="2"/>
  <c r="AS322" i="2" a="1"/>
  <c r="AQ323" i="2"/>
  <c r="AS323" i="2" a="1"/>
  <c r="AT323" i="2"/>
  <c r="AS324" i="2" a="1"/>
  <c r="AT324" i="2"/>
  <c r="AS325" i="2" a="1"/>
  <c r="AT325" i="2"/>
  <c r="AQ326" i="2"/>
  <c r="AS326" i="2" a="1"/>
  <c r="AQ327" i="2"/>
  <c r="AS327" i="2" a="1"/>
  <c r="AS328" i="2" a="1"/>
  <c r="AT328" i="2"/>
  <c r="AQ329" i="2"/>
  <c r="AS329" i="2" a="1"/>
  <c r="AT329" i="2"/>
  <c r="AQ330" i="2"/>
  <c r="AS330" i="2" a="1"/>
  <c r="AQ331" i="2"/>
  <c r="AS331" i="2" a="1"/>
  <c r="AS332" i="2" a="1"/>
  <c r="AT332" i="2"/>
  <c r="AS333" i="2" a="1"/>
  <c r="AT333" i="2"/>
  <c r="AQ334" i="2"/>
  <c r="AS334" i="2" a="1"/>
  <c r="AQ335" i="2"/>
  <c r="AS335" i="2" a="1"/>
  <c r="AS336" i="2" a="1"/>
  <c r="AT336" i="2"/>
  <c r="AS337" i="2" a="1"/>
  <c r="AT337" i="2"/>
  <c r="AQ338" i="2"/>
  <c r="AS338" i="2" a="1"/>
  <c r="AQ339" i="2"/>
  <c r="AS339" i="2" a="1"/>
  <c r="AS340" i="2" a="1"/>
  <c r="AT340" i="2"/>
  <c r="AQ341" i="2"/>
  <c r="AS341" i="2" a="1"/>
  <c r="AT341" i="2"/>
  <c r="AQ342" i="2"/>
  <c r="AS342" i="2" a="1"/>
  <c r="AQ343" i="2"/>
  <c r="AS343" i="2" a="1"/>
  <c r="AS344" i="2" a="1"/>
  <c r="AT344" i="2"/>
  <c r="AS345" i="2" a="1"/>
  <c r="AT345" i="2"/>
  <c r="AQ346" i="2"/>
  <c r="AS346" i="2" a="1"/>
  <c r="AQ347" i="2"/>
  <c r="AS347" i="2" a="1"/>
  <c r="AT347" i="2"/>
  <c r="AS348" i="2" a="1"/>
  <c r="AT348" i="2"/>
  <c r="AQ349" i="2"/>
  <c r="AS349" i="2" a="1"/>
  <c r="AT349" i="2"/>
  <c r="AQ350" i="2"/>
  <c r="AS350" i="2" a="1"/>
  <c r="AQ351" i="2"/>
  <c r="AS351" i="2" a="1"/>
  <c r="AS352" i="2" a="1"/>
  <c r="AT352" i="2"/>
  <c r="AS353" i="2" a="1"/>
  <c r="AT353" i="2"/>
  <c r="AQ354" i="2"/>
  <c r="AS354" i="2" a="1"/>
  <c r="AQ355" i="2"/>
  <c r="AS355" i="2" a="1"/>
  <c r="AT355" i="2"/>
  <c r="AS356" i="2" a="1"/>
  <c r="AT356" i="2"/>
  <c r="AQ357" i="2"/>
  <c r="AS357" i="2" a="1"/>
  <c r="AT357" i="2"/>
  <c r="AQ358" i="2"/>
  <c r="AS358" i="2" a="1"/>
  <c r="AQ359" i="2"/>
  <c r="AS359" i="2" a="1"/>
  <c r="AS360" i="2" a="1"/>
  <c r="AT360" i="2"/>
  <c r="AS361" i="2" a="1"/>
  <c r="AT361" i="2"/>
  <c r="AQ362" i="2"/>
  <c r="AS362" i="2" a="1"/>
  <c r="AQ363" i="2"/>
  <c r="AS363" i="2" a="1"/>
  <c r="AT363" i="2"/>
  <c r="AS364" i="2" a="1"/>
  <c r="AT364" i="2"/>
  <c r="AQ365" i="2"/>
  <c r="AS365" i="2" a="1"/>
  <c r="AT365" i="2"/>
  <c r="AQ366" i="2"/>
  <c r="AS366" i="2" a="1"/>
  <c r="AQ367" i="2"/>
  <c r="AS367" i="2" a="1"/>
  <c r="AS368" i="2" a="1"/>
  <c r="AT368" i="2"/>
  <c r="AS369" i="2" a="1"/>
  <c r="AT369" i="2"/>
  <c r="AQ370" i="2"/>
  <c r="AS370" i="2" a="1"/>
  <c r="AQ371" i="2"/>
  <c r="AS371" i="2" a="1"/>
  <c r="AT371" i="2"/>
  <c r="AS372" i="2" a="1"/>
  <c r="AT372" i="2"/>
  <c r="AQ373" i="2"/>
  <c r="AS373" i="2" a="1"/>
  <c r="AT373" i="2"/>
  <c r="AQ374" i="2"/>
  <c r="AS374" i="2" a="1"/>
  <c r="AQ375" i="2"/>
  <c r="AS375" i="2" a="1"/>
  <c r="AS376" i="2" a="1"/>
  <c r="AT376" i="2"/>
  <c r="AS377" i="2" a="1"/>
  <c r="AT377" i="2"/>
  <c r="AQ378" i="2"/>
  <c r="AS378" i="2" a="1"/>
  <c r="AQ379" i="2"/>
  <c r="AS379" i="2" a="1"/>
  <c r="AT379" i="2"/>
  <c r="AS380" i="2" a="1"/>
  <c r="AT380" i="2"/>
  <c r="AQ381" i="2"/>
  <c r="AS381" i="2" a="1"/>
  <c r="AT381" i="2"/>
  <c r="AQ382" i="2"/>
  <c r="AS382" i="2" a="1"/>
  <c r="AQ383" i="2"/>
  <c r="AS383" i="2" a="1"/>
  <c r="AT383" i="2"/>
  <c r="AS384" i="2" a="1"/>
  <c r="AT384" i="2"/>
  <c r="AS385" i="2" a="1"/>
  <c r="AT385" i="2"/>
  <c r="AQ386" i="2"/>
  <c r="AS386" i="2" a="1"/>
  <c r="AQ387" i="2"/>
  <c r="AS387" i="2" a="1"/>
  <c r="AT387" i="2"/>
  <c r="AS388" i="2" a="1"/>
  <c r="AT388" i="2"/>
  <c r="AQ389" i="2"/>
  <c r="AS389" i="2" a="1"/>
  <c r="AT389" i="2"/>
  <c r="AQ390" i="2"/>
  <c r="AS390" i="2" a="1"/>
  <c r="AQ391" i="2"/>
  <c r="AS391" i="2" a="1"/>
  <c r="AT391" i="2"/>
  <c r="AS392" i="2" a="1"/>
  <c r="AT392" i="2"/>
  <c r="AS393" i="2" a="1"/>
  <c r="AT393" i="2"/>
  <c r="AQ394" i="2"/>
  <c r="AS394" i="2" a="1"/>
  <c r="AQ395" i="2"/>
  <c r="AS395" i="2" a="1"/>
  <c r="AT395" i="2"/>
  <c r="AS396" i="2" a="1"/>
  <c r="AT396" i="2"/>
  <c r="AQ397" i="2"/>
  <c r="AS397" i="2" a="1"/>
  <c r="AT397" i="2"/>
  <c r="AQ398" i="2"/>
  <c r="AS398" i="2" a="1"/>
  <c r="AQ399" i="2"/>
  <c r="AS399" i="2" a="1"/>
  <c r="AT399" i="2"/>
  <c r="AS400" i="2" a="1"/>
  <c r="AT400" i="2"/>
  <c r="AS401" i="2" a="1"/>
  <c r="AT401" i="2"/>
  <c r="AQ402" i="2"/>
  <c r="AS402" i="2" a="1"/>
  <c r="AQ403" i="2"/>
  <c r="AS403" i="2" a="1"/>
  <c r="AT403" i="2"/>
  <c r="AS404" i="2" a="1"/>
  <c r="AT404" i="2"/>
  <c r="AQ405" i="2"/>
  <c r="AS405" i="2" a="1"/>
  <c r="AT405" i="2"/>
  <c r="AQ406" i="2"/>
  <c r="AS406" i="2" a="1"/>
  <c r="AQ407" i="2"/>
  <c r="AS407" i="2" a="1"/>
  <c r="AT407" i="2"/>
  <c r="AS408" i="2" a="1"/>
  <c r="AT408" i="2"/>
  <c r="AS409" i="2" a="1"/>
  <c r="AT409" i="2"/>
  <c r="AQ410" i="2"/>
  <c r="AS410" i="2" a="1"/>
  <c r="AQ411" i="2"/>
  <c r="AS411" i="2" a="1"/>
  <c r="AT411" i="2"/>
  <c r="AS412" i="2" a="1"/>
  <c r="AT412" i="2"/>
  <c r="AQ413" i="2"/>
  <c r="AS413" i="2" a="1"/>
  <c r="AT413" i="2"/>
  <c r="AQ414" i="2"/>
  <c r="AS414" i="2" a="1"/>
  <c r="AQ415" i="2"/>
  <c r="AS415" i="2" a="1"/>
  <c r="AT415" i="2"/>
  <c r="AS416" i="2" a="1"/>
  <c r="AT416" i="2"/>
  <c r="AQ417" i="2"/>
  <c r="AS417" i="2" a="1"/>
  <c r="AT417" i="2"/>
  <c r="AQ418" i="2"/>
  <c r="AS418" i="2" a="1"/>
  <c r="AQ419" i="2"/>
  <c r="AS419" i="2" a="1"/>
  <c r="AT419" i="2"/>
  <c r="AS420" i="2" a="1"/>
  <c r="AT420" i="2"/>
  <c r="AQ421" i="2"/>
  <c r="AS421" i="2" a="1"/>
  <c r="AT421" i="2"/>
  <c r="AQ422" i="2"/>
  <c r="AS422" i="2" a="1"/>
  <c r="AQ423" i="2"/>
  <c r="AS423" i="2" a="1"/>
  <c r="AT423" i="2"/>
  <c r="AS424" i="2" a="1"/>
  <c r="AT424" i="2"/>
  <c r="AQ425" i="2"/>
  <c r="AS425" i="2" a="1"/>
  <c r="AT425" i="2"/>
  <c r="AQ426" i="2"/>
  <c r="AS426" i="2" a="1"/>
  <c r="AQ427" i="2"/>
  <c r="AS427" i="2" a="1"/>
  <c r="AT427" i="2"/>
  <c r="AS428" i="2" a="1"/>
  <c r="AT428" i="2"/>
  <c r="AS429" i="2" a="1"/>
  <c r="AT429" i="2"/>
  <c r="AQ430" i="2"/>
  <c r="AS430" i="2" a="1"/>
  <c r="AQ431" i="2"/>
  <c r="AS431" i="2" a="1"/>
  <c r="AS432" i="2" a="1"/>
  <c r="AT432" i="2"/>
  <c r="AS433" i="2" a="1"/>
  <c r="AT433" i="2"/>
  <c r="AQ434" i="2"/>
  <c r="AS434" i="2" a="1"/>
  <c r="AQ435" i="2"/>
  <c r="AS435" i="2" a="1"/>
  <c r="AS436" i="2" a="1"/>
  <c r="AT436" i="2"/>
  <c r="AS437" i="2" a="1"/>
  <c r="AT437" i="2"/>
  <c r="AQ438" i="2"/>
  <c r="AS438" i="2" a="1"/>
  <c r="AQ439" i="2"/>
  <c r="AS439" i="2" a="1"/>
  <c r="AS440" i="2" a="1"/>
  <c r="AT440" i="2"/>
  <c r="AS441" i="2" a="1"/>
  <c r="AT441" i="2"/>
  <c r="AQ442" i="2"/>
  <c r="AS442" i="2" a="1"/>
  <c r="AQ443" i="2"/>
  <c r="AS443" i="2" a="1"/>
  <c r="AS444" i="2" a="1"/>
  <c r="AT444" i="2"/>
  <c r="AS445" i="2" a="1"/>
  <c r="AT445" i="2"/>
  <c r="AS446" i="2" a="1"/>
  <c r="AT446" i="2"/>
  <c r="AS447" i="2" a="1"/>
  <c r="AT447" i="2"/>
  <c r="AQ448" i="2"/>
  <c r="AS448" i="2" a="1"/>
  <c r="AQ449" i="2"/>
  <c r="AS449" i="2" a="1"/>
  <c r="AQ450" i="2"/>
  <c r="AS450" i="2" a="1"/>
  <c r="AQ451" i="2"/>
  <c r="AS451" i="2" a="1"/>
  <c r="AS452" i="2" a="1"/>
  <c r="AT452" i="2"/>
  <c r="AS453" i="2" a="1"/>
  <c r="AT453" i="2"/>
  <c r="AQ454" i="2"/>
  <c r="AS454" i="2" a="1"/>
  <c r="AQ455" i="2"/>
  <c r="AS455" i="2" a="1"/>
  <c r="AS456" i="2" a="1"/>
  <c r="AT456" i="2"/>
  <c r="AS457" i="2" a="1"/>
  <c r="AT457" i="2"/>
  <c r="AQ458" i="2"/>
  <c r="AS458" i="2" a="1"/>
  <c r="AQ459" i="2"/>
  <c r="AS459" i="2" a="1"/>
  <c r="AS460" i="2" a="1"/>
  <c r="AT460" i="2"/>
  <c r="AS461" i="2" a="1"/>
  <c r="AT461" i="2"/>
  <c r="AQ462" i="2"/>
  <c r="AS462" i="2" a="1"/>
  <c r="AQ463" i="2"/>
  <c r="AS463" i="2" a="1"/>
  <c r="AS464" i="2" a="1"/>
  <c r="AT464" i="2"/>
  <c r="AS465" i="2" a="1"/>
  <c r="AT465" i="2"/>
  <c r="AQ466" i="2"/>
  <c r="AS466" i="2" a="1"/>
  <c r="AQ467" i="2"/>
  <c r="AS467" i="2" a="1"/>
  <c r="AS468" i="2" a="1"/>
  <c r="AT468" i="2"/>
  <c r="AS469" i="2" a="1"/>
  <c r="AT469" i="2"/>
  <c r="AQ470" i="2"/>
  <c r="AS470" i="2" a="1"/>
  <c r="AQ471" i="2"/>
  <c r="AS471" i="2" a="1"/>
  <c r="AS472" i="2" a="1"/>
  <c r="AT472" i="2"/>
  <c r="AS473" i="2" a="1"/>
  <c r="AT473" i="2"/>
  <c r="AQ474" i="2"/>
  <c r="AS474" i="2" a="1"/>
  <c r="AQ475" i="2"/>
  <c r="AS475" i="2" a="1"/>
  <c r="AS476" i="2" a="1"/>
  <c r="AT476" i="2"/>
  <c r="AS477" i="2" a="1"/>
  <c r="AT477" i="2"/>
  <c r="AS478" i="2" a="1"/>
  <c r="AT478" i="2"/>
  <c r="AQ479" i="2"/>
  <c r="AS479" i="2" a="1"/>
  <c r="AQ480" i="2"/>
  <c r="AS480" i="2" a="1"/>
  <c r="AS481" i="2" a="1"/>
  <c r="AT481" i="2"/>
  <c r="AS482" i="2" a="1"/>
  <c r="AT482" i="2"/>
  <c r="AQ483" i="2"/>
  <c r="AS483" i="2" a="1"/>
  <c r="AQ484" i="2"/>
  <c r="AS484" i="2" a="1"/>
  <c r="AS485" i="2" a="1"/>
  <c r="AT485" i="2"/>
  <c r="AS486" i="2" a="1"/>
  <c r="AT486" i="2"/>
  <c r="AQ487" i="2"/>
  <c r="AS487" i="2" a="1"/>
  <c r="AQ488" i="2"/>
  <c r="AS488" i="2" a="1"/>
  <c r="AS489" i="2" a="1"/>
  <c r="AT489" i="2"/>
  <c r="AS490" i="2" a="1"/>
  <c r="AT490" i="2"/>
  <c r="AQ491" i="2"/>
  <c r="AS491" i="2" a="1"/>
  <c r="AQ492" i="2"/>
  <c r="AS492" i="2" a="1"/>
  <c r="AS493" i="2" a="1"/>
  <c r="AT493" i="2"/>
  <c r="AS494" i="2" a="1"/>
  <c r="AT494" i="2"/>
  <c r="AQ495" i="2"/>
  <c r="AS495" i="2" a="1"/>
  <c r="AQ496" i="2"/>
  <c r="AS496" i="2" a="1"/>
  <c r="AS497" i="2" a="1"/>
  <c r="AT497" i="2"/>
  <c r="AS498" i="2" a="1"/>
  <c r="AT498" i="2"/>
  <c r="AQ499" i="2"/>
  <c r="AS499" i="2" a="1"/>
  <c r="AQ500" i="2"/>
  <c r="AS500" i="2" a="1"/>
  <c r="AS501" i="2" a="1"/>
  <c r="AT501" i="2"/>
  <c r="AS502" i="2" a="1"/>
  <c r="AT502" i="2"/>
  <c r="AQ503" i="2"/>
  <c r="AS503" i="2" a="1"/>
  <c r="AQ504" i="2"/>
  <c r="AS504" i="2" a="1"/>
  <c r="AS505" i="2" a="1"/>
  <c r="AT505" i="2"/>
  <c r="AS506" i="2" a="1"/>
  <c r="AT506" i="2"/>
  <c r="AQ507" i="2"/>
  <c r="AS507" i="2" a="1"/>
  <c r="AQ508" i="2"/>
  <c r="AS508" i="2" a="1"/>
  <c r="AS509" i="2" a="1"/>
  <c r="AT509" i="2"/>
  <c r="AS510" i="2" a="1"/>
  <c r="AT510" i="2"/>
  <c r="AQ511" i="2"/>
  <c r="AS511" i="2" a="1"/>
  <c r="AQ512" i="2"/>
  <c r="AS512" i="2" a="1"/>
  <c r="AS513" i="2" a="1"/>
  <c r="AT513" i="2"/>
  <c r="AS514" i="2" a="1"/>
  <c r="AT514" i="2"/>
  <c r="AQ515" i="2"/>
  <c r="AS515" i="2" a="1"/>
  <c r="AQ516" i="2"/>
  <c r="AS516" i="2" a="1"/>
  <c r="AS517" i="2" a="1"/>
  <c r="AT517" i="2"/>
  <c r="AS518" i="2" a="1"/>
  <c r="AT518" i="2"/>
  <c r="AQ519" i="2"/>
  <c r="AS519" i="2" a="1"/>
  <c r="AQ520" i="2"/>
  <c r="AS520" i="2" a="1"/>
  <c r="AS521" i="2" a="1"/>
  <c r="AT521" i="2"/>
  <c r="AQ522" i="2"/>
  <c r="AS522" i="2" a="1"/>
  <c r="AT522" i="2"/>
  <c r="AQ523" i="2"/>
  <c r="AS523" i="2" a="1"/>
  <c r="AQ524" i="2"/>
  <c r="AS524" i="2" a="1"/>
  <c r="AT524" i="2"/>
  <c r="AS525" i="2" a="1"/>
  <c r="AT525" i="2"/>
  <c r="AQ526" i="2"/>
  <c r="AS526" i="2" a="1"/>
  <c r="AT526" i="2"/>
  <c r="AQ527" i="2"/>
  <c r="AS527" i="2" a="1"/>
  <c r="AQ528" i="2"/>
  <c r="AS528" i="2" a="1"/>
  <c r="AT528" i="2"/>
  <c r="AS529" i="2" a="1"/>
  <c r="AT529" i="2"/>
  <c r="AQ530" i="2"/>
  <c r="AS530" i="2" a="1"/>
  <c r="AT530" i="2"/>
  <c r="AQ531" i="2"/>
  <c r="AS531" i="2" a="1"/>
  <c r="AQ532" i="2"/>
  <c r="AS532" i="2" a="1"/>
  <c r="AT532" i="2"/>
  <c r="AS533" i="2" a="1"/>
  <c r="AT533" i="2"/>
  <c r="AQ534" i="2"/>
  <c r="AS534" i="2" a="1"/>
  <c r="AT534" i="2"/>
  <c r="AQ535" i="2"/>
  <c r="AS535" i="2" a="1"/>
  <c r="AQ536" i="2"/>
  <c r="AS536" i="2" a="1"/>
  <c r="AT536" i="2"/>
  <c r="AS537" i="2" a="1"/>
  <c r="AT537" i="2"/>
  <c r="AQ538" i="2"/>
  <c r="AS538" i="2" a="1"/>
  <c r="AT538" i="2"/>
  <c r="AQ539" i="2"/>
  <c r="AS539" i="2" a="1"/>
  <c r="AQ540" i="2"/>
  <c r="AS540" i="2" a="1"/>
  <c r="AT540" i="2"/>
  <c r="AS541" i="2" a="1"/>
  <c r="AT541" i="2"/>
  <c r="AQ542" i="2"/>
  <c r="AS542" i="2" a="1"/>
  <c r="AT542" i="2"/>
  <c r="AQ543" i="2"/>
  <c r="AS543" i="2" a="1"/>
  <c r="AQ544" i="2"/>
  <c r="AS544" i="2" a="1"/>
  <c r="AT544" i="2"/>
  <c r="AS545" i="2" a="1"/>
  <c r="AT545" i="2"/>
  <c r="AQ546" i="2"/>
  <c r="AS546" i="2" a="1"/>
  <c r="AT546" i="2"/>
  <c r="AQ547" i="2"/>
  <c r="AS547" i="2" a="1"/>
  <c r="AQ548" i="2"/>
  <c r="AS548" i="2" a="1"/>
  <c r="AT548" i="2"/>
  <c r="AS549" i="2" a="1"/>
  <c r="AT549" i="2"/>
  <c r="AQ550" i="2"/>
  <c r="AS550" i="2" a="1"/>
  <c r="AT550" i="2"/>
  <c r="AQ551" i="2"/>
  <c r="AS551" i="2" a="1"/>
  <c r="AQ552" i="2"/>
  <c r="AS552" i="2" a="1"/>
  <c r="AT552" i="2"/>
  <c r="AS553" i="2" a="1"/>
  <c r="AT553" i="2"/>
  <c r="AQ554" i="2"/>
  <c r="AS554" i="2" a="1"/>
  <c r="AT554" i="2"/>
  <c r="AQ555" i="2"/>
  <c r="AS555" i="2" a="1"/>
  <c r="AQ556" i="2"/>
  <c r="AS556" i="2" a="1"/>
  <c r="AT556" i="2"/>
  <c r="AS557" i="2" a="1"/>
  <c r="AT557" i="2"/>
  <c r="AQ558" i="2"/>
  <c r="AS558" i="2" a="1"/>
  <c r="AT558" i="2"/>
  <c r="AQ559" i="2"/>
  <c r="AS559" i="2" a="1"/>
  <c r="AQ560" i="2"/>
  <c r="AS560" i="2" a="1"/>
  <c r="AT560" i="2"/>
  <c r="AS561" i="2" a="1"/>
  <c r="AT561" i="2"/>
  <c r="AQ562" i="2"/>
  <c r="AS562" i="2" a="1"/>
  <c r="AT562" i="2"/>
  <c r="AQ563" i="2"/>
  <c r="AS563" i="2" a="1"/>
  <c r="AQ564" i="2"/>
  <c r="AS564" i="2" a="1"/>
  <c r="AT564" i="2"/>
  <c r="AS565" i="2" a="1"/>
  <c r="AT565" i="2"/>
  <c r="AQ566" i="2"/>
  <c r="AS566" i="2" a="1"/>
  <c r="AT566" i="2"/>
  <c r="AS567" i="2" a="1"/>
  <c r="AQ568" i="2"/>
  <c r="AS568" i="2" a="1"/>
  <c r="AT568" i="2"/>
  <c r="AS569" i="2" a="1"/>
  <c r="AQ570" i="2"/>
  <c r="AS570" i="2" a="1"/>
  <c r="AT570" i="2"/>
  <c r="AS571" i="2" a="1"/>
  <c r="AT571" i="2"/>
  <c r="AQ572" i="2"/>
  <c r="AS572" i="2" a="1"/>
  <c r="AT572" i="2"/>
  <c r="AQ573" i="2"/>
  <c r="AS573" i="2" a="1"/>
  <c r="AT573" i="2"/>
  <c r="AS574" i="2" a="1"/>
  <c r="AQ575" i="2"/>
  <c r="AS575" i="2" a="1"/>
  <c r="AT575" i="2"/>
  <c r="AQ576" i="2"/>
  <c r="AS576" i="2" a="1"/>
  <c r="AQ577" i="2"/>
  <c r="AS577" i="2" a="1"/>
  <c r="AT577" i="2"/>
  <c r="AS578" i="2" a="1"/>
  <c r="AT578" i="2"/>
  <c r="AQ579" i="2"/>
  <c r="AS579" i="2" a="1"/>
  <c r="AT579" i="2"/>
  <c r="AQ580" i="2"/>
  <c r="AS580" i="2" a="1"/>
  <c r="AQ581" i="2"/>
  <c r="AS581" i="2" a="1"/>
  <c r="AT581" i="2"/>
  <c r="AQ582" i="2"/>
  <c r="AS582" i="2" a="1"/>
  <c r="AT582" i="2"/>
  <c r="AQ583" i="2"/>
  <c r="AS583" i="2" a="1"/>
  <c r="AT583" i="2"/>
  <c r="AQ584" i="2"/>
  <c r="AS584" i="2" a="1"/>
  <c r="AT584" i="2"/>
  <c r="AQ585" i="2"/>
  <c r="AS585" i="2" a="1"/>
  <c r="AT585" i="2"/>
  <c r="AQ586" i="2"/>
  <c r="AS586" i="2" a="1"/>
  <c r="AT586" i="2"/>
  <c r="AQ587" i="2"/>
  <c r="AS587" i="2" a="1"/>
  <c r="AT587" i="2"/>
  <c r="AQ588" i="2"/>
  <c r="AS588" i="2" a="1"/>
  <c r="AT588" i="2"/>
  <c r="AQ589" i="2"/>
  <c r="AS589" i="2" a="1"/>
  <c r="AT589" i="2"/>
  <c r="AQ590" i="2"/>
  <c r="AS590" i="2" a="1"/>
  <c r="AT590" i="2"/>
  <c r="AQ591" i="2"/>
  <c r="AS591" i="2" a="1"/>
  <c r="AT591" i="2"/>
  <c r="AQ592" i="2"/>
  <c r="AS592" i="2" a="1"/>
  <c r="AT592" i="2"/>
  <c r="AQ593" i="2"/>
  <c r="AS593" i="2" a="1"/>
  <c r="AT593" i="2"/>
  <c r="AQ594" i="2"/>
  <c r="AS594" i="2" a="1"/>
  <c r="AT594" i="2"/>
  <c r="AQ595" i="2"/>
  <c r="AS595" i="2" a="1"/>
  <c r="AT595" i="2"/>
  <c r="AQ596" i="2"/>
  <c r="AS596" i="2" a="1"/>
  <c r="AT596" i="2"/>
  <c r="AQ597" i="2"/>
  <c r="AS597" i="2" a="1"/>
  <c r="AT597" i="2"/>
  <c r="AQ598" i="2"/>
  <c r="AS598" i="2" a="1"/>
  <c r="AT598" i="2"/>
  <c r="AQ599" i="2"/>
  <c r="AS599" i="2" a="1"/>
  <c r="AT599" i="2"/>
  <c r="AQ600" i="2"/>
  <c r="AS600" i="2" a="1"/>
  <c r="AT600" i="2"/>
  <c r="AQ601" i="2"/>
  <c r="AS601" i="2" a="1"/>
  <c r="AT601" i="2"/>
  <c r="AQ602" i="2"/>
  <c r="AS602" i="2" a="1"/>
  <c r="AT602" i="2"/>
  <c r="AQ603" i="2"/>
  <c r="AS603" i="2" a="1"/>
  <c r="AT603" i="2"/>
  <c r="AQ604" i="2"/>
  <c r="AS604" i="2" a="1"/>
  <c r="AT604" i="2"/>
  <c r="AQ605" i="2"/>
  <c r="AS605" i="2" a="1"/>
  <c r="AT605" i="2"/>
  <c r="AQ606" i="2"/>
  <c r="AS606" i="2" a="1"/>
  <c r="AT606" i="2"/>
  <c r="AQ607" i="2"/>
  <c r="AS607" i="2" a="1"/>
  <c r="AT607" i="2"/>
  <c r="AQ608" i="2"/>
  <c r="AS608" i="2" a="1"/>
  <c r="AT608" i="2"/>
  <c r="AQ609" i="2"/>
  <c r="AS609" i="2" a="1"/>
  <c r="AT609" i="2"/>
  <c r="AQ610" i="2"/>
  <c r="AS610" i="2" a="1"/>
  <c r="AT610" i="2"/>
  <c r="AQ611" i="2"/>
  <c r="AS611" i="2" a="1"/>
  <c r="AT611" i="2"/>
  <c r="AQ612" i="2"/>
  <c r="AS612" i="2" a="1"/>
  <c r="AT612" i="2"/>
  <c r="AQ613" i="2"/>
  <c r="AS613" i="2" a="1"/>
  <c r="AT613" i="2"/>
  <c r="AQ614" i="2"/>
  <c r="AS614" i="2" a="1"/>
  <c r="AT614" i="2"/>
  <c r="AQ615" i="2"/>
  <c r="AS615" i="2" a="1"/>
  <c r="AT615" i="2"/>
  <c r="AQ616" i="2"/>
  <c r="AS616" i="2" a="1"/>
  <c r="AT616" i="2"/>
  <c r="AQ617" i="2"/>
  <c r="AS617" i="2" a="1"/>
  <c r="AT617" i="2"/>
  <c r="AQ618" i="2"/>
  <c r="AS618" i="2" a="1"/>
  <c r="AT618" i="2"/>
  <c r="AQ619" i="2"/>
  <c r="AS619" i="2" a="1"/>
  <c r="AT619" i="2"/>
  <c r="AQ620" i="2"/>
  <c r="AS620" i="2" a="1"/>
  <c r="AT620" i="2"/>
  <c r="AQ621" i="2"/>
  <c r="AS621" i="2" a="1"/>
  <c r="AT621" i="2"/>
  <c r="AQ622" i="2"/>
  <c r="AS622" i="2" a="1"/>
  <c r="AT622" i="2"/>
  <c r="AQ623" i="2"/>
  <c r="AS623" i="2" a="1"/>
  <c r="AT623" i="2"/>
  <c r="AQ624" i="2"/>
  <c r="AS624" i="2" a="1"/>
  <c r="AT624" i="2"/>
  <c r="AQ625" i="2"/>
  <c r="AS625" i="2" a="1"/>
  <c r="AT625" i="2"/>
  <c r="AQ626" i="2"/>
  <c r="AS626" i="2" a="1"/>
  <c r="AT626" i="2"/>
  <c r="AQ627" i="2"/>
  <c r="AS627" i="2" a="1"/>
  <c r="AT627" i="2"/>
  <c r="AQ628" i="2"/>
  <c r="AS628" i="2" a="1"/>
  <c r="AT628" i="2"/>
  <c r="AQ629" i="2"/>
  <c r="AS629" i="2" a="1"/>
  <c r="AT629" i="2"/>
  <c r="AQ630" i="2"/>
  <c r="AS630" i="2" a="1"/>
  <c r="AT630" i="2"/>
  <c r="AQ631" i="2"/>
  <c r="AS631" i="2" a="1"/>
  <c r="AT631" i="2"/>
  <c r="AQ632" i="2"/>
  <c r="AS632" i="2" a="1"/>
  <c r="AT632" i="2"/>
  <c r="AQ633" i="2"/>
  <c r="AS633" i="2" a="1"/>
  <c r="AT633" i="2"/>
  <c r="AQ634" i="2"/>
  <c r="AS634" i="2" a="1"/>
  <c r="AT634" i="2"/>
  <c r="AQ635" i="2"/>
  <c r="AS635" i="2" a="1"/>
  <c r="AT635" i="2"/>
  <c r="AQ636" i="2"/>
  <c r="AS636" i="2" a="1"/>
  <c r="AT636" i="2"/>
  <c r="AQ637" i="2"/>
  <c r="AS637" i="2" a="1"/>
  <c r="AT637" i="2"/>
  <c r="AQ638" i="2"/>
  <c r="AS638" i="2" a="1"/>
  <c r="AT638" i="2"/>
  <c r="AQ639" i="2"/>
  <c r="AS639" i="2" a="1"/>
  <c r="AT639" i="2"/>
  <c r="AS640" i="2" a="1"/>
  <c r="AQ641" i="2"/>
  <c r="AS641" i="2" a="1"/>
  <c r="AT641" i="2"/>
  <c r="AS642" i="2" a="1"/>
  <c r="AQ643" i="2"/>
  <c r="AS643" i="2" a="1"/>
  <c r="AT643" i="2"/>
  <c r="AS644" i="2" a="1"/>
  <c r="AQ645" i="2"/>
  <c r="AS645" i="2" a="1"/>
  <c r="AT645" i="2"/>
  <c r="AS646" i="2" a="1"/>
  <c r="AQ647" i="2"/>
  <c r="AS647" i="2" a="1"/>
  <c r="AT647" i="2"/>
  <c r="AS648" i="2" a="1"/>
  <c r="AQ649" i="2"/>
  <c r="AS649" i="2" a="1"/>
  <c r="AT649" i="2"/>
  <c r="AS650" i="2" a="1"/>
  <c r="AQ651" i="2"/>
  <c r="AS651" i="2" a="1"/>
  <c r="AT651" i="2"/>
  <c r="AS652" i="2" a="1"/>
  <c r="AQ653" i="2"/>
  <c r="AS653" i="2" a="1"/>
  <c r="AT653" i="2"/>
  <c r="AS654" i="2" a="1"/>
  <c r="AQ655" i="2"/>
  <c r="AS655" i="2" a="1"/>
  <c r="AT655" i="2"/>
  <c r="AS656" i="2" a="1"/>
  <c r="AQ657" i="2"/>
  <c r="AS657" i="2" a="1"/>
  <c r="AT657" i="2"/>
  <c r="AS658" i="2" a="1"/>
  <c r="AQ659" i="2"/>
  <c r="AS659" i="2" a="1"/>
  <c r="AT659" i="2"/>
  <c r="AS660" i="2" a="1"/>
  <c r="AQ661" i="2"/>
  <c r="AS661" i="2" a="1"/>
  <c r="AT661" i="2"/>
  <c r="AS662" i="2" a="1"/>
  <c r="AQ663" i="2"/>
  <c r="AS663" i="2" a="1"/>
  <c r="AT663" i="2"/>
  <c r="AQ664" i="2"/>
  <c r="AS664" i="2" a="1"/>
  <c r="AT664" i="2"/>
  <c r="AQ665" i="2"/>
  <c r="AS665" i="2" a="1"/>
  <c r="AT665" i="2"/>
  <c r="AQ666" i="2"/>
  <c r="AS666" i="2" a="1"/>
  <c r="AT666" i="2"/>
  <c r="AQ667" i="2"/>
  <c r="AS667" i="2" a="1"/>
  <c r="AT667" i="2"/>
  <c r="AQ668" i="2"/>
  <c r="AS668" i="2" a="1"/>
  <c r="AT668" i="2"/>
  <c r="AQ669" i="2"/>
  <c r="AS669" i="2" a="1"/>
  <c r="AT669" i="2"/>
  <c r="AQ670" i="2"/>
  <c r="AS670" i="2" a="1"/>
  <c r="AT670" i="2"/>
  <c r="AQ671" i="2"/>
  <c r="AS671" i="2" a="1"/>
  <c r="AT671" i="2"/>
  <c r="AQ672" i="2"/>
  <c r="AS672" i="2" a="1"/>
  <c r="AT672" i="2"/>
  <c r="AQ673" i="2"/>
  <c r="AS673" i="2" a="1"/>
  <c r="AT673" i="2"/>
  <c r="AQ674" i="2"/>
  <c r="AS674" i="2" a="1"/>
  <c r="AT674" i="2"/>
  <c r="AQ675" i="2"/>
  <c r="AS675" i="2" a="1"/>
  <c r="AT675" i="2"/>
  <c r="AQ676" i="2"/>
  <c r="AS676" i="2" a="1"/>
  <c r="AT676" i="2"/>
  <c r="AQ677" i="2"/>
  <c r="AS677" i="2" a="1"/>
  <c r="AT677" i="2"/>
  <c r="AQ678" i="2"/>
  <c r="AS678" i="2" a="1"/>
  <c r="AT678" i="2"/>
  <c r="AQ679" i="2"/>
  <c r="AS679" i="2" a="1"/>
  <c r="AT679" i="2"/>
  <c r="AQ680" i="2"/>
  <c r="AS680" i="2" a="1"/>
  <c r="AT680" i="2"/>
  <c r="AQ681" i="2"/>
  <c r="AS681" i="2" a="1"/>
  <c r="AT681" i="2"/>
  <c r="AQ682" i="2"/>
  <c r="AS682" i="2" a="1"/>
  <c r="AT682" i="2"/>
  <c r="AQ683" i="2"/>
  <c r="AS683" i="2" a="1"/>
  <c r="AT683" i="2"/>
  <c r="AQ684" i="2"/>
  <c r="AS684" i="2" a="1"/>
  <c r="AT684" i="2"/>
  <c r="AQ685" i="2"/>
  <c r="AS685" i="2" a="1"/>
  <c r="AT685" i="2"/>
  <c r="AQ686" i="2"/>
  <c r="AS686" i="2" a="1"/>
  <c r="AT686" i="2"/>
  <c r="AQ687" i="2"/>
  <c r="AS687" i="2" a="1"/>
  <c r="AT687" i="2"/>
  <c r="AQ688" i="2"/>
  <c r="AS688" i="2" a="1"/>
  <c r="AT688" i="2"/>
  <c r="AQ689" i="2"/>
  <c r="AS689" i="2" a="1"/>
  <c r="AT689" i="2"/>
  <c r="AQ690" i="2"/>
  <c r="AS690" i="2" a="1"/>
  <c r="AT690" i="2"/>
  <c r="AQ691" i="2"/>
  <c r="AS691" i="2" a="1"/>
  <c r="AT691" i="2"/>
  <c r="AQ692" i="2"/>
  <c r="AS692" i="2" a="1"/>
  <c r="AT692" i="2"/>
  <c r="AQ693" i="2"/>
  <c r="AS693" i="2" a="1"/>
  <c r="AT693" i="2"/>
  <c r="AQ694" i="2"/>
  <c r="AS694" i="2" a="1"/>
  <c r="AT694" i="2"/>
  <c r="AQ695" i="2"/>
  <c r="AS695" i="2" a="1"/>
  <c r="AT695" i="2"/>
  <c r="AQ696" i="2"/>
  <c r="AS696" i="2" a="1"/>
  <c r="AT696" i="2"/>
  <c r="AQ697" i="2"/>
  <c r="AS697" i="2" a="1"/>
  <c r="AT697" i="2"/>
  <c r="AQ698" i="2"/>
  <c r="AS698" i="2" a="1"/>
  <c r="AT698" i="2"/>
  <c r="AQ699" i="2"/>
  <c r="AS699" i="2" a="1"/>
  <c r="AT699" i="2"/>
  <c r="AQ700" i="2"/>
  <c r="AS700" i="2" a="1"/>
  <c r="AT700" i="2"/>
  <c r="AQ701" i="2"/>
  <c r="AS701" i="2" a="1"/>
  <c r="AT701" i="2"/>
  <c r="AQ702" i="2"/>
  <c r="AS702" i="2" a="1"/>
  <c r="AT702" i="2"/>
  <c r="AQ703" i="2"/>
  <c r="AS703" i="2" a="1"/>
  <c r="AT703" i="2"/>
  <c r="AQ704" i="2"/>
  <c r="AS704" i="2" a="1"/>
  <c r="AT704" i="2"/>
  <c r="AQ705" i="2"/>
  <c r="AS705" i="2" a="1"/>
  <c r="AT705" i="2"/>
  <c r="AQ706" i="2"/>
  <c r="AS706" i="2" a="1"/>
  <c r="AT706" i="2"/>
  <c r="AQ707" i="2"/>
  <c r="AS707" i="2" a="1"/>
  <c r="AT707" i="2"/>
  <c r="AQ708" i="2"/>
  <c r="AS708" i="2" a="1"/>
  <c r="AT708" i="2"/>
  <c r="AQ709" i="2"/>
  <c r="AS709" i="2" a="1"/>
  <c r="AT709" i="2"/>
  <c r="AQ710" i="2"/>
  <c r="AS710" i="2" a="1"/>
  <c r="AT710" i="2"/>
  <c r="AQ711" i="2"/>
  <c r="AS711" i="2" a="1"/>
  <c r="AT711" i="2"/>
  <c r="AQ712" i="2"/>
  <c r="AS712" i="2" a="1"/>
  <c r="AT712" i="2"/>
  <c r="AQ713" i="2"/>
  <c r="AS713" i="2" a="1"/>
  <c r="AT713" i="2"/>
  <c r="AQ714" i="2"/>
  <c r="AS714" i="2" a="1"/>
  <c r="AT714" i="2"/>
  <c r="AQ715" i="2"/>
  <c r="AS715" i="2" a="1"/>
  <c r="AT715" i="2"/>
  <c r="AQ716" i="2"/>
  <c r="AS716" i="2" a="1"/>
  <c r="AT716" i="2"/>
  <c r="AQ717" i="2"/>
  <c r="AS717" i="2" a="1"/>
  <c r="AT717" i="2"/>
  <c r="AQ718" i="2"/>
  <c r="AS718" i="2" a="1"/>
  <c r="AT718" i="2"/>
  <c r="AQ719" i="2"/>
  <c r="AS719" i="2" a="1"/>
  <c r="AT719" i="2"/>
  <c r="AQ720" i="2"/>
  <c r="AS720" i="2" a="1"/>
  <c r="AT720" i="2"/>
  <c r="AQ721" i="2"/>
  <c r="AS721" i="2" a="1"/>
  <c r="AT721" i="2"/>
  <c r="AQ722" i="2"/>
  <c r="AS722" i="2" a="1"/>
  <c r="AT722" i="2"/>
  <c r="AQ723" i="2"/>
  <c r="AS723" i="2" a="1"/>
  <c r="AT723" i="2"/>
  <c r="AQ724" i="2"/>
  <c r="AS724" i="2" a="1"/>
  <c r="AT724" i="2"/>
  <c r="AQ725" i="2"/>
  <c r="AS725" i="2" a="1"/>
  <c r="AT725" i="2"/>
  <c r="AQ726" i="2"/>
  <c r="AS726" i="2" a="1"/>
  <c r="AT726" i="2"/>
  <c r="AQ727" i="2"/>
  <c r="AS727" i="2" a="1"/>
  <c r="AT727" i="2"/>
  <c r="AQ728" i="2"/>
  <c r="AS728" i="2" a="1"/>
  <c r="AT728" i="2"/>
  <c r="AQ729" i="2"/>
  <c r="AS729" i="2" a="1"/>
  <c r="AT729" i="2"/>
  <c r="AQ730" i="2"/>
  <c r="AS730" i="2" a="1"/>
  <c r="AT730" i="2"/>
  <c r="AQ731" i="2"/>
  <c r="AS731" i="2" a="1"/>
  <c r="AT731" i="2"/>
  <c r="AQ732" i="2"/>
  <c r="AS732" i="2" a="1"/>
  <c r="AT732" i="2"/>
  <c r="AQ733" i="2"/>
  <c r="AS733" i="2" a="1"/>
  <c r="AT733" i="2"/>
  <c r="AQ734" i="2"/>
  <c r="AS734" i="2" a="1"/>
  <c r="AT734" i="2"/>
  <c r="AQ735" i="2"/>
  <c r="AS735" i="2" a="1"/>
  <c r="AT735" i="2"/>
  <c r="AQ736" i="2"/>
  <c r="AS736" i="2" a="1"/>
  <c r="AT736" i="2"/>
  <c r="AQ737" i="2"/>
  <c r="AS737" i="2" a="1"/>
  <c r="AT737" i="2"/>
  <c r="AQ738" i="2"/>
  <c r="AS738" i="2" a="1"/>
  <c r="AT738" i="2"/>
  <c r="AQ739" i="2"/>
  <c r="AS739" i="2" a="1"/>
  <c r="AT739" i="2"/>
  <c r="AQ740" i="2"/>
  <c r="AS740" i="2" a="1"/>
  <c r="AT740" i="2"/>
  <c r="AQ741" i="2"/>
  <c r="AS741" i="2" a="1"/>
  <c r="AT741" i="2"/>
  <c r="AQ742" i="2"/>
  <c r="AS742" i="2" a="1"/>
  <c r="AT742" i="2"/>
  <c r="AQ743" i="2"/>
  <c r="AS743" i="2" a="1"/>
  <c r="AT743" i="2"/>
  <c r="AQ744" i="2"/>
  <c r="AS744" i="2" a="1"/>
  <c r="AT744" i="2"/>
  <c r="AQ745" i="2"/>
  <c r="AS745" i="2" a="1"/>
  <c r="AT745" i="2"/>
  <c r="AQ746" i="2"/>
  <c r="AS746" i="2" a="1"/>
  <c r="AT746" i="2"/>
  <c r="AQ747" i="2"/>
  <c r="AS747" i="2" a="1"/>
  <c r="AT747" i="2"/>
  <c r="AQ748" i="2"/>
  <c r="AS748" i="2" a="1"/>
  <c r="AT748" i="2"/>
  <c r="AQ749" i="2"/>
  <c r="AS749" i="2" a="1"/>
  <c r="AT749" i="2"/>
  <c r="AQ750" i="2"/>
  <c r="AS750" i="2" a="1"/>
  <c r="AT750" i="2"/>
  <c r="AQ751" i="2"/>
  <c r="AS751" i="2" a="1"/>
  <c r="AT751" i="2"/>
  <c r="AQ752" i="2"/>
  <c r="AS752" i="2" a="1"/>
  <c r="AT752" i="2"/>
  <c r="AQ753" i="2"/>
  <c r="AS753" i="2" a="1"/>
  <c r="AT753" i="2"/>
  <c r="AQ754" i="2"/>
  <c r="AS754" i="2" a="1"/>
  <c r="AT754" i="2"/>
  <c r="AQ755" i="2"/>
  <c r="AS755" i="2" a="1"/>
  <c r="AT755" i="2"/>
  <c r="AQ756" i="2"/>
  <c r="AS756" i="2" a="1"/>
  <c r="AT756" i="2"/>
  <c r="AQ757" i="2"/>
  <c r="AS757" i="2" a="1"/>
  <c r="AT757" i="2"/>
  <c r="AQ758" i="2"/>
  <c r="AS758" i="2" a="1"/>
  <c r="AT758" i="2"/>
  <c r="AQ759" i="2"/>
  <c r="AS759" i="2" a="1"/>
  <c r="AT759" i="2"/>
  <c r="AQ760" i="2"/>
  <c r="AS760" i="2" a="1"/>
  <c r="AT760" i="2"/>
  <c r="AQ761" i="2"/>
  <c r="AS761" i="2" a="1"/>
  <c r="AT761" i="2"/>
  <c r="AQ762" i="2"/>
  <c r="AS762" i="2" a="1"/>
  <c r="AT762" i="2"/>
  <c r="AQ763" i="2"/>
  <c r="AS763" i="2" a="1"/>
  <c r="AT763" i="2"/>
  <c r="AQ764" i="2"/>
  <c r="AS764" i="2" a="1"/>
  <c r="AT764" i="2"/>
  <c r="AQ765" i="2"/>
  <c r="AS765" i="2" a="1"/>
  <c r="AT765" i="2"/>
  <c r="AQ766" i="2"/>
  <c r="AS766" i="2" a="1"/>
  <c r="AT766" i="2"/>
  <c r="AQ767" i="2"/>
  <c r="AS767" i="2" a="1"/>
  <c r="AT767" i="2"/>
  <c r="AQ768" i="2"/>
  <c r="AS768" i="2" a="1"/>
  <c r="AT768" i="2"/>
  <c r="AQ769" i="2"/>
  <c r="AS769" i="2" a="1"/>
  <c r="AT769" i="2"/>
  <c r="AQ770" i="2"/>
  <c r="AS770" i="2" a="1"/>
  <c r="AT770" i="2"/>
  <c r="AQ771" i="2"/>
  <c r="AS771" i="2" a="1"/>
  <c r="AT771" i="2"/>
  <c r="AQ772" i="2"/>
  <c r="AS772" i="2" a="1"/>
  <c r="AT772" i="2"/>
  <c r="AQ773" i="2"/>
  <c r="AS773" i="2" a="1"/>
  <c r="AT773" i="2"/>
  <c r="AQ774" i="2"/>
  <c r="AS774" i="2" a="1"/>
  <c r="AT774" i="2"/>
  <c r="AQ775" i="2"/>
  <c r="AS775" i="2" a="1"/>
  <c r="AT775" i="2"/>
  <c r="AQ776" i="2"/>
  <c r="AS776" i="2" a="1"/>
  <c r="AT776" i="2"/>
  <c r="AQ777" i="2"/>
  <c r="AS777" i="2" a="1"/>
  <c r="AT777" i="2"/>
  <c r="AQ778" i="2"/>
  <c r="AS778" i="2" a="1"/>
  <c r="AT778" i="2"/>
  <c r="AQ779" i="2"/>
  <c r="AS779" i="2" a="1"/>
  <c r="AT779" i="2"/>
  <c r="AQ780" i="2"/>
  <c r="AS780" i="2" a="1"/>
  <c r="AT780" i="2"/>
  <c r="AQ781" i="2"/>
  <c r="AS781" i="2" a="1"/>
  <c r="AT781" i="2"/>
  <c r="AQ782" i="2"/>
  <c r="AS782" i="2" a="1"/>
  <c r="AT782" i="2"/>
  <c r="AQ783" i="2"/>
  <c r="AS783" i="2" a="1"/>
  <c r="AT783" i="2"/>
  <c r="AQ784" i="2"/>
  <c r="AS784" i="2" a="1"/>
  <c r="AT784" i="2"/>
  <c r="AQ785" i="2"/>
  <c r="AS785" i="2" a="1"/>
  <c r="AT785" i="2"/>
  <c r="AQ786" i="2"/>
  <c r="AS786" i="2" a="1"/>
  <c r="AT786" i="2"/>
  <c r="AQ787" i="2"/>
  <c r="AS787" i="2" a="1"/>
  <c r="AT787" i="2"/>
  <c r="AQ788" i="2"/>
  <c r="AS788" i="2" a="1"/>
  <c r="AT788" i="2"/>
  <c r="AQ789" i="2"/>
  <c r="AS789" i="2" a="1"/>
  <c r="AT789" i="2"/>
  <c r="AQ790" i="2"/>
  <c r="AS790" i="2" a="1"/>
  <c r="AT790" i="2"/>
  <c r="AQ791" i="2"/>
  <c r="AS791" i="2" a="1"/>
  <c r="AT791" i="2"/>
  <c r="AQ792" i="2"/>
  <c r="AS792" i="2" a="1"/>
  <c r="AT792" i="2"/>
  <c r="AQ793" i="2"/>
  <c r="AS793" i="2" a="1"/>
  <c r="AT793" i="2"/>
  <c r="AQ794" i="2"/>
  <c r="AS794" i="2" a="1"/>
  <c r="AT794" i="2"/>
  <c r="AQ795" i="2"/>
  <c r="AS795" i="2" a="1"/>
  <c r="AT795" i="2"/>
  <c r="AQ796" i="2"/>
  <c r="AS796" i="2" a="1"/>
  <c r="AT796" i="2"/>
  <c r="AQ797" i="2"/>
  <c r="AS797" i="2" a="1"/>
  <c r="AT797" i="2"/>
  <c r="AQ798" i="2"/>
  <c r="AS798" i="2" a="1"/>
  <c r="AT798" i="2"/>
  <c r="AQ799" i="2"/>
  <c r="AS799" i="2" a="1"/>
  <c r="AT799" i="2"/>
  <c r="AQ800" i="2"/>
  <c r="AS800" i="2" a="1"/>
  <c r="AT800" i="2"/>
  <c r="AQ801" i="2"/>
  <c r="AS801" i="2" a="1"/>
  <c r="AT801" i="2"/>
  <c r="AQ802" i="2"/>
  <c r="AS802" i="2" a="1"/>
  <c r="AT802" i="2"/>
  <c r="AQ803" i="2"/>
  <c r="AS803" i="2" a="1"/>
  <c r="AT803" i="2"/>
  <c r="AQ804" i="2"/>
  <c r="AS804" i="2" a="1"/>
  <c r="AT804" i="2"/>
  <c r="AQ805" i="2"/>
  <c r="AS805" i="2" a="1"/>
  <c r="AT805" i="2"/>
  <c r="AQ806" i="2"/>
  <c r="AS806" i="2" a="1"/>
  <c r="AT806" i="2"/>
  <c r="AQ807" i="2"/>
  <c r="AS807" i="2" a="1"/>
  <c r="AT807" i="2"/>
  <c r="AQ808" i="2"/>
  <c r="AS808" i="2" a="1"/>
  <c r="AT808" i="2"/>
  <c r="AQ809" i="2"/>
  <c r="AS809" i="2" a="1"/>
  <c r="AT809" i="2"/>
  <c r="AQ810" i="2"/>
  <c r="AS810" i="2" a="1"/>
  <c r="AT810" i="2"/>
  <c r="AQ811" i="2"/>
  <c r="AS811" i="2" a="1"/>
  <c r="AT811" i="2"/>
  <c r="AQ812" i="2"/>
  <c r="AS812" i="2" a="1"/>
  <c r="AT812" i="2"/>
  <c r="AQ813" i="2"/>
  <c r="AS813" i="2" a="1"/>
  <c r="AT813" i="2"/>
  <c r="AQ814" i="2"/>
  <c r="AS814" i="2" a="1"/>
  <c r="AT814" i="2"/>
  <c r="AQ815" i="2"/>
  <c r="AS815" i="2" a="1"/>
  <c r="AT815" i="2"/>
  <c r="AQ816" i="2"/>
  <c r="AS816" i="2" a="1"/>
  <c r="AT816" i="2"/>
  <c r="AQ817" i="2"/>
  <c r="AS817" i="2" a="1"/>
  <c r="AT817" i="2"/>
  <c r="AQ818" i="2"/>
  <c r="AS818" i="2" a="1"/>
  <c r="AT818" i="2"/>
  <c r="AQ819" i="2"/>
  <c r="AS819" i="2" a="1"/>
  <c r="AT819" i="2"/>
  <c r="AQ820" i="2"/>
  <c r="AS820" i="2" a="1"/>
  <c r="AT820" i="2"/>
  <c r="AQ821" i="2"/>
  <c r="AS821" i="2" a="1"/>
  <c r="AT821" i="2"/>
  <c r="AQ822" i="2"/>
  <c r="AS822" i="2" a="1"/>
  <c r="AT822" i="2"/>
  <c r="AQ823" i="2"/>
  <c r="AS823" i="2" a="1"/>
  <c r="AT823" i="2"/>
  <c r="AQ824" i="2"/>
  <c r="AS824" i="2" a="1"/>
  <c r="AT824" i="2"/>
  <c r="AQ825" i="2"/>
  <c r="AS825" i="2" a="1"/>
  <c r="AT825" i="2"/>
  <c r="AQ826" i="2"/>
  <c r="AS826" i="2" a="1"/>
  <c r="AT826" i="2"/>
  <c r="AQ827" i="2"/>
  <c r="AS827" i="2" a="1"/>
  <c r="AT827" i="2"/>
  <c r="AQ828" i="2"/>
  <c r="AS828" i="2" a="1"/>
  <c r="AT828" i="2"/>
  <c r="AQ829" i="2"/>
  <c r="AS829" i="2" a="1"/>
  <c r="AT829" i="2"/>
  <c r="AQ830" i="2"/>
  <c r="AS830" i="2" a="1"/>
  <c r="AT830" i="2"/>
  <c r="AQ831" i="2"/>
  <c r="AS831" i="2" a="1"/>
  <c r="AT831" i="2"/>
  <c r="AQ832" i="2"/>
  <c r="AS832" i="2" a="1"/>
  <c r="AT832" i="2"/>
  <c r="AQ833" i="2"/>
  <c r="AS833" i="2" a="1"/>
  <c r="AT833" i="2"/>
  <c r="AQ834" i="2"/>
  <c r="AS834" i="2" a="1"/>
  <c r="AT834" i="2"/>
  <c r="AQ835" i="2"/>
  <c r="AS835" i="2" a="1"/>
  <c r="AT835" i="2"/>
  <c r="AQ836" i="2"/>
  <c r="AS836" i="2" a="1"/>
  <c r="AT836" i="2"/>
  <c r="AQ837" i="2"/>
  <c r="AS837" i="2" a="1"/>
  <c r="AT837" i="2"/>
  <c r="AQ838" i="2"/>
  <c r="AS838" i="2" a="1"/>
  <c r="AT838" i="2"/>
  <c r="AQ839" i="2"/>
  <c r="AS839" i="2" a="1"/>
  <c r="AT839" i="2"/>
  <c r="AQ840" i="2"/>
  <c r="AS840" i="2" a="1"/>
  <c r="AT840" i="2"/>
  <c r="AQ841" i="2"/>
  <c r="AS841" i="2" a="1"/>
  <c r="AT841" i="2"/>
  <c r="AQ842" i="2"/>
  <c r="AS842" i="2" a="1"/>
  <c r="AT842" i="2"/>
  <c r="AQ843" i="2"/>
  <c r="AS843" i="2" a="1"/>
  <c r="AT843" i="2"/>
  <c r="AQ844" i="2"/>
  <c r="AS844" i="2" a="1"/>
  <c r="AT844" i="2"/>
  <c r="AQ845" i="2"/>
  <c r="AS845" i="2" a="1"/>
  <c r="AT845" i="2"/>
  <c r="AQ846" i="2"/>
  <c r="AS846" i="2" a="1"/>
  <c r="AT846" i="2"/>
  <c r="AQ847" i="2"/>
  <c r="AS847" i="2" a="1"/>
  <c r="AT847" i="2"/>
  <c r="AQ848" i="2"/>
  <c r="AS848" i="2" a="1"/>
  <c r="AT848" i="2"/>
  <c r="AQ849" i="2"/>
  <c r="AS849" i="2" a="1"/>
  <c r="AT849" i="2"/>
  <c r="AQ850" i="2"/>
  <c r="AS850" i="2" a="1"/>
  <c r="AT850" i="2"/>
  <c r="AQ851" i="2"/>
  <c r="AS851" i="2" a="1"/>
  <c r="AT851" i="2"/>
  <c r="AQ852" i="2"/>
  <c r="AS852" i="2" a="1"/>
  <c r="AT852" i="2"/>
  <c r="AQ853" i="2"/>
  <c r="AS853" i="2" a="1"/>
  <c r="AT853" i="2"/>
  <c r="AQ854" i="2"/>
  <c r="AS854" i="2" a="1"/>
  <c r="AT854" i="2"/>
  <c r="AQ855" i="2"/>
  <c r="AS855" i="2" a="1"/>
  <c r="AT855" i="2"/>
  <c r="AQ856" i="2"/>
  <c r="AS856" i="2" a="1"/>
  <c r="AT856" i="2"/>
  <c r="AQ857" i="2"/>
  <c r="AS857" i="2" a="1"/>
  <c r="AT857" i="2"/>
  <c r="AQ858" i="2"/>
  <c r="AS858" i="2" a="1"/>
  <c r="AT858" i="2"/>
  <c r="AQ859" i="2"/>
  <c r="AS859" i="2" a="1"/>
  <c r="AT859" i="2"/>
  <c r="AQ860" i="2"/>
  <c r="AS860" i="2" a="1"/>
  <c r="AT860" i="2"/>
  <c r="AQ861" i="2"/>
  <c r="AS861" i="2" a="1"/>
  <c r="AT861" i="2"/>
  <c r="AQ862" i="2"/>
  <c r="AS862" i="2" a="1"/>
  <c r="AT862" i="2"/>
  <c r="AQ863" i="2"/>
  <c r="AS863" i="2" a="1"/>
  <c r="AT863" i="2"/>
  <c r="AQ864" i="2"/>
  <c r="AS864" i="2" a="1"/>
  <c r="AT864" i="2"/>
  <c r="AQ865" i="2"/>
  <c r="AS865" i="2" a="1"/>
  <c r="AT865" i="2"/>
  <c r="AQ866" i="2"/>
  <c r="AS866" i="2" a="1"/>
  <c r="AT866" i="2"/>
  <c r="AQ867" i="2"/>
  <c r="AS867" i="2" a="1"/>
  <c r="AT867" i="2"/>
  <c r="AQ868" i="2"/>
  <c r="AS868" i="2" a="1"/>
  <c r="AT868" i="2"/>
  <c r="AQ869" i="2"/>
  <c r="AS869" i="2" a="1"/>
  <c r="AT869" i="2"/>
  <c r="AQ870" i="2"/>
  <c r="AS870" i="2" a="1"/>
  <c r="AT870" i="2"/>
  <c r="AQ871" i="2"/>
  <c r="AS871" i="2" a="1"/>
  <c r="AT871" i="2"/>
  <c r="AQ872" i="2"/>
  <c r="AS872" i="2" a="1"/>
  <c r="AT872" i="2"/>
  <c r="AQ873" i="2"/>
  <c r="AS873" i="2" a="1"/>
  <c r="AT873" i="2"/>
  <c r="AQ874" i="2"/>
  <c r="AS874" i="2" a="1"/>
  <c r="AT874" i="2"/>
  <c r="AQ875" i="2"/>
  <c r="AS875" i="2" a="1"/>
  <c r="AT875" i="2"/>
  <c r="AQ876" i="2"/>
  <c r="AS876" i="2" a="1"/>
  <c r="AT876" i="2"/>
  <c r="AQ877" i="2"/>
  <c r="AS877" i="2" a="1"/>
  <c r="AT877" i="2"/>
  <c r="AQ878" i="2"/>
  <c r="AS878" i="2" a="1"/>
  <c r="AT878" i="2"/>
  <c r="AQ879" i="2"/>
  <c r="AS879" i="2" a="1"/>
  <c r="AT879" i="2"/>
  <c r="AQ880" i="2"/>
  <c r="AS880" i="2" a="1"/>
  <c r="AT880" i="2"/>
  <c r="AQ881" i="2"/>
  <c r="AS881" i="2" a="1"/>
  <c r="AT881" i="2"/>
  <c r="AQ882" i="2"/>
  <c r="AS882" i="2" a="1"/>
  <c r="AT882" i="2"/>
  <c r="AQ883" i="2"/>
  <c r="AS883" i="2" a="1"/>
  <c r="AT883" i="2"/>
  <c r="AQ884" i="2"/>
  <c r="AS884" i="2" a="1"/>
  <c r="AT884" i="2"/>
  <c r="AQ885" i="2"/>
  <c r="AS885" i="2" a="1"/>
  <c r="AT885" i="2"/>
  <c r="AQ886" i="2"/>
  <c r="AS886" i="2" a="1"/>
  <c r="AT886" i="2"/>
  <c r="AQ887" i="2"/>
  <c r="AS887" i="2" a="1"/>
  <c r="AT887" i="2"/>
  <c r="AQ888" i="2"/>
  <c r="AS888" i="2" a="1"/>
  <c r="AT888" i="2"/>
  <c r="AQ889" i="2"/>
  <c r="AS889" i="2" a="1"/>
  <c r="AT889" i="2"/>
  <c r="AQ890" i="2"/>
  <c r="AS890" i="2" a="1"/>
  <c r="AT890" i="2"/>
  <c r="AQ891" i="2"/>
  <c r="AS891" i="2" a="1"/>
  <c r="AT891" i="2"/>
  <c r="AQ892" i="2"/>
  <c r="AS892" i="2" a="1"/>
  <c r="AT892" i="2"/>
  <c r="AQ893" i="2"/>
  <c r="AS893" i="2" a="1"/>
  <c r="AT893" i="2"/>
  <c r="AQ894" i="2"/>
  <c r="AS894" i="2" a="1"/>
  <c r="AT894" i="2"/>
  <c r="AQ895" i="2"/>
  <c r="AS895" i="2" a="1"/>
  <c r="AT895" i="2"/>
  <c r="AQ896" i="2"/>
  <c r="AS896" i="2" a="1"/>
  <c r="AT896" i="2"/>
  <c r="AQ897" i="2"/>
  <c r="AS897" i="2" a="1"/>
  <c r="AT897" i="2"/>
  <c r="AQ898" i="2"/>
  <c r="AS898" i="2" a="1"/>
  <c r="AT898" i="2"/>
  <c r="AQ899" i="2"/>
  <c r="AS899" i="2" a="1"/>
  <c r="AT899" i="2"/>
  <c r="AQ900" i="2"/>
  <c r="AS900" i="2" a="1"/>
  <c r="AT900" i="2"/>
  <c r="AQ901" i="2"/>
  <c r="AS901" i="2" a="1"/>
  <c r="AT901" i="2"/>
  <c r="AQ902" i="2"/>
  <c r="AS902" i="2" a="1"/>
  <c r="AT902" i="2"/>
  <c r="AQ903" i="2"/>
  <c r="AS903" i="2" a="1"/>
  <c r="AT903" i="2"/>
  <c r="AQ904" i="2"/>
  <c r="AS904" i="2" a="1"/>
  <c r="AT904" i="2"/>
  <c r="AQ905" i="2"/>
  <c r="AS905" i="2" a="1"/>
  <c r="AT905" i="2"/>
  <c r="AQ906" i="2"/>
  <c r="AS906" i="2" a="1"/>
  <c r="AT906" i="2"/>
  <c r="AQ907" i="2"/>
  <c r="AS907" i="2" a="1"/>
  <c r="AT907" i="2"/>
  <c r="AQ908" i="2"/>
  <c r="AS908" i="2" a="1"/>
  <c r="AT908" i="2"/>
  <c r="AQ909" i="2"/>
  <c r="AS909" i="2" a="1"/>
  <c r="AT909" i="2"/>
  <c r="AQ910" i="2"/>
  <c r="AS910" i="2" a="1"/>
  <c r="AT910" i="2"/>
  <c r="AQ911" i="2"/>
  <c r="AS911" i="2" a="1"/>
  <c r="AT911" i="2"/>
  <c r="AQ912" i="2"/>
  <c r="AS912" i="2" a="1"/>
  <c r="AT912" i="2"/>
  <c r="AQ913" i="2"/>
  <c r="AS913" i="2" a="1"/>
  <c r="AT913" i="2"/>
  <c r="AQ914" i="2"/>
  <c r="AS914" i="2" a="1"/>
  <c r="AT914" i="2"/>
  <c r="AQ915" i="2"/>
  <c r="AS915" i="2" a="1"/>
  <c r="AT915" i="2"/>
  <c r="AQ916" i="2"/>
  <c r="AS916" i="2" a="1"/>
  <c r="AT916" i="2"/>
  <c r="AQ917" i="2"/>
  <c r="AS917" i="2" a="1"/>
  <c r="AT917" i="2"/>
  <c r="AQ918" i="2"/>
  <c r="AS918" i="2" a="1"/>
  <c r="AT918" i="2"/>
  <c r="AQ919" i="2"/>
  <c r="AS919" i="2" a="1"/>
  <c r="AT919" i="2"/>
  <c r="AQ920" i="2"/>
  <c r="AS920" i="2" a="1"/>
  <c r="AT920" i="2"/>
  <c r="AQ921" i="2"/>
  <c r="AS921" i="2" a="1"/>
  <c r="AT921" i="2"/>
  <c r="AQ922" i="2"/>
  <c r="AS922" i="2" a="1"/>
  <c r="AT922" i="2"/>
  <c r="AQ923" i="2"/>
  <c r="AS923" i="2" a="1"/>
  <c r="AT923" i="2"/>
  <c r="AQ924" i="2"/>
  <c r="AS924" i="2" a="1"/>
  <c r="AT924" i="2"/>
  <c r="AQ925" i="2"/>
  <c r="AS925" i="2" a="1"/>
  <c r="AT925" i="2"/>
  <c r="AQ926" i="2"/>
  <c r="AS926" i="2" a="1"/>
  <c r="AT926" i="2"/>
  <c r="AQ927" i="2"/>
  <c r="AS927" i="2" a="1"/>
  <c r="AT927" i="2"/>
  <c r="AQ928" i="2"/>
  <c r="AS928" i="2" a="1"/>
  <c r="AT928" i="2"/>
  <c r="AQ929" i="2"/>
  <c r="AS929" i="2" a="1"/>
  <c r="AT929" i="2"/>
  <c r="AQ930" i="2"/>
  <c r="AS930" i="2" a="1"/>
  <c r="AT930" i="2"/>
  <c r="AQ931" i="2"/>
  <c r="AS931" i="2" a="1"/>
  <c r="AT931" i="2"/>
  <c r="AQ932" i="2"/>
  <c r="AS932" i="2" a="1"/>
  <c r="AT932" i="2"/>
  <c r="AQ933" i="2"/>
  <c r="AS933" i="2" a="1"/>
  <c r="AS933" i="2" s="1"/>
  <c r="AT933" i="2"/>
  <c r="AQ934" i="2"/>
  <c r="AS934" i="2" a="1"/>
  <c r="AS934" i="2" s="1"/>
  <c r="AT934" i="2"/>
  <c r="AQ935" i="2"/>
  <c r="AS935" i="2" a="1"/>
  <c r="AT935" i="2"/>
  <c r="AQ936" i="2"/>
  <c r="AS936" i="2" a="1"/>
  <c r="AT936" i="2"/>
  <c r="AQ937" i="2"/>
  <c r="AS937" i="2" a="1"/>
  <c r="AT937" i="2"/>
  <c r="AQ938" i="2"/>
  <c r="AS938" i="2" a="1"/>
  <c r="AT938" i="2"/>
  <c r="AQ939" i="2"/>
  <c r="AS939" i="2" a="1"/>
  <c r="AT939" i="2"/>
  <c r="AQ940" i="2"/>
  <c r="AS940" i="2" a="1"/>
  <c r="AT940" i="2"/>
  <c r="AQ941" i="2"/>
  <c r="AS941" i="2" a="1"/>
  <c r="AT941" i="2"/>
  <c r="AQ942" i="2"/>
  <c r="AS942" i="2" a="1"/>
  <c r="AT942" i="2"/>
  <c r="AQ943" i="2"/>
  <c r="AS943" i="2" a="1"/>
  <c r="AT943" i="2"/>
  <c r="AQ944" i="2"/>
  <c r="AS944" i="2" a="1"/>
  <c r="AT944" i="2"/>
  <c r="AQ945" i="2"/>
  <c r="AS945" i="2" a="1"/>
  <c r="AT945" i="2"/>
  <c r="AQ946" i="2"/>
  <c r="AS946" i="2" a="1"/>
  <c r="AT946" i="2"/>
  <c r="AQ947" i="2"/>
  <c r="AS947" i="2" a="1"/>
  <c r="AT947" i="2"/>
  <c r="AQ948" i="2"/>
  <c r="AS948" i="2" a="1"/>
  <c r="AT948" i="2"/>
  <c r="AQ949" i="2"/>
  <c r="AS949" i="2" a="1"/>
  <c r="AT949" i="2"/>
  <c r="AQ950" i="2"/>
  <c r="AS950" i="2" a="1"/>
  <c r="AT950" i="2"/>
  <c r="AQ951" i="2"/>
  <c r="AS951" i="2" a="1"/>
  <c r="AT951" i="2"/>
  <c r="AQ952" i="2"/>
  <c r="AS952" i="2" a="1"/>
  <c r="AT952" i="2"/>
  <c r="AQ953" i="2"/>
  <c r="AS953" i="2" a="1"/>
  <c r="AT953" i="2"/>
  <c r="AQ954" i="2"/>
  <c r="AS954" i="2" a="1"/>
  <c r="AT954" i="2"/>
  <c r="AQ955" i="2"/>
  <c r="AS955" i="2" a="1"/>
  <c r="AT955" i="2"/>
  <c r="AQ956" i="2"/>
  <c r="AS956" i="2" a="1"/>
  <c r="AT956" i="2"/>
  <c r="AQ957" i="2"/>
  <c r="AS957" i="2" a="1"/>
  <c r="AT957" i="2"/>
  <c r="AQ958" i="2"/>
  <c r="AS958" i="2" a="1"/>
  <c r="AT958" i="2"/>
  <c r="AQ959" i="2"/>
  <c r="AS959" i="2" a="1"/>
  <c r="AT959" i="2"/>
  <c r="AQ960" i="2"/>
  <c r="AS960" i="2" a="1"/>
  <c r="AT960" i="2"/>
  <c r="AQ961" i="2"/>
  <c r="AS961" i="2" a="1"/>
  <c r="AT961" i="2"/>
  <c r="AQ962" i="2"/>
  <c r="AS962" i="2" a="1"/>
  <c r="AT962" i="2"/>
  <c r="AQ963" i="2"/>
  <c r="AS963" i="2" a="1"/>
  <c r="AT963" i="2"/>
  <c r="AQ964" i="2"/>
  <c r="AS964" i="2" a="1"/>
  <c r="AT964" i="2"/>
  <c r="AQ965" i="2"/>
  <c r="AS965" i="2" a="1"/>
  <c r="AT965" i="2"/>
  <c r="AQ966" i="2"/>
  <c r="AS966" i="2" a="1"/>
  <c r="AT966" i="2"/>
  <c r="AQ967" i="2"/>
  <c r="AS967" i="2" a="1"/>
  <c r="AT967" i="2"/>
  <c r="AQ968" i="2"/>
  <c r="AS968" i="2" a="1"/>
  <c r="AT968" i="2"/>
  <c r="AQ969" i="2"/>
  <c r="AS969" i="2" a="1"/>
  <c r="AT969" i="2"/>
  <c r="AQ970" i="2"/>
  <c r="AS970" i="2" a="1"/>
  <c r="AT970" i="2"/>
  <c r="AQ971" i="2"/>
  <c r="AS971" i="2" a="1"/>
  <c r="AT971" i="2"/>
  <c r="AQ972" i="2"/>
  <c r="AS972" i="2" a="1"/>
  <c r="AT972" i="2"/>
  <c r="AQ973" i="2"/>
  <c r="AS973" i="2" a="1"/>
  <c r="AT973" i="2"/>
  <c r="AQ974" i="2"/>
  <c r="AS974" i="2" a="1"/>
  <c r="AT974" i="2"/>
  <c r="AQ975" i="2"/>
  <c r="AS975" i="2" a="1"/>
  <c r="AT975" i="2"/>
  <c r="AQ976" i="2"/>
  <c r="AS976" i="2" a="1"/>
  <c r="AT976" i="2"/>
  <c r="AQ977" i="2"/>
  <c r="AS977" i="2" a="1"/>
  <c r="AT977" i="2"/>
  <c r="AQ978" i="2"/>
  <c r="AS978" i="2" a="1"/>
  <c r="AT978" i="2"/>
  <c r="AQ979" i="2"/>
  <c r="AS979" i="2" a="1"/>
  <c r="AT979" i="2"/>
  <c r="AQ980" i="2"/>
  <c r="AS980" i="2" a="1"/>
  <c r="AT980" i="2"/>
  <c r="AQ981" i="2"/>
  <c r="AS981" i="2" a="1"/>
  <c r="AT981" i="2"/>
  <c r="AQ982" i="2"/>
  <c r="AS982" i="2" a="1"/>
  <c r="AT982" i="2"/>
  <c r="AQ983" i="2"/>
  <c r="AS983" i="2" a="1"/>
  <c r="AT983" i="2"/>
  <c r="AQ984" i="2"/>
  <c r="AS984" i="2" a="1"/>
  <c r="AT984" i="2"/>
  <c r="AQ985" i="2"/>
  <c r="AS985" i="2" a="1"/>
  <c r="AT985" i="2"/>
  <c r="AQ986" i="2"/>
  <c r="AS986" i="2" a="1"/>
  <c r="AT986" i="2"/>
  <c r="AQ987" i="2"/>
  <c r="AS987" i="2" a="1"/>
  <c r="AT987" i="2"/>
  <c r="AQ988" i="2"/>
  <c r="AS988" i="2" a="1"/>
  <c r="AT988" i="2"/>
  <c r="AQ989" i="2"/>
  <c r="AS989" i="2" a="1"/>
  <c r="AT989" i="2"/>
  <c r="AQ990" i="2"/>
  <c r="AS990" i="2" a="1"/>
  <c r="AS990" i="2" s="1"/>
  <c r="AT990" i="2"/>
  <c r="AQ991" i="2"/>
  <c r="AS991" i="2" a="1"/>
  <c r="AT991" i="2"/>
  <c r="AQ992" i="2"/>
  <c r="AS992" i="2" a="1"/>
  <c r="AT992" i="2"/>
  <c r="AQ993" i="2"/>
  <c r="AS993" i="2" a="1"/>
  <c r="AT993" i="2"/>
  <c r="AQ994" i="2"/>
  <c r="AS994" i="2" a="1"/>
  <c r="AT994" i="2"/>
  <c r="AQ995" i="2"/>
  <c r="AS995" i="2" a="1"/>
  <c r="AT995" i="2"/>
  <c r="AQ996" i="2"/>
  <c r="AS996" i="2" a="1"/>
  <c r="AT996" i="2"/>
  <c r="AQ997" i="2"/>
  <c r="AS997" i="2" a="1"/>
  <c r="AT997" i="2"/>
  <c r="AQ998" i="2"/>
  <c r="AS998" i="2" a="1"/>
  <c r="AT998" i="2"/>
  <c r="AQ999" i="2"/>
  <c r="AS999" i="2" a="1"/>
  <c r="AT999" i="2"/>
  <c r="AQ1000" i="2"/>
  <c r="AS1000" i="2" a="1"/>
  <c r="AT1000" i="2"/>
  <c r="AQ1001" i="2"/>
  <c r="AS1001" i="2" a="1"/>
  <c r="AT1001" i="2"/>
  <c r="AQ1002" i="2"/>
  <c r="AS1002" i="2" a="1"/>
  <c r="AT1002" i="2"/>
  <c r="AQ1003" i="2"/>
  <c r="AS1003" i="2" a="1"/>
  <c r="AT1003" i="2"/>
  <c r="AQ1004" i="2"/>
  <c r="AS1004" i="2" a="1"/>
  <c r="AT1004" i="2"/>
  <c r="AQ1005" i="2"/>
  <c r="AS1005" i="2" a="1"/>
  <c r="AT1005" i="2"/>
  <c r="AQ1006" i="2"/>
  <c r="AS1006" i="2" a="1"/>
  <c r="AT1006" i="2"/>
  <c r="AQ1007" i="2"/>
  <c r="AS1007" i="2" a="1"/>
  <c r="AT1007" i="2"/>
  <c r="AQ1008" i="2"/>
  <c r="AS1008" i="2" a="1"/>
  <c r="AT1008" i="2"/>
  <c r="AQ1009" i="2"/>
  <c r="AS1009" i="2" a="1"/>
  <c r="AT1009" i="2"/>
  <c r="AQ1010" i="2"/>
  <c r="AS1010" i="2" a="1"/>
  <c r="AT1010" i="2"/>
  <c r="AQ1011" i="2"/>
  <c r="AS1011" i="2" a="1"/>
  <c r="AT1011" i="2"/>
  <c r="AQ1012" i="2"/>
  <c r="AS1012" i="2" a="1"/>
  <c r="AT1012" i="2"/>
  <c r="AQ1013" i="2"/>
  <c r="AS1013" i="2" a="1"/>
  <c r="AS1013" i="2" s="1"/>
  <c r="AT1013" i="2"/>
  <c r="AQ1014" i="2"/>
  <c r="AS1014" i="2" a="1"/>
  <c r="AS1014" i="2" s="1"/>
  <c r="AT1014" i="2"/>
  <c r="AQ1015" i="2"/>
  <c r="AS1015" i="2" a="1"/>
  <c r="AT1015" i="2"/>
  <c r="AQ1016" i="2"/>
  <c r="AS1016" i="2" a="1"/>
  <c r="AT1016" i="2"/>
  <c r="AQ1017" i="2"/>
  <c r="AS1017" i="2" a="1"/>
  <c r="AT1017" i="2"/>
  <c r="S13" i="2" l="1"/>
  <c r="AS992" i="2"/>
  <c r="AS991" i="2"/>
  <c r="AS989" i="2"/>
  <c r="AS744" i="2"/>
  <c r="AN678" i="2"/>
  <c r="AN682" i="2"/>
  <c r="AN686" i="2"/>
  <c r="AN840" i="2"/>
  <c r="AN844" i="2"/>
  <c r="AN848" i="2"/>
  <c r="AN852" i="2"/>
  <c r="AN856" i="2"/>
  <c r="AN865" i="2"/>
  <c r="AN866" i="2"/>
  <c r="AN867" i="2"/>
  <c r="AN868" i="2"/>
  <c r="AN869" i="2"/>
  <c r="AN870" i="2"/>
  <c r="AS922" i="2"/>
  <c r="AS73" i="2"/>
  <c r="AN259" i="2"/>
  <c r="AN263" i="2"/>
  <c r="AN267" i="2"/>
  <c r="AN271" i="2"/>
  <c r="AN275" i="2"/>
  <c r="AN279" i="2"/>
  <c r="AN283" i="2"/>
  <c r="AN287" i="2"/>
  <c r="AN291" i="2"/>
  <c r="AN295" i="2"/>
  <c r="AN299" i="2"/>
  <c r="AN303" i="2"/>
  <c r="AN307" i="2"/>
  <c r="AS1006" i="2"/>
  <c r="AS921" i="2"/>
  <c r="AS846" i="2"/>
  <c r="AS845" i="2"/>
  <c r="AU845" i="2" s="1"/>
  <c r="AS768" i="2"/>
  <c r="AS767" i="2"/>
  <c r="AS638" i="2"/>
  <c r="AS637" i="2"/>
  <c r="AS636" i="2"/>
  <c r="AS1005" i="2"/>
  <c r="AS956" i="2"/>
  <c r="AS955" i="2"/>
  <c r="AS954" i="2"/>
  <c r="AS953" i="2"/>
  <c r="AS907" i="2"/>
  <c r="AS903" i="2"/>
  <c r="AS883" i="2"/>
  <c r="AS814" i="2"/>
  <c r="AS813" i="2"/>
  <c r="AS712" i="2"/>
  <c r="AU712" i="2" s="1"/>
  <c r="AS711" i="2"/>
  <c r="AN311" i="2"/>
  <c r="AN315" i="2"/>
  <c r="AN319" i="2"/>
  <c r="AN323" i="2"/>
  <c r="AN327" i="2"/>
  <c r="AN331" i="2"/>
  <c r="AN335" i="2"/>
  <c r="AS384" i="2"/>
  <c r="AS517" i="2"/>
  <c r="AN677" i="2"/>
  <c r="AN681" i="2"/>
  <c r="AN685" i="2"/>
  <c r="AN843" i="2"/>
  <c r="AN847" i="2"/>
  <c r="AN851" i="2"/>
  <c r="AN855" i="2"/>
  <c r="AN864" i="2"/>
  <c r="AN873" i="2"/>
  <c r="AN676" i="2"/>
  <c r="AN680" i="2"/>
  <c r="AN684" i="2"/>
  <c r="AN842" i="2"/>
  <c r="AN846" i="2"/>
  <c r="AN850" i="2"/>
  <c r="AN854" i="2"/>
  <c r="AN858" i="2"/>
  <c r="AN859" i="2"/>
  <c r="AN860" i="2"/>
  <c r="AN861" i="2"/>
  <c r="AN862" i="2"/>
  <c r="AN863" i="2"/>
  <c r="AN872" i="2"/>
  <c r="AN675" i="2"/>
  <c r="AN849" i="2"/>
  <c r="AN853" i="2"/>
  <c r="AN857" i="2"/>
  <c r="AN871" i="2"/>
  <c r="AN875" i="2"/>
  <c r="AN874" i="2"/>
  <c r="AS898" i="2"/>
  <c r="AS897" i="2"/>
  <c r="AS877" i="2"/>
  <c r="AS876" i="2"/>
  <c r="AS830" i="2"/>
  <c r="AS829" i="2"/>
  <c r="AS862" i="2"/>
  <c r="AS861" i="2"/>
  <c r="AU861" i="2" s="1"/>
  <c r="AS774" i="2"/>
  <c r="AS773" i="2"/>
  <c r="AS743" i="2"/>
  <c r="AP522" i="2"/>
  <c r="AP801" i="2"/>
  <c r="AS329" i="2"/>
  <c r="AS422" i="2"/>
  <c r="AS438" i="2"/>
  <c r="AU438" i="2" s="1"/>
  <c r="AS458" i="2"/>
  <c r="AU458" i="2" s="1"/>
  <c r="AS470" i="2"/>
  <c r="AS476" i="2"/>
  <c r="AS481" i="2"/>
  <c r="AS497" i="2"/>
  <c r="AU497" i="2" s="1"/>
  <c r="AS505" i="2"/>
  <c r="AU505" i="2" s="1"/>
  <c r="AS513" i="2"/>
  <c r="AU513" i="2" s="1"/>
  <c r="AS521" i="2"/>
  <c r="AU521" i="2" s="1"/>
  <c r="AS247" i="2"/>
  <c r="AS283" i="2"/>
  <c r="AS313" i="2"/>
  <c r="AS319" i="2"/>
  <c r="AS335" i="2"/>
  <c r="AS341" i="2"/>
  <c r="AU341" i="2" s="1"/>
  <c r="AS355" i="2"/>
  <c r="AS363" i="2"/>
  <c r="AU363" i="2" s="1"/>
  <c r="AS414" i="2"/>
  <c r="AS430" i="2"/>
  <c r="AS444" i="2"/>
  <c r="AS454" i="2"/>
  <c r="AS466" i="2"/>
  <c r="AS493" i="2"/>
  <c r="AS501" i="2"/>
  <c r="AS509" i="2"/>
  <c r="AU509" i="2" s="1"/>
  <c r="AS343" i="2"/>
  <c r="AS549" i="2"/>
  <c r="AS550" i="2"/>
  <c r="AS561" i="2"/>
  <c r="AS562" i="2"/>
  <c r="AS563" i="2"/>
  <c r="AS613" i="2"/>
  <c r="AS614" i="2"/>
  <c r="AU614" i="2" s="1"/>
  <c r="AS615" i="2"/>
  <c r="AS625" i="2"/>
  <c r="AS626" i="2"/>
  <c r="AS633" i="2"/>
  <c r="AS634" i="2"/>
  <c r="AS635" i="2"/>
  <c r="AS654" i="2"/>
  <c r="AS670" i="2"/>
  <c r="AU670" i="2" s="1"/>
  <c r="AS676" i="2"/>
  <c r="AU676" i="2" s="1"/>
  <c r="AS710" i="2"/>
  <c r="AS718" i="2"/>
  <c r="AS726" i="2"/>
  <c r="AS734" i="2"/>
  <c r="AS742" i="2"/>
  <c r="AS750" i="2"/>
  <c r="AS325" i="2"/>
  <c r="AU325" i="2" s="1"/>
  <c r="AS369" i="2"/>
  <c r="AS418" i="2"/>
  <c r="AS456" i="2"/>
  <c r="AS460" i="2"/>
  <c r="AS525" i="2"/>
  <c r="AS526" i="2"/>
  <c r="AS533" i="2"/>
  <c r="AU533" i="2" s="1"/>
  <c r="AS534" i="2"/>
  <c r="AS557" i="2"/>
  <c r="AS558" i="2"/>
  <c r="AS559" i="2"/>
  <c r="AS577" i="2"/>
  <c r="AS578" i="2"/>
  <c r="AS585" i="2"/>
  <c r="AS586" i="2"/>
  <c r="AS597" i="2"/>
  <c r="AU597" i="2" s="1"/>
  <c r="AS598" i="2"/>
  <c r="AS609" i="2"/>
  <c r="AS610" i="2"/>
  <c r="AS611" i="2"/>
  <c r="AS641" i="2"/>
  <c r="AS642" i="2"/>
  <c r="AS658" i="2"/>
  <c r="AS674" i="2"/>
  <c r="AU674" i="2" s="1"/>
  <c r="AS677" i="2"/>
  <c r="AS678" i="2"/>
  <c r="AS684" i="2"/>
  <c r="AS685" i="2"/>
  <c r="AS686" i="2"/>
  <c r="AS692" i="2"/>
  <c r="AS693" i="2"/>
  <c r="AS694" i="2"/>
  <c r="AU694" i="2" s="1"/>
  <c r="AS299" i="2"/>
  <c r="AS337" i="2"/>
  <c r="AS345" i="2"/>
  <c r="AS545" i="2"/>
  <c r="AS546" i="2"/>
  <c r="AS553" i="2"/>
  <c r="AS554" i="2"/>
  <c r="AS555" i="2"/>
  <c r="AU555" i="2" s="1"/>
  <c r="AS621" i="2"/>
  <c r="AS622" i="2"/>
  <c r="AS629" i="2"/>
  <c r="AS630" i="2"/>
  <c r="AS646" i="2"/>
  <c r="AS662" i="2"/>
  <c r="AU662" i="2" s="1"/>
  <c r="AS682" i="2"/>
  <c r="AS690" i="2"/>
  <c r="AU690" i="2" s="1"/>
  <c r="AS698" i="2"/>
  <c r="AS706" i="2"/>
  <c r="AS714" i="2"/>
  <c r="AS722" i="2"/>
  <c r="AS730" i="2"/>
  <c r="AS738" i="2"/>
  <c r="AS746" i="2"/>
  <c r="AS754" i="2"/>
  <c r="AU754" i="2" s="1"/>
  <c r="AS762" i="2"/>
  <c r="AS770" i="2"/>
  <c r="AS778" i="2"/>
  <c r="AS788" i="2"/>
  <c r="AS796" i="2"/>
  <c r="AS804" i="2"/>
  <c r="AS359" i="2"/>
  <c r="AS522" i="2"/>
  <c r="AU522" i="2" s="1"/>
  <c r="AS537" i="2"/>
  <c r="AS538" i="2"/>
  <c r="AS539" i="2"/>
  <c r="AS650" i="2"/>
  <c r="AS720" i="2"/>
  <c r="AS736" i="2"/>
  <c r="AS752" i="2"/>
  <c r="AU752" i="2" s="1"/>
  <c r="AS758" i="2"/>
  <c r="AU758" i="2" s="1"/>
  <c r="AS764" i="2"/>
  <c r="AU764" i="2" s="1"/>
  <c r="AS784" i="2"/>
  <c r="AU784" i="2" s="1"/>
  <c r="AS786" i="2"/>
  <c r="AS792" i="2"/>
  <c r="AU792" i="2" s="1"/>
  <c r="AS798" i="2"/>
  <c r="AS812" i="2"/>
  <c r="AS820" i="2"/>
  <c r="AS828" i="2"/>
  <c r="AU828" i="2" s="1"/>
  <c r="AS836" i="2"/>
  <c r="AS844" i="2"/>
  <c r="AS852" i="2"/>
  <c r="AS860" i="2"/>
  <c r="AS874" i="2"/>
  <c r="AS906" i="2"/>
  <c r="AS912" i="2"/>
  <c r="AS920" i="2"/>
  <c r="AU920" i="2" s="1"/>
  <c r="AS932" i="2"/>
  <c r="AU932" i="2" s="1"/>
  <c r="AS940" i="2"/>
  <c r="AS950" i="2"/>
  <c r="AS951" i="2"/>
  <c r="AS952" i="2"/>
  <c r="AS966" i="2"/>
  <c r="AS967" i="2"/>
  <c r="AS968" i="2"/>
  <c r="AS982" i="2"/>
  <c r="AS983" i="2"/>
  <c r="AS984" i="2"/>
  <c r="AS998" i="2"/>
  <c r="AS999" i="2"/>
  <c r="AS1000" i="2"/>
  <c r="AS263" i="2"/>
  <c r="AS317" i="2"/>
  <c r="AU317" i="2" s="1"/>
  <c r="AS581" i="2"/>
  <c r="AS582" i="2"/>
  <c r="AS605" i="2"/>
  <c r="AS606" i="2"/>
  <c r="AS708" i="2"/>
  <c r="AS724" i="2"/>
  <c r="AS740" i="2"/>
  <c r="AU740" i="2" s="1"/>
  <c r="AS756" i="2"/>
  <c r="AU756" i="2" s="1"/>
  <c r="AS776" i="2"/>
  <c r="AS782" i="2"/>
  <c r="AS790" i="2"/>
  <c r="AS810" i="2"/>
  <c r="AS818" i="2"/>
  <c r="AS826" i="2"/>
  <c r="AS834" i="2"/>
  <c r="AS842" i="2"/>
  <c r="AU842" i="2" s="1"/>
  <c r="AS850" i="2"/>
  <c r="AS858" i="2"/>
  <c r="AS866" i="2"/>
  <c r="AS872" i="2"/>
  <c r="AS885" i="2"/>
  <c r="AS886" i="2"/>
  <c r="AS893" i="2"/>
  <c r="AS894" i="2"/>
  <c r="AU894" i="2" s="1"/>
  <c r="AS910" i="2"/>
  <c r="AS918" i="2"/>
  <c r="AS930" i="2"/>
  <c r="AS938" i="2"/>
  <c r="AS946" i="2"/>
  <c r="AS947" i="2"/>
  <c r="AS948" i="2"/>
  <c r="AS962" i="2"/>
  <c r="AU962" i="2" s="1"/>
  <c r="AS963" i="2"/>
  <c r="AS964" i="2"/>
  <c r="AS978" i="2"/>
  <c r="AS979" i="2"/>
  <c r="AS388" i="2"/>
  <c r="AS510" i="2"/>
  <c r="AS396" i="2"/>
  <c r="AS502" i="2"/>
  <c r="AU502" i="2" s="1"/>
  <c r="AS1016" i="2"/>
  <c r="AS1008" i="2"/>
  <c r="AS995" i="2"/>
  <c r="AS960" i="2"/>
  <c r="AS958" i="2"/>
  <c r="AS936" i="2"/>
  <c r="AS935" i="2"/>
  <c r="AS924" i="2"/>
  <c r="AU924" i="2" s="1"/>
  <c r="AS923" i="2"/>
  <c r="AS908" i="2"/>
  <c r="AS890" i="2"/>
  <c r="AS889" i="2"/>
  <c r="AS888" i="2"/>
  <c r="AS868" i="2"/>
  <c r="AS864" i="2"/>
  <c r="AU864" i="2" s="1"/>
  <c r="AS863" i="2"/>
  <c r="AS848" i="2"/>
  <c r="AU848" i="2" s="1"/>
  <c r="AS847" i="2"/>
  <c r="AS832" i="2"/>
  <c r="AS831" i="2"/>
  <c r="AS816" i="2"/>
  <c r="AU816" i="2" s="1"/>
  <c r="AS815" i="2"/>
  <c r="AU815" i="2" s="1"/>
  <c r="AS794" i="2"/>
  <c r="AS793" i="2"/>
  <c r="AS780" i="2"/>
  <c r="AS779" i="2"/>
  <c r="AS732" i="2"/>
  <c r="AU732" i="2" s="1"/>
  <c r="AS731" i="2"/>
  <c r="AS590" i="2"/>
  <c r="AS589" i="2"/>
  <c r="AS588" i="2"/>
  <c r="AS530" i="2"/>
  <c r="AU530" i="2" s="1"/>
  <c r="AS529" i="2"/>
  <c r="AS528" i="2"/>
  <c r="AS392" i="2"/>
  <c r="AS469" i="2"/>
  <c r="AS473" i="2"/>
  <c r="AS498" i="2"/>
  <c r="AU498" i="2" s="1"/>
  <c r="AS506" i="2"/>
  <c r="AU506" i="2" s="1"/>
  <c r="AS518" i="2"/>
  <c r="AS1015" i="2"/>
  <c r="AS1007" i="2"/>
  <c r="AS996" i="2"/>
  <c r="AU996" i="2" s="1"/>
  <c r="AS994" i="2"/>
  <c r="AS993" i="2"/>
  <c r="AS959" i="2"/>
  <c r="AS957" i="2"/>
  <c r="AS1017" i="2"/>
  <c r="AU1017" i="2" s="1"/>
  <c r="AS1010" i="2"/>
  <c r="AS1009" i="2"/>
  <c r="AS1003" i="2"/>
  <c r="AS1002" i="2"/>
  <c r="AS1001" i="2"/>
  <c r="AS980" i="2"/>
  <c r="AS972" i="2"/>
  <c r="AU972" i="2" s="1"/>
  <c r="AS971" i="2"/>
  <c r="AU971" i="2" s="1"/>
  <c r="AS970" i="2"/>
  <c r="AS969" i="2"/>
  <c r="AS942" i="2"/>
  <c r="AS941" i="2"/>
  <c r="AS926" i="2"/>
  <c r="AS925" i="2"/>
  <c r="AS914" i="2"/>
  <c r="AS913" i="2"/>
  <c r="AU913" i="2" s="1"/>
  <c r="AS891" i="2"/>
  <c r="AS870" i="2"/>
  <c r="AS869" i="2"/>
  <c r="AS854" i="2"/>
  <c r="AS853" i="2"/>
  <c r="AS838" i="2"/>
  <c r="AS837" i="2"/>
  <c r="AS822" i="2"/>
  <c r="AS821" i="2"/>
  <c r="AS806" i="2"/>
  <c r="AS805" i="2"/>
  <c r="AS800" i="2"/>
  <c r="AS799" i="2"/>
  <c r="AS760" i="2"/>
  <c r="AS759" i="2"/>
  <c r="AS728" i="2"/>
  <c r="AU728" i="2" s="1"/>
  <c r="AS727" i="2"/>
  <c r="AS666" i="2"/>
  <c r="AS665" i="2"/>
  <c r="AS434" i="2"/>
  <c r="AS433" i="2"/>
  <c r="AU433" i="2" s="1"/>
  <c r="AS379" i="2"/>
  <c r="AS108" i="2"/>
  <c r="AU108" i="2" s="1"/>
  <c r="AS182" i="2"/>
  <c r="AU182" i="2" s="1"/>
  <c r="AS136" i="2"/>
  <c r="AS214" i="2"/>
  <c r="AU214" i="2" s="1"/>
  <c r="AS122" i="2"/>
  <c r="AS132" i="2"/>
  <c r="AS210" i="2"/>
  <c r="AS446" i="2"/>
  <c r="AU446" i="2" s="1"/>
  <c r="AS482" i="2"/>
  <c r="AS494" i="2"/>
  <c r="AU494" i="2" s="1"/>
  <c r="AS514" i="2"/>
  <c r="AU514" i="2" s="1"/>
  <c r="AS1012" i="2"/>
  <c r="AS1011" i="2"/>
  <c r="AS1004" i="2"/>
  <c r="AS988" i="2"/>
  <c r="AS987" i="2"/>
  <c r="AS986" i="2"/>
  <c r="AS985" i="2"/>
  <c r="AU985" i="2" s="1"/>
  <c r="AS976" i="2"/>
  <c r="AS975" i="2"/>
  <c r="AS974" i="2"/>
  <c r="AS973" i="2"/>
  <c r="AU973" i="2" s="1"/>
  <c r="AS944" i="2"/>
  <c r="AS943" i="2"/>
  <c r="AS928" i="2"/>
  <c r="AS927" i="2"/>
  <c r="AU927" i="2" s="1"/>
  <c r="AS916" i="2"/>
  <c r="AS915" i="2"/>
  <c r="AU915" i="2" s="1"/>
  <c r="AS902" i="2"/>
  <c r="AS901" i="2"/>
  <c r="AS896" i="2"/>
  <c r="AU896" i="2" s="1"/>
  <c r="AS882" i="2"/>
  <c r="AS881" i="2"/>
  <c r="AS880" i="2"/>
  <c r="AU880" i="2" s="1"/>
  <c r="AS875" i="2"/>
  <c r="AS856" i="2"/>
  <c r="AS855" i="2"/>
  <c r="AS840" i="2"/>
  <c r="AU840" i="2" s="1"/>
  <c r="AS839" i="2"/>
  <c r="AU839" i="2" s="1"/>
  <c r="AS824" i="2"/>
  <c r="AS823" i="2"/>
  <c r="AS808" i="2"/>
  <c r="AU808" i="2" s="1"/>
  <c r="AS807" i="2"/>
  <c r="AS802" i="2"/>
  <c r="AS801" i="2"/>
  <c r="AS772" i="2"/>
  <c r="AS771" i="2"/>
  <c r="AS766" i="2"/>
  <c r="AS765" i="2"/>
  <c r="AS748" i="2"/>
  <c r="AU748" i="2" s="1"/>
  <c r="AS747" i="2"/>
  <c r="AS716" i="2"/>
  <c r="AS715" i="2"/>
  <c r="AS702" i="2"/>
  <c r="AS701" i="2"/>
  <c r="AU701" i="2" s="1"/>
  <c r="AS700" i="2"/>
  <c r="AU700" i="2" s="1"/>
  <c r="AS699" i="2"/>
  <c r="AS671" i="2"/>
  <c r="AU671" i="2" s="1"/>
  <c r="AS627" i="2"/>
  <c r="AS619" i="2"/>
  <c r="AS618" i="2"/>
  <c r="AS617" i="2"/>
  <c r="AS616" i="2"/>
  <c r="AS570" i="2"/>
  <c r="AS569" i="2"/>
  <c r="AS568" i="2"/>
  <c r="AU568" i="2" s="1"/>
  <c r="AS564" i="2"/>
  <c r="AS516" i="2"/>
  <c r="AS977" i="2"/>
  <c r="AS961" i="2"/>
  <c r="AU961" i="2" s="1"/>
  <c r="AS945" i="2"/>
  <c r="AS937" i="2"/>
  <c r="AS929" i="2"/>
  <c r="AS917" i="2"/>
  <c r="AU917" i="2" s="1"/>
  <c r="AS909" i="2"/>
  <c r="AS904" i="2"/>
  <c r="AS899" i="2"/>
  <c r="AS892" i="2"/>
  <c r="AU892" i="2" s="1"/>
  <c r="AS884" i="2"/>
  <c r="AS878" i="2"/>
  <c r="AS871" i="2"/>
  <c r="AS865" i="2"/>
  <c r="AS857" i="2"/>
  <c r="AS849" i="2"/>
  <c r="AS841" i="2"/>
  <c r="AS833" i="2"/>
  <c r="AS825" i="2"/>
  <c r="AS817" i="2"/>
  <c r="AU817" i="2" s="1"/>
  <c r="AU812" i="2"/>
  <c r="AS809" i="2"/>
  <c r="AS789" i="2"/>
  <c r="AS781" i="2"/>
  <c r="AS775" i="2"/>
  <c r="AS755" i="2"/>
  <c r="AS739" i="2"/>
  <c r="AS723" i="2"/>
  <c r="AS707" i="2"/>
  <c r="AS696" i="2"/>
  <c r="AU696" i="2" s="1"/>
  <c r="AS688" i="2"/>
  <c r="AS680" i="2"/>
  <c r="AS644" i="2"/>
  <c r="AS604" i="2"/>
  <c r="AS580" i="2"/>
  <c r="AS298" i="2"/>
  <c r="AU298" i="2" s="1"/>
  <c r="AS282" i="2"/>
  <c r="AU282" i="2" s="1"/>
  <c r="AS276" i="2"/>
  <c r="AU276" i="2" s="1"/>
  <c r="AS274" i="2"/>
  <c r="AS997" i="2"/>
  <c r="AS981" i="2"/>
  <c r="AS965" i="2"/>
  <c r="AU965" i="2" s="1"/>
  <c r="AS949" i="2"/>
  <c r="AU949" i="2" s="1"/>
  <c r="AS939" i="2"/>
  <c r="AS931" i="2"/>
  <c r="AS919" i="2"/>
  <c r="AU919" i="2" s="1"/>
  <c r="AS911" i="2"/>
  <c r="AS905" i="2"/>
  <c r="AS900" i="2"/>
  <c r="AS895" i="2"/>
  <c r="AS887" i="2"/>
  <c r="AS879" i="2"/>
  <c r="AS873" i="2"/>
  <c r="AS867" i="2"/>
  <c r="AU867" i="2" s="1"/>
  <c r="AS859" i="2"/>
  <c r="AS851" i="2"/>
  <c r="AS843" i="2"/>
  <c r="AS835" i="2"/>
  <c r="AU835" i="2" s="1"/>
  <c r="AS827" i="2"/>
  <c r="AS819" i="2"/>
  <c r="AS811" i="2"/>
  <c r="AS797" i="2"/>
  <c r="AU797" i="2" s="1"/>
  <c r="AS791" i="2"/>
  <c r="AS785" i="2"/>
  <c r="AS783" i="2"/>
  <c r="AS763" i="2"/>
  <c r="AU763" i="2" s="1"/>
  <c r="AS751" i="2"/>
  <c r="AS735" i="2"/>
  <c r="AU735" i="2" s="1"/>
  <c r="AS719" i="2"/>
  <c r="AS704" i="2"/>
  <c r="AU704" i="2" s="1"/>
  <c r="AS660" i="2"/>
  <c r="AS655" i="2"/>
  <c r="AS649" i="2"/>
  <c r="AS551" i="2"/>
  <c r="AU551" i="2" s="1"/>
  <c r="AS536" i="2"/>
  <c r="AS383" i="2"/>
  <c r="AS362" i="2"/>
  <c r="AS803" i="2"/>
  <c r="AU803" i="2" s="1"/>
  <c r="AS795" i="2"/>
  <c r="AS787" i="2"/>
  <c r="AU787" i="2" s="1"/>
  <c r="AS777" i="2"/>
  <c r="AS769" i="2"/>
  <c r="AU769" i="2" s="1"/>
  <c r="AS761" i="2"/>
  <c r="AS753" i="2"/>
  <c r="AS745" i="2"/>
  <c r="AS737" i="2"/>
  <c r="AU737" i="2" s="1"/>
  <c r="AS729" i="2"/>
  <c r="AS721" i="2"/>
  <c r="AS713" i="2"/>
  <c r="AS705" i="2"/>
  <c r="AS697" i="2"/>
  <c r="AS689" i="2"/>
  <c r="AS681" i="2"/>
  <c r="AS672" i="2"/>
  <c r="AU672" i="2" s="1"/>
  <c r="AS667" i="2"/>
  <c r="AS661" i="2"/>
  <c r="AU661" i="2" s="1"/>
  <c r="AS656" i="2"/>
  <c r="AS651" i="2"/>
  <c r="AU651" i="2" s="1"/>
  <c r="AS645" i="2"/>
  <c r="AS639" i="2"/>
  <c r="AS628" i="2"/>
  <c r="AS620" i="2"/>
  <c r="AU620" i="2" s="1"/>
  <c r="AS607" i="2"/>
  <c r="AS595" i="2"/>
  <c r="AU595" i="2" s="1"/>
  <c r="AS591" i="2"/>
  <c r="AS583" i="2"/>
  <c r="AS575" i="2"/>
  <c r="AU575" i="2" s="1"/>
  <c r="AS571" i="2"/>
  <c r="AS552" i="2"/>
  <c r="AS544" i="2"/>
  <c r="AU544" i="2" s="1"/>
  <c r="AS691" i="2"/>
  <c r="AS683" i="2"/>
  <c r="AS673" i="2"/>
  <c r="AS668" i="2"/>
  <c r="AS663" i="2"/>
  <c r="AS657" i="2"/>
  <c r="AS652" i="2"/>
  <c r="AU652" i="2" s="1"/>
  <c r="AS647" i="2"/>
  <c r="AU647" i="2" s="1"/>
  <c r="AS640" i="2"/>
  <c r="AS631" i="2"/>
  <c r="AS623" i="2"/>
  <c r="AS608" i="2"/>
  <c r="AU608" i="2" s="1"/>
  <c r="AS596" i="2"/>
  <c r="AU596" i="2" s="1"/>
  <c r="AS584" i="2"/>
  <c r="AS576" i="2"/>
  <c r="AS556" i="2"/>
  <c r="AU556" i="2" s="1"/>
  <c r="AS547" i="2"/>
  <c r="AS532" i="2"/>
  <c r="AU532" i="2" s="1"/>
  <c r="AS524" i="2"/>
  <c r="AS417" i="2"/>
  <c r="AU417" i="2" s="1"/>
  <c r="AS381" i="2"/>
  <c r="AS278" i="2"/>
  <c r="AS270" i="2"/>
  <c r="AS757" i="2"/>
  <c r="AU757" i="2" s="1"/>
  <c r="AS749" i="2"/>
  <c r="AS741" i="2"/>
  <c r="AS733" i="2"/>
  <c r="AS725" i="2"/>
  <c r="AU725" i="2" s="1"/>
  <c r="AS717" i="2"/>
  <c r="AS709" i="2"/>
  <c r="AS703" i="2"/>
  <c r="AS695" i="2"/>
  <c r="AU695" i="2" s="1"/>
  <c r="AS687" i="2"/>
  <c r="AS679" i="2"/>
  <c r="AS675" i="2"/>
  <c r="AS669" i="2"/>
  <c r="AU669" i="2" s="1"/>
  <c r="AS664" i="2"/>
  <c r="AS659" i="2"/>
  <c r="AU659" i="2" s="1"/>
  <c r="AS653" i="2"/>
  <c r="AS648" i="2"/>
  <c r="AU648" i="2" s="1"/>
  <c r="AS643" i="2"/>
  <c r="AS632" i="2"/>
  <c r="AS624" i="2"/>
  <c r="AS612" i="2"/>
  <c r="AS603" i="2"/>
  <c r="AU603" i="2" s="1"/>
  <c r="AS599" i="2"/>
  <c r="AS587" i="2"/>
  <c r="AS579" i="2"/>
  <c r="AU579" i="2" s="1"/>
  <c r="AS567" i="2"/>
  <c r="AU567" i="2" s="1"/>
  <c r="AS560" i="2"/>
  <c r="AS548" i="2"/>
  <c r="AS535" i="2"/>
  <c r="AU535" i="2" s="1"/>
  <c r="AS471" i="2"/>
  <c r="AS358" i="2"/>
  <c r="AU358" i="2" s="1"/>
  <c r="AS262" i="2"/>
  <c r="AU262" i="2" s="1"/>
  <c r="AS508" i="2"/>
  <c r="AU508" i="2" s="1"/>
  <c r="AS500" i="2"/>
  <c r="AU500" i="2" s="1"/>
  <c r="AS492" i="2"/>
  <c r="AU492" i="2" s="1"/>
  <c r="AS472" i="2"/>
  <c r="AS465" i="2"/>
  <c r="AS453" i="2"/>
  <c r="AS449" i="2"/>
  <c r="AS429" i="2"/>
  <c r="AS413" i="2"/>
  <c r="AS409" i="2"/>
  <c r="AS405" i="2"/>
  <c r="AS401" i="2"/>
  <c r="AS376" i="2"/>
  <c r="AU376" i="2" s="1"/>
  <c r="AS354" i="2"/>
  <c r="AU354" i="2" s="1"/>
  <c r="AS312" i="2"/>
  <c r="AU312" i="2" s="1"/>
  <c r="AS246" i="2"/>
  <c r="AU246" i="2" s="1"/>
  <c r="AP951" i="2"/>
  <c r="AR951" i="2" s="1"/>
  <c r="AS520" i="2"/>
  <c r="AU520" i="2" s="1"/>
  <c r="AS512" i="2"/>
  <c r="AU512" i="2" s="1"/>
  <c r="AS504" i="2"/>
  <c r="AU504" i="2" s="1"/>
  <c r="AS496" i="2"/>
  <c r="AU496" i="2" s="1"/>
  <c r="AS480" i="2"/>
  <c r="AU480" i="2" s="1"/>
  <c r="AS475" i="2"/>
  <c r="AU475" i="2" s="1"/>
  <c r="AS468" i="2"/>
  <c r="AU468" i="2" s="1"/>
  <c r="AS451" i="2"/>
  <c r="AU451" i="2" s="1"/>
  <c r="AS437" i="2"/>
  <c r="AS421" i="2"/>
  <c r="AS407" i="2"/>
  <c r="AS403" i="2"/>
  <c r="AS399" i="2"/>
  <c r="AS395" i="2"/>
  <c r="AU395" i="2" s="1"/>
  <c r="AS391" i="2"/>
  <c r="AU391" i="2" s="1"/>
  <c r="AS302" i="2"/>
  <c r="AU302" i="2" s="1"/>
  <c r="AP798" i="2"/>
  <c r="AR798" i="2" s="1"/>
  <c r="AP519" i="2"/>
  <c r="AR519" i="2" s="1"/>
  <c r="AS243" i="2"/>
  <c r="AS291" i="2"/>
  <c r="AU291" i="2" s="1"/>
  <c r="AS305" i="2"/>
  <c r="AS321" i="2"/>
  <c r="AU321" i="2" s="1"/>
  <c r="AS327" i="2"/>
  <c r="AU327" i="2" s="1"/>
  <c r="AS333" i="2"/>
  <c r="AU333" i="2" s="1"/>
  <c r="AS351" i="2"/>
  <c r="AS367" i="2"/>
  <c r="AU367" i="2" s="1"/>
  <c r="AS373" i="2"/>
  <c r="AS374" i="2"/>
  <c r="AU374" i="2" s="1"/>
  <c r="AS426" i="2"/>
  <c r="AS442" i="2"/>
  <c r="AU442" i="2" s="1"/>
  <c r="AS99" i="2"/>
  <c r="AS48" i="2"/>
  <c r="AU48" i="2" s="1"/>
  <c r="AS441" i="2"/>
  <c r="AS425" i="2"/>
  <c r="AS387" i="2"/>
  <c r="AS366" i="2"/>
  <c r="AU366" i="2" s="1"/>
  <c r="AS350" i="2"/>
  <c r="AU350" i="2" s="1"/>
  <c r="AS290" i="2"/>
  <c r="AU290" i="2" s="1"/>
  <c r="AN262" i="2"/>
  <c r="AN266" i="2"/>
  <c r="AN270" i="2"/>
  <c r="AN274" i="2"/>
  <c r="AN278" i="2"/>
  <c r="AN282" i="2"/>
  <c r="AN286" i="2"/>
  <c r="AN290" i="2"/>
  <c r="AN294" i="2"/>
  <c r="AN298" i="2"/>
  <c r="AN302" i="2"/>
  <c r="AN306" i="2"/>
  <c r="AN310" i="2"/>
  <c r="AN314" i="2"/>
  <c r="AN318" i="2"/>
  <c r="AN322" i="2"/>
  <c r="AN326" i="2"/>
  <c r="AN330" i="2"/>
  <c r="AN334" i="2"/>
  <c r="AN261" i="2"/>
  <c r="AN265" i="2"/>
  <c r="AN269" i="2"/>
  <c r="AN273" i="2"/>
  <c r="AN277" i="2"/>
  <c r="AN281" i="2"/>
  <c r="AN285" i="2"/>
  <c r="AN289" i="2"/>
  <c r="AN293" i="2"/>
  <c r="AN297" i="2"/>
  <c r="AN301" i="2"/>
  <c r="AN305" i="2"/>
  <c r="AN309" i="2"/>
  <c r="AN313" i="2"/>
  <c r="AN317" i="2"/>
  <c r="AN321" i="2"/>
  <c r="AN325" i="2"/>
  <c r="AN329" i="2"/>
  <c r="AN333" i="2"/>
  <c r="AP924" i="2"/>
  <c r="AR924" i="2" s="1"/>
  <c r="AP848" i="2"/>
  <c r="AP609" i="2"/>
  <c r="AR609" i="2" s="1"/>
  <c r="AP164" i="2"/>
  <c r="AR164" i="2" s="1"/>
  <c r="AS64" i="2"/>
  <c r="AS86" i="2"/>
  <c r="AU86" i="2" s="1"/>
  <c r="AS90" i="2"/>
  <c r="AU90" i="2" s="1"/>
  <c r="AS95" i="2"/>
  <c r="AU95" i="2" s="1"/>
  <c r="AN260" i="2"/>
  <c r="AN264" i="2"/>
  <c r="AN268" i="2"/>
  <c r="AN272" i="2"/>
  <c r="AN276" i="2"/>
  <c r="AN280" i="2"/>
  <c r="AN284" i="2"/>
  <c r="AN288" i="2"/>
  <c r="AN292" i="2"/>
  <c r="AN296" i="2"/>
  <c r="AN300" i="2"/>
  <c r="AN304" i="2"/>
  <c r="AN308" i="2"/>
  <c r="AN312" i="2"/>
  <c r="AN316" i="2"/>
  <c r="AN320" i="2"/>
  <c r="AN324" i="2"/>
  <c r="AN328" i="2"/>
  <c r="AN332" i="2"/>
  <c r="AN336" i="2"/>
  <c r="AU976" i="2"/>
  <c r="AU935" i="2"/>
  <c r="AU801" i="2"/>
  <c r="AU773" i="2"/>
  <c r="AU766" i="2"/>
  <c r="AU703" i="2"/>
  <c r="AU693" i="2"/>
  <c r="AU678" i="2"/>
  <c r="AU642" i="2"/>
  <c r="AU610" i="2"/>
  <c r="AU609" i="2"/>
  <c r="AU578" i="2"/>
  <c r="AU577" i="2"/>
  <c r="AU576" i="2"/>
  <c r="AU460" i="2"/>
  <c r="AU343" i="2"/>
  <c r="AU335" i="2"/>
  <c r="AU319" i="2"/>
  <c r="AU299" i="2"/>
  <c r="AU210" i="2"/>
  <c r="AP737" i="2"/>
  <c r="AR737" i="2" s="1"/>
  <c r="AP865" i="2"/>
  <c r="AR865" i="2" s="1"/>
  <c r="AP933" i="2"/>
  <c r="AP769" i="2"/>
  <c r="AR769" i="2" s="1"/>
  <c r="AP885" i="2"/>
  <c r="AR885" i="2" s="1"/>
  <c r="AP957" i="2"/>
  <c r="AP290" i="2"/>
  <c r="AR290" i="2" s="1"/>
  <c r="AP433" i="2"/>
  <c r="AP586" i="2"/>
  <c r="AR586" i="2" s="1"/>
  <c r="AP661" i="2"/>
  <c r="AR661" i="2" s="1"/>
  <c r="AP833" i="2"/>
  <c r="AR833" i="2" s="1"/>
  <c r="AP917" i="2"/>
  <c r="AP989" i="2"/>
  <c r="AR989" i="2" s="1"/>
  <c r="AN29" i="2"/>
  <c r="AT29" i="2"/>
  <c r="AN33" i="2"/>
  <c r="AT33" i="2"/>
  <c r="AS227" i="2"/>
  <c r="AS251" i="2"/>
  <c r="AU251" i="2" s="1"/>
  <c r="AS267" i="2"/>
  <c r="AS295" i="2"/>
  <c r="AU295" i="2" s="1"/>
  <c r="AS40" i="2"/>
  <c r="AU40" i="2" s="1"/>
  <c r="AS149" i="2"/>
  <c r="AU149" i="2" s="1"/>
  <c r="AS154" i="2"/>
  <c r="AS163" i="2"/>
  <c r="AU163" i="2" s="1"/>
  <c r="AS172" i="2"/>
  <c r="AS181" i="2"/>
  <c r="AU181" i="2" s="1"/>
  <c r="AS186" i="2"/>
  <c r="AU186" i="2" s="1"/>
  <c r="AS202" i="2"/>
  <c r="AU202" i="2" s="1"/>
  <c r="AS28" i="2"/>
  <c r="AU28" i="2" s="1"/>
  <c r="AS44" i="2"/>
  <c r="AU44" i="2" s="1"/>
  <c r="AS153" i="2"/>
  <c r="AS158" i="2"/>
  <c r="AU158" i="2" s="1"/>
  <c r="AS167" i="2"/>
  <c r="AS190" i="2"/>
  <c r="AU190" i="2" s="1"/>
  <c r="AS206" i="2"/>
  <c r="AU206" i="2" s="1"/>
  <c r="AS36" i="2"/>
  <c r="AU36" i="2" s="1"/>
  <c r="AS52" i="2"/>
  <c r="AU52" i="2" s="1"/>
  <c r="AS56" i="2"/>
  <c r="AU56" i="2" s="1"/>
  <c r="AS60" i="2"/>
  <c r="AS69" i="2"/>
  <c r="AU69" i="2" s="1"/>
  <c r="AS78" i="2"/>
  <c r="AS82" i="2"/>
  <c r="AU82" i="2" s="1"/>
  <c r="AS103" i="2"/>
  <c r="AS112" i="2"/>
  <c r="AU112" i="2" s="1"/>
  <c r="AS121" i="2"/>
  <c r="AS126" i="2"/>
  <c r="AU126" i="2" s="1"/>
  <c r="AS140" i="2"/>
  <c r="AU140" i="2" s="1"/>
  <c r="AS144" i="2"/>
  <c r="AU144" i="2" s="1"/>
  <c r="AU936" i="2"/>
  <c r="AU1010" i="2"/>
  <c r="AU1009" i="2"/>
  <c r="AU1003" i="2"/>
  <c r="AU1002" i="2"/>
  <c r="AU1001" i="2"/>
  <c r="AU992" i="2"/>
  <c r="AU988" i="2"/>
  <c r="AU987" i="2"/>
  <c r="AU986" i="2"/>
  <c r="AU983" i="2"/>
  <c r="AU982" i="2"/>
  <c r="AU937" i="2"/>
  <c r="AU862" i="2"/>
  <c r="AU859" i="2"/>
  <c r="AU844" i="2"/>
  <c r="AR801" i="2"/>
  <c r="AU794" i="2"/>
  <c r="AU760" i="2"/>
  <c r="AU751" i="2"/>
  <c r="AU557" i="2"/>
  <c r="AU525" i="2"/>
  <c r="AU524" i="2"/>
  <c r="AR522" i="2"/>
  <c r="AU517" i="2"/>
  <c r="AU516" i="2"/>
  <c r="AU501" i="2"/>
  <c r="AU493" i="2"/>
  <c r="AU387" i="2"/>
  <c r="AU373" i="2"/>
  <c r="AU345" i="2"/>
  <c r="AU337" i="2"/>
  <c r="AU329" i="2"/>
  <c r="AU305" i="2"/>
  <c r="AS272" i="2"/>
  <c r="AS259" i="2"/>
  <c r="AS258" i="2"/>
  <c r="AU258" i="2" s="1"/>
  <c r="AS239" i="2"/>
  <c r="AU239" i="2" s="1"/>
  <c r="AS238" i="2"/>
  <c r="AU238" i="2" s="1"/>
  <c r="AS198" i="2"/>
  <c r="AU198" i="2" s="1"/>
  <c r="AS131" i="2"/>
  <c r="AS117" i="2"/>
  <c r="AU117" i="2" s="1"/>
  <c r="AP973" i="2"/>
  <c r="AP970" i="2"/>
  <c r="AR970" i="2" s="1"/>
  <c r="AP879" i="2"/>
  <c r="AP696" i="2"/>
  <c r="AR696" i="2" s="1"/>
  <c r="AP313" i="2"/>
  <c r="AR313" i="2" s="1"/>
  <c r="AP309" i="2"/>
  <c r="AR309" i="2" s="1"/>
  <c r="AU805" i="2"/>
  <c r="AU798" i="2"/>
  <c r="AU796" i="2"/>
  <c r="AU762" i="2"/>
  <c r="AU738" i="2"/>
  <c r="AU697" i="2"/>
  <c r="AU688" i="2"/>
  <c r="AU667" i="2"/>
  <c r="AU644" i="2"/>
  <c r="AU637" i="2"/>
  <c r="AU636" i="2"/>
  <c r="AU627" i="2"/>
  <c r="AU619" i="2"/>
  <c r="AU605" i="2"/>
  <c r="AU604" i="2"/>
  <c r="AU591" i="2"/>
  <c r="AU570" i="2"/>
  <c r="AU569" i="2"/>
  <c r="AU562" i="2"/>
  <c r="AU561" i="2"/>
  <c r="AU539" i="2"/>
  <c r="AU456" i="2"/>
  <c r="AU454" i="2"/>
  <c r="AU444" i="2"/>
  <c r="AU383" i="2"/>
  <c r="AU369" i="2"/>
  <c r="AU362" i="2"/>
  <c r="AS347" i="2"/>
  <c r="AS346" i="2"/>
  <c r="AU346" i="2" s="1"/>
  <c r="AS339" i="2"/>
  <c r="AU339" i="2" s="1"/>
  <c r="AS331" i="2"/>
  <c r="AU331" i="2" s="1"/>
  <c r="AS323" i="2"/>
  <c r="AU323" i="2" s="1"/>
  <c r="AS315" i="2"/>
  <c r="AU315" i="2" s="1"/>
  <c r="AS309" i="2"/>
  <c r="AU309" i="2" s="1"/>
  <c r="AS307" i="2"/>
  <c r="AU307" i="2" s="1"/>
  <c r="AS287" i="2"/>
  <c r="AS286" i="2"/>
  <c r="AU286" i="2" s="1"/>
  <c r="AS255" i="2"/>
  <c r="AU255" i="2" s="1"/>
  <c r="AS254" i="2"/>
  <c r="AU254" i="2" s="1"/>
  <c r="AS219" i="2"/>
  <c r="AS194" i="2"/>
  <c r="AU194" i="2" s="1"/>
  <c r="AS177" i="2"/>
  <c r="AU177" i="2" s="1"/>
  <c r="AS32" i="2"/>
  <c r="AU32" i="2" s="1"/>
  <c r="AP901" i="2"/>
  <c r="AP898" i="2"/>
  <c r="AR898" i="2" s="1"/>
  <c r="AP755" i="2"/>
  <c r="AR755" i="2" s="1"/>
  <c r="AP456" i="2"/>
  <c r="AR456" i="2" s="1"/>
  <c r="AP1017" i="2"/>
  <c r="AP1013" i="2"/>
  <c r="AP1009" i="2"/>
  <c r="AP1005" i="2"/>
  <c r="AR1005" i="2" s="1"/>
  <c r="AP1001" i="2"/>
  <c r="AP997" i="2"/>
  <c r="AR997" i="2" s="1"/>
  <c r="AP993" i="2"/>
  <c r="AR993" i="2" s="1"/>
  <c r="AP986" i="2"/>
  <c r="AR986" i="2" s="1"/>
  <c r="AP967" i="2"/>
  <c r="AP948" i="2"/>
  <c r="AP944" i="2"/>
  <c r="AR944" i="2" s="1"/>
  <c r="AP914" i="2"/>
  <c r="AR914" i="2" s="1"/>
  <c r="AP895" i="2"/>
  <c r="AP830" i="2"/>
  <c r="AR830" i="2" s="1"/>
  <c r="AP787" i="2"/>
  <c r="AR787" i="2" s="1"/>
  <c r="AP752" i="2"/>
  <c r="AP665" i="2"/>
  <c r="AP658" i="2"/>
  <c r="AR658" i="2" s="1"/>
  <c r="AP583" i="2"/>
  <c r="AR583" i="2" s="1"/>
  <c r="AP430" i="2"/>
  <c r="AR430" i="2" s="1"/>
  <c r="AP366" i="2"/>
  <c r="AP287" i="2"/>
  <c r="AR287" i="2" s="1"/>
  <c r="AN115" i="2"/>
  <c r="AN116" i="2"/>
  <c r="AN117" i="2"/>
  <c r="AN118" i="2"/>
  <c r="AN119" i="2"/>
  <c r="AN122" i="2"/>
  <c r="AN123" i="2"/>
  <c r="AN126" i="2"/>
  <c r="AN127" i="2"/>
  <c r="AN130" i="2"/>
  <c r="AN131" i="2"/>
  <c r="AN134" i="2"/>
  <c r="AN135" i="2"/>
  <c r="AN138" i="2"/>
  <c r="AN139" i="2"/>
  <c r="AN142" i="2"/>
  <c r="AN143" i="2"/>
  <c r="AN156" i="2"/>
  <c r="AS304" i="2"/>
  <c r="AU304" i="2" s="1"/>
  <c r="AS294" i="2"/>
  <c r="AU294" i="2" s="1"/>
  <c r="AS266" i="2"/>
  <c r="AU266" i="2" s="1"/>
  <c r="AS250" i="2"/>
  <c r="AU250" i="2" s="1"/>
  <c r="AS226" i="2"/>
  <c r="AU226" i="2" s="1"/>
  <c r="AP980" i="2"/>
  <c r="AR980" i="2" s="1"/>
  <c r="AP954" i="2"/>
  <c r="AR954" i="2" s="1"/>
  <c r="AP927" i="2"/>
  <c r="AP908" i="2"/>
  <c r="AR908" i="2" s="1"/>
  <c r="AP882" i="2"/>
  <c r="AR882" i="2" s="1"/>
  <c r="AP851" i="2"/>
  <c r="AP816" i="2"/>
  <c r="AR816" i="2" s="1"/>
  <c r="AP766" i="2"/>
  <c r="AR766" i="2" s="1"/>
  <c r="AP715" i="2"/>
  <c r="AR715" i="2" s="1"/>
  <c r="AP628" i="2"/>
  <c r="AR628" i="2" s="1"/>
  <c r="AP545" i="2"/>
  <c r="AR545" i="2" s="1"/>
  <c r="AP475" i="2"/>
  <c r="AR475" i="2" s="1"/>
  <c r="AP392" i="2"/>
  <c r="AP249" i="2"/>
  <c r="AP245" i="2"/>
  <c r="AR245" i="2" s="1"/>
  <c r="AP196" i="2"/>
  <c r="AR196" i="2" s="1"/>
  <c r="AN37" i="2"/>
  <c r="AN41" i="2"/>
  <c r="AN45" i="2"/>
  <c r="AN49" i="2"/>
  <c r="AS218" i="2"/>
  <c r="AU218" i="2" s="1"/>
  <c r="AP983" i="2"/>
  <c r="AP964" i="2"/>
  <c r="AP937" i="2"/>
  <c r="AP930" i="2"/>
  <c r="AR930" i="2" s="1"/>
  <c r="AP911" i="2"/>
  <c r="AR911" i="2" s="1"/>
  <c r="AP892" i="2"/>
  <c r="AR892" i="2" s="1"/>
  <c r="AP862" i="2"/>
  <c r="AR862" i="2" s="1"/>
  <c r="AP819" i="2"/>
  <c r="AP784" i="2"/>
  <c r="AR784" i="2" s="1"/>
  <c r="AP734" i="2"/>
  <c r="AR734" i="2" s="1"/>
  <c r="AP564" i="2"/>
  <c r="AR564" i="2" s="1"/>
  <c r="AP493" i="2"/>
  <c r="AR493" i="2" s="1"/>
  <c r="AP411" i="2"/>
  <c r="AR411" i="2" s="1"/>
  <c r="AP351" i="2"/>
  <c r="AR351" i="2" s="1"/>
  <c r="AN52" i="2"/>
  <c r="AN56" i="2"/>
  <c r="AN60" i="2"/>
  <c r="AN64" i="2"/>
  <c r="AN68" i="2"/>
  <c r="AN72" i="2"/>
  <c r="AN80" i="2"/>
  <c r="AN83" i="2"/>
  <c r="AN87" i="2"/>
  <c r="AN146" i="2"/>
  <c r="AU977" i="2"/>
  <c r="AU974" i="2"/>
  <c r="AU968" i="2"/>
  <c r="AU939" i="2"/>
  <c r="AU909" i="2"/>
  <c r="AU891" i="2"/>
  <c r="AU881" i="2"/>
  <c r="AU875" i="2"/>
  <c r="AU865" i="2"/>
  <c r="AU1005" i="2"/>
  <c r="AU941" i="2"/>
  <c r="AU925" i="2"/>
  <c r="AU922" i="2"/>
  <c r="AU791" i="2"/>
  <c r="AU781" i="2"/>
  <c r="AU685" i="2"/>
  <c r="AU684" i="2"/>
  <c r="AU681" i="2"/>
  <c r="AU673" i="2"/>
  <c r="AU666" i="2"/>
  <c r="AU665" i="2"/>
  <c r="AU658" i="2"/>
  <c r="AU657" i="2"/>
  <c r="AU650" i="2"/>
  <c r="AU649" i="2"/>
  <c r="AU641" i="2"/>
  <c r="AU640" i="2"/>
  <c r="AU631" i="2"/>
  <c r="AU623" i="2"/>
  <c r="AP117" i="2"/>
  <c r="AR117" i="2" s="1"/>
  <c r="AP156" i="2"/>
  <c r="AP188" i="2"/>
  <c r="AP64" i="2"/>
  <c r="AP133" i="2"/>
  <c r="AR133" i="2" s="1"/>
  <c r="AP172" i="2"/>
  <c r="AP204" i="2"/>
  <c r="AR204" i="2" s="1"/>
  <c r="AP85" i="2"/>
  <c r="AP148" i="2"/>
  <c r="AR148" i="2" s="1"/>
  <c r="AP180" i="2"/>
  <c r="AR180" i="2" s="1"/>
  <c r="AP212" i="2"/>
  <c r="AN76" i="2"/>
  <c r="AT76" i="2"/>
  <c r="AU1012" i="2"/>
  <c r="AU975" i="2"/>
  <c r="AU970" i="2"/>
  <c r="AU964" i="2"/>
  <c r="AU910" i="2"/>
  <c r="AU903" i="2"/>
  <c r="AU882" i="2"/>
  <c r="AU1006" i="2"/>
  <c r="AU899" i="2"/>
  <c r="AU893" i="2"/>
  <c r="AU1016" i="2"/>
  <c r="AU1015" i="2"/>
  <c r="AU984" i="2"/>
  <c r="AU956" i="2"/>
  <c r="AU955" i="2"/>
  <c r="AU954" i="2"/>
  <c r="AU952" i="2"/>
  <c r="AU948" i="2"/>
  <c r="AU947" i="2"/>
  <c r="AU946" i="2"/>
  <c r="AU944" i="2"/>
  <c r="AU943" i="2"/>
  <c r="AU933" i="2"/>
  <c r="AU930" i="2"/>
  <c r="AU928" i="2"/>
  <c r="AU906" i="2"/>
  <c r="AU905" i="2"/>
  <c r="AU900" i="2"/>
  <c r="AU887" i="2"/>
  <c r="AU878" i="2"/>
  <c r="AU872" i="2"/>
  <c r="AU870" i="2"/>
  <c r="AU869" i="2"/>
  <c r="AU857" i="2"/>
  <c r="AU849" i="2"/>
  <c r="AU837" i="2"/>
  <c r="AU830" i="2"/>
  <c r="AU826" i="2"/>
  <c r="AU824" i="2"/>
  <c r="AU823" i="2"/>
  <c r="AU813" i="2"/>
  <c r="AU810" i="2"/>
  <c r="AU807" i="2"/>
  <c r="AU785" i="2"/>
  <c r="AU783" i="2"/>
  <c r="AU771" i="2"/>
  <c r="AU749" i="2"/>
  <c r="AU746" i="2"/>
  <c r="AU744" i="2"/>
  <c r="AU742" i="2"/>
  <c r="AU687" i="2"/>
  <c r="AU635" i="2"/>
  <c r="AU633" i="2"/>
  <c r="AU632" i="2"/>
  <c r="AU625" i="2"/>
  <c r="AU624" i="2"/>
  <c r="AU607" i="2"/>
  <c r="AU571" i="2"/>
  <c r="AU554" i="2"/>
  <c r="AU553" i="2"/>
  <c r="AU552" i="2"/>
  <c r="AP274" i="2"/>
  <c r="AP338" i="2"/>
  <c r="AR338" i="2" s="1"/>
  <c r="AP372" i="2"/>
  <c r="AR372" i="2" s="1"/>
  <c r="AP417" i="2"/>
  <c r="AR417" i="2" s="1"/>
  <c r="AP481" i="2"/>
  <c r="AR481" i="2" s="1"/>
  <c r="AP499" i="2"/>
  <c r="AR499" i="2" s="1"/>
  <c r="AP570" i="2"/>
  <c r="AP634" i="2"/>
  <c r="AP721" i="2"/>
  <c r="AR721" i="2" s="1"/>
  <c r="AP761" i="2"/>
  <c r="AR761" i="2" s="1"/>
  <c r="AP793" i="2"/>
  <c r="AP825" i="2"/>
  <c r="AP857" i="2"/>
  <c r="AP881" i="2"/>
  <c r="AR881" i="2" s="1"/>
  <c r="AP897" i="2"/>
  <c r="AR897" i="2" s="1"/>
  <c r="AP913" i="2"/>
  <c r="AR913" i="2" s="1"/>
  <c r="AP929" i="2"/>
  <c r="AR929" i="2" s="1"/>
  <c r="AP953" i="2"/>
  <c r="AR953" i="2" s="1"/>
  <c r="AP969" i="2"/>
  <c r="AP985" i="2"/>
  <c r="AR985" i="2" s="1"/>
  <c r="AS221" i="2"/>
  <c r="AS229" i="2"/>
  <c r="AU229" i="2" s="1"/>
  <c r="AS241" i="2"/>
  <c r="AS249" i="2"/>
  <c r="AU249" i="2" s="1"/>
  <c r="AS257" i="2"/>
  <c r="AS265" i="2"/>
  <c r="AU265" i="2" s="1"/>
  <c r="AS285" i="2"/>
  <c r="AS293" i="2"/>
  <c r="AU293" i="2" s="1"/>
  <c r="AS301" i="2"/>
  <c r="AU301" i="2" s="1"/>
  <c r="AS303" i="2"/>
  <c r="AU303" i="2" s="1"/>
  <c r="AS349" i="2"/>
  <c r="AS357" i="2"/>
  <c r="AU357" i="2" s="1"/>
  <c r="AS365" i="2"/>
  <c r="AS375" i="2"/>
  <c r="AU375" i="2" s="1"/>
  <c r="AS378" i="2"/>
  <c r="AS380" i="2"/>
  <c r="AU380" i="2" s="1"/>
  <c r="AS382" i="2"/>
  <c r="AU382" i="2" s="1"/>
  <c r="AS390" i="2"/>
  <c r="AU390" i="2" s="1"/>
  <c r="AS398" i="2"/>
  <c r="AU398" i="2" s="1"/>
  <c r="AS400" i="2"/>
  <c r="AU400" i="2" s="1"/>
  <c r="AS402" i="2"/>
  <c r="AU402" i="2" s="1"/>
  <c r="AS404" i="2"/>
  <c r="AU404" i="2" s="1"/>
  <c r="AS406" i="2"/>
  <c r="AU406" i="2" s="1"/>
  <c r="AS408" i="2"/>
  <c r="AU408" i="2" s="1"/>
  <c r="AS410" i="2"/>
  <c r="AU410" i="2" s="1"/>
  <c r="AS412" i="2"/>
  <c r="AU412" i="2" s="1"/>
  <c r="AS420" i="2"/>
  <c r="AS428" i="2"/>
  <c r="AU428" i="2" s="1"/>
  <c r="AS436" i="2"/>
  <c r="AS448" i="2"/>
  <c r="AU448" i="2" s="1"/>
  <c r="AS450" i="2"/>
  <c r="AU450" i="2" s="1"/>
  <c r="AS452" i="2"/>
  <c r="AU452" i="2" s="1"/>
  <c r="AS474" i="2"/>
  <c r="AU474" i="2" s="1"/>
  <c r="AS485" i="2"/>
  <c r="AU485" i="2" s="1"/>
  <c r="AS486" i="2"/>
  <c r="AS489" i="2"/>
  <c r="AU489" i="2" s="1"/>
  <c r="AS490" i="2"/>
  <c r="AS541" i="2"/>
  <c r="AU541" i="2" s="1"/>
  <c r="AS542" i="2"/>
  <c r="AS543" i="2"/>
  <c r="AU543" i="2" s="1"/>
  <c r="AS565" i="2"/>
  <c r="AU565" i="2" s="1"/>
  <c r="AS566" i="2"/>
  <c r="AU566" i="2" s="1"/>
  <c r="AS573" i="2"/>
  <c r="AU573" i="2" s="1"/>
  <c r="AS574" i="2"/>
  <c r="AU574" i="2" s="1"/>
  <c r="AS593" i="2"/>
  <c r="AU593" i="2" s="1"/>
  <c r="AS594" i="2"/>
  <c r="AU594" i="2" s="1"/>
  <c r="AS601" i="2"/>
  <c r="AU601" i="2" s="1"/>
  <c r="AS602" i="2"/>
  <c r="AU602" i="2" s="1"/>
  <c r="AP242" i="2"/>
  <c r="AP306" i="2"/>
  <c r="AR306" i="2" s="1"/>
  <c r="AP385" i="2"/>
  <c r="AR385" i="2" s="1"/>
  <c r="AP449" i="2"/>
  <c r="AR449" i="2" s="1"/>
  <c r="AP538" i="2"/>
  <c r="AR538" i="2" s="1"/>
  <c r="AP602" i="2"/>
  <c r="AR602" i="2" s="1"/>
  <c r="AP655" i="2"/>
  <c r="AR655" i="2" s="1"/>
  <c r="AP689" i="2"/>
  <c r="AR689" i="2" s="1"/>
  <c r="AP745" i="2"/>
  <c r="AP777" i="2"/>
  <c r="AR777" i="2" s="1"/>
  <c r="AP809" i="2"/>
  <c r="AP841" i="2"/>
  <c r="AR841" i="2" s="1"/>
  <c r="AP873" i="2"/>
  <c r="AR873" i="2" s="1"/>
  <c r="AP889" i="2"/>
  <c r="AP905" i="2"/>
  <c r="AP921" i="2"/>
  <c r="AR921" i="2" s="1"/>
  <c r="AP941" i="2"/>
  <c r="AP961" i="2"/>
  <c r="AR961" i="2" s="1"/>
  <c r="AP977" i="2"/>
  <c r="AR977" i="2" s="1"/>
  <c r="AS225" i="2"/>
  <c r="AU225" i="2" s="1"/>
  <c r="AS237" i="2"/>
  <c r="AU237" i="2" s="1"/>
  <c r="AS245" i="2"/>
  <c r="AS253" i="2"/>
  <c r="AS261" i="2"/>
  <c r="AU261" i="2" s="1"/>
  <c r="AS269" i="2"/>
  <c r="AU269" i="2" s="1"/>
  <c r="AS271" i="2"/>
  <c r="AU271" i="2" s="1"/>
  <c r="AS273" i="2"/>
  <c r="AU273" i="2" s="1"/>
  <c r="AS275" i="2"/>
  <c r="AU275" i="2" s="1"/>
  <c r="AS277" i="2"/>
  <c r="AU277" i="2" s="1"/>
  <c r="AS279" i="2"/>
  <c r="AU279" i="2" s="1"/>
  <c r="AS281" i="2"/>
  <c r="AS289" i="2"/>
  <c r="AU289" i="2" s="1"/>
  <c r="AS311" i="2"/>
  <c r="AS353" i="2"/>
  <c r="AU353" i="2" s="1"/>
  <c r="AS361" i="2"/>
  <c r="AS371" i="2"/>
  <c r="AS386" i="2"/>
  <c r="AS394" i="2"/>
  <c r="AS416" i="2"/>
  <c r="AS424" i="2"/>
  <c r="AU424" i="2" s="1"/>
  <c r="AS432" i="2"/>
  <c r="AS440" i="2"/>
  <c r="AU440" i="2" s="1"/>
  <c r="AS462" i="2"/>
  <c r="AS464" i="2"/>
  <c r="AU464" i="2" s="1"/>
  <c r="AS478" i="2"/>
  <c r="AS479" i="2"/>
  <c r="AU479" i="2" s="1"/>
  <c r="AP228" i="2"/>
  <c r="AR228" i="2" s="1"/>
  <c r="AP258" i="2"/>
  <c r="AR258" i="2" s="1"/>
  <c r="AP322" i="2"/>
  <c r="AR322" i="2" s="1"/>
  <c r="AP356" i="2"/>
  <c r="AR356" i="2" s="1"/>
  <c r="AP401" i="2"/>
  <c r="AP465" i="2"/>
  <c r="AR465" i="2" s="1"/>
  <c r="AP509" i="2"/>
  <c r="AP554" i="2"/>
  <c r="AP618" i="2"/>
  <c r="AR618" i="2" s="1"/>
  <c r="AP705" i="2"/>
  <c r="AR705" i="2" s="1"/>
  <c r="AP753" i="2"/>
  <c r="AR753" i="2" s="1"/>
  <c r="AP785" i="2"/>
  <c r="AR785" i="2" s="1"/>
  <c r="AP817" i="2"/>
  <c r="AR817" i="2" s="1"/>
  <c r="AP849" i="2"/>
  <c r="AR849" i="2" s="1"/>
  <c r="AP877" i="2"/>
  <c r="AP893" i="2"/>
  <c r="AR893" i="2" s="1"/>
  <c r="AP909" i="2"/>
  <c r="AP925" i="2"/>
  <c r="AR925" i="2" s="1"/>
  <c r="AP949" i="2"/>
  <c r="AR949" i="2" s="1"/>
  <c r="AP965" i="2"/>
  <c r="AR965" i="2" s="1"/>
  <c r="AP981" i="2"/>
  <c r="AR981" i="2" s="1"/>
  <c r="AS223" i="2"/>
  <c r="AU223" i="2" s="1"/>
  <c r="AS231" i="2"/>
  <c r="AU231" i="2" s="1"/>
  <c r="AS233" i="2"/>
  <c r="AU233" i="2" s="1"/>
  <c r="AS235" i="2"/>
  <c r="AU235" i="2" s="1"/>
  <c r="AS29" i="2"/>
  <c r="AS33" i="2"/>
  <c r="AS37" i="2"/>
  <c r="AU37" i="2" s="1"/>
  <c r="AS41" i="2"/>
  <c r="AU41" i="2" s="1"/>
  <c r="AS45" i="2"/>
  <c r="AU45" i="2" s="1"/>
  <c r="AS49" i="2"/>
  <c r="AS53" i="2"/>
  <c r="AU53" i="2" s="1"/>
  <c r="AS57" i="2"/>
  <c r="AS61" i="2"/>
  <c r="AU61" i="2" s="1"/>
  <c r="AS65" i="2"/>
  <c r="AS70" i="2"/>
  <c r="AU70" i="2" s="1"/>
  <c r="AS74" i="2"/>
  <c r="AU74" i="2" s="1"/>
  <c r="AS79" i="2"/>
  <c r="AU79" i="2" s="1"/>
  <c r="AS83" i="2"/>
  <c r="AS87" i="2"/>
  <c r="AU87" i="2" s="1"/>
  <c r="AS91" i="2"/>
  <c r="AS92" i="2"/>
  <c r="AS96" i="2"/>
  <c r="AS100" i="2"/>
  <c r="AU100" i="2" s="1"/>
  <c r="AS104" i="2"/>
  <c r="AU104" i="2" s="1"/>
  <c r="AS109" i="2"/>
  <c r="AS113" i="2"/>
  <c r="AS114" i="2"/>
  <c r="AU114" i="2" s="1"/>
  <c r="AS118" i="2"/>
  <c r="AU118" i="2" s="1"/>
  <c r="AS123" i="2"/>
  <c r="AU123" i="2" s="1"/>
  <c r="AS127" i="2"/>
  <c r="AS133" i="2"/>
  <c r="AU133" i="2" s="1"/>
  <c r="AS137" i="2"/>
  <c r="AU137" i="2" s="1"/>
  <c r="AS141" i="2"/>
  <c r="AU141" i="2" s="1"/>
  <c r="AS145" i="2"/>
  <c r="AS146" i="2"/>
  <c r="AU146" i="2" s="1"/>
  <c r="AS150" i="2"/>
  <c r="AU150" i="2" s="1"/>
  <c r="AS155" i="2"/>
  <c r="AU155" i="2" s="1"/>
  <c r="AS159" i="2"/>
  <c r="AS164" i="2"/>
  <c r="AU164" i="2" s="1"/>
  <c r="AS168" i="2"/>
  <c r="AU168" i="2" s="1"/>
  <c r="AS173" i="2"/>
  <c r="AU173" i="2" s="1"/>
  <c r="AS178" i="2"/>
  <c r="AU178" i="2" s="1"/>
  <c r="AS183" i="2"/>
  <c r="AU183" i="2" s="1"/>
  <c r="AS187" i="2"/>
  <c r="AS191" i="2"/>
  <c r="AS195" i="2"/>
  <c r="AS199" i="2"/>
  <c r="AU199" i="2" s="1"/>
  <c r="AS203" i="2"/>
  <c r="AS207" i="2"/>
  <c r="AU207" i="2" s="1"/>
  <c r="AS211" i="2"/>
  <c r="AS215" i="2"/>
  <c r="AU215" i="2" s="1"/>
  <c r="AS27" i="2"/>
  <c r="AS31" i="2"/>
  <c r="AS35" i="2"/>
  <c r="AS39" i="2"/>
  <c r="AU39" i="2" s="1"/>
  <c r="AS43" i="2"/>
  <c r="AS47" i="2"/>
  <c r="AU47" i="2" s="1"/>
  <c r="AS51" i="2"/>
  <c r="AS55" i="2"/>
  <c r="AU55" i="2" s="1"/>
  <c r="AS59" i="2"/>
  <c r="AS63" i="2"/>
  <c r="AU63" i="2" s="1"/>
  <c r="AS67" i="2"/>
  <c r="AS68" i="2"/>
  <c r="AU68" i="2" s="1"/>
  <c r="AS72" i="2"/>
  <c r="AS77" i="2"/>
  <c r="AU77" i="2" s="1"/>
  <c r="AS81" i="2"/>
  <c r="AU81" i="2" s="1"/>
  <c r="AS85" i="2"/>
  <c r="AU85" i="2" s="1"/>
  <c r="AS89" i="2"/>
  <c r="AS94" i="2"/>
  <c r="AU94" i="2" s="1"/>
  <c r="AS98" i="2"/>
  <c r="AS102" i="2"/>
  <c r="AU102" i="2" s="1"/>
  <c r="AS107" i="2"/>
  <c r="AU107" i="2" s="1"/>
  <c r="AS111" i="2"/>
  <c r="AS116" i="2"/>
  <c r="AU116" i="2" s="1"/>
  <c r="AS120" i="2"/>
  <c r="AU120" i="2" s="1"/>
  <c r="AS125" i="2"/>
  <c r="AS130" i="2"/>
  <c r="AU130" i="2" s="1"/>
  <c r="AS135" i="2"/>
  <c r="AU135" i="2" s="1"/>
  <c r="AS139" i="2"/>
  <c r="AU139" i="2" s="1"/>
  <c r="AS143" i="2"/>
  <c r="AS148" i="2"/>
  <c r="AU148" i="2" s="1"/>
  <c r="AS152" i="2"/>
  <c r="AU152" i="2" s="1"/>
  <c r="AS157" i="2"/>
  <c r="AS161" i="2"/>
  <c r="AS162" i="2"/>
  <c r="AU162" i="2" s="1"/>
  <c r="AS166" i="2"/>
  <c r="AU166" i="2" s="1"/>
  <c r="AS171" i="2"/>
  <c r="AU171" i="2" s="1"/>
  <c r="AS176" i="2"/>
  <c r="AS180" i="2"/>
  <c r="AU180" i="2" s="1"/>
  <c r="AS185" i="2"/>
  <c r="AU185" i="2" s="1"/>
  <c r="AS189" i="2"/>
  <c r="AU189" i="2" s="1"/>
  <c r="AS193" i="2"/>
  <c r="AS197" i="2"/>
  <c r="AU197" i="2" s="1"/>
  <c r="AS201" i="2"/>
  <c r="AS205" i="2"/>
  <c r="AU205" i="2" s="1"/>
  <c r="AS209" i="2"/>
  <c r="AS213" i="2"/>
  <c r="AS217" i="2"/>
  <c r="AS26" i="2"/>
  <c r="AU26" i="2" s="1"/>
  <c r="AS30" i="2"/>
  <c r="AU30" i="2" s="1"/>
  <c r="AS34" i="2"/>
  <c r="AU34" i="2" s="1"/>
  <c r="AS38" i="2"/>
  <c r="AU38" i="2" s="1"/>
  <c r="AS42" i="2"/>
  <c r="AU42" i="2" s="1"/>
  <c r="AS46" i="2"/>
  <c r="AU46" i="2" s="1"/>
  <c r="AS50" i="2"/>
  <c r="AU50" i="2" s="1"/>
  <c r="AS54" i="2"/>
  <c r="AU54" i="2" s="1"/>
  <c r="AS58" i="2"/>
  <c r="AU58" i="2" s="1"/>
  <c r="AS62" i="2"/>
  <c r="AS66" i="2"/>
  <c r="AU66" i="2" s="1"/>
  <c r="AS71" i="2"/>
  <c r="AU71" i="2" s="1"/>
  <c r="AS75" i="2"/>
  <c r="AU75" i="2" s="1"/>
  <c r="AS76" i="2"/>
  <c r="AS80" i="2"/>
  <c r="AS84" i="2"/>
  <c r="AU84" i="2" s="1"/>
  <c r="AS88" i="2"/>
  <c r="AU88" i="2" s="1"/>
  <c r="AS93" i="2"/>
  <c r="AU93" i="2" s="1"/>
  <c r="AS97" i="2"/>
  <c r="AU97" i="2" s="1"/>
  <c r="AS101" i="2"/>
  <c r="AS105" i="2"/>
  <c r="AU105" i="2" s="1"/>
  <c r="AS106" i="2"/>
  <c r="AS110" i="2"/>
  <c r="AU110" i="2" s="1"/>
  <c r="AS115" i="2"/>
  <c r="AU115" i="2" s="1"/>
  <c r="AS119" i="2"/>
  <c r="AU119" i="2" s="1"/>
  <c r="AS124" i="2"/>
  <c r="AU124" i="2" s="1"/>
  <c r="AS128" i="2"/>
  <c r="AU128" i="2" s="1"/>
  <c r="AS129" i="2"/>
  <c r="AU129" i="2" s="1"/>
  <c r="AS134" i="2"/>
  <c r="AU134" i="2" s="1"/>
  <c r="AS138" i="2"/>
  <c r="AU138" i="2" s="1"/>
  <c r="AS142" i="2"/>
  <c r="AU142" i="2" s="1"/>
  <c r="AS147" i="2"/>
  <c r="AU147" i="2" s="1"/>
  <c r="AS151" i="2"/>
  <c r="AU151" i="2" s="1"/>
  <c r="AS156" i="2"/>
  <c r="AS160" i="2"/>
  <c r="AU160" i="2" s="1"/>
  <c r="AS165" i="2"/>
  <c r="AU165" i="2" s="1"/>
  <c r="AS169" i="2"/>
  <c r="AU169" i="2" s="1"/>
  <c r="AS170" i="2"/>
  <c r="AS174" i="2"/>
  <c r="AU174" i="2" s="1"/>
  <c r="AS175" i="2"/>
  <c r="AU175" i="2" s="1"/>
  <c r="AS179" i="2"/>
  <c r="AU179" i="2" s="1"/>
  <c r="AS184" i="2"/>
  <c r="AS188" i="2"/>
  <c r="AU188" i="2" s="1"/>
  <c r="AS192" i="2"/>
  <c r="AU192" i="2" s="1"/>
  <c r="AS196" i="2"/>
  <c r="AU196" i="2" s="1"/>
  <c r="AS200" i="2"/>
  <c r="AU200" i="2" s="1"/>
  <c r="AS204" i="2"/>
  <c r="AU204" i="2" s="1"/>
  <c r="AS208" i="2"/>
  <c r="AU208" i="2" s="1"/>
  <c r="AS212" i="2"/>
  <c r="AU212" i="2" s="1"/>
  <c r="AS216" i="2"/>
  <c r="AU216" i="2" s="1"/>
  <c r="AP44" i="2"/>
  <c r="AR44" i="2" s="1"/>
  <c r="AR877" i="2"/>
  <c r="AU853" i="2"/>
  <c r="AU833" i="2"/>
  <c r="AR825" i="2"/>
  <c r="AU820" i="2"/>
  <c r="AU819" i="2"/>
  <c r="AR809" i="2"/>
  <c r="AU789" i="2"/>
  <c r="AU780" i="2"/>
  <c r="AU778" i="2"/>
  <c r="AU776" i="2"/>
  <c r="AU775" i="2"/>
  <c r="AU736" i="2"/>
  <c r="AU733" i="2"/>
  <c r="AU730" i="2"/>
  <c r="AU726" i="2"/>
  <c r="AU724" i="2"/>
  <c r="AU722" i="2"/>
  <c r="AU720" i="2"/>
  <c r="AU718" i="2"/>
  <c r="AU716" i="2"/>
  <c r="AU714" i="2"/>
  <c r="AU710" i="2"/>
  <c r="AU708" i="2"/>
  <c r="AU706" i="2"/>
  <c r="AU705" i="2"/>
  <c r="AU639" i="2"/>
  <c r="AR634" i="2"/>
  <c r="AU630" i="2"/>
  <c r="AU629" i="2"/>
  <c r="AU628" i="2"/>
  <c r="AU622" i="2"/>
  <c r="AU621" i="2"/>
  <c r="AU613" i="2"/>
  <c r="AU612" i="2"/>
  <c r="AU599" i="2"/>
  <c r="AU538" i="2"/>
  <c r="AU537" i="2"/>
  <c r="AU536" i="2"/>
  <c r="AU529" i="2"/>
  <c r="AU528" i="2"/>
  <c r="AR509" i="2"/>
  <c r="AR392" i="2"/>
  <c r="AR85" i="2"/>
  <c r="AP101" i="2"/>
  <c r="AR101" i="2" s="1"/>
  <c r="AS242" i="2"/>
  <c r="AU242" i="2" s="1"/>
  <c r="AS230" i="2"/>
  <c r="AU230" i="2" s="1"/>
  <c r="AS222" i="2"/>
  <c r="AU222" i="2" s="1"/>
  <c r="AP1015" i="2"/>
  <c r="AR1015" i="2" s="1"/>
  <c r="AP1011" i="2"/>
  <c r="AP1007" i="2"/>
  <c r="AP1003" i="2"/>
  <c r="AP999" i="2"/>
  <c r="AR999" i="2" s="1"/>
  <c r="AP995" i="2"/>
  <c r="AP991" i="2"/>
  <c r="AP988" i="2"/>
  <c r="AR988" i="2" s="1"/>
  <c r="AP978" i="2"/>
  <c r="AR978" i="2" s="1"/>
  <c r="AP975" i="2"/>
  <c r="AP972" i="2"/>
  <c r="AP962" i="2"/>
  <c r="AR962" i="2" s="1"/>
  <c r="AP959" i="2"/>
  <c r="AR959" i="2" s="1"/>
  <c r="AP956" i="2"/>
  <c r="AP946" i="2"/>
  <c r="AR946" i="2" s="1"/>
  <c r="AP942" i="2"/>
  <c r="AR942" i="2" s="1"/>
  <c r="AP939" i="2"/>
  <c r="AP935" i="2"/>
  <c r="AP932" i="2"/>
  <c r="AR932" i="2" s="1"/>
  <c r="AP922" i="2"/>
  <c r="AR922" i="2" s="1"/>
  <c r="AP919" i="2"/>
  <c r="AR919" i="2" s="1"/>
  <c r="AP916" i="2"/>
  <c r="AR916" i="2" s="1"/>
  <c r="AP906" i="2"/>
  <c r="AR906" i="2" s="1"/>
  <c r="AP903" i="2"/>
  <c r="AR903" i="2" s="1"/>
  <c r="AP900" i="2"/>
  <c r="AR900" i="2" s="1"/>
  <c r="AP890" i="2"/>
  <c r="AR890" i="2" s="1"/>
  <c r="AP887" i="2"/>
  <c r="AP884" i="2"/>
  <c r="AR884" i="2" s="1"/>
  <c r="AP874" i="2"/>
  <c r="AR874" i="2" s="1"/>
  <c r="AP867" i="2"/>
  <c r="AP864" i="2"/>
  <c r="AR864" i="2" s="1"/>
  <c r="AP846" i="2"/>
  <c r="AR846" i="2" s="1"/>
  <c r="AP835" i="2"/>
  <c r="AR835" i="2" s="1"/>
  <c r="AP832" i="2"/>
  <c r="AR832" i="2" s="1"/>
  <c r="AP814" i="2"/>
  <c r="AR814" i="2" s="1"/>
  <c r="AP803" i="2"/>
  <c r="AP800" i="2"/>
  <c r="AR800" i="2" s="1"/>
  <c r="AP782" i="2"/>
  <c r="AR782" i="2" s="1"/>
  <c r="AP771" i="2"/>
  <c r="AP768" i="2"/>
  <c r="AR768" i="2" s="1"/>
  <c r="AP750" i="2"/>
  <c r="AR750" i="2" s="1"/>
  <c r="AP728" i="2"/>
  <c r="AR728" i="2" s="1"/>
  <c r="AP702" i="2"/>
  <c r="AR702" i="2" s="1"/>
  <c r="AP683" i="2"/>
  <c r="AP679" i="2"/>
  <c r="AR679" i="2" s="1"/>
  <c r="AP641" i="2"/>
  <c r="AR641" i="2" s="1"/>
  <c r="AP615" i="2"/>
  <c r="AR615" i="2" s="1"/>
  <c r="AP596" i="2"/>
  <c r="AR596" i="2" s="1"/>
  <c r="AP577" i="2"/>
  <c r="AR577" i="2" s="1"/>
  <c r="AP551" i="2"/>
  <c r="AR551" i="2" s="1"/>
  <c r="AP532" i="2"/>
  <c r="AR532" i="2" s="1"/>
  <c r="AP513" i="2"/>
  <c r="AR513" i="2" s="1"/>
  <c r="AP506" i="2"/>
  <c r="AR506" i="2" s="1"/>
  <c r="AP502" i="2"/>
  <c r="AR502" i="2" s="1"/>
  <c r="AP488" i="2"/>
  <c r="AR488" i="2" s="1"/>
  <c r="AP462" i="2"/>
  <c r="AR462" i="2" s="1"/>
  <c r="AP443" i="2"/>
  <c r="AR443" i="2" s="1"/>
  <c r="AP424" i="2"/>
  <c r="AR424" i="2" s="1"/>
  <c r="AP398" i="2"/>
  <c r="AR398" i="2" s="1"/>
  <c r="AP379" i="2"/>
  <c r="AR379" i="2" s="1"/>
  <c r="AP360" i="2"/>
  <c r="AR360" i="2" s="1"/>
  <c r="AP345" i="2"/>
  <c r="AR345" i="2" s="1"/>
  <c r="AP341" i="2"/>
  <c r="AR341" i="2" s="1"/>
  <c r="AP319" i="2"/>
  <c r="AR319" i="2" s="1"/>
  <c r="AP281" i="2"/>
  <c r="AR281" i="2" s="1"/>
  <c r="AP277" i="2"/>
  <c r="AR277" i="2" s="1"/>
  <c r="AP255" i="2"/>
  <c r="AR255" i="2" s="1"/>
  <c r="AP232" i="2"/>
  <c r="AR232" i="2" s="1"/>
  <c r="AP67" i="2"/>
  <c r="AR67" i="2" s="1"/>
  <c r="AP71" i="2"/>
  <c r="AR71" i="2" s="1"/>
  <c r="AS527" i="2"/>
  <c r="AU527" i="2" s="1"/>
  <c r="AS519" i="2"/>
  <c r="AU519" i="2" s="1"/>
  <c r="AS511" i="2"/>
  <c r="AU511" i="2" s="1"/>
  <c r="AS503" i="2"/>
  <c r="AU503" i="2" s="1"/>
  <c r="AS495" i="2"/>
  <c r="AU495" i="2" s="1"/>
  <c r="AS477" i="2"/>
  <c r="AU477" i="2" s="1"/>
  <c r="AS463" i="2"/>
  <c r="AS461" i="2"/>
  <c r="AU461" i="2" s="1"/>
  <c r="AS459" i="2"/>
  <c r="AS457" i="2"/>
  <c r="AU457" i="2" s="1"/>
  <c r="AS455" i="2"/>
  <c r="AU455" i="2" s="1"/>
  <c r="AS439" i="2"/>
  <c r="AU439" i="2" s="1"/>
  <c r="AS431" i="2"/>
  <c r="AU431" i="2" s="1"/>
  <c r="AS423" i="2"/>
  <c r="AU423" i="2" s="1"/>
  <c r="AS415" i="2"/>
  <c r="AU415" i="2" s="1"/>
  <c r="AR401" i="2"/>
  <c r="AS393" i="2"/>
  <c r="AS385" i="2"/>
  <c r="AU385" i="2" s="1"/>
  <c r="AS372" i="2"/>
  <c r="AU372" i="2" s="1"/>
  <c r="AS370" i="2"/>
  <c r="AS368" i="2"/>
  <c r="AR366" i="2"/>
  <c r="AS360" i="2"/>
  <c r="AU360" i="2" s="1"/>
  <c r="AS352" i="2"/>
  <c r="AU313" i="2"/>
  <c r="AS310" i="2"/>
  <c r="AU310" i="2" s="1"/>
  <c r="AS308" i="2"/>
  <c r="AU308" i="2" s="1"/>
  <c r="AS306" i="2"/>
  <c r="AU306" i="2" s="1"/>
  <c r="AS297" i="2"/>
  <c r="AU297" i="2" s="1"/>
  <c r="AS296" i="2"/>
  <c r="AS288" i="2"/>
  <c r="AU288" i="2" s="1"/>
  <c r="AS280" i="2"/>
  <c r="AS268" i="2"/>
  <c r="AU268" i="2" s="1"/>
  <c r="AS260" i="2"/>
  <c r="AU260" i="2" s="1"/>
  <c r="AS252" i="2"/>
  <c r="AU252" i="2" s="1"/>
  <c r="AR249" i="2"/>
  <c r="AS244" i="2"/>
  <c r="AU244" i="2" s="1"/>
  <c r="AR242" i="2"/>
  <c r="AS236" i="2"/>
  <c r="AU236" i="2" s="1"/>
  <c r="AS234" i="2"/>
  <c r="AS232" i="2"/>
  <c r="AS224" i="2"/>
  <c r="AU224" i="2" s="1"/>
  <c r="AR212" i="2"/>
  <c r="AR188" i="2"/>
  <c r="AR156" i="2"/>
  <c r="AU64" i="2"/>
  <c r="AP1014" i="2"/>
  <c r="AR1014" i="2" s="1"/>
  <c r="AP1010" i="2"/>
  <c r="AP1006" i="2"/>
  <c r="AR1006" i="2" s="1"/>
  <c r="AP1002" i="2"/>
  <c r="AR1002" i="2" s="1"/>
  <c r="AP998" i="2"/>
  <c r="AR998" i="2" s="1"/>
  <c r="AP994" i="2"/>
  <c r="AR994" i="2" s="1"/>
  <c r="AP990" i="2"/>
  <c r="AR990" i="2" s="1"/>
  <c r="AP987" i="2"/>
  <c r="AP984" i="2"/>
  <c r="AR984" i="2" s="1"/>
  <c r="AP974" i="2"/>
  <c r="AP971" i="2"/>
  <c r="AR971" i="2" s="1"/>
  <c r="AP968" i="2"/>
  <c r="AR968" i="2" s="1"/>
  <c r="AP958" i="2"/>
  <c r="AR958" i="2" s="1"/>
  <c r="AP955" i="2"/>
  <c r="AP952" i="2"/>
  <c r="AR952" i="2" s="1"/>
  <c r="AP945" i="2"/>
  <c r="AR945" i="2" s="1"/>
  <c r="AP938" i="2"/>
  <c r="AR938" i="2" s="1"/>
  <c r="AP934" i="2"/>
  <c r="AR934" i="2" s="1"/>
  <c r="AP931" i="2"/>
  <c r="AR931" i="2" s="1"/>
  <c r="AP928" i="2"/>
  <c r="AP918" i="2"/>
  <c r="AR918" i="2" s="1"/>
  <c r="AP915" i="2"/>
  <c r="AP912" i="2"/>
  <c r="AR912" i="2" s="1"/>
  <c r="AP902" i="2"/>
  <c r="AR902" i="2" s="1"/>
  <c r="AP899" i="2"/>
  <c r="AR899" i="2" s="1"/>
  <c r="AP896" i="2"/>
  <c r="AR896" i="2" s="1"/>
  <c r="AP886" i="2"/>
  <c r="AR886" i="2" s="1"/>
  <c r="AP883" i="2"/>
  <c r="AR883" i="2" s="1"/>
  <c r="AP880" i="2"/>
  <c r="AR880" i="2" s="1"/>
  <c r="AP870" i="2"/>
  <c r="AR870" i="2" s="1"/>
  <c r="AP859" i="2"/>
  <c r="AP856" i="2"/>
  <c r="AR856" i="2" s="1"/>
  <c r="AP838" i="2"/>
  <c r="AR838" i="2" s="1"/>
  <c r="AP827" i="2"/>
  <c r="AP824" i="2"/>
  <c r="AR824" i="2" s="1"/>
  <c r="AP806" i="2"/>
  <c r="AR806" i="2" s="1"/>
  <c r="AP795" i="2"/>
  <c r="AR795" i="2" s="1"/>
  <c r="AP792" i="2"/>
  <c r="AP774" i="2"/>
  <c r="AP763" i="2"/>
  <c r="AR763" i="2" s="1"/>
  <c r="AP760" i="2"/>
  <c r="AR760" i="2" s="1"/>
  <c r="AP742" i="2"/>
  <c r="AR742" i="2" s="1"/>
  <c r="AP731" i="2"/>
  <c r="AR731" i="2" s="1"/>
  <c r="AP712" i="2"/>
  <c r="AR712" i="2" s="1"/>
  <c r="AP686" i="2"/>
  <c r="AR686" i="2" s="1"/>
  <c r="AP644" i="2"/>
  <c r="AR644" i="2" s="1"/>
  <c r="AP625" i="2"/>
  <c r="AR625" i="2" s="1"/>
  <c r="AP599" i="2"/>
  <c r="AR599" i="2" s="1"/>
  <c r="AP580" i="2"/>
  <c r="AR580" i="2" s="1"/>
  <c r="AP561" i="2"/>
  <c r="AR561" i="2" s="1"/>
  <c r="AP535" i="2"/>
  <c r="AR535" i="2" s="1"/>
  <c r="AP516" i="2"/>
  <c r="AR516" i="2" s="1"/>
  <c r="AP472" i="2"/>
  <c r="AR472" i="2" s="1"/>
  <c r="AP446" i="2"/>
  <c r="AR446" i="2" s="1"/>
  <c r="AP427" i="2"/>
  <c r="AR427" i="2" s="1"/>
  <c r="AP408" i="2"/>
  <c r="AR408" i="2" s="1"/>
  <c r="AP382" i="2"/>
  <c r="AR382" i="2" s="1"/>
  <c r="AP363" i="2"/>
  <c r="AR363" i="2" s="1"/>
  <c r="AP329" i="2"/>
  <c r="AR329" i="2" s="1"/>
  <c r="AP325" i="2"/>
  <c r="AR325" i="2" s="1"/>
  <c r="AP303" i="2"/>
  <c r="AR303" i="2" s="1"/>
  <c r="AP265" i="2"/>
  <c r="AR265" i="2" s="1"/>
  <c r="AP261" i="2"/>
  <c r="AR261" i="2" s="1"/>
  <c r="AP239" i="2"/>
  <c r="AR239" i="2" s="1"/>
  <c r="AP235" i="2"/>
  <c r="AR235" i="2" s="1"/>
  <c r="AP83" i="2"/>
  <c r="AR83" i="2" s="1"/>
  <c r="AP97" i="2"/>
  <c r="AR97" i="2" s="1"/>
  <c r="AP105" i="2"/>
  <c r="AR105" i="2" s="1"/>
  <c r="AS600" i="2"/>
  <c r="AU600" i="2" s="1"/>
  <c r="AS592" i="2"/>
  <c r="AU592" i="2" s="1"/>
  <c r="AS572" i="2"/>
  <c r="AU572" i="2" s="1"/>
  <c r="AR570" i="2"/>
  <c r="AR554" i="2"/>
  <c r="AS540" i="2"/>
  <c r="AU540" i="2" s="1"/>
  <c r="AS531" i="2"/>
  <c r="AU531" i="2" s="1"/>
  <c r="AS523" i="2"/>
  <c r="AU523" i="2" s="1"/>
  <c r="AS515" i="2"/>
  <c r="AU515" i="2" s="1"/>
  <c r="AS507" i="2"/>
  <c r="AU507" i="2" s="1"/>
  <c r="AS499" i="2"/>
  <c r="AU499" i="2" s="1"/>
  <c r="AS491" i="2"/>
  <c r="AU491" i="2" s="1"/>
  <c r="AS488" i="2"/>
  <c r="AU488" i="2" s="1"/>
  <c r="AS487" i="2"/>
  <c r="AU487" i="2" s="1"/>
  <c r="AS484" i="2"/>
  <c r="AU484" i="2" s="1"/>
  <c r="AS483" i="2"/>
  <c r="AU483" i="2" s="1"/>
  <c r="AS467" i="2"/>
  <c r="AU467" i="2" s="1"/>
  <c r="AS447" i="2"/>
  <c r="AU447" i="2" s="1"/>
  <c r="AS445" i="2"/>
  <c r="AS443" i="2"/>
  <c r="AS435" i="2"/>
  <c r="AU435" i="2" s="1"/>
  <c r="AR433" i="2"/>
  <c r="AS427" i="2"/>
  <c r="AU427" i="2" s="1"/>
  <c r="AS419" i="2"/>
  <c r="AU419" i="2" s="1"/>
  <c r="AS411" i="2"/>
  <c r="AU411" i="2" s="1"/>
  <c r="AS397" i="2"/>
  <c r="AS389" i="2"/>
  <c r="AU389" i="2" s="1"/>
  <c r="AS377" i="2"/>
  <c r="AS364" i="2"/>
  <c r="AU364" i="2" s="1"/>
  <c r="AS356" i="2"/>
  <c r="AS348" i="2"/>
  <c r="AU348" i="2" s="1"/>
  <c r="AS344" i="2"/>
  <c r="AS342" i="2"/>
  <c r="AU342" i="2" s="1"/>
  <c r="AS340" i="2"/>
  <c r="AS338" i="2"/>
  <c r="AU338" i="2" s="1"/>
  <c r="AS336" i="2"/>
  <c r="AS334" i="2"/>
  <c r="AU334" i="2" s="1"/>
  <c r="AS332" i="2"/>
  <c r="AS330" i="2"/>
  <c r="AS328" i="2"/>
  <c r="AS326" i="2"/>
  <c r="AU326" i="2" s="1"/>
  <c r="AS324" i="2"/>
  <c r="AS322" i="2"/>
  <c r="AU322" i="2" s="1"/>
  <c r="AS320" i="2"/>
  <c r="AS318" i="2"/>
  <c r="AU318" i="2" s="1"/>
  <c r="AS316" i="2"/>
  <c r="AS314" i="2"/>
  <c r="AU314" i="2" s="1"/>
  <c r="AS300" i="2"/>
  <c r="AS292" i="2"/>
  <c r="AU292" i="2" s="1"/>
  <c r="AS284" i="2"/>
  <c r="AU284" i="2" s="1"/>
  <c r="AR274" i="2"/>
  <c r="AS264" i="2"/>
  <c r="AS256" i="2"/>
  <c r="AU256" i="2" s="1"/>
  <c r="AS248" i="2"/>
  <c r="AS240" i="2"/>
  <c r="AU240" i="2" s="1"/>
  <c r="AS228" i="2"/>
  <c r="AU228" i="2" s="1"/>
  <c r="AS220" i="2"/>
  <c r="AU220" i="2" s="1"/>
  <c r="AR172" i="2"/>
  <c r="AR64" i="2"/>
  <c r="AP1016" i="2"/>
  <c r="AR1016" i="2" s="1"/>
  <c r="AP1012" i="2"/>
  <c r="AP1008" i="2"/>
  <c r="AP1004" i="2"/>
  <c r="AR1004" i="2" s="1"/>
  <c r="AP1000" i="2"/>
  <c r="AR1000" i="2" s="1"/>
  <c r="AP996" i="2"/>
  <c r="AP992" i="2"/>
  <c r="AP982" i="2"/>
  <c r="AR982" i="2" s="1"/>
  <c r="AP979" i="2"/>
  <c r="AR979" i="2" s="1"/>
  <c r="AP976" i="2"/>
  <c r="AR976" i="2" s="1"/>
  <c r="AP966" i="2"/>
  <c r="AR966" i="2" s="1"/>
  <c r="AP963" i="2"/>
  <c r="AR963" i="2" s="1"/>
  <c r="AP960" i="2"/>
  <c r="AR960" i="2" s="1"/>
  <c r="AP950" i="2"/>
  <c r="AR950" i="2" s="1"/>
  <c r="AP947" i="2"/>
  <c r="AP943" i="2"/>
  <c r="AP940" i="2"/>
  <c r="AR940" i="2" s="1"/>
  <c r="AP936" i="2"/>
  <c r="AR936" i="2" s="1"/>
  <c r="AP926" i="2"/>
  <c r="AR926" i="2" s="1"/>
  <c r="AP923" i="2"/>
  <c r="AR923" i="2" s="1"/>
  <c r="AP920" i="2"/>
  <c r="AR920" i="2" s="1"/>
  <c r="AP910" i="2"/>
  <c r="AR910" i="2" s="1"/>
  <c r="AP907" i="2"/>
  <c r="AP904" i="2"/>
  <c r="AP894" i="2"/>
  <c r="AR894" i="2" s="1"/>
  <c r="AP891" i="2"/>
  <c r="AR891" i="2" s="1"/>
  <c r="AP888" i="2"/>
  <c r="AP878" i="2"/>
  <c r="AR878" i="2" s="1"/>
  <c r="AP875" i="2"/>
  <c r="AP872" i="2"/>
  <c r="AR872" i="2" s="1"/>
  <c r="AP854" i="2"/>
  <c r="AR854" i="2" s="1"/>
  <c r="AP843" i="2"/>
  <c r="AP840" i="2"/>
  <c r="AR840" i="2" s="1"/>
  <c r="AP822" i="2"/>
  <c r="AR822" i="2" s="1"/>
  <c r="AP811" i="2"/>
  <c r="AP808" i="2"/>
  <c r="AR808" i="2" s="1"/>
  <c r="AP790" i="2"/>
  <c r="AR790" i="2" s="1"/>
  <c r="AP779" i="2"/>
  <c r="AP776" i="2"/>
  <c r="AP758" i="2"/>
  <c r="AR758" i="2" s="1"/>
  <c r="AP747" i="2"/>
  <c r="AR747" i="2" s="1"/>
  <c r="AP744" i="2"/>
  <c r="AR744" i="2" s="1"/>
  <c r="AP718" i="2"/>
  <c r="AR718" i="2" s="1"/>
  <c r="AP699" i="2"/>
  <c r="AR699" i="2" s="1"/>
  <c r="AP676" i="2"/>
  <c r="AR676" i="2" s="1"/>
  <c r="AP672" i="2"/>
  <c r="AR672" i="2" s="1"/>
  <c r="AP631" i="2"/>
  <c r="AR631" i="2" s="1"/>
  <c r="AP612" i="2"/>
  <c r="AR612" i="2" s="1"/>
  <c r="AP593" i="2"/>
  <c r="AR593" i="2" s="1"/>
  <c r="AP567" i="2"/>
  <c r="AR567" i="2" s="1"/>
  <c r="AP548" i="2"/>
  <c r="AR548" i="2" s="1"/>
  <c r="AP529" i="2"/>
  <c r="AR529" i="2" s="1"/>
  <c r="AP478" i="2"/>
  <c r="AR478" i="2" s="1"/>
  <c r="AP459" i="2"/>
  <c r="AR459" i="2" s="1"/>
  <c r="AP440" i="2"/>
  <c r="AR440" i="2" s="1"/>
  <c r="AP414" i="2"/>
  <c r="AR414" i="2" s="1"/>
  <c r="AP395" i="2"/>
  <c r="AR395" i="2" s="1"/>
  <c r="AP376" i="2"/>
  <c r="AR376" i="2" s="1"/>
  <c r="AP369" i="2"/>
  <c r="AR369" i="2" s="1"/>
  <c r="AP335" i="2"/>
  <c r="AR335" i="2" s="1"/>
  <c r="AP297" i="2"/>
  <c r="AR297" i="2" s="1"/>
  <c r="AP293" i="2"/>
  <c r="AR293" i="2" s="1"/>
  <c r="AP271" i="2"/>
  <c r="AR271" i="2" s="1"/>
  <c r="AP222" i="2"/>
  <c r="AR222" i="2" s="1"/>
  <c r="AP276" i="2"/>
  <c r="AR276" i="2" s="1"/>
  <c r="AP292" i="2"/>
  <c r="AR292" i="2" s="1"/>
  <c r="AP308" i="2"/>
  <c r="AR308" i="2" s="1"/>
  <c r="AP324" i="2"/>
  <c r="AR324" i="2" s="1"/>
  <c r="AP340" i="2"/>
  <c r="AR340" i="2" s="1"/>
  <c r="AP362" i="2"/>
  <c r="AR362" i="2" s="1"/>
  <c r="AP368" i="2"/>
  <c r="AR368" i="2" s="1"/>
  <c r="AP378" i="2"/>
  <c r="AR378" i="2" s="1"/>
  <c r="AP397" i="2"/>
  <c r="AR397" i="2" s="1"/>
  <c r="AP413" i="2"/>
  <c r="AR413" i="2" s="1"/>
  <c r="AP429" i="2"/>
  <c r="AR429" i="2" s="1"/>
  <c r="AP445" i="2"/>
  <c r="AR445" i="2" s="1"/>
  <c r="AP461" i="2"/>
  <c r="AR461" i="2" s="1"/>
  <c r="AP477" i="2"/>
  <c r="AR477" i="2" s="1"/>
  <c r="AP501" i="2"/>
  <c r="AR501" i="2" s="1"/>
  <c r="AP518" i="2"/>
  <c r="AR518" i="2" s="1"/>
  <c r="AP534" i="2"/>
  <c r="AR534" i="2" s="1"/>
  <c r="AP550" i="2"/>
  <c r="AR550" i="2" s="1"/>
  <c r="AP566" i="2"/>
  <c r="AR566" i="2" s="1"/>
  <c r="AP582" i="2"/>
  <c r="AR582" i="2" s="1"/>
  <c r="AP598" i="2"/>
  <c r="AR598" i="2" s="1"/>
  <c r="AP614" i="2"/>
  <c r="AR614" i="2" s="1"/>
  <c r="AP630" i="2"/>
  <c r="AR630" i="2" s="1"/>
  <c r="AP646" i="2"/>
  <c r="AR646" i="2" s="1"/>
  <c r="AP648" i="2"/>
  <c r="AR648" i="2" s="1"/>
  <c r="AP650" i="2"/>
  <c r="AR650" i="2" s="1"/>
  <c r="AP652" i="2"/>
  <c r="AR652" i="2" s="1"/>
  <c r="AP657" i="2"/>
  <c r="AR657" i="2" s="1"/>
  <c r="AP685" i="2"/>
  <c r="AR685" i="2" s="1"/>
  <c r="AP701" i="2"/>
  <c r="AR701" i="2" s="1"/>
  <c r="AP717" i="2"/>
  <c r="AR717" i="2" s="1"/>
  <c r="AP733" i="2"/>
  <c r="AR733" i="2" s="1"/>
  <c r="AP749" i="2"/>
  <c r="AR749" i="2" s="1"/>
  <c r="AP765" i="2"/>
  <c r="AR765" i="2" s="1"/>
  <c r="AP781" i="2"/>
  <c r="AR781" i="2" s="1"/>
  <c r="AP797" i="2"/>
  <c r="AR797" i="2" s="1"/>
  <c r="AP813" i="2"/>
  <c r="AR813" i="2" s="1"/>
  <c r="AP829" i="2"/>
  <c r="AR829" i="2" s="1"/>
  <c r="AP845" i="2"/>
  <c r="AR845" i="2" s="1"/>
  <c r="AP861" i="2"/>
  <c r="AR861" i="2" s="1"/>
  <c r="AP316" i="2"/>
  <c r="AR316" i="2" s="1"/>
  <c r="AP332" i="2"/>
  <c r="AR332" i="2" s="1"/>
  <c r="AP348" i="2"/>
  <c r="AR348" i="2" s="1"/>
  <c r="AP354" i="2"/>
  <c r="AR354" i="2" s="1"/>
  <c r="AP389" i="2"/>
  <c r="AR389" i="2" s="1"/>
  <c r="AP405" i="2"/>
  <c r="AR405" i="2" s="1"/>
  <c r="AP421" i="2"/>
  <c r="AR421" i="2" s="1"/>
  <c r="AP437" i="2"/>
  <c r="AR437" i="2" s="1"/>
  <c r="AP453" i="2"/>
  <c r="AR453" i="2" s="1"/>
  <c r="AP469" i="2"/>
  <c r="AR469" i="2" s="1"/>
  <c r="AP485" i="2"/>
  <c r="AR485" i="2" s="1"/>
  <c r="AP491" i="2"/>
  <c r="AR491" i="2" s="1"/>
  <c r="AP497" i="2"/>
  <c r="AR497" i="2" s="1"/>
  <c r="AP526" i="2"/>
  <c r="AR526" i="2" s="1"/>
  <c r="AP542" i="2"/>
  <c r="AR542" i="2" s="1"/>
  <c r="AP558" i="2"/>
  <c r="AR558" i="2" s="1"/>
  <c r="AP574" i="2"/>
  <c r="AR574" i="2" s="1"/>
  <c r="AP590" i="2"/>
  <c r="AR590" i="2" s="1"/>
  <c r="AP606" i="2"/>
  <c r="AR606" i="2" s="1"/>
  <c r="AP622" i="2"/>
  <c r="AR622" i="2" s="1"/>
  <c r="AP638" i="2"/>
  <c r="AR638" i="2" s="1"/>
  <c r="AP647" i="2"/>
  <c r="AR647" i="2" s="1"/>
  <c r="AP649" i="2"/>
  <c r="AR649" i="2" s="1"/>
  <c r="AP651" i="2"/>
  <c r="AR651" i="2" s="1"/>
  <c r="AP653" i="2"/>
  <c r="AR653" i="2" s="1"/>
  <c r="AP669" i="2"/>
  <c r="AR669" i="2" s="1"/>
  <c r="AP693" i="2"/>
  <c r="AR693" i="2" s="1"/>
  <c r="AP709" i="2"/>
  <c r="AR709" i="2" s="1"/>
  <c r="AP725" i="2"/>
  <c r="AR725" i="2" s="1"/>
  <c r="AP741" i="2"/>
  <c r="AR741" i="2" s="1"/>
  <c r="AP757" i="2"/>
  <c r="AR757" i="2" s="1"/>
  <c r="AP773" i="2"/>
  <c r="AR773" i="2" s="1"/>
  <c r="AP789" i="2"/>
  <c r="AR789" i="2" s="1"/>
  <c r="AP805" i="2"/>
  <c r="AR805" i="2" s="1"/>
  <c r="AP821" i="2"/>
  <c r="AR821" i="2" s="1"/>
  <c r="AP837" i="2"/>
  <c r="AR837" i="2" s="1"/>
  <c r="AP853" i="2"/>
  <c r="AR853" i="2" s="1"/>
  <c r="AP869" i="2"/>
  <c r="AR869" i="2" s="1"/>
  <c r="AP76" i="2"/>
  <c r="AR76" i="2" s="1"/>
  <c r="AP93" i="2"/>
  <c r="AR93" i="2" s="1"/>
  <c r="AP109" i="2"/>
  <c r="AR109" i="2" s="1"/>
  <c r="AP125" i="2"/>
  <c r="AR125" i="2" s="1"/>
  <c r="AP141" i="2"/>
  <c r="AR141" i="2" s="1"/>
  <c r="AP152" i="2"/>
  <c r="AR152" i="2" s="1"/>
  <c r="AP160" i="2"/>
  <c r="AR160" i="2" s="1"/>
  <c r="AP168" i="2"/>
  <c r="AR168" i="2" s="1"/>
  <c r="AP176" i="2"/>
  <c r="AR176" i="2" s="1"/>
  <c r="AP184" i="2"/>
  <c r="AR184" i="2" s="1"/>
  <c r="AP192" i="2"/>
  <c r="AR192" i="2" s="1"/>
  <c r="AP200" i="2"/>
  <c r="AR200" i="2" s="1"/>
  <c r="AP208" i="2"/>
  <c r="AR208" i="2" s="1"/>
  <c r="AP216" i="2"/>
  <c r="AR216" i="2" s="1"/>
  <c r="AP250" i="2"/>
  <c r="AR250" i="2" s="1"/>
  <c r="AP266" i="2"/>
  <c r="AR266" i="2" s="1"/>
  <c r="AP282" i="2"/>
  <c r="AP298" i="2"/>
  <c r="AP314" i="2"/>
  <c r="AR314" i="2" s="1"/>
  <c r="AP330" i="2"/>
  <c r="AR330" i="2" s="1"/>
  <c r="AP346" i="2"/>
  <c r="AP352" i="2"/>
  <c r="AR352" i="2" s="1"/>
  <c r="AP364" i="2"/>
  <c r="AR364" i="2" s="1"/>
  <c r="AP380" i="2"/>
  <c r="AR380" i="2" s="1"/>
  <c r="AP393" i="2"/>
  <c r="AP409" i="2"/>
  <c r="AR409" i="2" s="1"/>
  <c r="AP425" i="2"/>
  <c r="AR425" i="2" s="1"/>
  <c r="AP441" i="2"/>
  <c r="AR441" i="2" s="1"/>
  <c r="AP457" i="2"/>
  <c r="AP473" i="2"/>
  <c r="AP489" i="2"/>
  <c r="AR489" i="2" s="1"/>
  <c r="AP514" i="2"/>
  <c r="AR514" i="2" s="1"/>
  <c r="AP530" i="2"/>
  <c r="AP546" i="2"/>
  <c r="AP562" i="2"/>
  <c r="AR562" i="2" s="1"/>
  <c r="AP578" i="2"/>
  <c r="AR578" i="2" s="1"/>
  <c r="AP594" i="2"/>
  <c r="AR594" i="2" s="1"/>
  <c r="AP610" i="2"/>
  <c r="AR610" i="2" s="1"/>
  <c r="AP626" i="2"/>
  <c r="AR626" i="2" s="1"/>
  <c r="AP642" i="2"/>
  <c r="AR642" i="2" s="1"/>
  <c r="AP677" i="2"/>
  <c r="AP697" i="2"/>
  <c r="AP713" i="2"/>
  <c r="AR713" i="2" s="1"/>
  <c r="AP729" i="2"/>
  <c r="AR729" i="2" s="1"/>
  <c r="AP154" i="2"/>
  <c r="AR154" i="2" s="1"/>
  <c r="AP739" i="2"/>
  <c r="AR739" i="2" s="1"/>
  <c r="AP736" i="2"/>
  <c r="AR736" i="2" s="1"/>
  <c r="AP726" i="2"/>
  <c r="AR726" i="2" s="1"/>
  <c r="AP723" i="2"/>
  <c r="AR723" i="2" s="1"/>
  <c r="AP720" i="2"/>
  <c r="AR720" i="2" s="1"/>
  <c r="AP710" i="2"/>
  <c r="AR710" i="2" s="1"/>
  <c r="AP707" i="2"/>
  <c r="AR707" i="2" s="1"/>
  <c r="AP704" i="2"/>
  <c r="AR704" i="2" s="1"/>
  <c r="AP694" i="2"/>
  <c r="AR694" i="2" s="1"/>
  <c r="AP691" i="2"/>
  <c r="AR691" i="2" s="1"/>
  <c r="AP688" i="2"/>
  <c r="AP681" i="2"/>
  <c r="AR681" i="2" s="1"/>
  <c r="AP674" i="2"/>
  <c r="AR674" i="2" s="1"/>
  <c r="AP670" i="2"/>
  <c r="AR670" i="2" s="1"/>
  <c r="AP667" i="2"/>
  <c r="AR667" i="2" s="1"/>
  <c r="AP663" i="2"/>
  <c r="AR663" i="2" s="1"/>
  <c r="AP660" i="2"/>
  <c r="AR660" i="2" s="1"/>
  <c r="AP654" i="2"/>
  <c r="AR654" i="2" s="1"/>
  <c r="AP639" i="2"/>
  <c r="AR639" i="2" s="1"/>
  <c r="AP636" i="2"/>
  <c r="AR636" i="2" s="1"/>
  <c r="AP633" i="2"/>
  <c r="AR633" i="2" s="1"/>
  <c r="AP623" i="2"/>
  <c r="AP620" i="2"/>
  <c r="AR620" i="2" s="1"/>
  <c r="AP617" i="2"/>
  <c r="AP607" i="2"/>
  <c r="AP604" i="2"/>
  <c r="AR604" i="2" s="1"/>
  <c r="AP601" i="2"/>
  <c r="AR601" i="2" s="1"/>
  <c r="AP591" i="2"/>
  <c r="AR591" i="2" s="1"/>
  <c r="AP588" i="2"/>
  <c r="AR588" i="2" s="1"/>
  <c r="AP585" i="2"/>
  <c r="AP575" i="2"/>
  <c r="AR575" i="2" s="1"/>
  <c r="AP572" i="2"/>
  <c r="AR572" i="2" s="1"/>
  <c r="AP569" i="2"/>
  <c r="AR569" i="2" s="1"/>
  <c r="AP559" i="2"/>
  <c r="AR559" i="2" s="1"/>
  <c r="AP556" i="2"/>
  <c r="AR556" i="2" s="1"/>
  <c r="AP553" i="2"/>
  <c r="AR553" i="2" s="1"/>
  <c r="AP543" i="2"/>
  <c r="AR543" i="2" s="1"/>
  <c r="AP540" i="2"/>
  <c r="AR540" i="2" s="1"/>
  <c r="AP537" i="2"/>
  <c r="AP527" i="2"/>
  <c r="AR527" i="2" s="1"/>
  <c r="AP524" i="2"/>
  <c r="AR524" i="2" s="1"/>
  <c r="AP521" i="2"/>
  <c r="AR521" i="2" s="1"/>
  <c r="AP511" i="2"/>
  <c r="AR511" i="2" s="1"/>
  <c r="AP508" i="2"/>
  <c r="AR508" i="2" s="1"/>
  <c r="AP504" i="2"/>
  <c r="AR504" i="2" s="1"/>
  <c r="AP498" i="2"/>
  <c r="AR498" i="2" s="1"/>
  <c r="AP495" i="2"/>
  <c r="AR495" i="2" s="1"/>
  <c r="AP492" i="2"/>
  <c r="AR492" i="2" s="1"/>
  <c r="AP486" i="2"/>
  <c r="AR486" i="2" s="1"/>
  <c r="AP483" i="2"/>
  <c r="AR483" i="2" s="1"/>
  <c r="AP480" i="2"/>
  <c r="AR480" i="2" s="1"/>
  <c r="AP470" i="2"/>
  <c r="AR470" i="2" s="1"/>
  <c r="AP467" i="2"/>
  <c r="AP464" i="2"/>
  <c r="AR464" i="2" s="1"/>
  <c r="AP454" i="2"/>
  <c r="AR454" i="2" s="1"/>
  <c r="AP451" i="2"/>
  <c r="AR451" i="2" s="1"/>
  <c r="AP448" i="2"/>
  <c r="AR448" i="2" s="1"/>
  <c r="AP438" i="2"/>
  <c r="AP435" i="2"/>
  <c r="AP432" i="2"/>
  <c r="AR432" i="2" s="1"/>
  <c r="AP422" i="2"/>
  <c r="AP419" i="2"/>
  <c r="AR419" i="2" s="1"/>
  <c r="AP416" i="2"/>
  <c r="AP406" i="2"/>
  <c r="AR406" i="2" s="1"/>
  <c r="AP403" i="2"/>
  <c r="AR403" i="2" s="1"/>
  <c r="AP400" i="2"/>
  <c r="AR400" i="2" s="1"/>
  <c r="AP390" i="2"/>
  <c r="AR390" i="2" s="1"/>
  <c r="AP387" i="2"/>
  <c r="AP384" i="2"/>
  <c r="AR384" i="2" s="1"/>
  <c r="AP374" i="2"/>
  <c r="AR374" i="2" s="1"/>
  <c r="AP371" i="2"/>
  <c r="AR371" i="2" s="1"/>
  <c r="AP358" i="2"/>
  <c r="AR358" i="2" s="1"/>
  <c r="AP355" i="2"/>
  <c r="AR355" i="2" s="1"/>
  <c r="AP349" i="2"/>
  <c r="AP343" i="2"/>
  <c r="AR343" i="2" s="1"/>
  <c r="AP337" i="2"/>
  <c r="AR337" i="2" s="1"/>
  <c r="AP333" i="2"/>
  <c r="AR333" i="2" s="1"/>
  <c r="AP327" i="2"/>
  <c r="AR327" i="2" s="1"/>
  <c r="AP321" i="2"/>
  <c r="AR321" i="2" s="1"/>
  <c r="AP317" i="2"/>
  <c r="AR317" i="2" s="1"/>
  <c r="AP311" i="2"/>
  <c r="AR311" i="2" s="1"/>
  <c r="AP305" i="2"/>
  <c r="AR305" i="2" s="1"/>
  <c r="AP301" i="2"/>
  <c r="AR301" i="2" s="1"/>
  <c r="AP295" i="2"/>
  <c r="AR295" i="2" s="1"/>
  <c r="AP289" i="2"/>
  <c r="AP285" i="2"/>
  <c r="AR285" i="2" s="1"/>
  <c r="AP279" i="2"/>
  <c r="AR279" i="2" s="1"/>
  <c r="AP273" i="2"/>
  <c r="AR273" i="2" s="1"/>
  <c r="AP269" i="2"/>
  <c r="AR269" i="2" s="1"/>
  <c r="AP263" i="2"/>
  <c r="AR263" i="2" s="1"/>
  <c r="AP257" i="2"/>
  <c r="AR257" i="2" s="1"/>
  <c r="AP253" i="2"/>
  <c r="AR253" i="2" s="1"/>
  <c r="AP247" i="2"/>
  <c r="AR247" i="2" s="1"/>
  <c r="AP241" i="2"/>
  <c r="AR241" i="2" s="1"/>
  <c r="AP237" i="2"/>
  <c r="AR237" i="2" s="1"/>
  <c r="AP19" i="2"/>
  <c r="AR19" i="2" s="1"/>
  <c r="AP61" i="2"/>
  <c r="AR61" i="2" s="1"/>
  <c r="AP69" i="2"/>
  <c r="AR69" i="2" s="1"/>
  <c r="AP80" i="2"/>
  <c r="AR80" i="2" s="1"/>
  <c r="AP84" i="2"/>
  <c r="AR84" i="2" s="1"/>
  <c r="AP88" i="2"/>
  <c r="AR88" i="2" s="1"/>
  <c r="AP116" i="2"/>
  <c r="AR116" i="2" s="1"/>
  <c r="AP120" i="2"/>
  <c r="AR120" i="2" s="1"/>
  <c r="AP124" i="2"/>
  <c r="AR124" i="2" s="1"/>
  <c r="AP128" i="2"/>
  <c r="AR128" i="2" s="1"/>
  <c r="AP132" i="2"/>
  <c r="AR132" i="2" s="1"/>
  <c r="AP136" i="2"/>
  <c r="AR136" i="2" s="1"/>
  <c r="AP140" i="2"/>
  <c r="AR140" i="2" s="1"/>
  <c r="AP144" i="2"/>
  <c r="AR144" i="2" s="1"/>
  <c r="AP54" i="2"/>
  <c r="AR54" i="2" s="1"/>
  <c r="AP72" i="2"/>
  <c r="AR72" i="2" s="1"/>
  <c r="AP77" i="2"/>
  <c r="AR77" i="2" s="1"/>
  <c r="AP82" i="2"/>
  <c r="AR82" i="2" s="1"/>
  <c r="AP90" i="2"/>
  <c r="AR90" i="2" s="1"/>
  <c r="AP118" i="2"/>
  <c r="AR118" i="2" s="1"/>
  <c r="AP122" i="2"/>
  <c r="AR122" i="2" s="1"/>
  <c r="AP126" i="2"/>
  <c r="AR126" i="2" s="1"/>
  <c r="AP130" i="2"/>
  <c r="AR130" i="2" s="1"/>
  <c r="AP134" i="2"/>
  <c r="AR134" i="2" s="1"/>
  <c r="AP138" i="2"/>
  <c r="AR138" i="2" s="1"/>
  <c r="AP142" i="2"/>
  <c r="AR142" i="2" s="1"/>
  <c r="AP146" i="2"/>
  <c r="AR146" i="2" s="1"/>
  <c r="AP150" i="2"/>
  <c r="AR150" i="2" s="1"/>
  <c r="AP158" i="2"/>
  <c r="AR158" i="2" s="1"/>
  <c r="AP162" i="2"/>
  <c r="AR162" i="2" s="1"/>
  <c r="AP166" i="2"/>
  <c r="AR166" i="2" s="1"/>
  <c r="AP170" i="2"/>
  <c r="AR170" i="2" s="1"/>
  <c r="AP174" i="2"/>
  <c r="AR174" i="2" s="1"/>
  <c r="AP178" i="2"/>
  <c r="AR178" i="2" s="1"/>
  <c r="AP182" i="2"/>
  <c r="AR182" i="2" s="1"/>
  <c r="AP186" i="2"/>
  <c r="AR186" i="2" s="1"/>
  <c r="AP190" i="2"/>
  <c r="AR190" i="2" s="1"/>
  <c r="AP194" i="2"/>
  <c r="AR194" i="2" s="1"/>
  <c r="AP198" i="2"/>
  <c r="AR198" i="2" s="1"/>
  <c r="AP202" i="2"/>
  <c r="AR202" i="2" s="1"/>
  <c r="AP206" i="2"/>
  <c r="AR206" i="2" s="1"/>
  <c r="AP210" i="2"/>
  <c r="AR210" i="2" s="1"/>
  <c r="AP214" i="2"/>
  <c r="AR214" i="2" s="1"/>
  <c r="AP220" i="2"/>
  <c r="AR220" i="2" s="1"/>
  <c r="AP236" i="2"/>
  <c r="AR236" i="2" s="1"/>
  <c r="AP68" i="2"/>
  <c r="AR68" i="2" s="1"/>
  <c r="AP73" i="2"/>
  <c r="AR73" i="2" s="1"/>
  <c r="AP87" i="2"/>
  <c r="AR87" i="2" s="1"/>
  <c r="AP119" i="2"/>
  <c r="AR119" i="2" s="1"/>
  <c r="AP123" i="2"/>
  <c r="AR123" i="2" s="1"/>
  <c r="AP127" i="2"/>
  <c r="AP131" i="2"/>
  <c r="AR131" i="2" s="1"/>
  <c r="AP135" i="2"/>
  <c r="AR135" i="2" s="1"/>
  <c r="AP139" i="2"/>
  <c r="AP143" i="2"/>
  <c r="AR143" i="2" s="1"/>
  <c r="AP147" i="2"/>
  <c r="AR147" i="2" s="1"/>
  <c r="AP151" i="2"/>
  <c r="AP155" i="2"/>
  <c r="AR155" i="2" s="1"/>
  <c r="AP163" i="2"/>
  <c r="AP167" i="2"/>
  <c r="AP171" i="2"/>
  <c r="AR171" i="2" s="1"/>
  <c r="AP175" i="2"/>
  <c r="AP179" i="2"/>
  <c r="AP183" i="2"/>
  <c r="AP187" i="2"/>
  <c r="AR187" i="2" s="1"/>
  <c r="AP191" i="2"/>
  <c r="AR191" i="2" s="1"/>
  <c r="AP195" i="2"/>
  <c r="AR195" i="2" s="1"/>
  <c r="AP199" i="2"/>
  <c r="AR199" i="2" s="1"/>
  <c r="AP203" i="2"/>
  <c r="AR203" i="2" s="1"/>
  <c r="AP207" i="2"/>
  <c r="AR207" i="2" s="1"/>
  <c r="AP211" i="2"/>
  <c r="AR211" i="2" s="1"/>
  <c r="AP215" i="2"/>
  <c r="AR215" i="2" s="1"/>
  <c r="AP218" i="2"/>
  <c r="AR218" i="2" s="1"/>
  <c r="AN21" i="2"/>
  <c r="AT21" i="2"/>
  <c r="AT13" i="2" s="1"/>
  <c r="AP59" i="2"/>
  <c r="AR59" i="2" s="1"/>
  <c r="AP75" i="2"/>
  <c r="AR75" i="2" s="1"/>
  <c r="AP91" i="2"/>
  <c r="AR91" i="2" s="1"/>
  <c r="AS18" i="2"/>
  <c r="AP92" i="2"/>
  <c r="AR92" i="2" s="1"/>
  <c r="AP94" i="2"/>
  <c r="AR94" i="2" s="1"/>
  <c r="AP95" i="2"/>
  <c r="AR95" i="2" s="1"/>
  <c r="AP96" i="2"/>
  <c r="AR96" i="2" s="1"/>
  <c r="AP98" i="2"/>
  <c r="AR98" i="2" s="1"/>
  <c r="AP99" i="2"/>
  <c r="AR99" i="2" s="1"/>
  <c r="AP100" i="2"/>
  <c r="AR100" i="2" s="1"/>
  <c r="AP102" i="2"/>
  <c r="AR102" i="2" s="1"/>
  <c r="AP103" i="2"/>
  <c r="AR103" i="2" s="1"/>
  <c r="AP104" i="2"/>
  <c r="AR104" i="2" s="1"/>
  <c r="AP106" i="2"/>
  <c r="AR106" i="2" s="1"/>
  <c r="AP107" i="2"/>
  <c r="AR107" i="2" s="1"/>
  <c r="AP108" i="2"/>
  <c r="AR108" i="2" s="1"/>
  <c r="AP110" i="2"/>
  <c r="AR110" i="2" s="1"/>
  <c r="AP111" i="2"/>
  <c r="AP112" i="2"/>
  <c r="AR112" i="2" s="1"/>
  <c r="AP114" i="2"/>
  <c r="AR114" i="2" s="1"/>
  <c r="AP115" i="2"/>
  <c r="AP876" i="2"/>
  <c r="AR876" i="2" s="1"/>
  <c r="AP866" i="2"/>
  <c r="AR866" i="2" s="1"/>
  <c r="AP863" i="2"/>
  <c r="AR863" i="2" s="1"/>
  <c r="AP860" i="2"/>
  <c r="AR860" i="2" s="1"/>
  <c r="AP850" i="2"/>
  <c r="AR850" i="2" s="1"/>
  <c r="AP847" i="2"/>
  <c r="AR847" i="2" s="1"/>
  <c r="AP844" i="2"/>
  <c r="AR844" i="2" s="1"/>
  <c r="AP834" i="2"/>
  <c r="AR834" i="2" s="1"/>
  <c r="AP831" i="2"/>
  <c r="AR831" i="2" s="1"/>
  <c r="AP828" i="2"/>
  <c r="AR828" i="2" s="1"/>
  <c r="AP818" i="2"/>
  <c r="AR818" i="2" s="1"/>
  <c r="AP815" i="2"/>
  <c r="AP812" i="2"/>
  <c r="AR812" i="2" s="1"/>
  <c r="AP802" i="2"/>
  <c r="AR802" i="2" s="1"/>
  <c r="AP799" i="2"/>
  <c r="AP796" i="2"/>
  <c r="AR796" i="2" s="1"/>
  <c r="AP786" i="2"/>
  <c r="AR786" i="2" s="1"/>
  <c r="AP783" i="2"/>
  <c r="AR783" i="2" s="1"/>
  <c r="AP780" i="2"/>
  <c r="AR780" i="2" s="1"/>
  <c r="AP770" i="2"/>
  <c r="AR770" i="2" s="1"/>
  <c r="AP767" i="2"/>
  <c r="AP764" i="2"/>
  <c r="AR764" i="2" s="1"/>
  <c r="AP754" i="2"/>
  <c r="AR754" i="2" s="1"/>
  <c r="AP751" i="2"/>
  <c r="AP748" i="2"/>
  <c r="AR748" i="2" s="1"/>
  <c r="AP738" i="2"/>
  <c r="AR738" i="2" s="1"/>
  <c r="AP735" i="2"/>
  <c r="AR735" i="2" s="1"/>
  <c r="AP732" i="2"/>
  <c r="AR732" i="2" s="1"/>
  <c r="AP722" i="2"/>
  <c r="AR722" i="2" s="1"/>
  <c r="AP719" i="2"/>
  <c r="AP716" i="2"/>
  <c r="AR716" i="2" s="1"/>
  <c r="AP706" i="2"/>
  <c r="AR706" i="2" s="1"/>
  <c r="AP703" i="2"/>
  <c r="AR703" i="2" s="1"/>
  <c r="AP700" i="2"/>
  <c r="AR700" i="2" s="1"/>
  <c r="AP690" i="2"/>
  <c r="AR690" i="2" s="1"/>
  <c r="AP687" i="2"/>
  <c r="AP684" i="2"/>
  <c r="AR684" i="2" s="1"/>
  <c r="AP680" i="2"/>
  <c r="AR680" i="2" s="1"/>
  <c r="AP673" i="2"/>
  <c r="AR673" i="2" s="1"/>
  <c r="AP666" i="2"/>
  <c r="AR666" i="2" s="1"/>
  <c r="AP662" i="2"/>
  <c r="AR662" i="2" s="1"/>
  <c r="AP659" i="2"/>
  <c r="AR659" i="2" s="1"/>
  <c r="AP656" i="2"/>
  <c r="AR656" i="2" s="1"/>
  <c r="AP645" i="2"/>
  <c r="AR645" i="2" s="1"/>
  <c r="AP635" i="2"/>
  <c r="AR635" i="2" s="1"/>
  <c r="AP632" i="2"/>
  <c r="AR632" i="2" s="1"/>
  <c r="AP629" i="2"/>
  <c r="AR629" i="2" s="1"/>
  <c r="AP619" i="2"/>
  <c r="AR619" i="2" s="1"/>
  <c r="AP616" i="2"/>
  <c r="AR616" i="2" s="1"/>
  <c r="AP613" i="2"/>
  <c r="AR613" i="2" s="1"/>
  <c r="AP603" i="2"/>
  <c r="AR603" i="2" s="1"/>
  <c r="AP600" i="2"/>
  <c r="AR600" i="2" s="1"/>
  <c r="AP597" i="2"/>
  <c r="AR597" i="2" s="1"/>
  <c r="AP587" i="2"/>
  <c r="AR587" i="2" s="1"/>
  <c r="AP584" i="2"/>
  <c r="AR584" i="2" s="1"/>
  <c r="AP581" i="2"/>
  <c r="AR581" i="2" s="1"/>
  <c r="AP571" i="2"/>
  <c r="AR571" i="2" s="1"/>
  <c r="AP568" i="2"/>
  <c r="AR568" i="2" s="1"/>
  <c r="AP565" i="2"/>
  <c r="AR565" i="2" s="1"/>
  <c r="AP555" i="2"/>
  <c r="AR555" i="2" s="1"/>
  <c r="AP552" i="2"/>
  <c r="AR552" i="2" s="1"/>
  <c r="AP549" i="2"/>
  <c r="AR549" i="2" s="1"/>
  <c r="AP539" i="2"/>
  <c r="AR539" i="2" s="1"/>
  <c r="AP536" i="2"/>
  <c r="AR536" i="2" s="1"/>
  <c r="AP533" i="2"/>
  <c r="AR533" i="2" s="1"/>
  <c r="AP523" i="2"/>
  <c r="AR523" i="2" s="1"/>
  <c r="AP520" i="2"/>
  <c r="AR520" i="2" s="1"/>
  <c r="AP517" i="2"/>
  <c r="AR517" i="2" s="1"/>
  <c r="AP510" i="2"/>
  <c r="AR510" i="2" s="1"/>
  <c r="AP507" i="2"/>
  <c r="AR507" i="2" s="1"/>
  <c r="AP503" i="2"/>
  <c r="AR503" i="2" s="1"/>
  <c r="AP500" i="2"/>
  <c r="AR500" i="2" s="1"/>
  <c r="AP494" i="2"/>
  <c r="AR494" i="2" s="1"/>
  <c r="AP482" i="2"/>
  <c r="AR482" i="2" s="1"/>
  <c r="AP479" i="2"/>
  <c r="AR479" i="2" s="1"/>
  <c r="AP476" i="2"/>
  <c r="AR476" i="2" s="1"/>
  <c r="AP466" i="2"/>
  <c r="AR466" i="2" s="1"/>
  <c r="AP463" i="2"/>
  <c r="AR463" i="2" s="1"/>
  <c r="AP460" i="2"/>
  <c r="AR460" i="2" s="1"/>
  <c r="AP450" i="2"/>
  <c r="AR450" i="2" s="1"/>
  <c r="AP447" i="2"/>
  <c r="AR447" i="2" s="1"/>
  <c r="AP444" i="2"/>
  <c r="AR444" i="2" s="1"/>
  <c r="AP434" i="2"/>
  <c r="AR434" i="2" s="1"/>
  <c r="AP431" i="2"/>
  <c r="AR431" i="2" s="1"/>
  <c r="AP428" i="2"/>
  <c r="AR428" i="2" s="1"/>
  <c r="AP418" i="2"/>
  <c r="AR418" i="2" s="1"/>
  <c r="AP415" i="2"/>
  <c r="AR415" i="2" s="1"/>
  <c r="AP412" i="2"/>
  <c r="AR412" i="2" s="1"/>
  <c r="AP402" i="2"/>
  <c r="AR402" i="2" s="1"/>
  <c r="AP399" i="2"/>
  <c r="AR399" i="2" s="1"/>
  <c r="AP396" i="2"/>
  <c r="AR396" i="2" s="1"/>
  <c r="AP386" i="2"/>
  <c r="AR386" i="2" s="1"/>
  <c r="AP383" i="2"/>
  <c r="AR383" i="2" s="1"/>
  <c r="AP377" i="2"/>
  <c r="AR377" i="2" s="1"/>
  <c r="AP373" i="2"/>
  <c r="AR373" i="2" s="1"/>
  <c r="AP370" i="2"/>
  <c r="AR370" i="2" s="1"/>
  <c r="AP367" i="2"/>
  <c r="AR367" i="2" s="1"/>
  <c r="AP361" i="2"/>
  <c r="AR361" i="2" s="1"/>
  <c r="AP357" i="2"/>
  <c r="AR357" i="2" s="1"/>
  <c r="AP342" i="2"/>
  <c r="AR342" i="2" s="1"/>
  <c r="AP339" i="2"/>
  <c r="AR339" i="2" s="1"/>
  <c r="AP336" i="2"/>
  <c r="AR336" i="2" s="1"/>
  <c r="AP326" i="2"/>
  <c r="AR326" i="2" s="1"/>
  <c r="AP323" i="2"/>
  <c r="AR323" i="2" s="1"/>
  <c r="AP320" i="2"/>
  <c r="AR320" i="2" s="1"/>
  <c r="AP310" i="2"/>
  <c r="AR310" i="2" s="1"/>
  <c r="AP307" i="2"/>
  <c r="AR307" i="2" s="1"/>
  <c r="AP304" i="2"/>
  <c r="AR304" i="2" s="1"/>
  <c r="AP300" i="2"/>
  <c r="AR300" i="2" s="1"/>
  <c r="AP294" i="2"/>
  <c r="AR294" i="2" s="1"/>
  <c r="AP291" i="2"/>
  <c r="AR291" i="2" s="1"/>
  <c r="AP288" i="2"/>
  <c r="AR288" i="2" s="1"/>
  <c r="AP284" i="2"/>
  <c r="AR284" i="2" s="1"/>
  <c r="AP278" i="2"/>
  <c r="AR278" i="2" s="1"/>
  <c r="AP275" i="2"/>
  <c r="AR275" i="2" s="1"/>
  <c r="AP272" i="2"/>
  <c r="AR272" i="2" s="1"/>
  <c r="AP268" i="2"/>
  <c r="AR268" i="2" s="1"/>
  <c r="AP262" i="2"/>
  <c r="AR262" i="2" s="1"/>
  <c r="AP259" i="2"/>
  <c r="AR259" i="2" s="1"/>
  <c r="AP256" i="2"/>
  <c r="AR256" i="2" s="1"/>
  <c r="AP252" i="2"/>
  <c r="AR252" i="2" s="1"/>
  <c r="AP233" i="2"/>
  <c r="AR233" i="2" s="1"/>
  <c r="AP229" i="2"/>
  <c r="AR229" i="2" s="1"/>
  <c r="AP226" i="2"/>
  <c r="AR226" i="2" s="1"/>
  <c r="AP223" i="2"/>
  <c r="AR223" i="2" s="1"/>
  <c r="AP219" i="2"/>
  <c r="AR219" i="2" s="1"/>
  <c r="AP213" i="2"/>
  <c r="AR213" i="2" s="1"/>
  <c r="AP205" i="2"/>
  <c r="AR205" i="2" s="1"/>
  <c r="AP197" i="2"/>
  <c r="AR197" i="2" s="1"/>
  <c r="AP189" i="2"/>
  <c r="AR189" i="2" s="1"/>
  <c r="AP181" i="2"/>
  <c r="AR181" i="2" s="1"/>
  <c r="AP173" i="2"/>
  <c r="AR173" i="2" s="1"/>
  <c r="AP165" i="2"/>
  <c r="AR165" i="2" s="1"/>
  <c r="AP157" i="2"/>
  <c r="AR157" i="2" s="1"/>
  <c r="AP149" i="2"/>
  <c r="AR149" i="2" s="1"/>
  <c r="AP137" i="2"/>
  <c r="AR137" i="2" s="1"/>
  <c r="AP121" i="2"/>
  <c r="AR121" i="2" s="1"/>
  <c r="AP89" i="2"/>
  <c r="AR89" i="2" s="1"/>
  <c r="AN25" i="2"/>
  <c r="AT25" i="2"/>
  <c r="AP79" i="2"/>
  <c r="AR79" i="2" s="1"/>
  <c r="AP871" i="2"/>
  <c r="AR871" i="2" s="1"/>
  <c r="AP868" i="2"/>
  <c r="AR868" i="2" s="1"/>
  <c r="AP858" i="2"/>
  <c r="AR858" i="2" s="1"/>
  <c r="AP855" i="2"/>
  <c r="AR855" i="2" s="1"/>
  <c r="AP852" i="2"/>
  <c r="AR852" i="2" s="1"/>
  <c r="AP842" i="2"/>
  <c r="AR842" i="2" s="1"/>
  <c r="AP839" i="2"/>
  <c r="AR839" i="2" s="1"/>
  <c r="AP836" i="2"/>
  <c r="AR836" i="2" s="1"/>
  <c r="AP826" i="2"/>
  <c r="AR826" i="2" s="1"/>
  <c r="AP823" i="2"/>
  <c r="AR823" i="2" s="1"/>
  <c r="AP820" i="2"/>
  <c r="AR820" i="2" s="1"/>
  <c r="AP810" i="2"/>
  <c r="AR810" i="2" s="1"/>
  <c r="AP807" i="2"/>
  <c r="AR807" i="2" s="1"/>
  <c r="AP804" i="2"/>
  <c r="AR804" i="2" s="1"/>
  <c r="AP794" i="2"/>
  <c r="AR794" i="2" s="1"/>
  <c r="AP791" i="2"/>
  <c r="AR791" i="2" s="1"/>
  <c r="AP788" i="2"/>
  <c r="AR788" i="2" s="1"/>
  <c r="AP778" i="2"/>
  <c r="AR778" i="2" s="1"/>
  <c r="AP775" i="2"/>
  <c r="AR775" i="2" s="1"/>
  <c r="AP772" i="2"/>
  <c r="AR772" i="2" s="1"/>
  <c r="AP762" i="2"/>
  <c r="AR762" i="2" s="1"/>
  <c r="AP759" i="2"/>
  <c r="AR759" i="2" s="1"/>
  <c r="AP756" i="2"/>
  <c r="AR756" i="2" s="1"/>
  <c r="AP746" i="2"/>
  <c r="AR746" i="2" s="1"/>
  <c r="AP743" i="2"/>
  <c r="AR743" i="2" s="1"/>
  <c r="AP740" i="2"/>
  <c r="AR740" i="2" s="1"/>
  <c r="AP730" i="2"/>
  <c r="AR730" i="2" s="1"/>
  <c r="AP727" i="2"/>
  <c r="AR727" i="2" s="1"/>
  <c r="AP724" i="2"/>
  <c r="AR724" i="2" s="1"/>
  <c r="AP714" i="2"/>
  <c r="AR714" i="2" s="1"/>
  <c r="AP711" i="2"/>
  <c r="AR711" i="2" s="1"/>
  <c r="AP708" i="2"/>
  <c r="AR708" i="2" s="1"/>
  <c r="AP698" i="2"/>
  <c r="AR698" i="2" s="1"/>
  <c r="AP695" i="2"/>
  <c r="AR695" i="2" s="1"/>
  <c r="AP692" i="2"/>
  <c r="AR692" i="2" s="1"/>
  <c r="AP682" i="2"/>
  <c r="AR682" i="2" s="1"/>
  <c r="AP678" i="2"/>
  <c r="AR678" i="2" s="1"/>
  <c r="AP675" i="2"/>
  <c r="AR675" i="2" s="1"/>
  <c r="AP671" i="2"/>
  <c r="AR671" i="2" s="1"/>
  <c r="AP668" i="2"/>
  <c r="AR668" i="2" s="1"/>
  <c r="AP664" i="2"/>
  <c r="AR664" i="2" s="1"/>
  <c r="AP643" i="2"/>
  <c r="AR643" i="2" s="1"/>
  <c r="AP640" i="2"/>
  <c r="AR640" i="2" s="1"/>
  <c r="AP637" i="2"/>
  <c r="AR637" i="2" s="1"/>
  <c r="AP627" i="2"/>
  <c r="AR627" i="2" s="1"/>
  <c r="AP624" i="2"/>
  <c r="AR624" i="2" s="1"/>
  <c r="AP621" i="2"/>
  <c r="AR621" i="2" s="1"/>
  <c r="AP611" i="2"/>
  <c r="AR611" i="2" s="1"/>
  <c r="AP608" i="2"/>
  <c r="AR608" i="2" s="1"/>
  <c r="AP605" i="2"/>
  <c r="AR605" i="2" s="1"/>
  <c r="AP595" i="2"/>
  <c r="AR595" i="2" s="1"/>
  <c r="AP592" i="2"/>
  <c r="AR592" i="2" s="1"/>
  <c r="AP589" i="2"/>
  <c r="AR589" i="2" s="1"/>
  <c r="AP579" i="2"/>
  <c r="AR579" i="2" s="1"/>
  <c r="AP576" i="2"/>
  <c r="AR576" i="2" s="1"/>
  <c r="AP573" i="2"/>
  <c r="AR573" i="2" s="1"/>
  <c r="AP563" i="2"/>
  <c r="AR563" i="2" s="1"/>
  <c r="AP560" i="2"/>
  <c r="AR560" i="2" s="1"/>
  <c r="AP557" i="2"/>
  <c r="AR557" i="2" s="1"/>
  <c r="AP547" i="2"/>
  <c r="AR547" i="2" s="1"/>
  <c r="AP544" i="2"/>
  <c r="AR544" i="2" s="1"/>
  <c r="AP541" i="2"/>
  <c r="AR541" i="2" s="1"/>
  <c r="AP531" i="2"/>
  <c r="AR531" i="2" s="1"/>
  <c r="AP528" i="2"/>
  <c r="AR528" i="2" s="1"/>
  <c r="AP525" i="2"/>
  <c r="AR525" i="2" s="1"/>
  <c r="AP515" i="2"/>
  <c r="AR515" i="2" s="1"/>
  <c r="AP512" i="2"/>
  <c r="AR512" i="2" s="1"/>
  <c r="AP505" i="2"/>
  <c r="AR505" i="2" s="1"/>
  <c r="AP496" i="2"/>
  <c r="AR496" i="2" s="1"/>
  <c r="AP490" i="2"/>
  <c r="AR490" i="2" s="1"/>
  <c r="AP487" i="2"/>
  <c r="AR487" i="2" s="1"/>
  <c r="AP484" i="2"/>
  <c r="AR484" i="2" s="1"/>
  <c r="AP474" i="2"/>
  <c r="AR474" i="2" s="1"/>
  <c r="AP471" i="2"/>
  <c r="AR471" i="2" s="1"/>
  <c r="AP468" i="2"/>
  <c r="AR468" i="2" s="1"/>
  <c r="AP458" i="2"/>
  <c r="AR458" i="2" s="1"/>
  <c r="AP455" i="2"/>
  <c r="AR455" i="2" s="1"/>
  <c r="AP452" i="2"/>
  <c r="AR452" i="2" s="1"/>
  <c r="AP442" i="2"/>
  <c r="AR442" i="2" s="1"/>
  <c r="AP439" i="2"/>
  <c r="AR439" i="2" s="1"/>
  <c r="AP436" i="2"/>
  <c r="AR436" i="2" s="1"/>
  <c r="AP426" i="2"/>
  <c r="AR426" i="2" s="1"/>
  <c r="AP423" i="2"/>
  <c r="AR423" i="2" s="1"/>
  <c r="AP420" i="2"/>
  <c r="AR420" i="2" s="1"/>
  <c r="AP410" i="2"/>
  <c r="AR410" i="2" s="1"/>
  <c r="AP407" i="2"/>
  <c r="AR407" i="2" s="1"/>
  <c r="AP404" i="2"/>
  <c r="AR404" i="2" s="1"/>
  <c r="AP394" i="2"/>
  <c r="AR394" i="2" s="1"/>
  <c r="AP391" i="2"/>
  <c r="AR391" i="2" s="1"/>
  <c r="AP388" i="2"/>
  <c r="AR388" i="2" s="1"/>
  <c r="AP381" i="2"/>
  <c r="AR381" i="2" s="1"/>
  <c r="AP375" i="2"/>
  <c r="AR375" i="2" s="1"/>
  <c r="AP365" i="2"/>
  <c r="AR365" i="2" s="1"/>
  <c r="AP359" i="2"/>
  <c r="AR359" i="2" s="1"/>
  <c r="AP353" i="2"/>
  <c r="AR353" i="2" s="1"/>
  <c r="AP350" i="2"/>
  <c r="AR350" i="2" s="1"/>
  <c r="AP347" i="2"/>
  <c r="AR347" i="2" s="1"/>
  <c r="AP344" i="2"/>
  <c r="AR344" i="2" s="1"/>
  <c r="AP334" i="2"/>
  <c r="AR334" i="2" s="1"/>
  <c r="AP331" i="2"/>
  <c r="AR331" i="2" s="1"/>
  <c r="AP328" i="2"/>
  <c r="AR328" i="2" s="1"/>
  <c r="AP318" i="2"/>
  <c r="AR318" i="2" s="1"/>
  <c r="AP315" i="2"/>
  <c r="AR315" i="2" s="1"/>
  <c r="AP312" i="2"/>
  <c r="AR312" i="2" s="1"/>
  <c r="AP302" i="2"/>
  <c r="AR302" i="2" s="1"/>
  <c r="AP299" i="2"/>
  <c r="AR299" i="2" s="1"/>
  <c r="AP296" i="2"/>
  <c r="AR296" i="2" s="1"/>
  <c r="AP286" i="2"/>
  <c r="AR286" i="2" s="1"/>
  <c r="AP283" i="2"/>
  <c r="AR283" i="2" s="1"/>
  <c r="AP280" i="2"/>
  <c r="AR280" i="2" s="1"/>
  <c r="AP270" i="2"/>
  <c r="AR270" i="2" s="1"/>
  <c r="AP267" i="2"/>
  <c r="AR267" i="2" s="1"/>
  <c r="AP264" i="2"/>
  <c r="AR264" i="2" s="1"/>
  <c r="AP260" i="2"/>
  <c r="AR260" i="2" s="1"/>
  <c r="AP254" i="2"/>
  <c r="AR254" i="2" s="1"/>
  <c r="AP251" i="2"/>
  <c r="AR251" i="2" s="1"/>
  <c r="AP248" i="2"/>
  <c r="AR248" i="2" s="1"/>
  <c r="AP244" i="2"/>
  <c r="AR244" i="2" s="1"/>
  <c r="AP238" i="2"/>
  <c r="AR238" i="2" s="1"/>
  <c r="AP234" i="2"/>
  <c r="AR234" i="2" s="1"/>
  <c r="AP231" i="2"/>
  <c r="AR231" i="2" s="1"/>
  <c r="AP225" i="2"/>
  <c r="AR225" i="2" s="1"/>
  <c r="AP221" i="2"/>
  <c r="AP217" i="2"/>
  <c r="AR217" i="2" s="1"/>
  <c r="AP209" i="2"/>
  <c r="AR209" i="2" s="1"/>
  <c r="AP201" i="2"/>
  <c r="AR201" i="2" s="1"/>
  <c r="AP193" i="2"/>
  <c r="AR193" i="2" s="1"/>
  <c r="AP185" i="2"/>
  <c r="AR185" i="2" s="1"/>
  <c r="AP177" i="2"/>
  <c r="AR177" i="2" s="1"/>
  <c r="AP169" i="2"/>
  <c r="AR169" i="2" s="1"/>
  <c r="AP161" i="2"/>
  <c r="AR161" i="2" s="1"/>
  <c r="AP153" i="2"/>
  <c r="AR153" i="2" s="1"/>
  <c r="AP145" i="2"/>
  <c r="AR145" i="2" s="1"/>
  <c r="AP129" i="2"/>
  <c r="AR129" i="2" s="1"/>
  <c r="AP113" i="2"/>
  <c r="AR113" i="2" s="1"/>
  <c r="AP81" i="2"/>
  <c r="AR81" i="2" s="1"/>
  <c r="AP86" i="2"/>
  <c r="AR86" i="2" s="1"/>
  <c r="AP159" i="2"/>
  <c r="AR159" i="2" s="1"/>
  <c r="AN18" i="2"/>
  <c r="AN19" i="2"/>
  <c r="AN20" i="2"/>
  <c r="AN23" i="2"/>
  <c r="AN27" i="2"/>
  <c r="AN31" i="2"/>
  <c r="AN35" i="2"/>
  <c r="AN39" i="2"/>
  <c r="AN43" i="2"/>
  <c r="AN47" i="2"/>
  <c r="AN54" i="2"/>
  <c r="AN58" i="2"/>
  <c r="AN62" i="2"/>
  <c r="AN66" i="2"/>
  <c r="AN70" i="2"/>
  <c r="AN74" i="2"/>
  <c r="AN78" i="2"/>
  <c r="AN82" i="2"/>
  <c r="AN85" i="2"/>
  <c r="AN89" i="2"/>
  <c r="AP30" i="2"/>
  <c r="AR30" i="2" s="1"/>
  <c r="AN148" i="2"/>
  <c r="AN153" i="2"/>
  <c r="AP246" i="2"/>
  <c r="AR246" i="2" s="1"/>
  <c r="AP243" i="2"/>
  <c r="AR243" i="2" s="1"/>
  <c r="AP240" i="2"/>
  <c r="AR240" i="2" s="1"/>
  <c r="AP230" i="2"/>
  <c r="AR230" i="2" s="1"/>
  <c r="AP227" i="2"/>
  <c r="AR227" i="2" s="1"/>
  <c r="AP224" i="2"/>
  <c r="AR224" i="2" s="1"/>
  <c r="AN28" i="2"/>
  <c r="AN32" i="2"/>
  <c r="AN36" i="2"/>
  <c r="AN40" i="2"/>
  <c r="AN44" i="2"/>
  <c r="AN48" i="2"/>
  <c r="AN51" i="2"/>
  <c r="AN55" i="2"/>
  <c r="AN59" i="2"/>
  <c r="AN63" i="2"/>
  <c r="AN67" i="2"/>
  <c r="AN71" i="2"/>
  <c r="AN75" i="2"/>
  <c r="AN79" i="2"/>
  <c r="AN86"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26" i="2"/>
  <c r="AN30" i="2"/>
  <c r="AN34" i="2"/>
  <c r="AN38" i="2"/>
  <c r="AN42" i="2"/>
  <c r="AN46" i="2"/>
  <c r="AN50" i="2"/>
  <c r="AN53" i="2"/>
  <c r="AN57" i="2"/>
  <c r="AN61" i="2"/>
  <c r="AN65" i="2"/>
  <c r="AN69" i="2"/>
  <c r="AN73" i="2"/>
  <c r="AN77" i="2"/>
  <c r="AN81" i="2"/>
  <c r="AN84" i="2"/>
  <c r="AN88" i="2"/>
  <c r="AN152" i="2"/>
  <c r="AN157"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7" i="2"/>
  <c r="AN378" i="2"/>
  <c r="AN381" i="2"/>
  <c r="AN382" i="2"/>
  <c r="AN385" i="2"/>
  <c r="AN386" i="2"/>
  <c r="AN389" i="2"/>
  <c r="AN390" i="2"/>
  <c r="AN393" i="2"/>
  <c r="AN394" i="2"/>
  <c r="AN397" i="2"/>
  <c r="AN398" i="2"/>
  <c r="AN401" i="2"/>
  <c r="AN402" i="2"/>
  <c r="AN403" i="2"/>
  <c r="AN406" i="2"/>
  <c r="AN407" i="2"/>
  <c r="AN410" i="2"/>
  <c r="AN411" i="2"/>
  <c r="AN414" i="2"/>
  <c r="AN415" i="2"/>
  <c r="AN418" i="2"/>
  <c r="AN419" i="2"/>
  <c r="AN422" i="2"/>
  <c r="AN423" i="2"/>
  <c r="AN426" i="2"/>
  <c r="AN427" i="2"/>
  <c r="AN430" i="2"/>
  <c r="AN431" i="2"/>
  <c r="AN434" i="2"/>
  <c r="AN435" i="2"/>
  <c r="AN438" i="2"/>
  <c r="AN439" i="2"/>
  <c r="AN442" i="2"/>
  <c r="AN443" i="2"/>
  <c r="AN446" i="2"/>
  <c r="AN447" i="2"/>
  <c r="AN450" i="2"/>
  <c r="AN451" i="2"/>
  <c r="AN454" i="2"/>
  <c r="AN455" i="2"/>
  <c r="AN458" i="2"/>
  <c r="AN459" i="2"/>
  <c r="AN462" i="2"/>
  <c r="AN463" i="2"/>
  <c r="AN466" i="2"/>
  <c r="AN467" i="2"/>
  <c r="AN470" i="2"/>
  <c r="AN471" i="2"/>
  <c r="AN474" i="2"/>
  <c r="AN475" i="2"/>
  <c r="AN478" i="2"/>
  <c r="AN479" i="2"/>
  <c r="AN482" i="2"/>
  <c r="AN483" i="2"/>
  <c r="AN486" i="2"/>
  <c r="AN487" i="2"/>
  <c r="AN488" i="2"/>
  <c r="AN489" i="2"/>
  <c r="AN490" i="2"/>
  <c r="AN491" i="2"/>
  <c r="AN492" i="2"/>
  <c r="AN493" i="2"/>
  <c r="AN150" i="2"/>
  <c r="AN568" i="2"/>
  <c r="AN572" i="2"/>
  <c r="AN576" i="2"/>
  <c r="AN580" i="2"/>
  <c r="AN584" i="2"/>
  <c r="AN588" i="2"/>
  <c r="AN592" i="2"/>
  <c r="AN596" i="2"/>
  <c r="AN600" i="2"/>
  <c r="AN604" i="2"/>
  <c r="AN608" i="2"/>
  <c r="AN612" i="2"/>
  <c r="AN616" i="2"/>
  <c r="AN620" i="2"/>
  <c r="AN624" i="2"/>
  <c r="AN628" i="2"/>
  <c r="AN632" i="2"/>
  <c r="AN636"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0"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639" i="2"/>
  <c r="AN640" i="2"/>
  <c r="AN643" i="2"/>
  <c r="AN644" i="2"/>
  <c r="AN647" i="2"/>
  <c r="AN648" i="2"/>
  <c r="AN651" i="2"/>
  <c r="AN652" i="2"/>
  <c r="AN655" i="2"/>
  <c r="AN656" i="2"/>
  <c r="AN659" i="2"/>
  <c r="AN660" i="2"/>
  <c r="AN663" i="2"/>
  <c r="AN664" i="2"/>
  <c r="AN667" i="2"/>
  <c r="AN668" i="2"/>
  <c r="AN671" i="2"/>
  <c r="AN674" i="2"/>
  <c r="AN717" i="2"/>
  <c r="AN718" i="2"/>
  <c r="AN721" i="2"/>
  <c r="AN722" i="2"/>
  <c r="AN725" i="2"/>
  <c r="AN726" i="2"/>
  <c r="AN729" i="2"/>
  <c r="AN730" i="2"/>
  <c r="AN733" i="2"/>
  <c r="AN734" i="2"/>
  <c r="AN737" i="2"/>
  <c r="AN738" i="2"/>
  <c r="AN741" i="2"/>
  <c r="AN742" i="2"/>
  <c r="AN795" i="2"/>
  <c r="AN796" i="2"/>
  <c r="AN799" i="2"/>
  <c r="AN800" i="2"/>
  <c r="AN803" i="2"/>
  <c r="AN804" i="2"/>
  <c r="AN807" i="2"/>
  <c r="AN808" i="2"/>
  <c r="AN811" i="2"/>
  <c r="AN812" i="2"/>
  <c r="AN815" i="2"/>
  <c r="AN816" i="2"/>
  <c r="AN819" i="2"/>
  <c r="AN820" i="2"/>
  <c r="AN823" i="2"/>
  <c r="AN827" i="2"/>
  <c r="AN828" i="2"/>
  <c r="AN829" i="2"/>
  <c r="AN830" i="2"/>
  <c r="AN831" i="2"/>
  <c r="AN832" i="2"/>
  <c r="AN833" i="2"/>
  <c r="AN834" i="2"/>
  <c r="AN835" i="2"/>
  <c r="AN836" i="2"/>
  <c r="AN837" i="2"/>
  <c r="AN838" i="2"/>
  <c r="AN839" i="2"/>
  <c r="AR974" i="2"/>
  <c r="AU1014" i="2"/>
  <c r="AU1013" i="2"/>
  <c r="AU1011" i="2"/>
  <c r="AU1004" i="2"/>
  <c r="AU981" i="2"/>
  <c r="AU980" i="2"/>
  <c r="AU979" i="2"/>
  <c r="AU978" i="2"/>
  <c r="AU963" i="2"/>
  <c r="AU960" i="2"/>
  <c r="AU959" i="2"/>
  <c r="AU958" i="2"/>
  <c r="AU957" i="2"/>
  <c r="AU953" i="2"/>
  <c r="AU951" i="2"/>
  <c r="AU950" i="2"/>
  <c r="AU942" i="2"/>
  <c r="AU940" i="2"/>
  <c r="AU938" i="2"/>
  <c r="AU934" i="2"/>
  <c r="AU926" i="2"/>
  <c r="AU918" i="2"/>
  <c r="AU916" i="2"/>
  <c r="AU914" i="2"/>
  <c r="AU912" i="2"/>
  <c r="AU911" i="2"/>
  <c r="AU904" i="2"/>
  <c r="AU898" i="2"/>
  <c r="AU897" i="2"/>
  <c r="AU890" i="2"/>
  <c r="AU889" i="2"/>
  <c r="AU888" i="2"/>
  <c r="AU879" i="2"/>
  <c r="AU874" i="2"/>
  <c r="AU873" i="2"/>
  <c r="AU871" i="2"/>
  <c r="AR857" i="2"/>
  <c r="AU841" i="2"/>
  <c r="AU822" i="2"/>
  <c r="AU821" i="2"/>
  <c r="AR745" i="2"/>
  <c r="AU611" i="2"/>
  <c r="AU378" i="2"/>
  <c r="AU1008" i="2"/>
  <c r="AU1007" i="2"/>
  <c r="AU1000" i="2"/>
  <c r="AU999" i="2"/>
  <c r="AU998" i="2"/>
  <c r="AU997" i="2"/>
  <c r="AU995" i="2"/>
  <c r="AU994" i="2"/>
  <c r="AU993" i="2"/>
  <c r="AU991" i="2"/>
  <c r="AU990" i="2"/>
  <c r="AU989" i="2"/>
  <c r="AU969" i="2"/>
  <c r="AU967" i="2"/>
  <c r="AU966" i="2"/>
  <c r="AU945" i="2"/>
  <c r="AR941" i="2"/>
  <c r="AU931" i="2"/>
  <c r="AU929" i="2"/>
  <c r="AU923" i="2"/>
  <c r="AU921" i="2"/>
  <c r="AU908" i="2"/>
  <c r="AU907" i="2"/>
  <c r="AR905" i="2"/>
  <c r="AU902" i="2"/>
  <c r="AU901" i="2"/>
  <c r="AU895" i="2"/>
  <c r="AU818" i="2"/>
  <c r="AR793" i="2"/>
  <c r="AU692" i="2"/>
  <c r="AU72" i="2"/>
  <c r="AR1010" i="2"/>
  <c r="AR928" i="2"/>
  <c r="AR867" i="2"/>
  <c r="AR848" i="2"/>
  <c r="AR774" i="2"/>
  <c r="AR752" i="2"/>
  <c r="AR688" i="2"/>
  <c r="AR623" i="2"/>
  <c r="AR607" i="2"/>
  <c r="AR438" i="2"/>
  <c r="AR422" i="2"/>
  <c r="AR416" i="2"/>
  <c r="AR349" i="2"/>
  <c r="AR289" i="2"/>
  <c r="AR221" i="2"/>
  <c r="AU814" i="2"/>
  <c r="AU806" i="2"/>
  <c r="AU804" i="2"/>
  <c r="AU802" i="2"/>
  <c r="AU800" i="2"/>
  <c r="AU799" i="2"/>
  <c r="AU795" i="2"/>
  <c r="AU793" i="2"/>
  <c r="AU779" i="2"/>
  <c r="AU777" i="2"/>
  <c r="AU750" i="2"/>
  <c r="AU731" i="2"/>
  <c r="AU729" i="2"/>
  <c r="AU727" i="2"/>
  <c r="AU723" i="2"/>
  <c r="AU721" i="2"/>
  <c r="AU719" i="2"/>
  <c r="AU717" i="2"/>
  <c r="AU715" i="2"/>
  <c r="AU713" i="2"/>
  <c r="AU711" i="2"/>
  <c r="AU709" i="2"/>
  <c r="AU699" i="2"/>
  <c r="AR697" i="2"/>
  <c r="AU689" i="2"/>
  <c r="AU683" i="2"/>
  <c r="AR677" i="2"/>
  <c r="AU668" i="2"/>
  <c r="AU660" i="2"/>
  <c r="AU646" i="2"/>
  <c r="AU645" i="2"/>
  <c r="AR617" i="2"/>
  <c r="AR585" i="2"/>
  <c r="AU564" i="2"/>
  <c r="AU563" i="2"/>
  <c r="AR546" i="2"/>
  <c r="AU490" i="2"/>
  <c r="AU482" i="2"/>
  <c r="AU481" i="2"/>
  <c r="AU473" i="2"/>
  <c r="AU472" i="2"/>
  <c r="AU470" i="2"/>
  <c r="AU466" i="2"/>
  <c r="AU465" i="2"/>
  <c r="AU463" i="2"/>
  <c r="AU449" i="2"/>
  <c r="AU443" i="2"/>
  <c r="AU436" i="2"/>
  <c r="AU434" i="2"/>
  <c r="AU432" i="2"/>
  <c r="AU430" i="2"/>
  <c r="AU426" i="2"/>
  <c r="AU422" i="2"/>
  <c r="AU420" i="2"/>
  <c r="AU418" i="2"/>
  <c r="AU416" i="2"/>
  <c r="AU414" i="2"/>
  <c r="AR393" i="2"/>
  <c r="AR387" i="2"/>
  <c r="AU379" i="2"/>
  <c r="AU370" i="2"/>
  <c r="AU365" i="2"/>
  <c r="AU361" i="2"/>
  <c r="AU359" i="2"/>
  <c r="AU355" i="2"/>
  <c r="AU351" i="2"/>
  <c r="AU349" i="2"/>
  <c r="AU347" i="2"/>
  <c r="AR298" i="2"/>
  <c r="AU287" i="2"/>
  <c r="AU285" i="2"/>
  <c r="AU283" i="2"/>
  <c r="AU281" i="2"/>
  <c r="AU234" i="2"/>
  <c r="AU227" i="2"/>
  <c r="AU221" i="2"/>
  <c r="AU219" i="2"/>
  <c r="AU217" i="2"/>
  <c r="AU213" i="2"/>
  <c r="AU209" i="2"/>
  <c r="AU201" i="2"/>
  <c r="AU193" i="2"/>
  <c r="AU184" i="2"/>
  <c r="AR183" i="2"/>
  <c r="AU172" i="2"/>
  <c r="AU167" i="2"/>
  <c r="AU161" i="2"/>
  <c r="AU156" i="2"/>
  <c r="AU145" i="2"/>
  <c r="AR139" i="2"/>
  <c r="AU127" i="2"/>
  <c r="AU122" i="2"/>
  <c r="AU121" i="2"/>
  <c r="AR115" i="2"/>
  <c r="AU111" i="2"/>
  <c r="AU106" i="2"/>
  <c r="AU101" i="2"/>
  <c r="AU96" i="2"/>
  <c r="AU92" i="2"/>
  <c r="AU78" i="2"/>
  <c r="AU73" i="2"/>
  <c r="AU62" i="2"/>
  <c r="AU57" i="2"/>
  <c r="AU33" i="2"/>
  <c r="AR1001" i="2"/>
  <c r="AR973" i="2"/>
  <c r="AR964" i="2"/>
  <c r="AR957" i="2"/>
  <c r="AR948" i="2"/>
  <c r="AR895" i="2"/>
  <c r="AR879" i="2"/>
  <c r="AP78" i="2"/>
  <c r="AR78" i="2" s="1"/>
  <c r="AP74" i="2"/>
  <c r="AR74" i="2" s="1"/>
  <c r="AP70" i="2"/>
  <c r="AR70" i="2" s="1"/>
  <c r="AP65" i="2"/>
  <c r="AR65" i="2" s="1"/>
  <c r="AP60" i="2"/>
  <c r="AR60" i="2" s="1"/>
  <c r="AP52" i="2"/>
  <c r="AR52" i="2" s="1"/>
  <c r="AP38" i="2"/>
  <c r="AR38" i="2" s="1"/>
  <c r="AQ25" i="2"/>
  <c r="AQ23" i="2"/>
  <c r="AS21" i="2"/>
  <c r="AU21" i="2" s="1"/>
  <c r="AN22" i="2"/>
  <c r="AN24" i="2"/>
  <c r="AN154" i="2"/>
  <c r="AN158" i="2"/>
  <c r="AR537" i="2"/>
  <c r="AR530" i="2"/>
  <c r="AR457" i="2"/>
  <c r="AR179" i="2"/>
  <c r="AR167" i="2"/>
  <c r="AR151" i="2"/>
  <c r="AR127" i="2"/>
  <c r="AR111" i="2"/>
  <c r="AR1012" i="2"/>
  <c r="AR1008" i="2"/>
  <c r="AR996" i="2"/>
  <c r="AR992" i="2"/>
  <c r="AR969" i="2"/>
  <c r="AR904" i="2"/>
  <c r="AR875" i="2"/>
  <c r="AR792" i="2"/>
  <c r="AR776" i="2"/>
  <c r="AR683" i="2"/>
  <c r="AP48" i="2"/>
  <c r="AR48" i="2" s="1"/>
  <c r="AP34" i="2"/>
  <c r="AR34" i="2" s="1"/>
  <c r="AS20" i="2"/>
  <c r="AU20" i="2" s="1"/>
  <c r="AP23" i="2"/>
  <c r="AP26" i="2"/>
  <c r="AR26" i="2" s="1"/>
  <c r="AP42" i="2"/>
  <c r="AR42" i="2" s="1"/>
  <c r="AP50" i="2"/>
  <c r="AR50" i="2" s="1"/>
  <c r="AP58" i="2"/>
  <c r="AR58" i="2" s="1"/>
  <c r="AP62" i="2"/>
  <c r="AR62" i="2" s="1"/>
  <c r="AP66" i="2"/>
  <c r="AR66" i="2" s="1"/>
  <c r="AS24" i="2"/>
  <c r="AU24" i="2" s="1"/>
  <c r="AN120" i="2"/>
  <c r="AN124" i="2"/>
  <c r="AN128" i="2"/>
  <c r="AN132" i="2"/>
  <c r="AN136" i="2"/>
  <c r="AN140" i="2"/>
  <c r="AN144" i="2"/>
  <c r="AN145" i="2"/>
  <c r="AN147" i="2"/>
  <c r="AN149" i="2"/>
  <c r="AN151" i="2"/>
  <c r="AN155" i="2"/>
  <c r="AN159" i="2"/>
  <c r="AR889" i="2"/>
  <c r="AU886" i="2"/>
  <c r="AU885" i="2"/>
  <c r="AU884" i="2"/>
  <c r="AU883" i="2"/>
  <c r="AU877" i="2"/>
  <c r="AU876" i="2"/>
  <c r="AU868" i="2"/>
  <c r="AU860" i="2"/>
  <c r="AU858" i="2"/>
  <c r="AU856" i="2"/>
  <c r="AU854" i="2"/>
  <c r="AU852" i="2"/>
  <c r="AU850" i="2"/>
  <c r="AU846" i="2"/>
  <c r="AU838" i="2"/>
  <c r="AU836" i="2"/>
  <c r="AU834" i="2"/>
  <c r="AU832" i="2"/>
  <c r="AU831" i="2"/>
  <c r="AU829" i="2"/>
  <c r="AU827" i="2"/>
  <c r="AU825" i="2"/>
  <c r="AU811" i="2"/>
  <c r="AU809" i="2"/>
  <c r="AU790" i="2"/>
  <c r="AU788" i="2"/>
  <c r="AU786" i="2"/>
  <c r="AU782" i="2"/>
  <c r="AU774" i="2"/>
  <c r="AU772" i="2"/>
  <c r="AU770" i="2"/>
  <c r="AU768" i="2"/>
  <c r="AU767" i="2"/>
  <c r="AU765" i="2"/>
  <c r="AU761" i="2"/>
  <c r="AU759" i="2"/>
  <c r="AU755" i="2"/>
  <c r="AU753" i="2"/>
  <c r="AU747" i="2"/>
  <c r="AU745" i="2"/>
  <c r="AU743" i="2"/>
  <c r="AU741" i="2"/>
  <c r="AU739" i="2"/>
  <c r="AU734" i="2"/>
  <c r="AU702" i="2"/>
  <c r="AU686" i="2"/>
  <c r="AU680" i="2"/>
  <c r="AU679" i="2"/>
  <c r="AU677" i="2"/>
  <c r="AU664" i="2"/>
  <c r="AU663" i="2"/>
  <c r="AU656" i="2"/>
  <c r="AU655" i="2"/>
  <c r="AU654" i="2"/>
  <c r="AU653" i="2"/>
  <c r="AU618" i="2"/>
  <c r="AU617" i="2"/>
  <c r="AU616" i="2"/>
  <c r="AU615" i="2"/>
  <c r="AU589" i="2"/>
  <c r="AU588" i="2"/>
  <c r="AU587" i="2"/>
  <c r="AU586" i="2"/>
  <c r="AU585" i="2"/>
  <c r="AU584" i="2"/>
  <c r="AU583" i="2"/>
  <c r="AU581" i="2"/>
  <c r="AU580" i="2"/>
  <c r="AU560" i="2"/>
  <c r="AU559" i="2"/>
  <c r="AU549" i="2"/>
  <c r="AU548" i="2"/>
  <c r="AU547" i="2"/>
  <c r="AU546" i="2"/>
  <c r="AU545" i="2"/>
  <c r="AU476" i="2"/>
  <c r="AR473" i="2"/>
  <c r="AR467" i="2"/>
  <c r="AR435" i="2"/>
  <c r="AU407" i="2"/>
  <c r="AU403" i="2"/>
  <c r="AU401" i="2"/>
  <c r="AU399" i="2"/>
  <c r="AU396" i="2"/>
  <c r="AU394" i="2"/>
  <c r="AU392" i="2"/>
  <c r="AU388" i="2"/>
  <c r="AU386" i="2"/>
  <c r="AU384" i="2"/>
  <c r="AR346" i="2"/>
  <c r="AU344" i="2"/>
  <c r="AU330" i="2"/>
  <c r="AU328" i="2"/>
  <c r="AU311" i="2"/>
  <c r="AR282" i="2"/>
  <c r="AU278" i="2"/>
  <c r="AU274" i="2"/>
  <c r="AU270" i="2"/>
  <c r="AU267" i="2"/>
  <c r="AU263" i="2"/>
  <c r="AU259" i="2"/>
  <c r="AU257" i="2"/>
  <c r="AU253" i="2"/>
  <c r="AU247" i="2"/>
  <c r="AU245" i="2"/>
  <c r="AU243" i="2"/>
  <c r="AU241" i="2"/>
  <c r="AU211" i="2"/>
  <c r="AU203" i="2"/>
  <c r="AU195" i="2"/>
  <c r="AU191" i="2"/>
  <c r="AU187" i="2"/>
  <c r="AU176" i="2"/>
  <c r="AR175" i="2"/>
  <c r="AU170" i="2"/>
  <c r="AR163" i="2"/>
  <c r="AU159" i="2"/>
  <c r="AU154" i="2"/>
  <c r="AU153" i="2"/>
  <c r="AU143" i="2"/>
  <c r="AU136" i="2"/>
  <c r="AU132" i="2"/>
  <c r="AU131" i="2"/>
  <c r="AU125" i="2"/>
  <c r="AU113" i="2"/>
  <c r="AU109" i="2"/>
  <c r="AU103" i="2"/>
  <c r="AU98" i="2"/>
  <c r="AU89" i="2"/>
  <c r="AU80" i="2"/>
  <c r="AU76" i="2"/>
  <c r="AU65" i="2"/>
  <c r="AU60" i="2"/>
  <c r="AU49" i="2"/>
  <c r="AU31" i="2"/>
  <c r="AR972" i="2"/>
  <c r="AR956" i="2"/>
  <c r="AR887" i="2"/>
  <c r="AP63" i="2"/>
  <c r="AR63" i="2" s="1"/>
  <c r="AP56" i="2"/>
  <c r="AR56" i="2" s="1"/>
  <c r="AP46" i="2"/>
  <c r="AR46" i="2" s="1"/>
  <c r="AP20" i="2"/>
  <c r="AR20" i="2" s="1"/>
  <c r="AN121" i="2"/>
  <c r="AN125" i="2"/>
  <c r="AN129" i="2"/>
  <c r="AN133" i="2"/>
  <c r="AN137" i="2"/>
  <c r="AN141" i="2"/>
  <c r="AN375" i="2"/>
  <c r="AN379" i="2"/>
  <c r="AN383" i="2"/>
  <c r="AN387" i="2"/>
  <c r="AN391" i="2"/>
  <c r="AN395" i="2"/>
  <c r="AN399" i="2"/>
  <c r="AN376" i="2"/>
  <c r="AN380" i="2"/>
  <c r="AN384" i="2"/>
  <c r="AN388" i="2"/>
  <c r="AN392" i="2"/>
  <c r="AN396" i="2"/>
  <c r="AN405" i="2"/>
  <c r="AN400" i="2"/>
  <c r="AN404" i="2"/>
  <c r="AN408" i="2"/>
  <c r="AN412" i="2"/>
  <c r="AN416" i="2"/>
  <c r="AN420" i="2"/>
  <c r="AN424" i="2"/>
  <c r="AN428" i="2"/>
  <c r="AN432" i="2"/>
  <c r="AN436" i="2"/>
  <c r="AN440" i="2"/>
  <c r="AN444" i="2"/>
  <c r="AN448" i="2"/>
  <c r="AN452" i="2"/>
  <c r="AN456" i="2"/>
  <c r="AN460" i="2"/>
  <c r="AN464" i="2"/>
  <c r="AN468" i="2"/>
  <c r="AN472" i="2"/>
  <c r="AN476" i="2"/>
  <c r="AN480" i="2"/>
  <c r="AN484" i="2"/>
  <c r="AN409" i="2"/>
  <c r="AN413" i="2"/>
  <c r="AN417" i="2"/>
  <c r="AN421" i="2"/>
  <c r="AN425" i="2"/>
  <c r="AN429" i="2"/>
  <c r="AN433" i="2"/>
  <c r="AN437" i="2"/>
  <c r="AN441" i="2"/>
  <c r="AN445" i="2"/>
  <c r="AN449" i="2"/>
  <c r="AN453" i="2"/>
  <c r="AN457" i="2"/>
  <c r="AN461" i="2"/>
  <c r="AN465" i="2"/>
  <c r="AN469" i="2"/>
  <c r="AN473" i="2"/>
  <c r="AN477" i="2"/>
  <c r="AN481" i="2"/>
  <c r="AN485" i="2"/>
  <c r="AN569" i="2"/>
  <c r="AN573" i="2"/>
  <c r="AN577" i="2"/>
  <c r="AN581" i="2"/>
  <c r="AN585" i="2"/>
  <c r="AN589" i="2"/>
  <c r="AN593" i="2"/>
  <c r="AN597" i="2"/>
  <c r="AN601" i="2"/>
  <c r="AN605" i="2"/>
  <c r="AN609" i="2"/>
  <c r="AN613" i="2"/>
  <c r="AN617" i="2"/>
  <c r="AN621" i="2"/>
  <c r="AN625" i="2"/>
  <c r="AN629" i="2"/>
  <c r="AN633" i="2"/>
  <c r="AN637" i="2"/>
  <c r="AN672" i="2"/>
  <c r="AN570" i="2"/>
  <c r="AN574" i="2"/>
  <c r="AN578" i="2"/>
  <c r="AN582" i="2"/>
  <c r="AN586" i="2"/>
  <c r="AN590" i="2"/>
  <c r="AN594" i="2"/>
  <c r="AN598" i="2"/>
  <c r="AN602" i="2"/>
  <c r="AN606" i="2"/>
  <c r="AN610" i="2"/>
  <c r="AN614" i="2"/>
  <c r="AN618" i="2"/>
  <c r="AN622" i="2"/>
  <c r="AN626" i="2"/>
  <c r="AN630" i="2"/>
  <c r="AN634" i="2"/>
  <c r="AN641" i="2"/>
  <c r="AN645" i="2"/>
  <c r="AN649" i="2"/>
  <c r="AN653" i="2"/>
  <c r="AN657" i="2"/>
  <c r="AN661" i="2"/>
  <c r="AN665" i="2"/>
  <c r="AN669" i="2"/>
  <c r="AN673" i="2"/>
  <c r="AN679" i="2"/>
  <c r="AN567" i="2"/>
  <c r="AN571" i="2"/>
  <c r="AN575" i="2"/>
  <c r="AN579" i="2"/>
  <c r="AN583" i="2"/>
  <c r="AN587" i="2"/>
  <c r="AN591" i="2"/>
  <c r="AN595" i="2"/>
  <c r="AN599" i="2"/>
  <c r="AN603" i="2"/>
  <c r="AN607" i="2"/>
  <c r="AN611" i="2"/>
  <c r="AN615" i="2"/>
  <c r="AN619" i="2"/>
  <c r="AN623" i="2"/>
  <c r="AN627" i="2"/>
  <c r="AN631" i="2"/>
  <c r="AN635" i="2"/>
  <c r="AN638" i="2"/>
  <c r="AN642" i="2"/>
  <c r="AN646" i="2"/>
  <c r="AN650" i="2"/>
  <c r="AN654" i="2"/>
  <c r="AN658" i="2"/>
  <c r="AN662" i="2"/>
  <c r="AN666" i="2"/>
  <c r="AN670" i="2"/>
  <c r="AN683"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9" i="2"/>
  <c r="AN723" i="2"/>
  <c r="AN727" i="2"/>
  <c r="AN731" i="2"/>
  <c r="AN735" i="2"/>
  <c r="AN739" i="2"/>
  <c r="AN743" i="2"/>
  <c r="AN716" i="2"/>
  <c r="AN720" i="2"/>
  <c r="AN724" i="2"/>
  <c r="AN728" i="2"/>
  <c r="AN732" i="2"/>
  <c r="AN736" i="2"/>
  <c r="AN740"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841" i="2"/>
  <c r="AN824" i="2"/>
  <c r="AN797" i="2"/>
  <c r="AN801" i="2"/>
  <c r="AN805" i="2"/>
  <c r="AN809" i="2"/>
  <c r="AN813" i="2"/>
  <c r="AN817" i="2"/>
  <c r="AN821" i="2"/>
  <c r="AN825" i="2"/>
  <c r="AN798" i="2"/>
  <c r="AN802" i="2"/>
  <c r="AN806" i="2"/>
  <c r="AN810" i="2"/>
  <c r="AN814" i="2"/>
  <c r="AN818" i="2"/>
  <c r="AN822" i="2"/>
  <c r="AN826" i="2"/>
  <c r="AN845" i="2"/>
  <c r="AN876" i="2"/>
  <c r="AN894" i="2"/>
  <c r="AN910" i="2"/>
  <c r="AN890" i="2"/>
  <c r="AN886" i="2"/>
  <c r="AN1009" i="2"/>
  <c r="AN1010" i="2"/>
  <c r="AN1011" i="2"/>
  <c r="AN1012" i="2"/>
  <c r="AN1013" i="2"/>
  <c r="AN1014" i="2"/>
  <c r="AN1015" i="2"/>
  <c r="AN1016" i="2"/>
  <c r="AN1017" i="2"/>
  <c r="AN989" i="2"/>
  <c r="AN990" i="2"/>
  <c r="AN991" i="2"/>
  <c r="AN992" i="2"/>
  <c r="AN993" i="2"/>
  <c r="AN994" i="2"/>
  <c r="AN995" i="2"/>
  <c r="AN996" i="2"/>
  <c r="AN997" i="2"/>
  <c r="AN998" i="2"/>
  <c r="AN999" i="2"/>
  <c r="AN1000" i="2"/>
  <c r="AN1001" i="2"/>
  <c r="AN1002" i="2"/>
  <c r="AN1003" i="2"/>
  <c r="AN1004" i="2"/>
  <c r="AN1005" i="2"/>
  <c r="AN1006" i="2"/>
  <c r="AN1007" i="2"/>
  <c r="AN1008" i="2"/>
  <c r="AU707" i="2"/>
  <c r="AU698" i="2"/>
  <c r="AP57" i="2"/>
  <c r="AR57" i="2" s="1"/>
  <c r="AP53" i="2"/>
  <c r="AR53" i="2" s="1"/>
  <c r="AP49" i="2"/>
  <c r="AR49" i="2" s="1"/>
  <c r="AP45" i="2"/>
  <c r="AR45" i="2" s="1"/>
  <c r="AP41" i="2"/>
  <c r="AR41" i="2" s="1"/>
  <c r="AP37" i="2"/>
  <c r="AR37" i="2" s="1"/>
  <c r="AP33" i="2"/>
  <c r="AR33" i="2" s="1"/>
  <c r="AP29" i="2"/>
  <c r="AR29" i="2" s="1"/>
  <c r="AS22" i="2"/>
  <c r="AU22" i="2" s="1"/>
  <c r="AP40" i="2"/>
  <c r="AR40" i="2" s="1"/>
  <c r="AP36" i="2"/>
  <c r="AR36" i="2" s="1"/>
  <c r="AP32" i="2"/>
  <c r="AR32" i="2" s="1"/>
  <c r="AP28" i="2"/>
  <c r="AR28" i="2" s="1"/>
  <c r="AP25" i="2"/>
  <c r="AS23" i="2"/>
  <c r="AU23" i="2" s="1"/>
  <c r="AP21" i="2"/>
  <c r="AR21" i="2" s="1"/>
  <c r="AS19" i="2"/>
  <c r="AU19" i="2" s="1"/>
  <c r="AP18" i="2"/>
  <c r="AP55" i="2"/>
  <c r="AR55" i="2" s="1"/>
  <c r="AP51" i="2"/>
  <c r="AR51" i="2" s="1"/>
  <c r="AP47" i="2"/>
  <c r="AR47" i="2" s="1"/>
  <c r="AP43" i="2"/>
  <c r="AR43" i="2" s="1"/>
  <c r="AP39" i="2"/>
  <c r="AR39" i="2" s="1"/>
  <c r="AP35" i="2"/>
  <c r="AR35" i="2" s="1"/>
  <c r="AP31" i="2"/>
  <c r="AR31" i="2" s="1"/>
  <c r="AP27" i="2"/>
  <c r="AR27" i="2" s="1"/>
  <c r="AS25" i="2"/>
  <c r="AU25" i="2" s="1"/>
  <c r="AP24" i="2"/>
  <c r="AR24" i="2" s="1"/>
  <c r="AP22" i="2"/>
  <c r="AR22" i="2" s="1"/>
  <c r="AU866" i="2"/>
  <c r="AU675" i="2"/>
  <c r="AU371" i="2"/>
  <c r="AU691" i="2"/>
  <c r="AU682" i="2"/>
  <c r="AU643" i="2"/>
  <c r="AU157" i="2"/>
  <c r="AU99" i="2"/>
  <c r="AU91" i="2"/>
  <c r="AU83" i="2"/>
  <c r="AU67" i="2"/>
  <c r="AU59" i="2"/>
  <c r="AU51" i="2"/>
  <c r="AU43" i="2"/>
  <c r="AU35" i="2"/>
  <c r="AU27" i="2"/>
  <c r="AR1009" i="2"/>
  <c r="AR935" i="2"/>
  <c r="AR907" i="2"/>
  <c r="AR995" i="2"/>
  <c r="AR947" i="2"/>
  <c r="AR937" i="2"/>
  <c r="AR915" i="2"/>
  <c r="AR888" i="2"/>
  <c r="AR859" i="2"/>
  <c r="AR851" i="2"/>
  <c r="AR819" i="2"/>
  <c r="AR803" i="2"/>
  <c r="AR771" i="2"/>
  <c r="AR991" i="2"/>
  <c r="AR975" i="2"/>
  <c r="AR687" i="2"/>
  <c r="AR665" i="2"/>
  <c r="AR1017" i="2"/>
  <c r="AR1011" i="2"/>
  <c r="AR983" i="2"/>
  <c r="AR967" i="2"/>
  <c r="AR943" i="2"/>
  <c r="AR933" i="2"/>
  <c r="AR927" i="2"/>
  <c r="AR917" i="2"/>
  <c r="AR815" i="2"/>
  <c r="AR799" i="2"/>
  <c r="AR767" i="2"/>
  <c r="AR751" i="2"/>
  <c r="AR719" i="2"/>
  <c r="AR1013" i="2"/>
  <c r="AR1007" i="2"/>
  <c r="AR1003" i="2"/>
  <c r="AR987" i="2"/>
  <c r="AR955" i="2"/>
  <c r="AR939" i="2"/>
  <c r="AR909" i="2"/>
  <c r="AR901" i="2"/>
  <c r="AR843" i="2"/>
  <c r="AR827" i="2"/>
  <c r="AR811" i="2"/>
  <c r="AR779" i="2"/>
  <c r="AU847" i="2"/>
  <c r="AU863" i="2"/>
  <c r="AU855" i="2"/>
  <c r="AU843" i="2"/>
  <c r="AU851" i="2"/>
  <c r="AU634" i="2"/>
  <c r="AU598" i="2"/>
  <c r="AU582" i="2"/>
  <c r="AU526" i="2"/>
  <c r="AU510" i="2"/>
  <c r="AU471" i="2"/>
  <c r="AU462" i="2"/>
  <c r="AU638" i="2"/>
  <c r="AU626" i="2"/>
  <c r="AU606" i="2"/>
  <c r="AU590" i="2"/>
  <c r="AU558" i="2"/>
  <c r="AU550" i="2"/>
  <c r="AU542" i="2"/>
  <c r="AU534" i="2"/>
  <c r="AU518" i="2"/>
  <c r="AU486" i="2"/>
  <c r="AU478" i="2"/>
  <c r="AU469" i="2"/>
  <c r="AU445" i="2"/>
  <c r="AU429" i="2"/>
  <c r="AU413" i="2"/>
  <c r="AU397" i="2"/>
  <c r="AU381" i="2"/>
  <c r="AU441" i="2"/>
  <c r="AU425" i="2"/>
  <c r="AU409" i="2"/>
  <c r="AU393" i="2"/>
  <c r="AU377" i="2"/>
  <c r="AU459" i="2"/>
  <c r="AU453" i="2"/>
  <c r="AU437" i="2"/>
  <c r="AU421" i="2"/>
  <c r="AU405" i="2"/>
  <c r="AU368" i="2"/>
  <c r="AU356" i="2"/>
  <c r="AU340" i="2"/>
  <c r="AU324" i="2"/>
  <c r="AU352" i="2"/>
  <c r="AU336" i="2"/>
  <c r="AU320" i="2"/>
  <c r="AU296" i="2"/>
  <c r="AU332" i="2"/>
  <c r="AU316" i="2"/>
  <c r="AU300" i="2"/>
  <c r="AU280" i="2"/>
  <c r="AU272" i="2"/>
  <c r="AU264" i="2"/>
  <c r="AU248" i="2"/>
  <c r="AU232" i="2"/>
  <c r="AQ13" i="2" l="1"/>
  <c r="AN13" i="2"/>
  <c r="AR18" i="2"/>
  <c r="AP13" i="2"/>
  <c r="AU18" i="2"/>
  <c r="AS13" i="2"/>
  <c r="AR25" i="2"/>
  <c r="AU29" i="2"/>
  <c r="AR23" i="2"/>
  <c r="AU13" i="2" l="1"/>
  <c r="AR13" i="2"/>
  <c r="AM13" i="2"/>
  <c r="AL13" i="2"/>
  <c r="AK13" i="2"/>
  <c r="AJ13" i="2"/>
  <c r="AI13" i="2"/>
  <c r="AC13" i="2"/>
  <c r="AB13" i="2"/>
  <c r="AA13" i="2"/>
  <c r="Y13" i="2"/>
  <c r="A217" i="2"/>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I2" i="7" l="1"/>
  <c r="A2" i="7"/>
  <c r="A1" i="7"/>
  <c r="G2" i="3"/>
  <c r="A2" i="3"/>
  <c r="A1" i="3"/>
  <c r="S2" i="2"/>
  <c r="A2" i="2"/>
  <c r="A1" i="2"/>
  <c r="D23" i="1"/>
  <c r="S1" i="2"/>
  <c r="G1" i="3"/>
  <c r="I1" i="7"/>
  <c r="Y222" i="3" l="1"/>
  <c r="AD51" i="2"/>
  <c r="AD59" i="2"/>
  <c r="AD132" i="2"/>
  <c r="AD69" i="2"/>
  <c r="AD21" i="2"/>
  <c r="AD97" i="2"/>
  <c r="AD55" i="2"/>
  <c r="F115" i="14" s="1"/>
  <c r="AD124" i="2"/>
  <c r="AD73" i="2"/>
  <c r="AD25" i="2"/>
  <c r="AD43" i="2"/>
  <c r="AD94" i="2"/>
  <c r="F154" i="14" s="1"/>
  <c r="AD110" i="2"/>
  <c r="F170" i="14" s="1"/>
  <c r="AD125" i="2"/>
  <c r="AD141" i="2"/>
  <c r="F201" i="14" s="1"/>
  <c r="AD28" i="2"/>
  <c r="AD36" i="2"/>
  <c r="AD44" i="2"/>
  <c r="AD56" i="2"/>
  <c r="AD66" i="2"/>
  <c r="AD74" i="2"/>
  <c r="F134" i="14" s="1"/>
  <c r="AD82" i="2"/>
  <c r="AD95" i="2"/>
  <c r="F155" i="14" s="1"/>
  <c r="AD111" i="2"/>
  <c r="F171" i="14" s="1"/>
  <c r="AD138" i="2"/>
  <c r="AD92" i="2"/>
  <c r="AD108" i="2"/>
  <c r="AD123" i="2"/>
  <c r="AD139" i="2"/>
  <c r="AD120" i="2"/>
  <c r="F180" i="14" s="1"/>
  <c r="AD81" i="2"/>
  <c r="AD106" i="2"/>
  <c r="AD26" i="2"/>
  <c r="F86" i="14" s="1"/>
  <c r="AD54" i="2"/>
  <c r="F114" i="14" s="1"/>
  <c r="AD80" i="2"/>
  <c r="F140" i="14" s="1"/>
  <c r="AD130" i="2"/>
  <c r="AD119" i="2"/>
  <c r="F179" i="14" s="1"/>
  <c r="AD143" i="2"/>
  <c r="AD116" i="2"/>
  <c r="AD101" i="2"/>
  <c r="AD61" i="2"/>
  <c r="AD20" i="2"/>
  <c r="AD87" i="2"/>
  <c r="F147" i="14" s="1"/>
  <c r="AD39" i="2"/>
  <c r="F99" i="14" s="1"/>
  <c r="AD109" i="2"/>
  <c r="AD65" i="2"/>
  <c r="AD35" i="2"/>
  <c r="AD75" i="2"/>
  <c r="AD98" i="2"/>
  <c r="F158" i="14" s="1"/>
  <c r="AD114" i="2"/>
  <c r="F174" i="14" s="1"/>
  <c r="AD129" i="2"/>
  <c r="AD145" i="2"/>
  <c r="AD30" i="2"/>
  <c r="F90" i="14" s="1"/>
  <c r="AD38" i="2"/>
  <c r="F98" i="14" s="1"/>
  <c r="AD50" i="2"/>
  <c r="AD58" i="2"/>
  <c r="AD68" i="2"/>
  <c r="AD76" i="2"/>
  <c r="AD84" i="2"/>
  <c r="AD99" i="2"/>
  <c r="AD118" i="2"/>
  <c r="F178" i="14" s="1"/>
  <c r="AD142" i="2"/>
  <c r="F202" i="14" s="1"/>
  <c r="AD96" i="2"/>
  <c r="F156" i="14" s="1"/>
  <c r="AD112" i="2"/>
  <c r="F172" i="14" s="1"/>
  <c r="AD127" i="2"/>
  <c r="F187" i="14" s="1"/>
  <c r="AD37" i="2"/>
  <c r="AD121" i="2"/>
  <c r="AD42" i="2"/>
  <c r="AD72" i="2"/>
  <c r="F132" i="14" s="1"/>
  <c r="AD107" i="2"/>
  <c r="AD104" i="2"/>
  <c r="F164" i="14" s="1"/>
  <c r="AD136" i="2"/>
  <c r="F196" i="14" s="1"/>
  <c r="AD85" i="2"/>
  <c r="AD53" i="2"/>
  <c r="AD128" i="2"/>
  <c r="F188" i="14" s="1"/>
  <c r="AD79" i="2"/>
  <c r="F139" i="14" s="1"/>
  <c r="AD31" i="2"/>
  <c r="F91" i="14" s="1"/>
  <c r="AD93" i="2"/>
  <c r="AD41" i="2"/>
  <c r="AD67" i="2"/>
  <c r="AD105" i="2"/>
  <c r="AD88" i="2"/>
  <c r="F148" i="14" s="1"/>
  <c r="AD102" i="2"/>
  <c r="F162" i="14" s="1"/>
  <c r="AD117" i="2"/>
  <c r="AD133" i="2"/>
  <c r="AD24" i="2"/>
  <c r="F84" i="14" s="1"/>
  <c r="AD32" i="2"/>
  <c r="AD40" i="2"/>
  <c r="AD52" i="2"/>
  <c r="AD60" i="2"/>
  <c r="AD70" i="2"/>
  <c r="F130" i="14" s="1"/>
  <c r="AD78" i="2"/>
  <c r="F138" i="14" s="1"/>
  <c r="AD86" i="2"/>
  <c r="F146" i="14" s="1"/>
  <c r="AD103" i="2"/>
  <c r="F163" i="14" s="1"/>
  <c r="AD126" i="2"/>
  <c r="F186" i="14" s="1"/>
  <c r="AD18" i="2"/>
  <c r="AD100" i="2"/>
  <c r="AD115" i="2"/>
  <c r="AD131" i="2"/>
  <c r="AD27" i="2"/>
  <c r="AD77" i="2"/>
  <c r="AD113" i="2"/>
  <c r="AD71" i="2"/>
  <c r="F131" i="14" s="1"/>
  <c r="AD144" i="2"/>
  <c r="F204" i="14" s="1"/>
  <c r="AD33" i="2"/>
  <c r="AD140" i="2"/>
  <c r="AD90" i="2"/>
  <c r="F150" i="14" s="1"/>
  <c r="AD137" i="2"/>
  <c r="AD34" i="2"/>
  <c r="F94" i="14" s="1"/>
  <c r="AD62" i="2"/>
  <c r="F122" i="14" s="1"/>
  <c r="AD91" i="2"/>
  <c r="AD89" i="2"/>
  <c r="AD135" i="2"/>
  <c r="F195" i="14" s="1"/>
  <c r="AD83" i="2"/>
  <c r="AD23" i="2"/>
  <c r="F83" i="14" s="1"/>
  <c r="AD57" i="2"/>
  <c r="AD64" i="2"/>
  <c r="F124" i="14" s="1"/>
  <c r="AD122" i="2"/>
  <c r="AD134" i="2"/>
  <c r="F194" i="14" s="1"/>
  <c r="AD63" i="2"/>
  <c r="F123" i="14" s="1"/>
  <c r="AD29" i="2"/>
  <c r="AD22" i="2"/>
  <c r="Y10" i="3"/>
  <c r="Y168" i="3"/>
  <c r="Y34" i="3"/>
  <c r="Y38" i="3"/>
  <c r="Y42" i="3"/>
  <c r="Y46" i="3"/>
  <c r="Y50" i="3"/>
  <c r="Y66" i="3"/>
  <c r="Y70" i="3"/>
  <c r="Y74" i="3"/>
  <c r="Y82" i="3"/>
  <c r="Y86" i="3"/>
  <c r="Y90" i="3"/>
  <c r="Y94" i="3"/>
  <c r="Y98" i="3"/>
  <c r="Y102" i="3"/>
  <c r="Y106" i="3"/>
  <c r="Y114" i="3"/>
  <c r="Y118" i="3"/>
  <c r="Y122" i="3"/>
  <c r="Y126" i="3"/>
  <c r="Y130" i="3"/>
  <c r="Y134" i="3"/>
  <c r="Y138" i="3"/>
  <c r="Y146" i="3"/>
  <c r="Y154" i="3"/>
  <c r="Y158" i="3"/>
  <c r="Y162" i="3"/>
  <c r="Y166" i="3"/>
  <c r="AD49" i="2"/>
  <c r="AD46" i="2"/>
  <c r="F106" i="14" s="1"/>
  <c r="AD45" i="2"/>
  <c r="AD47" i="2"/>
  <c r="F107" i="14" s="1"/>
  <c r="AD48" i="2"/>
  <c r="Y169" i="3"/>
  <c r="Y177" i="3"/>
  <c r="Y185" i="3"/>
  <c r="Y189" i="3"/>
  <c r="Y193" i="3"/>
  <c r="Y197" i="3"/>
  <c r="Y201" i="3"/>
  <c r="Y205" i="3"/>
  <c r="Y209" i="3"/>
  <c r="Y215" i="3"/>
  <c r="Y219" i="3"/>
  <c r="Y22" i="3"/>
  <c r="Y26" i="3"/>
  <c r="Y30" i="3"/>
  <c r="Y54" i="3"/>
  <c r="Y58" i="3"/>
  <c r="Y62" i="3"/>
  <c r="Y78" i="3"/>
  <c r="Y110" i="3"/>
  <c r="Y142" i="3"/>
  <c r="Y150" i="3"/>
  <c r="Y18" i="3"/>
  <c r="AD151" i="2"/>
  <c r="AD149" i="2"/>
  <c r="F209" i="14" s="1"/>
  <c r="AD147" i="2"/>
  <c r="AD150" i="2"/>
  <c r="F210" i="14" s="1"/>
  <c r="AD148" i="2"/>
  <c r="AD146" i="2"/>
  <c r="AD19" i="2"/>
  <c r="Y14" i="3"/>
  <c r="AD1009" i="2"/>
  <c r="AD1008" i="2"/>
  <c r="AD1007" i="2"/>
  <c r="AD1006" i="2"/>
  <c r="AD1005" i="2"/>
  <c r="AD1004" i="2"/>
  <c r="AD1003" i="2"/>
  <c r="AD1002" i="2"/>
  <c r="AD1001" i="2"/>
  <c r="AD1000" i="2"/>
  <c r="AD999" i="2"/>
  <c r="AD998" i="2"/>
  <c r="AD997" i="2"/>
  <c r="AD996" i="2"/>
  <c r="AD995" i="2"/>
  <c r="AD994" i="2"/>
  <c r="AD993" i="2"/>
  <c r="AD992" i="2"/>
  <c r="AD991" i="2"/>
  <c r="AD990" i="2"/>
  <c r="AD986" i="2"/>
  <c r="AD982" i="2"/>
  <c r="AD978" i="2"/>
  <c r="AD974" i="2"/>
  <c r="AD970" i="2"/>
  <c r="AD966" i="2"/>
  <c r="AD962" i="2"/>
  <c r="AD958" i="2"/>
  <c r="AD954" i="2"/>
  <c r="AD950" i="2"/>
  <c r="AD946" i="2"/>
  <c r="AD942" i="2"/>
  <c r="AD938" i="2"/>
  <c r="AD934" i="2"/>
  <c r="AD930" i="2"/>
  <c r="AD926" i="2"/>
  <c r="AD922" i="2"/>
  <c r="AD918" i="2"/>
  <c r="AD914" i="2"/>
  <c r="AD910" i="2"/>
  <c r="AD906" i="2"/>
  <c r="AD902" i="2"/>
  <c r="AD898" i="2"/>
  <c r="AD894" i="2"/>
  <c r="AD890" i="2"/>
  <c r="AD886" i="2"/>
  <c r="AD882" i="2"/>
  <c r="AD878" i="2"/>
  <c r="AD874" i="2"/>
  <c r="AD987" i="2"/>
  <c r="AD983" i="2"/>
  <c r="AD979" i="2"/>
  <c r="AD975" i="2"/>
  <c r="AD971" i="2"/>
  <c r="AD967" i="2"/>
  <c r="AD963" i="2"/>
  <c r="AD959" i="2"/>
  <c r="AD955" i="2"/>
  <c r="AD951" i="2"/>
  <c r="AD947" i="2"/>
  <c r="AD943" i="2"/>
  <c r="AD939" i="2"/>
  <c r="AD935" i="2"/>
  <c r="AD931" i="2"/>
  <c r="AD927" i="2"/>
  <c r="AD923" i="2"/>
  <c r="AD919" i="2"/>
  <c r="AD915" i="2"/>
  <c r="AD911" i="2"/>
  <c r="AD907" i="2"/>
  <c r="AD903" i="2"/>
  <c r="AD899" i="2"/>
  <c r="AD895" i="2"/>
  <c r="AD891" i="2"/>
  <c r="AD887" i="2"/>
  <c r="AD883" i="2"/>
  <c r="AD988" i="2"/>
  <c r="AD984" i="2"/>
  <c r="AD980" i="2"/>
  <c r="AD976" i="2"/>
  <c r="AD972" i="2"/>
  <c r="AD968" i="2"/>
  <c r="AD964" i="2"/>
  <c r="AD960" i="2"/>
  <c r="AD956" i="2"/>
  <c r="AD952" i="2"/>
  <c r="AD948" i="2"/>
  <c r="AD944" i="2"/>
  <c r="AD940" i="2"/>
  <c r="AD936" i="2"/>
  <c r="AD932" i="2"/>
  <c r="AD928" i="2"/>
  <c r="AD924" i="2"/>
  <c r="AD920" i="2"/>
  <c r="AD916" i="2"/>
  <c r="AD912" i="2"/>
  <c r="AD908" i="2"/>
  <c r="AD904" i="2"/>
  <c r="AD900" i="2"/>
  <c r="AD896" i="2"/>
  <c r="AD892" i="2"/>
  <c r="AD888" i="2"/>
  <c r="AD884" i="2"/>
  <c r="AD880" i="2"/>
  <c r="AD989" i="2"/>
  <c r="AD985" i="2"/>
  <c r="AD981" i="2"/>
  <c r="AD977" i="2"/>
  <c r="AD973" i="2"/>
  <c r="AD969" i="2"/>
  <c r="AD965" i="2"/>
  <c r="AD961" i="2"/>
  <c r="AD957" i="2"/>
  <c r="AD953" i="2"/>
  <c r="AD949" i="2"/>
  <c r="AD945" i="2"/>
  <c r="AD941" i="2"/>
  <c r="AD937" i="2"/>
  <c r="AD933" i="2"/>
  <c r="AD929" i="2"/>
  <c r="AD925" i="2"/>
  <c r="AD921" i="2"/>
  <c r="AD917" i="2"/>
  <c r="AD913" i="2"/>
  <c r="AD897" i="2"/>
  <c r="AD881" i="2"/>
  <c r="AD877" i="2"/>
  <c r="AD873" i="2"/>
  <c r="AD869" i="2"/>
  <c r="AD865" i="2"/>
  <c r="AD861" i="2"/>
  <c r="AD857" i="2"/>
  <c r="AD853" i="2"/>
  <c r="AD849" i="2"/>
  <c r="AD845" i="2"/>
  <c r="AD841" i="2"/>
  <c r="AD901" i="2"/>
  <c r="AD885" i="2"/>
  <c r="AD879" i="2"/>
  <c r="AD875" i="2"/>
  <c r="AD870" i="2"/>
  <c r="AD866" i="2"/>
  <c r="AD862" i="2"/>
  <c r="AD858" i="2"/>
  <c r="AD854" i="2"/>
  <c r="AD850" i="2"/>
  <c r="AD846" i="2"/>
  <c r="AD842" i="2"/>
  <c r="AD905" i="2"/>
  <c r="AD889" i="2"/>
  <c r="AD876" i="2"/>
  <c r="AD871" i="2"/>
  <c r="AD867" i="2"/>
  <c r="AD863" i="2"/>
  <c r="AD859" i="2"/>
  <c r="AD855" i="2"/>
  <c r="AD851" i="2"/>
  <c r="AD847" i="2"/>
  <c r="AD843" i="2"/>
  <c r="AD839" i="2"/>
  <c r="AD838" i="2"/>
  <c r="AD837" i="2"/>
  <c r="AD836" i="2"/>
  <c r="AD835" i="2"/>
  <c r="AD834" i="2"/>
  <c r="AD833" i="2"/>
  <c r="AD832" i="2"/>
  <c r="AD831" i="2"/>
  <c r="AD830" i="2"/>
  <c r="AD829" i="2"/>
  <c r="AD828" i="2"/>
  <c r="AD827" i="2"/>
  <c r="AD826" i="2"/>
  <c r="AD825" i="2"/>
  <c r="AD824" i="2"/>
  <c r="AD823" i="2"/>
  <c r="AD822" i="2"/>
  <c r="AD821" i="2"/>
  <c r="AD820" i="2"/>
  <c r="AD819" i="2"/>
  <c r="AD818" i="2"/>
  <c r="AD817" i="2"/>
  <c r="AD816" i="2"/>
  <c r="AD815" i="2"/>
  <c r="AD814" i="2"/>
  <c r="AD813" i="2"/>
  <c r="AD812" i="2"/>
  <c r="AD811" i="2"/>
  <c r="AD810" i="2"/>
  <c r="AD809" i="2"/>
  <c r="AD808" i="2"/>
  <c r="AD807" i="2"/>
  <c r="AD806" i="2"/>
  <c r="AD805" i="2"/>
  <c r="AD804" i="2"/>
  <c r="AD803" i="2"/>
  <c r="AD802" i="2"/>
  <c r="AD801" i="2"/>
  <c r="AD800" i="2"/>
  <c r="AD799" i="2"/>
  <c r="AD798" i="2"/>
  <c r="AD797" i="2"/>
  <c r="AD796" i="2"/>
  <c r="AD795" i="2"/>
  <c r="AD909" i="2"/>
  <c r="AD893" i="2"/>
  <c r="AD872" i="2"/>
  <c r="AD868" i="2"/>
  <c r="AD864" i="2"/>
  <c r="AD860" i="2"/>
  <c r="AD856" i="2"/>
  <c r="AD840" i="2"/>
  <c r="AD794" i="2"/>
  <c r="AD793" i="2"/>
  <c r="AD792" i="2"/>
  <c r="AD791" i="2"/>
  <c r="AD790" i="2"/>
  <c r="AD789" i="2"/>
  <c r="AD788" i="2"/>
  <c r="AD787" i="2"/>
  <c r="AD786" i="2"/>
  <c r="AD785" i="2"/>
  <c r="AD784" i="2"/>
  <c r="AD783" i="2"/>
  <c r="AD782" i="2"/>
  <c r="AD781" i="2"/>
  <c r="AD780" i="2"/>
  <c r="AD779" i="2"/>
  <c r="AD778" i="2"/>
  <c r="AD777" i="2"/>
  <c r="AD776" i="2"/>
  <c r="AD775" i="2"/>
  <c r="AD774" i="2"/>
  <c r="AD773" i="2"/>
  <c r="AD772" i="2"/>
  <c r="AD771" i="2"/>
  <c r="AD770" i="2"/>
  <c r="AD769" i="2"/>
  <c r="AD768" i="2"/>
  <c r="AD767" i="2"/>
  <c r="AD766" i="2"/>
  <c r="AD765" i="2"/>
  <c r="AD764" i="2"/>
  <c r="AD763" i="2"/>
  <c r="AD762" i="2"/>
  <c r="AD761" i="2"/>
  <c r="AD760" i="2"/>
  <c r="AD759" i="2"/>
  <c r="AD758" i="2"/>
  <c r="AD757" i="2"/>
  <c r="AD756" i="2"/>
  <c r="AD755" i="2"/>
  <c r="AD754" i="2"/>
  <c r="AD753" i="2"/>
  <c r="AD752" i="2"/>
  <c r="AD751" i="2"/>
  <c r="AD750" i="2"/>
  <c r="AD749" i="2"/>
  <c r="AD748" i="2"/>
  <c r="AD747" i="2"/>
  <c r="AD746" i="2"/>
  <c r="AD745" i="2"/>
  <c r="AD744" i="2"/>
  <c r="AD743" i="2"/>
  <c r="AD742" i="2"/>
  <c r="AD741" i="2"/>
  <c r="AD740" i="2"/>
  <c r="AD739" i="2"/>
  <c r="AD738" i="2"/>
  <c r="AD737" i="2"/>
  <c r="AD736" i="2"/>
  <c r="AD735" i="2"/>
  <c r="AD734" i="2"/>
  <c r="AD733" i="2"/>
  <c r="AD732" i="2"/>
  <c r="AD731" i="2"/>
  <c r="AD730" i="2"/>
  <c r="AD729" i="2"/>
  <c r="AD728" i="2"/>
  <c r="AD727" i="2"/>
  <c r="AD726" i="2"/>
  <c r="AD725" i="2"/>
  <c r="AD724" i="2"/>
  <c r="AD723" i="2"/>
  <c r="AD722" i="2"/>
  <c r="AD721" i="2"/>
  <c r="AD720" i="2"/>
  <c r="AD719" i="2"/>
  <c r="AD718" i="2"/>
  <c r="AD717" i="2"/>
  <c r="AD716" i="2"/>
  <c r="AD844" i="2"/>
  <c r="AD848" i="2"/>
  <c r="AD852" i="2"/>
  <c r="AD715" i="2"/>
  <c r="AD714" i="2"/>
  <c r="AD713" i="2"/>
  <c r="AD712" i="2"/>
  <c r="AD711" i="2"/>
  <c r="AD710" i="2"/>
  <c r="AD709" i="2"/>
  <c r="AD708" i="2"/>
  <c r="AD707" i="2"/>
  <c r="AD706" i="2"/>
  <c r="AD705" i="2"/>
  <c r="AD704" i="2"/>
  <c r="AD703" i="2"/>
  <c r="AD702" i="2"/>
  <c r="AD701" i="2"/>
  <c r="AD700" i="2"/>
  <c r="AD699" i="2"/>
  <c r="AD698" i="2"/>
  <c r="AD697" i="2"/>
  <c r="AD696" i="2"/>
  <c r="AD695" i="2"/>
  <c r="AD694" i="2"/>
  <c r="AD693" i="2"/>
  <c r="AD692" i="2"/>
  <c r="AD691" i="2"/>
  <c r="AD690" i="2"/>
  <c r="AD689" i="2"/>
  <c r="AD688" i="2"/>
  <c r="AD687" i="2"/>
  <c r="AD686" i="2"/>
  <c r="AD685" i="2"/>
  <c r="AD683" i="2"/>
  <c r="AD679" i="2"/>
  <c r="AD675" i="2"/>
  <c r="AD674" i="2"/>
  <c r="AD673" i="2"/>
  <c r="AD672" i="2"/>
  <c r="AD671" i="2"/>
  <c r="AD670" i="2"/>
  <c r="AD669" i="2"/>
  <c r="AD668" i="2"/>
  <c r="AD667" i="2"/>
  <c r="AD666" i="2"/>
  <c r="AD665" i="2"/>
  <c r="AD664" i="2"/>
  <c r="AD663" i="2"/>
  <c r="AD662" i="2"/>
  <c r="AD661" i="2"/>
  <c r="AD660" i="2"/>
  <c r="AD659" i="2"/>
  <c r="AD658" i="2"/>
  <c r="AD657" i="2"/>
  <c r="AD656" i="2"/>
  <c r="AD655" i="2"/>
  <c r="AD654" i="2"/>
  <c r="AD653" i="2"/>
  <c r="AD652" i="2"/>
  <c r="AD651" i="2"/>
  <c r="AD650" i="2"/>
  <c r="AD649" i="2"/>
  <c r="AD648" i="2"/>
  <c r="AD647" i="2"/>
  <c r="AD646" i="2"/>
  <c r="AD645" i="2"/>
  <c r="AD644" i="2"/>
  <c r="AD643" i="2"/>
  <c r="AD642" i="2"/>
  <c r="AD641" i="2"/>
  <c r="AD640" i="2"/>
  <c r="AD639" i="2"/>
  <c r="AD681" i="2"/>
  <c r="AD676" i="2"/>
  <c r="AD682" i="2"/>
  <c r="AD677" i="2"/>
  <c r="AD684" i="2"/>
  <c r="AD678" i="2"/>
  <c r="AD567" i="2"/>
  <c r="AD566" i="2"/>
  <c r="AD565" i="2"/>
  <c r="AD564" i="2"/>
  <c r="AD563" i="2"/>
  <c r="AD562" i="2"/>
  <c r="AD561" i="2"/>
  <c r="AD560" i="2"/>
  <c r="AD559" i="2"/>
  <c r="AD558" i="2"/>
  <c r="AD557" i="2"/>
  <c r="AD556" i="2"/>
  <c r="AD555" i="2"/>
  <c r="AD554" i="2"/>
  <c r="AD553" i="2"/>
  <c r="AD552" i="2"/>
  <c r="AD551" i="2"/>
  <c r="AD550" i="2"/>
  <c r="AD549" i="2"/>
  <c r="AD548" i="2"/>
  <c r="AD547" i="2"/>
  <c r="AD546" i="2"/>
  <c r="AD545" i="2"/>
  <c r="AD544" i="2"/>
  <c r="AD543" i="2"/>
  <c r="AD542" i="2"/>
  <c r="AD541" i="2"/>
  <c r="AD540" i="2"/>
  <c r="AD539" i="2"/>
  <c r="AD538" i="2"/>
  <c r="AD537" i="2"/>
  <c r="AD536" i="2"/>
  <c r="AD535" i="2"/>
  <c r="AD534" i="2"/>
  <c r="AD533" i="2"/>
  <c r="AD532" i="2"/>
  <c r="AD531" i="2"/>
  <c r="AD530" i="2"/>
  <c r="AD529" i="2"/>
  <c r="AD528" i="2"/>
  <c r="AD527" i="2"/>
  <c r="AD526" i="2"/>
  <c r="AD525" i="2"/>
  <c r="AD524" i="2"/>
  <c r="AD523" i="2"/>
  <c r="AD522" i="2"/>
  <c r="AD521" i="2"/>
  <c r="AD520" i="2"/>
  <c r="AD519" i="2"/>
  <c r="AD518" i="2"/>
  <c r="AD517" i="2"/>
  <c r="AD516" i="2"/>
  <c r="AD515" i="2"/>
  <c r="AD514" i="2"/>
  <c r="AD513" i="2"/>
  <c r="AD512" i="2"/>
  <c r="AD511" i="2"/>
  <c r="AD510" i="2"/>
  <c r="AD509" i="2"/>
  <c r="AD508" i="2"/>
  <c r="AD507" i="2"/>
  <c r="AD506" i="2"/>
  <c r="AD505" i="2"/>
  <c r="AD504" i="2"/>
  <c r="AD503" i="2"/>
  <c r="AD502" i="2"/>
  <c r="AD501" i="2"/>
  <c r="AD500" i="2"/>
  <c r="AD499" i="2"/>
  <c r="AD498" i="2"/>
  <c r="AD497" i="2"/>
  <c r="AD496" i="2"/>
  <c r="AD495" i="2"/>
  <c r="AD494" i="2"/>
  <c r="AD493" i="2"/>
  <c r="AD492" i="2"/>
  <c r="AD491" i="2"/>
  <c r="AD490" i="2"/>
  <c r="AD489" i="2"/>
  <c r="AD488" i="2"/>
  <c r="AD487" i="2"/>
  <c r="AD486" i="2"/>
  <c r="AD485" i="2"/>
  <c r="AD484" i="2"/>
  <c r="AD483" i="2"/>
  <c r="AD482" i="2"/>
  <c r="AD481" i="2"/>
  <c r="AD480" i="2"/>
  <c r="AD479" i="2"/>
  <c r="AD478" i="2"/>
  <c r="AD477" i="2"/>
  <c r="AD476" i="2"/>
  <c r="AD475" i="2"/>
  <c r="AD474" i="2"/>
  <c r="AD473" i="2"/>
  <c r="AD472" i="2"/>
  <c r="AD471" i="2"/>
  <c r="AD470" i="2"/>
  <c r="AD469" i="2"/>
  <c r="AD468" i="2"/>
  <c r="AD467" i="2"/>
  <c r="AD466" i="2"/>
  <c r="AD465" i="2"/>
  <c r="AD464" i="2"/>
  <c r="AD463" i="2"/>
  <c r="AD462" i="2"/>
  <c r="AD461" i="2"/>
  <c r="AD460" i="2"/>
  <c r="AD459" i="2"/>
  <c r="AD458" i="2"/>
  <c r="AD457" i="2"/>
  <c r="AD456" i="2"/>
  <c r="AD455" i="2"/>
  <c r="AD454" i="2"/>
  <c r="AD453" i="2"/>
  <c r="AD452" i="2"/>
  <c r="AD451" i="2"/>
  <c r="AD450" i="2"/>
  <c r="AD449" i="2"/>
  <c r="AD448" i="2"/>
  <c r="AD447" i="2"/>
  <c r="AD446" i="2"/>
  <c r="AD445" i="2"/>
  <c r="AD444" i="2"/>
  <c r="AD443" i="2"/>
  <c r="AD442" i="2"/>
  <c r="AD441" i="2"/>
  <c r="AD440" i="2"/>
  <c r="AD439" i="2"/>
  <c r="AD438" i="2"/>
  <c r="AD437" i="2"/>
  <c r="AD436" i="2"/>
  <c r="AD435" i="2"/>
  <c r="AD434" i="2"/>
  <c r="AD433" i="2"/>
  <c r="AD432" i="2"/>
  <c r="AD431" i="2"/>
  <c r="AD430" i="2"/>
  <c r="AD429" i="2"/>
  <c r="AD428" i="2"/>
  <c r="AD427" i="2"/>
  <c r="AD426" i="2"/>
  <c r="AD425" i="2"/>
  <c r="AD424" i="2"/>
  <c r="AD423" i="2"/>
  <c r="AD422" i="2"/>
  <c r="AD421" i="2"/>
  <c r="AD420" i="2"/>
  <c r="AD419" i="2"/>
  <c r="AD418" i="2"/>
  <c r="AD417" i="2"/>
  <c r="AD416" i="2"/>
  <c r="AD415" i="2"/>
  <c r="AD414" i="2"/>
  <c r="AD413" i="2"/>
  <c r="AD412" i="2"/>
  <c r="AD411" i="2"/>
  <c r="AD410" i="2"/>
  <c r="AD409" i="2"/>
  <c r="AD408" i="2"/>
  <c r="AD407" i="2"/>
  <c r="AD406" i="2"/>
  <c r="AD405" i="2"/>
  <c r="AD404" i="2"/>
  <c r="AD403" i="2"/>
  <c r="AD402" i="2"/>
  <c r="AD401" i="2"/>
  <c r="AD400" i="2"/>
  <c r="AD399" i="2"/>
  <c r="AD398" i="2"/>
  <c r="AD397" i="2"/>
  <c r="AD396" i="2"/>
  <c r="AD395" i="2"/>
  <c r="AD394" i="2"/>
  <c r="AD393" i="2"/>
  <c r="AD392" i="2"/>
  <c r="AD391" i="2"/>
  <c r="AD390" i="2"/>
  <c r="AD389" i="2"/>
  <c r="AD388" i="2"/>
  <c r="AD387" i="2"/>
  <c r="AD386" i="2"/>
  <c r="AD385" i="2"/>
  <c r="AD384" i="2"/>
  <c r="AD383" i="2"/>
  <c r="AD382" i="2"/>
  <c r="AD381" i="2"/>
  <c r="AD380" i="2"/>
  <c r="AD379" i="2"/>
  <c r="AD378" i="2"/>
  <c r="AD377" i="2"/>
  <c r="AD376" i="2"/>
  <c r="AD375" i="2"/>
  <c r="AD374" i="2"/>
  <c r="AD373" i="2"/>
  <c r="AD680" i="2"/>
  <c r="AD372" i="2"/>
  <c r="AD371" i="2"/>
  <c r="AD370" i="2"/>
  <c r="AD369" i="2"/>
  <c r="AD368" i="2"/>
  <c r="AD367" i="2"/>
  <c r="AD366" i="2"/>
  <c r="AD365" i="2"/>
  <c r="AD364" i="2"/>
  <c r="AD363" i="2"/>
  <c r="AD362" i="2"/>
  <c r="AD361" i="2"/>
  <c r="AD360" i="2"/>
  <c r="AD359" i="2"/>
  <c r="AD358" i="2"/>
  <c r="AD357" i="2"/>
  <c r="AD356" i="2"/>
  <c r="AD355" i="2"/>
  <c r="AD354" i="2"/>
  <c r="AD353" i="2"/>
  <c r="AD352" i="2"/>
  <c r="AD351" i="2"/>
  <c r="AD350" i="2"/>
  <c r="AD349" i="2"/>
  <c r="AD348" i="2"/>
  <c r="AD347" i="2"/>
  <c r="AD346" i="2"/>
  <c r="AD345" i="2"/>
  <c r="AD344" i="2"/>
  <c r="AD343" i="2"/>
  <c r="AD342" i="2"/>
  <c r="AD341" i="2"/>
  <c r="AD340" i="2"/>
  <c r="AD339" i="2"/>
  <c r="AD338" i="2"/>
  <c r="AD337" i="2"/>
  <c r="AD336" i="2"/>
  <c r="AD335" i="2"/>
  <c r="AD334" i="2"/>
  <c r="AD333" i="2"/>
  <c r="AD332" i="2"/>
  <c r="AD331" i="2"/>
  <c r="AD330" i="2"/>
  <c r="AD329" i="2"/>
  <c r="AD328" i="2"/>
  <c r="AD327" i="2"/>
  <c r="AD326" i="2"/>
  <c r="AD325" i="2"/>
  <c r="AD324" i="2"/>
  <c r="AD323" i="2"/>
  <c r="AD322" i="2"/>
  <c r="AD321" i="2"/>
  <c r="AD320" i="2"/>
  <c r="AD319" i="2"/>
  <c r="AD318" i="2"/>
  <c r="AD317" i="2"/>
  <c r="AD316" i="2"/>
  <c r="AD315" i="2"/>
  <c r="AD314" i="2"/>
  <c r="AD313" i="2"/>
  <c r="AD312" i="2"/>
  <c r="AD311" i="2"/>
  <c r="AD310" i="2"/>
  <c r="AD309" i="2"/>
  <c r="AD308" i="2"/>
  <c r="AD307" i="2"/>
  <c r="AD306" i="2"/>
  <c r="AD305" i="2"/>
  <c r="AD304" i="2"/>
  <c r="AD303" i="2"/>
  <c r="AD302" i="2"/>
  <c r="AD301" i="2"/>
  <c r="AD300" i="2"/>
  <c r="AD299" i="2"/>
  <c r="AD298" i="2"/>
  <c r="AD297" i="2"/>
  <c r="AD296" i="2"/>
  <c r="AD295" i="2"/>
  <c r="AD294" i="2"/>
  <c r="AD293" i="2"/>
  <c r="AD292" i="2"/>
  <c r="AD291" i="2"/>
  <c r="AD290" i="2"/>
  <c r="AD289" i="2"/>
  <c r="AD288" i="2"/>
  <c r="AD287" i="2"/>
  <c r="AD286" i="2"/>
  <c r="AD285" i="2"/>
  <c r="AD284" i="2"/>
  <c r="AD283" i="2"/>
  <c r="AD282" i="2"/>
  <c r="AD281" i="2"/>
  <c r="AD280" i="2"/>
  <c r="AD279" i="2"/>
  <c r="AD278" i="2"/>
  <c r="AD277" i="2"/>
  <c r="AD276" i="2"/>
  <c r="AD275" i="2"/>
  <c r="AD274" i="2"/>
  <c r="AD273" i="2"/>
  <c r="AD272" i="2"/>
  <c r="AD271" i="2"/>
  <c r="AD270" i="2"/>
  <c r="AD269" i="2"/>
  <c r="AD268" i="2"/>
  <c r="AD266" i="2"/>
  <c r="AD265" i="2"/>
  <c r="AD264" i="2"/>
  <c r="AD263" i="2"/>
  <c r="AD262" i="2"/>
  <c r="AD261" i="2"/>
  <c r="AD260" i="2"/>
  <c r="AD259" i="2"/>
  <c r="AD258" i="2"/>
  <c r="AD257" i="2"/>
  <c r="AD256" i="2"/>
  <c r="AD255" i="2"/>
  <c r="AD254" i="2"/>
  <c r="AD253" i="2"/>
  <c r="AD252" i="2"/>
  <c r="AD251" i="2"/>
  <c r="AD250" i="2"/>
  <c r="AD249" i="2"/>
  <c r="AD248" i="2"/>
  <c r="AD247" i="2"/>
  <c r="AD246" i="2"/>
  <c r="AD245" i="2"/>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267" i="2"/>
  <c r="AD595" i="2"/>
  <c r="AD576" i="2"/>
  <c r="AD608" i="2"/>
  <c r="AD573" i="2"/>
  <c r="AD621" i="2"/>
  <c r="AD1010" i="2"/>
  <c r="AD571" i="2"/>
  <c r="AD619" i="2"/>
  <c r="AD635" i="2"/>
  <c r="AD600" i="2"/>
  <c r="AD582" i="2"/>
  <c r="AD590" i="2"/>
  <c r="AD598" i="2"/>
  <c r="AD606" i="2"/>
  <c r="AD614" i="2"/>
  <c r="AD622" i="2"/>
  <c r="AD630" i="2"/>
  <c r="AD638" i="2"/>
  <c r="AD575" i="2"/>
  <c r="AD591" i="2"/>
  <c r="AD607" i="2"/>
  <c r="AD623" i="2"/>
  <c r="AD572" i="2"/>
  <c r="AD588" i="2"/>
  <c r="AD604" i="2"/>
  <c r="AD620" i="2"/>
  <c r="AD636" i="2"/>
  <c r="AD569" i="2"/>
  <c r="AD585" i="2"/>
  <c r="AD601" i="2"/>
  <c r="AD617" i="2"/>
  <c r="AD633" i="2"/>
  <c r="AD1011" i="2"/>
  <c r="AD1015" i="2"/>
  <c r="AD603" i="2"/>
  <c r="AD632" i="2"/>
  <c r="AD581" i="2"/>
  <c r="AD629" i="2"/>
  <c r="AD570" i="2"/>
  <c r="AD586" i="2"/>
  <c r="AD574" i="2"/>
  <c r="AD578" i="2"/>
  <c r="AD594" i="2"/>
  <c r="AD602" i="2"/>
  <c r="AD610" i="2"/>
  <c r="AD618" i="2"/>
  <c r="AD626" i="2"/>
  <c r="AD634" i="2"/>
  <c r="AD583" i="2"/>
  <c r="AD599" i="2"/>
  <c r="AD615" i="2"/>
  <c r="AD631" i="2"/>
  <c r="AD580" i="2"/>
  <c r="AD596" i="2"/>
  <c r="AD612" i="2"/>
  <c r="AD628" i="2"/>
  <c r="AD577" i="2"/>
  <c r="AD593" i="2"/>
  <c r="AD609" i="2"/>
  <c r="AD625" i="2"/>
  <c r="AD1013" i="2"/>
  <c r="AD1017" i="2"/>
  <c r="AD579" i="2"/>
  <c r="AD611" i="2"/>
  <c r="AD627" i="2"/>
  <c r="AD592" i="2"/>
  <c r="AD624" i="2"/>
  <c r="AD589" i="2"/>
  <c r="AD605" i="2"/>
  <c r="AD637" i="2"/>
  <c r="AD1014" i="2"/>
  <c r="AD587" i="2"/>
  <c r="AD568" i="2"/>
  <c r="AD584" i="2"/>
  <c r="AD616" i="2"/>
  <c r="AD597" i="2"/>
  <c r="AD613" i="2"/>
  <c r="AD1012" i="2"/>
  <c r="AD1016" i="2"/>
  <c r="AA7" i="3"/>
  <c r="Y7" i="3" s="1"/>
  <c r="Y11" i="3"/>
  <c r="Y15" i="3"/>
  <c r="Y19" i="3"/>
  <c r="Y23" i="3"/>
  <c r="Y27" i="3"/>
  <c r="Y31" i="3"/>
  <c r="Y35" i="3"/>
  <c r="Y39" i="3"/>
  <c r="Y43" i="3"/>
  <c r="Y47" i="3"/>
  <c r="Y51" i="3"/>
  <c r="Y55" i="3"/>
  <c r="Y59" i="3"/>
  <c r="Y63" i="3"/>
  <c r="Y67" i="3"/>
  <c r="Y71" i="3"/>
  <c r="Y75" i="3"/>
  <c r="Y79" i="3"/>
  <c r="Y83" i="3"/>
  <c r="Y87" i="3"/>
  <c r="Y91" i="3"/>
  <c r="Y95" i="3"/>
  <c r="Y99" i="3"/>
  <c r="Y103" i="3"/>
  <c r="Y107" i="3"/>
  <c r="Y111" i="3"/>
  <c r="Y115" i="3"/>
  <c r="Y119" i="3"/>
  <c r="Y123" i="3"/>
  <c r="Y127" i="3"/>
  <c r="Y131" i="3"/>
  <c r="Y135" i="3"/>
  <c r="Y139" i="3"/>
  <c r="Y143" i="3"/>
  <c r="Y147" i="3"/>
  <c r="Y151" i="3"/>
  <c r="Y155" i="3"/>
  <c r="Y159" i="3"/>
  <c r="Y213" i="3"/>
  <c r="Y8" i="3"/>
  <c r="Y12" i="3"/>
  <c r="Y16" i="3"/>
  <c r="Y20" i="3"/>
  <c r="Y24" i="3"/>
  <c r="Y28" i="3"/>
  <c r="Y32" i="3"/>
  <c r="Y36" i="3"/>
  <c r="Y40" i="3"/>
  <c r="Y44" i="3"/>
  <c r="Y48" i="3"/>
  <c r="Y52" i="3"/>
  <c r="Y56" i="3"/>
  <c r="Y60" i="3"/>
  <c r="Y64" i="3"/>
  <c r="Y68" i="3"/>
  <c r="Y72" i="3"/>
  <c r="Y76" i="3"/>
  <c r="Y80" i="3"/>
  <c r="Y84" i="3"/>
  <c r="Y88" i="3"/>
  <c r="Y92" i="3"/>
  <c r="Y96" i="3"/>
  <c r="Y100" i="3"/>
  <c r="Y104" i="3"/>
  <c r="Y108" i="3"/>
  <c r="Y112" i="3"/>
  <c r="Y116" i="3"/>
  <c r="Y120" i="3"/>
  <c r="Y124" i="3"/>
  <c r="Y128" i="3"/>
  <c r="Y132" i="3"/>
  <c r="Y136" i="3"/>
  <c r="Y140" i="3"/>
  <c r="Y144" i="3"/>
  <c r="Y148" i="3"/>
  <c r="Y152" i="3"/>
  <c r="Y156" i="3"/>
  <c r="Y160" i="3"/>
  <c r="Y216" i="3"/>
  <c r="Y217" i="3"/>
  <c r="Y220" i="3"/>
  <c r="Y221" i="3"/>
  <c r="Y9" i="3"/>
  <c r="Y13" i="3"/>
  <c r="Y17" i="3"/>
  <c r="Y21" i="3"/>
  <c r="Y25" i="3"/>
  <c r="Y29" i="3"/>
  <c r="Y33" i="3"/>
  <c r="Y37" i="3"/>
  <c r="Y41" i="3"/>
  <c r="Y45" i="3"/>
  <c r="Y49" i="3"/>
  <c r="Y53" i="3"/>
  <c r="Y57" i="3"/>
  <c r="Y61" i="3"/>
  <c r="Y65" i="3"/>
  <c r="Y69" i="3"/>
  <c r="Y73" i="3"/>
  <c r="Y77" i="3"/>
  <c r="Y81" i="3"/>
  <c r="Y85" i="3"/>
  <c r="Y89" i="3"/>
  <c r="Y93" i="3"/>
  <c r="Y97" i="3"/>
  <c r="Y101" i="3"/>
  <c r="Y105" i="3"/>
  <c r="Y109" i="3"/>
  <c r="Y113" i="3"/>
  <c r="Y117" i="3"/>
  <c r="Y121" i="3"/>
  <c r="Y125" i="3"/>
  <c r="Y129" i="3"/>
  <c r="Y133" i="3"/>
  <c r="Y137" i="3"/>
  <c r="Y141" i="3"/>
  <c r="Y145" i="3"/>
  <c r="Y149" i="3"/>
  <c r="Y153" i="3"/>
  <c r="Y157" i="3"/>
  <c r="Y161" i="3"/>
  <c r="Y164" i="3"/>
  <c r="Y174" i="3"/>
  <c r="Y182" i="3"/>
  <c r="Y190" i="3"/>
  <c r="Y198" i="3"/>
  <c r="Y206" i="3"/>
  <c r="Y214" i="3"/>
  <c r="Y167" i="3"/>
  <c r="Y172" i="3"/>
  <c r="Y180" i="3"/>
  <c r="Y188" i="3"/>
  <c r="Y196" i="3"/>
  <c r="Y204" i="3"/>
  <c r="Y218" i="3"/>
  <c r="Y165" i="3"/>
  <c r="Y175" i="3"/>
  <c r="Y183" i="3"/>
  <c r="Y191" i="3"/>
  <c r="Y199" i="3"/>
  <c r="Y207" i="3"/>
  <c r="Y212" i="3"/>
  <c r="Y163" i="3"/>
  <c r="Y170" i="3"/>
  <c r="Y178" i="3"/>
  <c r="Y186" i="3"/>
  <c r="Y194" i="3"/>
  <c r="Y202" i="3"/>
  <c r="Y210" i="3"/>
  <c r="Y173" i="3"/>
  <c r="Y181" i="3"/>
  <c r="Y223" i="3"/>
  <c r="Y176" i="3"/>
  <c r="Y184" i="3"/>
  <c r="Y192" i="3"/>
  <c r="Y200" i="3"/>
  <c r="Y208" i="3"/>
  <c r="Y171" i="3"/>
  <c r="Y179" i="3"/>
  <c r="Y187" i="3"/>
  <c r="Y195" i="3"/>
  <c r="Y203" i="3"/>
  <c r="Y211" i="3"/>
  <c r="I15" i="14" l="1"/>
  <c r="AD15" i="14"/>
  <c r="AA15" i="14"/>
  <c r="O15" i="14"/>
  <c r="U15" i="14"/>
  <c r="AG15" i="14"/>
  <c r="L15" i="14"/>
  <c r="R15" i="14"/>
  <c r="X15" i="14"/>
  <c r="G16" i="15"/>
  <c r="G18" i="15" s="1"/>
  <c r="AV1016" i="2"/>
  <c r="F1076" i="14"/>
  <c r="AV616" i="2"/>
  <c r="F676" i="14"/>
  <c r="AV1014" i="2"/>
  <c r="F1074" i="14"/>
  <c r="AV624" i="2"/>
  <c r="F684" i="14"/>
  <c r="AV579" i="2"/>
  <c r="F639" i="14"/>
  <c r="AV609" i="2"/>
  <c r="F669" i="14"/>
  <c r="AV612" i="2"/>
  <c r="F672" i="14"/>
  <c r="AV615" i="2"/>
  <c r="F675" i="14"/>
  <c r="AV626" i="2"/>
  <c r="F686" i="14"/>
  <c r="AV594" i="2"/>
  <c r="F654" i="14"/>
  <c r="AV570" i="2"/>
  <c r="F630" i="14"/>
  <c r="AV603" i="2"/>
  <c r="F663" i="14"/>
  <c r="AV617" i="2"/>
  <c r="F677" i="14"/>
  <c r="AV636" i="2"/>
  <c r="F696" i="14"/>
  <c r="AV572" i="2"/>
  <c r="F632" i="14"/>
  <c r="AV575" i="2"/>
  <c r="F635" i="14"/>
  <c r="AV614" i="2"/>
  <c r="F674" i="14"/>
  <c r="AV582" i="2"/>
  <c r="F642" i="14"/>
  <c r="AV571" i="2"/>
  <c r="F631" i="14"/>
  <c r="AV608" i="2"/>
  <c r="F668" i="14"/>
  <c r="AV152" i="2"/>
  <c r="F212" i="14"/>
  <c r="AV156" i="2"/>
  <c r="F216" i="14"/>
  <c r="AV160" i="2"/>
  <c r="F220" i="14"/>
  <c r="AV164" i="2"/>
  <c r="F224" i="14"/>
  <c r="AV168" i="2"/>
  <c r="F228" i="14"/>
  <c r="AV172" i="2"/>
  <c r="F232" i="14"/>
  <c r="AV176" i="2"/>
  <c r="F236" i="14"/>
  <c r="AV180" i="2"/>
  <c r="F240" i="14"/>
  <c r="AV184" i="2"/>
  <c r="F244" i="14"/>
  <c r="AV188" i="2"/>
  <c r="F248" i="14"/>
  <c r="AV192" i="2"/>
  <c r="F252" i="14"/>
  <c r="AV196" i="2"/>
  <c r="F256" i="14"/>
  <c r="AV200" i="2"/>
  <c r="F260" i="14"/>
  <c r="AV204" i="2"/>
  <c r="F264" i="14"/>
  <c r="AV208" i="2"/>
  <c r="F268" i="14"/>
  <c r="AV212" i="2"/>
  <c r="F272" i="14"/>
  <c r="AV216" i="2"/>
  <c r="F276" i="14"/>
  <c r="AV220" i="2"/>
  <c r="F280" i="14"/>
  <c r="AV224" i="2"/>
  <c r="F284" i="14"/>
  <c r="AV228" i="2"/>
  <c r="F288" i="14"/>
  <c r="AV232" i="2"/>
  <c r="F292" i="14"/>
  <c r="AV236" i="2"/>
  <c r="F296" i="14"/>
  <c r="AV240" i="2"/>
  <c r="F300" i="14"/>
  <c r="AV244" i="2"/>
  <c r="F304" i="14"/>
  <c r="AV248" i="2"/>
  <c r="F308" i="14"/>
  <c r="AV252" i="2"/>
  <c r="F312" i="14"/>
  <c r="AV256" i="2"/>
  <c r="F316" i="14"/>
  <c r="AV260" i="2"/>
  <c r="F320" i="14"/>
  <c r="AV264" i="2"/>
  <c r="F324" i="14"/>
  <c r="AV269" i="2"/>
  <c r="F329" i="14"/>
  <c r="AV273" i="2"/>
  <c r="F333" i="14"/>
  <c r="AV277" i="2"/>
  <c r="F337" i="14"/>
  <c r="AV281" i="2"/>
  <c r="F341" i="14"/>
  <c r="AV285" i="2"/>
  <c r="F345" i="14"/>
  <c r="AV289" i="2"/>
  <c r="F349" i="14"/>
  <c r="AV293" i="2"/>
  <c r="F353" i="14"/>
  <c r="AV297" i="2"/>
  <c r="F357" i="14"/>
  <c r="AV301" i="2"/>
  <c r="F361" i="14"/>
  <c r="AV305" i="2"/>
  <c r="F365" i="14"/>
  <c r="AV309" i="2"/>
  <c r="F369" i="14"/>
  <c r="AV313" i="2"/>
  <c r="F373" i="14"/>
  <c r="AV317" i="2"/>
  <c r="F377" i="14"/>
  <c r="AV321" i="2"/>
  <c r="F381" i="14"/>
  <c r="AV325" i="2"/>
  <c r="F385" i="14"/>
  <c r="AV329" i="2"/>
  <c r="F389" i="14"/>
  <c r="AV333" i="2"/>
  <c r="F393" i="14"/>
  <c r="AV337" i="2"/>
  <c r="F397" i="14"/>
  <c r="AV341" i="2"/>
  <c r="F401" i="14"/>
  <c r="AV345" i="2"/>
  <c r="F405" i="14"/>
  <c r="AV349" i="2"/>
  <c r="F409" i="14"/>
  <c r="AV353" i="2"/>
  <c r="F413" i="14"/>
  <c r="AV357" i="2"/>
  <c r="F417" i="14"/>
  <c r="AV361" i="2"/>
  <c r="F421" i="14"/>
  <c r="AV365" i="2"/>
  <c r="F425" i="14"/>
  <c r="AV369" i="2"/>
  <c r="F429" i="14"/>
  <c r="AV680" i="2"/>
  <c r="F740" i="14"/>
  <c r="AV376" i="2"/>
  <c r="F436" i="14"/>
  <c r="AV380" i="2"/>
  <c r="F440" i="14"/>
  <c r="AV384" i="2"/>
  <c r="F444" i="14"/>
  <c r="AV388" i="2"/>
  <c r="F448" i="14"/>
  <c r="AV392" i="2"/>
  <c r="F452" i="14"/>
  <c r="AV396" i="2"/>
  <c r="F456" i="14"/>
  <c r="AV400" i="2"/>
  <c r="F460" i="14"/>
  <c r="AV404" i="2"/>
  <c r="F464" i="14"/>
  <c r="AV408" i="2"/>
  <c r="F468" i="14"/>
  <c r="AV412" i="2"/>
  <c r="F472" i="14"/>
  <c r="AV416" i="2"/>
  <c r="F476" i="14"/>
  <c r="AV420" i="2"/>
  <c r="F480" i="14"/>
  <c r="AV424" i="2"/>
  <c r="F484" i="14"/>
  <c r="AV428" i="2"/>
  <c r="F488" i="14"/>
  <c r="AV432" i="2"/>
  <c r="F492" i="14"/>
  <c r="AV436" i="2"/>
  <c r="F496" i="14"/>
  <c r="AV440" i="2"/>
  <c r="F500" i="14"/>
  <c r="AV444" i="2"/>
  <c r="F504" i="14"/>
  <c r="AV448" i="2"/>
  <c r="F508" i="14"/>
  <c r="AV452" i="2"/>
  <c r="F512" i="14"/>
  <c r="AV456" i="2"/>
  <c r="F516" i="14"/>
  <c r="AV460" i="2"/>
  <c r="F520" i="14"/>
  <c r="AV464" i="2"/>
  <c r="F524" i="14"/>
  <c r="AV468" i="2"/>
  <c r="F528" i="14"/>
  <c r="AV472" i="2"/>
  <c r="F532" i="14"/>
  <c r="AV476" i="2"/>
  <c r="F536" i="14"/>
  <c r="AV480" i="2"/>
  <c r="F540" i="14"/>
  <c r="AV484" i="2"/>
  <c r="F544" i="14"/>
  <c r="AV488" i="2"/>
  <c r="F548" i="14"/>
  <c r="AV492" i="2"/>
  <c r="F552" i="14"/>
  <c r="AV496" i="2"/>
  <c r="F556" i="14"/>
  <c r="AV500" i="2"/>
  <c r="F560" i="14"/>
  <c r="AV504" i="2"/>
  <c r="F564" i="14"/>
  <c r="AV508" i="2"/>
  <c r="F568" i="14"/>
  <c r="AV512" i="2"/>
  <c r="F572" i="14"/>
  <c r="AV516" i="2"/>
  <c r="F576" i="14"/>
  <c r="AV520" i="2"/>
  <c r="F580" i="14"/>
  <c r="AV524" i="2"/>
  <c r="F584" i="14"/>
  <c r="AV528" i="2"/>
  <c r="F588" i="14"/>
  <c r="AV532" i="2"/>
  <c r="F592" i="14"/>
  <c r="AV536" i="2"/>
  <c r="F596" i="14"/>
  <c r="AV540" i="2"/>
  <c r="F600" i="14"/>
  <c r="AV544" i="2"/>
  <c r="F604" i="14"/>
  <c r="AV548" i="2"/>
  <c r="F608" i="14"/>
  <c r="AV552" i="2"/>
  <c r="F612" i="14"/>
  <c r="AV556" i="2"/>
  <c r="F616" i="14"/>
  <c r="AV560" i="2"/>
  <c r="F620" i="14"/>
  <c r="AV564" i="2"/>
  <c r="F624" i="14"/>
  <c r="AV678" i="2"/>
  <c r="F738" i="14"/>
  <c r="AV676" i="2"/>
  <c r="F736" i="14"/>
  <c r="AV641" i="2"/>
  <c r="F701" i="14"/>
  <c r="AV645" i="2"/>
  <c r="F705" i="14"/>
  <c r="AV649" i="2"/>
  <c r="F709" i="14"/>
  <c r="AV653" i="2"/>
  <c r="F713" i="14"/>
  <c r="AV657" i="2"/>
  <c r="F717" i="14"/>
  <c r="AV661" i="2"/>
  <c r="F721" i="14"/>
  <c r="AV665" i="2"/>
  <c r="F725" i="14"/>
  <c r="AV669" i="2"/>
  <c r="F729" i="14"/>
  <c r="AV673" i="2"/>
  <c r="F733" i="14"/>
  <c r="AV683" i="2"/>
  <c r="F743" i="14"/>
  <c r="AV688" i="2"/>
  <c r="F748" i="14"/>
  <c r="AV692" i="2"/>
  <c r="F752" i="14"/>
  <c r="AV696" i="2"/>
  <c r="F756" i="14"/>
  <c r="AV700" i="2"/>
  <c r="F760" i="14"/>
  <c r="AV704" i="2"/>
  <c r="F764" i="14"/>
  <c r="AV708" i="2"/>
  <c r="F768" i="14"/>
  <c r="AV712" i="2"/>
  <c r="F772" i="14"/>
  <c r="AV852" i="2"/>
  <c r="F912" i="14"/>
  <c r="AV717" i="2"/>
  <c r="F777" i="14"/>
  <c r="AV721" i="2"/>
  <c r="F781" i="14"/>
  <c r="AV725" i="2"/>
  <c r="F785" i="14"/>
  <c r="AV729" i="2"/>
  <c r="F789" i="14"/>
  <c r="AV733" i="2"/>
  <c r="F793" i="14"/>
  <c r="AV737" i="2"/>
  <c r="F797" i="14"/>
  <c r="AV741" i="2"/>
  <c r="F801" i="14"/>
  <c r="AV745" i="2"/>
  <c r="F805" i="14"/>
  <c r="AV749" i="2"/>
  <c r="F809" i="14"/>
  <c r="AV753" i="2"/>
  <c r="F813" i="14"/>
  <c r="AV757" i="2"/>
  <c r="F817" i="14"/>
  <c r="AV761" i="2"/>
  <c r="F821" i="14"/>
  <c r="AV765" i="2"/>
  <c r="F825" i="14"/>
  <c r="AV769" i="2"/>
  <c r="F829" i="14"/>
  <c r="AV773" i="2"/>
  <c r="F833" i="14"/>
  <c r="AV777" i="2"/>
  <c r="F837" i="14"/>
  <c r="AV781" i="2"/>
  <c r="F841" i="14"/>
  <c r="AV785" i="2"/>
  <c r="F845" i="14"/>
  <c r="AV789" i="2"/>
  <c r="F849" i="14"/>
  <c r="AV793" i="2"/>
  <c r="F853" i="14"/>
  <c r="AV860" i="2"/>
  <c r="F920" i="14"/>
  <c r="AV893" i="2"/>
  <c r="F953" i="14"/>
  <c r="AV797" i="2"/>
  <c r="F857" i="14"/>
  <c r="AV801" i="2"/>
  <c r="F861" i="14"/>
  <c r="AV805" i="2"/>
  <c r="F865" i="14"/>
  <c r="AV809" i="2"/>
  <c r="F869" i="14"/>
  <c r="AV813" i="2"/>
  <c r="F873" i="14"/>
  <c r="AV817" i="2"/>
  <c r="F877" i="14"/>
  <c r="AV821" i="2"/>
  <c r="F881" i="14"/>
  <c r="AV825" i="2"/>
  <c r="F885" i="14"/>
  <c r="AV829" i="2"/>
  <c r="F889" i="14"/>
  <c r="AV833" i="2"/>
  <c r="F893" i="14"/>
  <c r="AV837" i="2"/>
  <c r="F897" i="14"/>
  <c r="AV847" i="2"/>
  <c r="F907" i="14"/>
  <c r="AV863" i="2"/>
  <c r="F923" i="14"/>
  <c r="AV889" i="2"/>
  <c r="F949" i="14"/>
  <c r="AV850" i="2"/>
  <c r="F910" i="14"/>
  <c r="AV866" i="2"/>
  <c r="F926" i="14"/>
  <c r="AV885" i="2"/>
  <c r="F945" i="14"/>
  <c r="AV849" i="2"/>
  <c r="F909" i="14"/>
  <c r="AV865" i="2"/>
  <c r="F925" i="14"/>
  <c r="AV881" i="2"/>
  <c r="F941" i="14"/>
  <c r="AV921" i="2"/>
  <c r="F981" i="14"/>
  <c r="AV937" i="2"/>
  <c r="F997" i="14"/>
  <c r="AV953" i="2"/>
  <c r="F1013" i="14"/>
  <c r="AV969" i="2"/>
  <c r="F1029" i="14"/>
  <c r="AV985" i="2"/>
  <c r="F1045" i="14"/>
  <c r="AV888" i="2"/>
  <c r="F948" i="14"/>
  <c r="AV904" i="2"/>
  <c r="F964" i="14"/>
  <c r="AV920" i="2"/>
  <c r="F980" i="14"/>
  <c r="AV936" i="2"/>
  <c r="F996" i="14"/>
  <c r="AV952" i="2"/>
  <c r="F1012" i="14"/>
  <c r="AV968" i="2"/>
  <c r="F1028" i="14"/>
  <c r="AV984" i="2"/>
  <c r="F1044" i="14"/>
  <c r="AV891" i="2"/>
  <c r="F951" i="14"/>
  <c r="AV907" i="2"/>
  <c r="F967" i="14"/>
  <c r="AV923" i="2"/>
  <c r="F983" i="14"/>
  <c r="AV939" i="2"/>
  <c r="F999" i="14"/>
  <c r="AV955" i="2"/>
  <c r="F1015" i="14"/>
  <c r="AV971" i="2"/>
  <c r="F1031" i="14"/>
  <c r="AV987" i="2"/>
  <c r="F1047" i="14"/>
  <c r="AV886" i="2"/>
  <c r="F946" i="14"/>
  <c r="AV902" i="2"/>
  <c r="F962" i="14"/>
  <c r="AV918" i="2"/>
  <c r="F978" i="14"/>
  <c r="AV934" i="2"/>
  <c r="F994" i="14"/>
  <c r="AV950" i="2"/>
  <c r="F1010" i="14"/>
  <c r="AV966" i="2"/>
  <c r="F1026" i="14"/>
  <c r="AV982" i="2"/>
  <c r="F1042" i="14"/>
  <c r="AV992" i="2"/>
  <c r="F1052" i="14"/>
  <c r="AV996" i="2"/>
  <c r="F1056" i="14"/>
  <c r="AV1000" i="2"/>
  <c r="F1060" i="14"/>
  <c r="AV1004" i="2"/>
  <c r="F1064" i="14"/>
  <c r="AV1008" i="2"/>
  <c r="F1068" i="14"/>
  <c r="AV19" i="2"/>
  <c r="F79" i="14"/>
  <c r="AV147" i="2"/>
  <c r="F207" i="14"/>
  <c r="AV91" i="2"/>
  <c r="F151" i="14"/>
  <c r="AV131" i="2"/>
  <c r="F191" i="14"/>
  <c r="AV32" i="2"/>
  <c r="F92" i="14"/>
  <c r="AV41" i="2"/>
  <c r="F101" i="14"/>
  <c r="AV121" i="2"/>
  <c r="F181" i="14"/>
  <c r="AV84" i="2"/>
  <c r="F144" i="14"/>
  <c r="AV50" i="2"/>
  <c r="F110" i="14"/>
  <c r="AV129" i="2"/>
  <c r="F189" i="14"/>
  <c r="AV35" i="2"/>
  <c r="F95" i="14"/>
  <c r="AV116" i="2"/>
  <c r="F176" i="14"/>
  <c r="AV81" i="2"/>
  <c r="F141" i="14"/>
  <c r="AV108" i="2"/>
  <c r="F168" i="14"/>
  <c r="AV56" i="2"/>
  <c r="F116" i="14"/>
  <c r="AV43" i="2"/>
  <c r="F103" i="14"/>
  <c r="AV132" i="2"/>
  <c r="F192" i="14"/>
  <c r="AV1012" i="2"/>
  <c r="F1072" i="14"/>
  <c r="AV584" i="2"/>
  <c r="F644" i="14"/>
  <c r="AV637" i="2"/>
  <c r="F697" i="14"/>
  <c r="AV592" i="2"/>
  <c r="F652" i="14"/>
  <c r="AV1017" i="2"/>
  <c r="F1077" i="14"/>
  <c r="AV593" i="2"/>
  <c r="F653" i="14"/>
  <c r="AV596" i="2"/>
  <c r="F656" i="14"/>
  <c r="AV599" i="2"/>
  <c r="F659" i="14"/>
  <c r="AV618" i="2"/>
  <c r="F678" i="14"/>
  <c r="AV578" i="2"/>
  <c r="F638" i="14"/>
  <c r="AV629" i="2"/>
  <c r="F689" i="14"/>
  <c r="AV1015" i="2"/>
  <c r="F1075" i="14"/>
  <c r="AV601" i="2"/>
  <c r="F661" i="14"/>
  <c r="AV620" i="2"/>
  <c r="F680" i="14"/>
  <c r="AV623" i="2"/>
  <c r="F683" i="14"/>
  <c r="AV638" i="2"/>
  <c r="F698" i="14"/>
  <c r="AV606" i="2"/>
  <c r="F666" i="14"/>
  <c r="AV600" i="2"/>
  <c r="F660" i="14"/>
  <c r="AV1010" i="2"/>
  <c r="F1070" i="14"/>
  <c r="AV576" i="2"/>
  <c r="F636" i="14"/>
  <c r="AV153" i="2"/>
  <c r="F213" i="14"/>
  <c r="AV157" i="2"/>
  <c r="F217" i="14"/>
  <c r="AV161" i="2"/>
  <c r="F221" i="14"/>
  <c r="AV165" i="2"/>
  <c r="F225" i="14"/>
  <c r="AV169" i="2"/>
  <c r="F229" i="14"/>
  <c r="AV173" i="2"/>
  <c r="F233" i="14"/>
  <c r="AV177" i="2"/>
  <c r="F237" i="14"/>
  <c r="AV181" i="2"/>
  <c r="F241" i="14"/>
  <c r="AV185" i="2"/>
  <c r="F245" i="14"/>
  <c r="AV189" i="2"/>
  <c r="F249" i="14"/>
  <c r="AV193" i="2"/>
  <c r="F253" i="14"/>
  <c r="AV197" i="2"/>
  <c r="F257" i="14"/>
  <c r="AV201" i="2"/>
  <c r="F261" i="14"/>
  <c r="AV205" i="2"/>
  <c r="F265" i="14"/>
  <c r="AV209" i="2"/>
  <c r="F269" i="14"/>
  <c r="AV213" i="2"/>
  <c r="F273" i="14"/>
  <c r="AV217" i="2"/>
  <c r="F277" i="14"/>
  <c r="AV221" i="2"/>
  <c r="F281" i="14"/>
  <c r="AV225" i="2"/>
  <c r="F285" i="14"/>
  <c r="AV229" i="2"/>
  <c r="F289" i="14"/>
  <c r="AV233" i="2"/>
  <c r="F293" i="14"/>
  <c r="AV237" i="2"/>
  <c r="F297" i="14"/>
  <c r="AV241" i="2"/>
  <c r="F301" i="14"/>
  <c r="AV245" i="2"/>
  <c r="F305" i="14"/>
  <c r="AV249" i="2"/>
  <c r="F309" i="14"/>
  <c r="AV253" i="2"/>
  <c r="F313" i="14"/>
  <c r="AV257" i="2"/>
  <c r="F317" i="14"/>
  <c r="AV261" i="2"/>
  <c r="F321" i="14"/>
  <c r="AV265" i="2"/>
  <c r="F325" i="14"/>
  <c r="AV270" i="2"/>
  <c r="F330" i="14"/>
  <c r="AV274" i="2"/>
  <c r="F334" i="14"/>
  <c r="AV278" i="2"/>
  <c r="F338" i="14"/>
  <c r="AV282" i="2"/>
  <c r="F342" i="14"/>
  <c r="AV286" i="2"/>
  <c r="F346" i="14"/>
  <c r="AV290" i="2"/>
  <c r="F350" i="14"/>
  <c r="AV294" i="2"/>
  <c r="F354" i="14"/>
  <c r="AV298" i="2"/>
  <c r="F358" i="14"/>
  <c r="AV302" i="2"/>
  <c r="F362" i="14"/>
  <c r="AV306" i="2"/>
  <c r="F366" i="14"/>
  <c r="AV310" i="2"/>
  <c r="F370" i="14"/>
  <c r="AV314" i="2"/>
  <c r="F374" i="14"/>
  <c r="AV318" i="2"/>
  <c r="F378" i="14"/>
  <c r="AV322" i="2"/>
  <c r="F382" i="14"/>
  <c r="AV326" i="2"/>
  <c r="F386" i="14"/>
  <c r="AV330" i="2"/>
  <c r="F390" i="14"/>
  <c r="AV334" i="2"/>
  <c r="F394" i="14"/>
  <c r="AV338" i="2"/>
  <c r="F398" i="14"/>
  <c r="AV342" i="2"/>
  <c r="F402" i="14"/>
  <c r="AV346" i="2"/>
  <c r="F406" i="14"/>
  <c r="AV350" i="2"/>
  <c r="F410" i="14"/>
  <c r="AV354" i="2"/>
  <c r="F414" i="14"/>
  <c r="AV358" i="2"/>
  <c r="F418" i="14"/>
  <c r="AV362" i="2"/>
  <c r="F422" i="14"/>
  <c r="AV366" i="2"/>
  <c r="F426" i="14"/>
  <c r="AV370" i="2"/>
  <c r="F430" i="14"/>
  <c r="AV373" i="2"/>
  <c r="F433" i="14"/>
  <c r="AV377" i="2"/>
  <c r="F437" i="14"/>
  <c r="AV381" i="2"/>
  <c r="F441" i="14"/>
  <c r="AV385" i="2"/>
  <c r="F445" i="14"/>
  <c r="AV389" i="2"/>
  <c r="F449" i="14"/>
  <c r="AV393" i="2"/>
  <c r="F453" i="14"/>
  <c r="AV397" i="2"/>
  <c r="F457" i="14"/>
  <c r="AV401" i="2"/>
  <c r="F461" i="14"/>
  <c r="AV405" i="2"/>
  <c r="F465" i="14"/>
  <c r="AV409" i="2"/>
  <c r="F469" i="14"/>
  <c r="AV413" i="2"/>
  <c r="F473" i="14"/>
  <c r="AV417" i="2"/>
  <c r="F477" i="14"/>
  <c r="AV421" i="2"/>
  <c r="F481" i="14"/>
  <c r="AV425" i="2"/>
  <c r="F485" i="14"/>
  <c r="AV429" i="2"/>
  <c r="F489" i="14"/>
  <c r="AV433" i="2"/>
  <c r="F493" i="14"/>
  <c r="AV437" i="2"/>
  <c r="F497" i="14"/>
  <c r="AV441" i="2"/>
  <c r="F501" i="14"/>
  <c r="AV445" i="2"/>
  <c r="F505" i="14"/>
  <c r="AV449" i="2"/>
  <c r="F509" i="14"/>
  <c r="AV453" i="2"/>
  <c r="F513" i="14"/>
  <c r="AV457" i="2"/>
  <c r="F517" i="14"/>
  <c r="AV461" i="2"/>
  <c r="F521" i="14"/>
  <c r="AV465" i="2"/>
  <c r="F525" i="14"/>
  <c r="AV469" i="2"/>
  <c r="F529" i="14"/>
  <c r="AV473" i="2"/>
  <c r="F533" i="14"/>
  <c r="AV477" i="2"/>
  <c r="F537" i="14"/>
  <c r="AV481" i="2"/>
  <c r="F541" i="14"/>
  <c r="AV485" i="2"/>
  <c r="F545" i="14"/>
  <c r="AV489" i="2"/>
  <c r="F549" i="14"/>
  <c r="AV493" i="2"/>
  <c r="F553" i="14"/>
  <c r="AV497" i="2"/>
  <c r="F557" i="14"/>
  <c r="AV501" i="2"/>
  <c r="F561" i="14"/>
  <c r="AV505" i="2"/>
  <c r="F565" i="14"/>
  <c r="AV509" i="2"/>
  <c r="F569" i="14"/>
  <c r="AV513" i="2"/>
  <c r="F573" i="14"/>
  <c r="AV517" i="2"/>
  <c r="F577" i="14"/>
  <c r="AV521" i="2"/>
  <c r="F581" i="14"/>
  <c r="AV525" i="2"/>
  <c r="F585" i="14"/>
  <c r="AV529" i="2"/>
  <c r="F589" i="14"/>
  <c r="AV533" i="2"/>
  <c r="F593" i="14"/>
  <c r="AV537" i="2"/>
  <c r="F597" i="14"/>
  <c r="AV541" i="2"/>
  <c r="F601" i="14"/>
  <c r="AV545" i="2"/>
  <c r="F605" i="14"/>
  <c r="AV549" i="2"/>
  <c r="F609" i="14"/>
  <c r="AV553" i="2"/>
  <c r="F613" i="14"/>
  <c r="AV557" i="2"/>
  <c r="F617" i="14"/>
  <c r="AV561" i="2"/>
  <c r="F621" i="14"/>
  <c r="AV565" i="2"/>
  <c r="F625" i="14"/>
  <c r="AV684" i="2"/>
  <c r="F744" i="14"/>
  <c r="AV681" i="2"/>
  <c r="F741" i="14"/>
  <c r="AV642" i="2"/>
  <c r="F702" i="14"/>
  <c r="AV646" i="2"/>
  <c r="F706" i="14"/>
  <c r="AV650" i="2"/>
  <c r="F710" i="14"/>
  <c r="AV654" i="2"/>
  <c r="F714" i="14"/>
  <c r="AV658" i="2"/>
  <c r="F718" i="14"/>
  <c r="AV662" i="2"/>
  <c r="F722" i="14"/>
  <c r="AV666" i="2"/>
  <c r="F726" i="14"/>
  <c r="AV670" i="2"/>
  <c r="F730" i="14"/>
  <c r="AV674" i="2"/>
  <c r="F734" i="14"/>
  <c r="AV685" i="2"/>
  <c r="F745" i="14"/>
  <c r="AV689" i="2"/>
  <c r="F749" i="14"/>
  <c r="AV693" i="2"/>
  <c r="F753" i="14"/>
  <c r="AV697" i="2"/>
  <c r="F757" i="14"/>
  <c r="AV701" i="2"/>
  <c r="F761" i="14"/>
  <c r="AV705" i="2"/>
  <c r="F765" i="14"/>
  <c r="AV709" i="2"/>
  <c r="F769" i="14"/>
  <c r="AV713" i="2"/>
  <c r="F773" i="14"/>
  <c r="AV848" i="2"/>
  <c r="F908" i="14"/>
  <c r="AV718" i="2"/>
  <c r="F778" i="14"/>
  <c r="AV722" i="2"/>
  <c r="F782" i="14"/>
  <c r="AV726" i="2"/>
  <c r="F786" i="14"/>
  <c r="AV730" i="2"/>
  <c r="F790" i="14"/>
  <c r="AV734" i="2"/>
  <c r="F794" i="14"/>
  <c r="AV738" i="2"/>
  <c r="F798" i="14"/>
  <c r="AV742" i="2"/>
  <c r="F802" i="14"/>
  <c r="AV746" i="2"/>
  <c r="F806" i="14"/>
  <c r="AV750" i="2"/>
  <c r="F810" i="14"/>
  <c r="AV754" i="2"/>
  <c r="F814" i="14"/>
  <c r="AV758" i="2"/>
  <c r="F818" i="14"/>
  <c r="AV762" i="2"/>
  <c r="F822" i="14"/>
  <c r="AV766" i="2"/>
  <c r="F826" i="14"/>
  <c r="AV770" i="2"/>
  <c r="F830" i="14"/>
  <c r="AV774" i="2"/>
  <c r="F834" i="14"/>
  <c r="AV778" i="2"/>
  <c r="F838" i="14"/>
  <c r="AV782" i="2"/>
  <c r="F842" i="14"/>
  <c r="AV786" i="2"/>
  <c r="F846" i="14"/>
  <c r="AV790" i="2"/>
  <c r="F850" i="14"/>
  <c r="AV794" i="2"/>
  <c r="F854" i="14"/>
  <c r="AV864" i="2"/>
  <c r="F924" i="14"/>
  <c r="AV909" i="2"/>
  <c r="F969" i="14"/>
  <c r="AV798" i="2"/>
  <c r="F858" i="14"/>
  <c r="AV802" i="2"/>
  <c r="F862" i="14"/>
  <c r="AV806" i="2"/>
  <c r="F866" i="14"/>
  <c r="AV810" i="2"/>
  <c r="F870" i="14"/>
  <c r="AV814" i="2"/>
  <c r="F874" i="14"/>
  <c r="AV818" i="2"/>
  <c r="F878" i="14"/>
  <c r="AV822" i="2"/>
  <c r="F882" i="14"/>
  <c r="AV826" i="2"/>
  <c r="F886" i="14"/>
  <c r="AV830" i="2"/>
  <c r="F890" i="14"/>
  <c r="AV834" i="2"/>
  <c r="F894" i="14"/>
  <c r="AV838" i="2"/>
  <c r="F898" i="14"/>
  <c r="AV851" i="2"/>
  <c r="F911" i="14"/>
  <c r="AV867" i="2"/>
  <c r="F927" i="14"/>
  <c r="AV905" i="2"/>
  <c r="F965" i="14"/>
  <c r="AV854" i="2"/>
  <c r="F914" i="14"/>
  <c r="AV870" i="2"/>
  <c r="F930" i="14"/>
  <c r="AV901" i="2"/>
  <c r="F961" i="14"/>
  <c r="AV853" i="2"/>
  <c r="F913" i="14"/>
  <c r="AV869" i="2"/>
  <c r="F929" i="14"/>
  <c r="AV897" i="2"/>
  <c r="F957" i="14"/>
  <c r="AV925" i="2"/>
  <c r="F985" i="14"/>
  <c r="AV941" i="2"/>
  <c r="F1001" i="14"/>
  <c r="AV957" i="2"/>
  <c r="F1017" i="14"/>
  <c r="AV973" i="2"/>
  <c r="F1033" i="14"/>
  <c r="AV989" i="2"/>
  <c r="F1049" i="14"/>
  <c r="AV892" i="2"/>
  <c r="F952" i="14"/>
  <c r="AV908" i="2"/>
  <c r="F968" i="14"/>
  <c r="AV924" i="2"/>
  <c r="F984" i="14"/>
  <c r="AV940" i="2"/>
  <c r="F1000" i="14"/>
  <c r="AV956" i="2"/>
  <c r="F1016" i="14"/>
  <c r="AV972" i="2"/>
  <c r="F1032" i="14"/>
  <c r="AV988" i="2"/>
  <c r="F1048" i="14"/>
  <c r="AV895" i="2"/>
  <c r="F955" i="14"/>
  <c r="AV911" i="2"/>
  <c r="F971" i="14"/>
  <c r="AV927" i="2"/>
  <c r="F987" i="14"/>
  <c r="AV943" i="2"/>
  <c r="F1003" i="14"/>
  <c r="AV959" i="2"/>
  <c r="F1019" i="14"/>
  <c r="AV975" i="2"/>
  <c r="F1035" i="14"/>
  <c r="AV874" i="2"/>
  <c r="F934" i="14"/>
  <c r="AV890" i="2"/>
  <c r="F950" i="14"/>
  <c r="AV906" i="2"/>
  <c r="F966" i="14"/>
  <c r="AV922" i="2"/>
  <c r="F982" i="14"/>
  <c r="AV938" i="2"/>
  <c r="F998" i="14"/>
  <c r="AV954" i="2"/>
  <c r="F1014" i="14"/>
  <c r="AV970" i="2"/>
  <c r="F1030" i="14"/>
  <c r="AV986" i="2"/>
  <c r="F1046" i="14"/>
  <c r="AV993" i="2"/>
  <c r="F1053" i="14"/>
  <c r="AV997" i="2"/>
  <c r="F1057" i="14"/>
  <c r="AV1001" i="2"/>
  <c r="F1061" i="14"/>
  <c r="AV1005" i="2"/>
  <c r="F1065" i="14"/>
  <c r="AV1009" i="2"/>
  <c r="F1069" i="14"/>
  <c r="AV146" i="2"/>
  <c r="F206" i="14"/>
  <c r="AV45" i="2"/>
  <c r="F105" i="14"/>
  <c r="AV22" i="2"/>
  <c r="F82" i="14"/>
  <c r="AV122" i="2"/>
  <c r="F182" i="14"/>
  <c r="AV83" i="2"/>
  <c r="F143" i="14"/>
  <c r="AV140" i="2"/>
  <c r="F200" i="14"/>
  <c r="AV113" i="2"/>
  <c r="F173" i="14"/>
  <c r="AV115" i="2"/>
  <c r="F175" i="14"/>
  <c r="AV60" i="2"/>
  <c r="F120" i="14"/>
  <c r="AV93" i="2"/>
  <c r="F153" i="14"/>
  <c r="AV53" i="2"/>
  <c r="F113" i="14"/>
  <c r="AV107" i="2"/>
  <c r="F167" i="14"/>
  <c r="AV37" i="2"/>
  <c r="F97" i="14"/>
  <c r="AV76" i="2"/>
  <c r="F136" i="14"/>
  <c r="AV65" i="2"/>
  <c r="F125" i="14"/>
  <c r="AV20" i="2"/>
  <c r="F80" i="14"/>
  <c r="AV143" i="2"/>
  <c r="F203" i="14"/>
  <c r="AV92" i="2"/>
  <c r="F152" i="14"/>
  <c r="AV82" i="2"/>
  <c r="F142" i="14"/>
  <c r="AV44" i="2"/>
  <c r="F104" i="14"/>
  <c r="AV125" i="2"/>
  <c r="F185" i="14"/>
  <c r="AV25" i="2"/>
  <c r="F85" i="14"/>
  <c r="AV97" i="2"/>
  <c r="F157" i="14"/>
  <c r="AV59" i="2"/>
  <c r="F119" i="14"/>
  <c r="AV613" i="2"/>
  <c r="F673" i="14"/>
  <c r="AV568" i="2"/>
  <c r="F628" i="14"/>
  <c r="AV605" i="2"/>
  <c r="F665" i="14"/>
  <c r="AV627" i="2"/>
  <c r="F687" i="14"/>
  <c r="AV1013" i="2"/>
  <c r="F1073" i="14"/>
  <c r="AV577" i="2"/>
  <c r="F637" i="14"/>
  <c r="AV580" i="2"/>
  <c r="F640" i="14"/>
  <c r="AV583" i="2"/>
  <c r="F643" i="14"/>
  <c r="AV610" i="2"/>
  <c r="F670" i="14"/>
  <c r="AV574" i="2"/>
  <c r="F634" i="14"/>
  <c r="AV581" i="2"/>
  <c r="F641" i="14"/>
  <c r="AV1011" i="2"/>
  <c r="F1071" i="14"/>
  <c r="AV585" i="2"/>
  <c r="F645" i="14"/>
  <c r="AV604" i="2"/>
  <c r="F664" i="14"/>
  <c r="AV607" i="2"/>
  <c r="F667" i="14"/>
  <c r="AV630" i="2"/>
  <c r="F690" i="14"/>
  <c r="AV598" i="2"/>
  <c r="F658" i="14"/>
  <c r="AV635" i="2"/>
  <c r="F695" i="14"/>
  <c r="AV621" i="2"/>
  <c r="F681" i="14"/>
  <c r="AV595" i="2"/>
  <c r="F655" i="14"/>
  <c r="AV154" i="2"/>
  <c r="F214" i="14"/>
  <c r="AV158" i="2"/>
  <c r="F218" i="14"/>
  <c r="AV162" i="2"/>
  <c r="F222" i="14"/>
  <c r="AV166" i="2"/>
  <c r="F226" i="14"/>
  <c r="AV170" i="2"/>
  <c r="F230" i="14"/>
  <c r="AV174" i="2"/>
  <c r="F234" i="14"/>
  <c r="AV178" i="2"/>
  <c r="F238" i="14"/>
  <c r="AV182" i="2"/>
  <c r="F242" i="14"/>
  <c r="AV186" i="2"/>
  <c r="F246" i="14"/>
  <c r="AV190" i="2"/>
  <c r="F250" i="14"/>
  <c r="AV194" i="2"/>
  <c r="F254" i="14"/>
  <c r="AV198" i="2"/>
  <c r="F258" i="14"/>
  <c r="AV202" i="2"/>
  <c r="F262" i="14"/>
  <c r="AV206" i="2"/>
  <c r="F266" i="14"/>
  <c r="AV210" i="2"/>
  <c r="F270" i="14"/>
  <c r="AV214" i="2"/>
  <c r="F274" i="14"/>
  <c r="AV218" i="2"/>
  <c r="F278" i="14"/>
  <c r="AV222" i="2"/>
  <c r="F282" i="14"/>
  <c r="AV226" i="2"/>
  <c r="F286" i="14"/>
  <c r="AV230" i="2"/>
  <c r="F290" i="14"/>
  <c r="AV234" i="2"/>
  <c r="F294" i="14"/>
  <c r="AV238" i="2"/>
  <c r="F298" i="14"/>
  <c r="AV242" i="2"/>
  <c r="F302" i="14"/>
  <c r="AV246" i="2"/>
  <c r="F306" i="14"/>
  <c r="AV250" i="2"/>
  <c r="F310" i="14"/>
  <c r="AV254" i="2"/>
  <c r="F314" i="14"/>
  <c r="AV258" i="2"/>
  <c r="F318" i="14"/>
  <c r="AV262" i="2"/>
  <c r="F322" i="14"/>
  <c r="AV266" i="2"/>
  <c r="F326" i="14"/>
  <c r="AV271" i="2"/>
  <c r="F331" i="14"/>
  <c r="AV275" i="2"/>
  <c r="F335" i="14"/>
  <c r="AV279" i="2"/>
  <c r="F339" i="14"/>
  <c r="AV283" i="2"/>
  <c r="F343" i="14"/>
  <c r="AV287" i="2"/>
  <c r="F347" i="14"/>
  <c r="AV291" i="2"/>
  <c r="F351" i="14"/>
  <c r="AV295" i="2"/>
  <c r="F355" i="14"/>
  <c r="AV299" i="2"/>
  <c r="F359" i="14"/>
  <c r="AV303" i="2"/>
  <c r="F363" i="14"/>
  <c r="AV307" i="2"/>
  <c r="F367" i="14"/>
  <c r="AV311" i="2"/>
  <c r="F371" i="14"/>
  <c r="AV315" i="2"/>
  <c r="F375" i="14"/>
  <c r="AV319" i="2"/>
  <c r="F379" i="14"/>
  <c r="AV323" i="2"/>
  <c r="F383" i="14"/>
  <c r="AV327" i="2"/>
  <c r="F387" i="14"/>
  <c r="AV331" i="2"/>
  <c r="F391" i="14"/>
  <c r="AV335" i="2"/>
  <c r="F395" i="14"/>
  <c r="AV339" i="2"/>
  <c r="F399" i="14"/>
  <c r="AV343" i="2"/>
  <c r="F403" i="14"/>
  <c r="AV347" i="2"/>
  <c r="F407" i="14"/>
  <c r="AV351" i="2"/>
  <c r="F411" i="14"/>
  <c r="AV355" i="2"/>
  <c r="F415" i="14"/>
  <c r="AV359" i="2"/>
  <c r="F419" i="14"/>
  <c r="AV363" i="2"/>
  <c r="F423" i="14"/>
  <c r="AV367" i="2"/>
  <c r="F427" i="14"/>
  <c r="AV371" i="2"/>
  <c r="F431" i="14"/>
  <c r="AV374" i="2"/>
  <c r="F434" i="14"/>
  <c r="AV378" i="2"/>
  <c r="F438" i="14"/>
  <c r="AV382" i="2"/>
  <c r="F442" i="14"/>
  <c r="AV386" i="2"/>
  <c r="F446" i="14"/>
  <c r="AV390" i="2"/>
  <c r="F450" i="14"/>
  <c r="AV394" i="2"/>
  <c r="F454" i="14"/>
  <c r="AV398" i="2"/>
  <c r="F458" i="14"/>
  <c r="AV402" i="2"/>
  <c r="F462" i="14"/>
  <c r="AV406" i="2"/>
  <c r="F466" i="14"/>
  <c r="AV410" i="2"/>
  <c r="F470" i="14"/>
  <c r="AV414" i="2"/>
  <c r="F474" i="14"/>
  <c r="AV418" i="2"/>
  <c r="F478" i="14"/>
  <c r="AV422" i="2"/>
  <c r="F482" i="14"/>
  <c r="AV426" i="2"/>
  <c r="F486" i="14"/>
  <c r="AV430" i="2"/>
  <c r="F490" i="14"/>
  <c r="AV434" i="2"/>
  <c r="F494" i="14"/>
  <c r="AV438" i="2"/>
  <c r="F498" i="14"/>
  <c r="AV442" i="2"/>
  <c r="F502" i="14"/>
  <c r="AV446" i="2"/>
  <c r="F506" i="14"/>
  <c r="AV450" i="2"/>
  <c r="F510" i="14"/>
  <c r="AV454" i="2"/>
  <c r="F514" i="14"/>
  <c r="AV458" i="2"/>
  <c r="F518" i="14"/>
  <c r="AV462" i="2"/>
  <c r="F522" i="14"/>
  <c r="AV466" i="2"/>
  <c r="F526" i="14"/>
  <c r="AV470" i="2"/>
  <c r="F530" i="14"/>
  <c r="AV474" i="2"/>
  <c r="F534" i="14"/>
  <c r="AV478" i="2"/>
  <c r="F538" i="14"/>
  <c r="AV482" i="2"/>
  <c r="F542" i="14"/>
  <c r="AV486" i="2"/>
  <c r="F546" i="14"/>
  <c r="AV490" i="2"/>
  <c r="F550" i="14"/>
  <c r="AV494" i="2"/>
  <c r="F554" i="14"/>
  <c r="AV498" i="2"/>
  <c r="F558" i="14"/>
  <c r="AV502" i="2"/>
  <c r="F562" i="14"/>
  <c r="AV506" i="2"/>
  <c r="F566" i="14"/>
  <c r="AV510" i="2"/>
  <c r="F570" i="14"/>
  <c r="AV514" i="2"/>
  <c r="F574" i="14"/>
  <c r="AV518" i="2"/>
  <c r="F578" i="14"/>
  <c r="AV522" i="2"/>
  <c r="F582" i="14"/>
  <c r="AV526" i="2"/>
  <c r="F586" i="14"/>
  <c r="AV530" i="2"/>
  <c r="F590" i="14"/>
  <c r="AV534" i="2"/>
  <c r="F594" i="14"/>
  <c r="AV538" i="2"/>
  <c r="F598" i="14"/>
  <c r="AV542" i="2"/>
  <c r="F602" i="14"/>
  <c r="AV546" i="2"/>
  <c r="F606" i="14"/>
  <c r="AV550" i="2"/>
  <c r="F610" i="14"/>
  <c r="AV554" i="2"/>
  <c r="F614" i="14"/>
  <c r="AV558" i="2"/>
  <c r="F618" i="14"/>
  <c r="AV562" i="2"/>
  <c r="F622" i="14"/>
  <c r="AV566" i="2"/>
  <c r="F626" i="14"/>
  <c r="AV677" i="2"/>
  <c r="F737" i="14"/>
  <c r="AV639" i="2"/>
  <c r="F699" i="14"/>
  <c r="AV643" i="2"/>
  <c r="F703" i="14"/>
  <c r="AV647" i="2"/>
  <c r="F707" i="14"/>
  <c r="AV651" i="2"/>
  <c r="F711" i="14"/>
  <c r="AV655" i="2"/>
  <c r="F715" i="14"/>
  <c r="AV659" i="2"/>
  <c r="F719" i="14"/>
  <c r="AV663" i="2"/>
  <c r="F723" i="14"/>
  <c r="AV667" i="2"/>
  <c r="F727" i="14"/>
  <c r="AV671" i="2"/>
  <c r="F731" i="14"/>
  <c r="AV675" i="2"/>
  <c r="F735" i="14"/>
  <c r="AV686" i="2"/>
  <c r="F746" i="14"/>
  <c r="AV690" i="2"/>
  <c r="F750" i="14"/>
  <c r="AV694" i="2"/>
  <c r="F754" i="14"/>
  <c r="AV698" i="2"/>
  <c r="F758" i="14"/>
  <c r="AV702" i="2"/>
  <c r="F762" i="14"/>
  <c r="AV706" i="2"/>
  <c r="F766" i="14"/>
  <c r="AV710" i="2"/>
  <c r="F770" i="14"/>
  <c r="AV714" i="2"/>
  <c r="F774" i="14"/>
  <c r="AV844" i="2"/>
  <c r="F904" i="14"/>
  <c r="AV719" i="2"/>
  <c r="F779" i="14"/>
  <c r="AV723" i="2"/>
  <c r="F783" i="14"/>
  <c r="AV727" i="2"/>
  <c r="F787" i="14"/>
  <c r="AV731" i="2"/>
  <c r="F791" i="14"/>
  <c r="AV735" i="2"/>
  <c r="F795" i="14"/>
  <c r="AV739" i="2"/>
  <c r="F799" i="14"/>
  <c r="AV743" i="2"/>
  <c r="F803" i="14"/>
  <c r="AV747" i="2"/>
  <c r="F807" i="14"/>
  <c r="AV751" i="2"/>
  <c r="F811" i="14"/>
  <c r="AV755" i="2"/>
  <c r="F815" i="14"/>
  <c r="AV759" i="2"/>
  <c r="F819" i="14"/>
  <c r="AV763" i="2"/>
  <c r="F823" i="14"/>
  <c r="AV767" i="2"/>
  <c r="F827" i="14"/>
  <c r="AV771" i="2"/>
  <c r="F831" i="14"/>
  <c r="AV775" i="2"/>
  <c r="F835" i="14"/>
  <c r="AV779" i="2"/>
  <c r="F839" i="14"/>
  <c r="AV783" i="2"/>
  <c r="F843" i="14"/>
  <c r="AV787" i="2"/>
  <c r="F847" i="14"/>
  <c r="AV791" i="2"/>
  <c r="F851" i="14"/>
  <c r="AV840" i="2"/>
  <c r="F900" i="14"/>
  <c r="AV868" i="2"/>
  <c r="F928" i="14"/>
  <c r="AV795" i="2"/>
  <c r="F855" i="14"/>
  <c r="AV799" i="2"/>
  <c r="F859" i="14"/>
  <c r="AV803" i="2"/>
  <c r="F863" i="14"/>
  <c r="AV807" i="2"/>
  <c r="F867" i="14"/>
  <c r="AV811" i="2"/>
  <c r="F871" i="14"/>
  <c r="AV815" i="2"/>
  <c r="F875" i="14"/>
  <c r="AV819" i="2"/>
  <c r="F879" i="14"/>
  <c r="AV823" i="2"/>
  <c r="F883" i="14"/>
  <c r="AV827" i="2"/>
  <c r="F887" i="14"/>
  <c r="AV831" i="2"/>
  <c r="F891" i="14"/>
  <c r="AV835" i="2"/>
  <c r="F895" i="14"/>
  <c r="AV839" i="2"/>
  <c r="F899" i="14"/>
  <c r="AV855" i="2"/>
  <c r="F915" i="14"/>
  <c r="AV871" i="2"/>
  <c r="F931" i="14"/>
  <c r="AV842" i="2"/>
  <c r="F902" i="14"/>
  <c r="AV858" i="2"/>
  <c r="F918" i="14"/>
  <c r="AV875" i="2"/>
  <c r="F935" i="14"/>
  <c r="AV841" i="2"/>
  <c r="F901" i="14"/>
  <c r="AV857" i="2"/>
  <c r="F917" i="14"/>
  <c r="AV873" i="2"/>
  <c r="F933" i="14"/>
  <c r="AV913" i="2"/>
  <c r="F973" i="14"/>
  <c r="AV929" i="2"/>
  <c r="F989" i="14"/>
  <c r="AV945" i="2"/>
  <c r="F1005" i="14"/>
  <c r="AV961" i="2"/>
  <c r="F1021" i="14"/>
  <c r="AV977" i="2"/>
  <c r="F1037" i="14"/>
  <c r="AV880" i="2"/>
  <c r="F940" i="14"/>
  <c r="AV896" i="2"/>
  <c r="F956" i="14"/>
  <c r="AV912" i="2"/>
  <c r="F972" i="14"/>
  <c r="AV928" i="2"/>
  <c r="F988" i="14"/>
  <c r="AV944" i="2"/>
  <c r="F1004" i="14"/>
  <c r="AV960" i="2"/>
  <c r="F1020" i="14"/>
  <c r="AV976" i="2"/>
  <c r="F1036" i="14"/>
  <c r="AV883" i="2"/>
  <c r="F943" i="14"/>
  <c r="AV899" i="2"/>
  <c r="F959" i="14"/>
  <c r="AV915" i="2"/>
  <c r="F975" i="14"/>
  <c r="AV931" i="2"/>
  <c r="F991" i="14"/>
  <c r="AV947" i="2"/>
  <c r="F1007" i="14"/>
  <c r="AV963" i="2"/>
  <c r="F1023" i="14"/>
  <c r="AV979" i="2"/>
  <c r="F1039" i="14"/>
  <c r="AV878" i="2"/>
  <c r="F938" i="14"/>
  <c r="AV894" i="2"/>
  <c r="F954" i="14"/>
  <c r="AV910" i="2"/>
  <c r="F970" i="14"/>
  <c r="AV926" i="2"/>
  <c r="F986" i="14"/>
  <c r="AV942" i="2"/>
  <c r="F1002" i="14"/>
  <c r="AV958" i="2"/>
  <c r="F1018" i="14"/>
  <c r="AV974" i="2"/>
  <c r="F1034" i="14"/>
  <c r="AV990" i="2"/>
  <c r="F1050" i="14"/>
  <c r="AV994" i="2"/>
  <c r="F1054" i="14"/>
  <c r="AV998" i="2"/>
  <c r="F1058" i="14"/>
  <c r="AV1002" i="2"/>
  <c r="F1062" i="14"/>
  <c r="AV1006" i="2"/>
  <c r="F1066" i="14"/>
  <c r="AV148" i="2"/>
  <c r="F208" i="14"/>
  <c r="AV151" i="2"/>
  <c r="F211" i="14"/>
  <c r="AV29" i="2"/>
  <c r="F89" i="14"/>
  <c r="AV33" i="2"/>
  <c r="F93" i="14"/>
  <c r="AV77" i="2"/>
  <c r="F137" i="14"/>
  <c r="AV100" i="2"/>
  <c r="F160" i="14"/>
  <c r="AV52" i="2"/>
  <c r="F112" i="14"/>
  <c r="AV133" i="2"/>
  <c r="F193" i="14"/>
  <c r="AV105" i="2"/>
  <c r="F165" i="14"/>
  <c r="AV85" i="2"/>
  <c r="F145" i="14"/>
  <c r="AV68" i="2"/>
  <c r="F128" i="14"/>
  <c r="AV109" i="2"/>
  <c r="F169" i="14"/>
  <c r="AV61" i="2"/>
  <c r="F121" i="14"/>
  <c r="AV139" i="2"/>
  <c r="F199" i="14"/>
  <c r="AV138" i="2"/>
  <c r="F198" i="14"/>
  <c r="AV36" i="2"/>
  <c r="F96" i="14"/>
  <c r="AV73" i="2"/>
  <c r="F133" i="14"/>
  <c r="AV21" i="2"/>
  <c r="F81" i="14"/>
  <c r="AV51" i="2"/>
  <c r="F111" i="14"/>
  <c r="AV597" i="2"/>
  <c r="F657" i="14"/>
  <c r="AV587" i="2"/>
  <c r="F647" i="14"/>
  <c r="AV589" i="2"/>
  <c r="F649" i="14"/>
  <c r="AV611" i="2"/>
  <c r="F671" i="14"/>
  <c r="AV625" i="2"/>
  <c r="F685" i="14"/>
  <c r="AV628" i="2"/>
  <c r="F688" i="14"/>
  <c r="AV631" i="2"/>
  <c r="F691" i="14"/>
  <c r="AV634" i="2"/>
  <c r="F694" i="14"/>
  <c r="AV602" i="2"/>
  <c r="F662" i="14"/>
  <c r="AV586" i="2"/>
  <c r="F646" i="14"/>
  <c r="AV632" i="2"/>
  <c r="F692" i="14"/>
  <c r="AV633" i="2"/>
  <c r="F693" i="14"/>
  <c r="AV569" i="2"/>
  <c r="F629" i="14"/>
  <c r="AV588" i="2"/>
  <c r="F648" i="14"/>
  <c r="AV591" i="2"/>
  <c r="F651" i="14"/>
  <c r="AV622" i="2"/>
  <c r="F682" i="14"/>
  <c r="AV590" i="2"/>
  <c r="F650" i="14"/>
  <c r="AV619" i="2"/>
  <c r="F679" i="14"/>
  <c r="AV573" i="2"/>
  <c r="F633" i="14"/>
  <c r="AV267" i="2"/>
  <c r="F327" i="14"/>
  <c r="AV155" i="2"/>
  <c r="F215" i="14"/>
  <c r="AV159" i="2"/>
  <c r="F219" i="14"/>
  <c r="AV163" i="2"/>
  <c r="F223" i="14"/>
  <c r="AV167" i="2"/>
  <c r="F227" i="14"/>
  <c r="AV171" i="2"/>
  <c r="F231" i="14"/>
  <c r="AV175" i="2"/>
  <c r="F235" i="14"/>
  <c r="AV179" i="2"/>
  <c r="F239" i="14"/>
  <c r="AV183" i="2"/>
  <c r="F243" i="14"/>
  <c r="AV187" i="2"/>
  <c r="F247" i="14"/>
  <c r="AV191" i="2"/>
  <c r="F251" i="14"/>
  <c r="AV195" i="2"/>
  <c r="F255" i="14"/>
  <c r="AV199" i="2"/>
  <c r="F259" i="14"/>
  <c r="AV203" i="2"/>
  <c r="F263" i="14"/>
  <c r="AV207" i="2"/>
  <c r="F267" i="14"/>
  <c r="AV211" i="2"/>
  <c r="F271" i="14"/>
  <c r="AV215" i="2"/>
  <c r="F275" i="14"/>
  <c r="AV219" i="2"/>
  <c r="F279" i="14"/>
  <c r="AV223" i="2"/>
  <c r="F283" i="14"/>
  <c r="AV227" i="2"/>
  <c r="F287" i="14"/>
  <c r="AV231" i="2"/>
  <c r="F291" i="14"/>
  <c r="AV235" i="2"/>
  <c r="F295" i="14"/>
  <c r="AV239" i="2"/>
  <c r="F299" i="14"/>
  <c r="AV243" i="2"/>
  <c r="F303" i="14"/>
  <c r="AV247" i="2"/>
  <c r="F307" i="14"/>
  <c r="AV251" i="2"/>
  <c r="F311" i="14"/>
  <c r="AV255" i="2"/>
  <c r="F315" i="14"/>
  <c r="AV259" i="2"/>
  <c r="F319" i="14"/>
  <c r="AV263" i="2"/>
  <c r="F323" i="14"/>
  <c r="AV268" i="2"/>
  <c r="F328" i="14"/>
  <c r="AV272" i="2"/>
  <c r="F332" i="14"/>
  <c r="AV276" i="2"/>
  <c r="F336" i="14"/>
  <c r="AV280" i="2"/>
  <c r="F340" i="14"/>
  <c r="AV284" i="2"/>
  <c r="F344" i="14"/>
  <c r="AV288" i="2"/>
  <c r="F348" i="14"/>
  <c r="AV292" i="2"/>
  <c r="F352" i="14"/>
  <c r="AV296" i="2"/>
  <c r="F356" i="14"/>
  <c r="AV300" i="2"/>
  <c r="F360" i="14"/>
  <c r="AV304" i="2"/>
  <c r="F364" i="14"/>
  <c r="AV308" i="2"/>
  <c r="F368" i="14"/>
  <c r="AV312" i="2"/>
  <c r="F372" i="14"/>
  <c r="AV316" i="2"/>
  <c r="F376" i="14"/>
  <c r="AV320" i="2"/>
  <c r="F380" i="14"/>
  <c r="AV324" i="2"/>
  <c r="F384" i="14"/>
  <c r="AV328" i="2"/>
  <c r="F388" i="14"/>
  <c r="AV332" i="2"/>
  <c r="F392" i="14"/>
  <c r="AV336" i="2"/>
  <c r="F396" i="14"/>
  <c r="AV340" i="2"/>
  <c r="F400" i="14"/>
  <c r="AV344" i="2"/>
  <c r="F404" i="14"/>
  <c r="AV348" i="2"/>
  <c r="F408" i="14"/>
  <c r="AV352" i="2"/>
  <c r="F412" i="14"/>
  <c r="AV356" i="2"/>
  <c r="F416" i="14"/>
  <c r="AV360" i="2"/>
  <c r="F420" i="14"/>
  <c r="AV364" i="2"/>
  <c r="F424" i="14"/>
  <c r="AV368" i="2"/>
  <c r="F428" i="14"/>
  <c r="AV372" i="2"/>
  <c r="F432" i="14"/>
  <c r="AV375" i="2"/>
  <c r="F435" i="14"/>
  <c r="AV379" i="2"/>
  <c r="F439" i="14"/>
  <c r="AV383" i="2"/>
  <c r="F443" i="14"/>
  <c r="AV387" i="2"/>
  <c r="F447" i="14"/>
  <c r="AV391" i="2"/>
  <c r="F451" i="14"/>
  <c r="AV395" i="2"/>
  <c r="F455" i="14"/>
  <c r="AV399" i="2"/>
  <c r="F459" i="14"/>
  <c r="AV403" i="2"/>
  <c r="F463" i="14"/>
  <c r="AV407" i="2"/>
  <c r="F467" i="14"/>
  <c r="AV411" i="2"/>
  <c r="F471" i="14"/>
  <c r="AV415" i="2"/>
  <c r="F475" i="14"/>
  <c r="AV419" i="2"/>
  <c r="F479" i="14"/>
  <c r="AV423" i="2"/>
  <c r="F483" i="14"/>
  <c r="AV427" i="2"/>
  <c r="F487" i="14"/>
  <c r="AV431" i="2"/>
  <c r="F491" i="14"/>
  <c r="AV435" i="2"/>
  <c r="F495" i="14"/>
  <c r="AV439" i="2"/>
  <c r="F499" i="14"/>
  <c r="AV443" i="2"/>
  <c r="F503" i="14"/>
  <c r="AV447" i="2"/>
  <c r="F507" i="14"/>
  <c r="AV451" i="2"/>
  <c r="F511" i="14"/>
  <c r="AV455" i="2"/>
  <c r="F515" i="14"/>
  <c r="AV459" i="2"/>
  <c r="F519" i="14"/>
  <c r="AV463" i="2"/>
  <c r="F523" i="14"/>
  <c r="AV467" i="2"/>
  <c r="F527" i="14"/>
  <c r="AV471" i="2"/>
  <c r="F531" i="14"/>
  <c r="AV475" i="2"/>
  <c r="F535" i="14"/>
  <c r="AV479" i="2"/>
  <c r="F539" i="14"/>
  <c r="AV483" i="2"/>
  <c r="F543" i="14"/>
  <c r="AV487" i="2"/>
  <c r="F547" i="14"/>
  <c r="AV491" i="2"/>
  <c r="F551" i="14"/>
  <c r="AV495" i="2"/>
  <c r="F555" i="14"/>
  <c r="AV499" i="2"/>
  <c r="F559" i="14"/>
  <c r="AV503" i="2"/>
  <c r="F563" i="14"/>
  <c r="AV507" i="2"/>
  <c r="F567" i="14"/>
  <c r="AV511" i="2"/>
  <c r="F571" i="14"/>
  <c r="AV515" i="2"/>
  <c r="F575" i="14"/>
  <c r="AV519" i="2"/>
  <c r="F579" i="14"/>
  <c r="AV523" i="2"/>
  <c r="F583" i="14"/>
  <c r="AV527" i="2"/>
  <c r="F587" i="14"/>
  <c r="AV531" i="2"/>
  <c r="F591" i="14"/>
  <c r="AV535" i="2"/>
  <c r="F595" i="14"/>
  <c r="AV539" i="2"/>
  <c r="F599" i="14"/>
  <c r="AV543" i="2"/>
  <c r="F603" i="14"/>
  <c r="AV547" i="2"/>
  <c r="F607" i="14"/>
  <c r="AV551" i="2"/>
  <c r="F611" i="14"/>
  <c r="AV555" i="2"/>
  <c r="F615" i="14"/>
  <c r="AV559" i="2"/>
  <c r="F619" i="14"/>
  <c r="AV563" i="2"/>
  <c r="F623" i="14"/>
  <c r="AV567" i="2"/>
  <c r="F627" i="14"/>
  <c r="AV682" i="2"/>
  <c r="F742" i="14"/>
  <c r="AV640" i="2"/>
  <c r="F700" i="14"/>
  <c r="AV644" i="2"/>
  <c r="F704" i="14"/>
  <c r="AV648" i="2"/>
  <c r="F708" i="14"/>
  <c r="AV652" i="2"/>
  <c r="F712" i="14"/>
  <c r="AV656" i="2"/>
  <c r="F716" i="14"/>
  <c r="AV660" i="2"/>
  <c r="F720" i="14"/>
  <c r="AV664" i="2"/>
  <c r="F724" i="14"/>
  <c r="AV668" i="2"/>
  <c r="F728" i="14"/>
  <c r="AV672" i="2"/>
  <c r="F732" i="14"/>
  <c r="AV679" i="2"/>
  <c r="F739" i="14"/>
  <c r="AV687" i="2"/>
  <c r="F747" i="14"/>
  <c r="AV691" i="2"/>
  <c r="F751" i="14"/>
  <c r="AV695" i="2"/>
  <c r="F755" i="14"/>
  <c r="AV699" i="2"/>
  <c r="F759" i="14"/>
  <c r="AV703" i="2"/>
  <c r="F763" i="14"/>
  <c r="AV707" i="2"/>
  <c r="F767" i="14"/>
  <c r="AV711" i="2"/>
  <c r="F771" i="14"/>
  <c r="AV715" i="2"/>
  <c r="F775" i="14"/>
  <c r="AV716" i="2"/>
  <c r="F776" i="14"/>
  <c r="AV720" i="2"/>
  <c r="F780" i="14"/>
  <c r="AV724" i="2"/>
  <c r="F784" i="14"/>
  <c r="AV728" i="2"/>
  <c r="F788" i="14"/>
  <c r="AV732" i="2"/>
  <c r="F792" i="14"/>
  <c r="AV736" i="2"/>
  <c r="F796" i="14"/>
  <c r="AV740" i="2"/>
  <c r="F800" i="14"/>
  <c r="AV744" i="2"/>
  <c r="F804" i="14"/>
  <c r="AV748" i="2"/>
  <c r="F808" i="14"/>
  <c r="AV752" i="2"/>
  <c r="F812" i="14"/>
  <c r="AV756" i="2"/>
  <c r="F816" i="14"/>
  <c r="AV760" i="2"/>
  <c r="F820" i="14"/>
  <c r="AV764" i="2"/>
  <c r="F824" i="14"/>
  <c r="AV768" i="2"/>
  <c r="F828" i="14"/>
  <c r="AV772" i="2"/>
  <c r="F832" i="14"/>
  <c r="AV776" i="2"/>
  <c r="F836" i="14"/>
  <c r="AV780" i="2"/>
  <c r="F840" i="14"/>
  <c r="AV784" i="2"/>
  <c r="F844" i="14"/>
  <c r="AV788" i="2"/>
  <c r="F848" i="14"/>
  <c r="AV792" i="2"/>
  <c r="F852" i="14"/>
  <c r="AV856" i="2"/>
  <c r="F916" i="14"/>
  <c r="AV872" i="2"/>
  <c r="F932" i="14"/>
  <c r="AV796" i="2"/>
  <c r="F856" i="14"/>
  <c r="AV800" i="2"/>
  <c r="F860" i="14"/>
  <c r="AV804" i="2"/>
  <c r="F864" i="14"/>
  <c r="AV808" i="2"/>
  <c r="F868" i="14"/>
  <c r="AV812" i="2"/>
  <c r="F872" i="14"/>
  <c r="AV816" i="2"/>
  <c r="F876" i="14"/>
  <c r="AV820" i="2"/>
  <c r="F880" i="14"/>
  <c r="AV824" i="2"/>
  <c r="F884" i="14"/>
  <c r="AV828" i="2"/>
  <c r="F888" i="14"/>
  <c r="AV832" i="2"/>
  <c r="F892" i="14"/>
  <c r="AV836" i="2"/>
  <c r="F896" i="14"/>
  <c r="AV843" i="2"/>
  <c r="F903" i="14"/>
  <c r="AV859" i="2"/>
  <c r="F919" i="14"/>
  <c r="AV876" i="2"/>
  <c r="F936" i="14"/>
  <c r="AV846" i="2"/>
  <c r="F906" i="14"/>
  <c r="AV862" i="2"/>
  <c r="F922" i="14"/>
  <c r="AV879" i="2"/>
  <c r="F939" i="14"/>
  <c r="AV845" i="2"/>
  <c r="F905" i="14"/>
  <c r="AV861" i="2"/>
  <c r="F921" i="14"/>
  <c r="AV877" i="2"/>
  <c r="F937" i="14"/>
  <c r="AV917" i="2"/>
  <c r="F977" i="14"/>
  <c r="AV933" i="2"/>
  <c r="F993" i="14"/>
  <c r="AV949" i="2"/>
  <c r="F1009" i="14"/>
  <c r="AV965" i="2"/>
  <c r="F1025" i="14"/>
  <c r="AV981" i="2"/>
  <c r="F1041" i="14"/>
  <c r="AV884" i="2"/>
  <c r="F944" i="14"/>
  <c r="AV900" i="2"/>
  <c r="F960" i="14"/>
  <c r="AV916" i="2"/>
  <c r="F976" i="14"/>
  <c r="AV932" i="2"/>
  <c r="F992" i="14"/>
  <c r="AV948" i="2"/>
  <c r="F1008" i="14"/>
  <c r="AV964" i="2"/>
  <c r="F1024" i="14"/>
  <c r="AV980" i="2"/>
  <c r="F1040" i="14"/>
  <c r="AV887" i="2"/>
  <c r="F947" i="14"/>
  <c r="AV903" i="2"/>
  <c r="F963" i="14"/>
  <c r="AV919" i="2"/>
  <c r="F979" i="14"/>
  <c r="AV935" i="2"/>
  <c r="F995" i="14"/>
  <c r="AV951" i="2"/>
  <c r="F1011" i="14"/>
  <c r="AV967" i="2"/>
  <c r="F1027" i="14"/>
  <c r="AV983" i="2"/>
  <c r="F1043" i="14"/>
  <c r="AV882" i="2"/>
  <c r="F942" i="14"/>
  <c r="AV898" i="2"/>
  <c r="F958" i="14"/>
  <c r="AV914" i="2"/>
  <c r="F974" i="14"/>
  <c r="AV930" i="2"/>
  <c r="F990" i="14"/>
  <c r="AV946" i="2"/>
  <c r="F1006" i="14"/>
  <c r="AV962" i="2"/>
  <c r="F1022" i="14"/>
  <c r="AV978" i="2"/>
  <c r="F1038" i="14"/>
  <c r="AV991" i="2"/>
  <c r="F1051" i="14"/>
  <c r="AV995" i="2"/>
  <c r="F1055" i="14"/>
  <c r="AV999" i="2"/>
  <c r="F1059" i="14"/>
  <c r="AV1003" i="2"/>
  <c r="F1063" i="14"/>
  <c r="AV1007" i="2"/>
  <c r="F1067" i="14"/>
  <c r="AV48" i="2"/>
  <c r="F108" i="14"/>
  <c r="AV49" i="2"/>
  <c r="F109" i="14"/>
  <c r="AV57" i="2"/>
  <c r="F117" i="14"/>
  <c r="AV89" i="2"/>
  <c r="F149" i="14"/>
  <c r="AV137" i="2"/>
  <c r="F197" i="14"/>
  <c r="AV27" i="2"/>
  <c r="F87" i="14"/>
  <c r="AV18" i="2"/>
  <c r="F78" i="14"/>
  <c r="AV40" i="2"/>
  <c r="F100" i="14"/>
  <c r="AV117" i="2"/>
  <c r="F177" i="14"/>
  <c r="AV67" i="2"/>
  <c r="F127" i="14"/>
  <c r="AV42" i="2"/>
  <c r="F102" i="14"/>
  <c r="AV99" i="2"/>
  <c r="F159" i="14"/>
  <c r="AV58" i="2"/>
  <c r="F118" i="14"/>
  <c r="AV145" i="2"/>
  <c r="F205" i="14"/>
  <c r="AV75" i="2"/>
  <c r="F135" i="14"/>
  <c r="AV101" i="2"/>
  <c r="F161" i="14"/>
  <c r="AV130" i="2"/>
  <c r="F190" i="14"/>
  <c r="AV106" i="2"/>
  <c r="F166" i="14"/>
  <c r="AV123" i="2"/>
  <c r="F183" i="14"/>
  <c r="AV66" i="2"/>
  <c r="F126" i="14"/>
  <c r="AV28" i="2"/>
  <c r="F88" i="14"/>
  <c r="AV124" i="2"/>
  <c r="F184" i="14"/>
  <c r="AV69" i="2"/>
  <c r="F129" i="14"/>
  <c r="AV63" i="2"/>
  <c r="AV144" i="2"/>
  <c r="AV78" i="2"/>
  <c r="AV79" i="2"/>
  <c r="AV136" i="2"/>
  <c r="AV112" i="2"/>
  <c r="AV39" i="2"/>
  <c r="AV111" i="2"/>
  <c r="AV94" i="2"/>
  <c r="AV134" i="2"/>
  <c r="AV23" i="2"/>
  <c r="AV90" i="2"/>
  <c r="AV71" i="2"/>
  <c r="AV126" i="2"/>
  <c r="AV70" i="2"/>
  <c r="AV102" i="2"/>
  <c r="AV128" i="2"/>
  <c r="AV104" i="2"/>
  <c r="AV96" i="2"/>
  <c r="AV87" i="2"/>
  <c r="AV80" i="2"/>
  <c r="AV95" i="2"/>
  <c r="AV141" i="2"/>
  <c r="AV55" i="2"/>
  <c r="AV62" i="2"/>
  <c r="AV103" i="2"/>
  <c r="AV24" i="2"/>
  <c r="AV88" i="2"/>
  <c r="AV142" i="2"/>
  <c r="AV38" i="2"/>
  <c r="AV114" i="2"/>
  <c r="AV54" i="2"/>
  <c r="AV120" i="2"/>
  <c r="AV64" i="2"/>
  <c r="AV135" i="2"/>
  <c r="AV34" i="2"/>
  <c r="AV86" i="2"/>
  <c r="AV31" i="2"/>
  <c r="AV72" i="2"/>
  <c r="AV127" i="2"/>
  <c r="AV118" i="2"/>
  <c r="AV30" i="2"/>
  <c r="AV98" i="2"/>
  <c r="AV119" i="2"/>
  <c r="AV26" i="2"/>
  <c r="AV74" i="2"/>
  <c r="AV110" i="2"/>
  <c r="AV47" i="2"/>
  <c r="AV46" i="2"/>
  <c r="AD13" i="2"/>
  <c r="Z13" i="2"/>
  <c r="AV149" i="2"/>
  <c r="AV150" i="2"/>
  <c r="G19" i="15" l="1"/>
  <c r="C8" i="15"/>
  <c r="I16" i="14"/>
  <c r="AA16" i="14"/>
  <c r="C22" i="7" s="1"/>
  <c r="X16" i="14"/>
  <c r="O16" i="14"/>
  <c r="AD16" i="14"/>
  <c r="R16" i="14"/>
  <c r="U16" i="14"/>
  <c r="AG16" i="14"/>
  <c r="L16" i="14"/>
  <c r="AV13" i="2"/>
  <c r="C23" i="7" l="1"/>
  <c r="I11" i="7" l="1"/>
  <c r="I8" i="7" l="1"/>
  <c r="I6" i="7" s="1"/>
</calcChain>
</file>

<file path=xl/sharedStrings.xml><?xml version="1.0" encoding="utf-8"?>
<sst xmlns="http://schemas.openxmlformats.org/spreadsheetml/2006/main" count="3617" uniqueCount="702">
  <si>
    <t>#</t>
  </si>
  <si>
    <t>This spreadsheet supports the Aggregation Method Data Collection.</t>
  </si>
  <si>
    <t xml:space="preserve">Input cells, data carried over from other worksheets and local calculations are unlocked. </t>
  </si>
  <si>
    <t>Worksheets are protected using a blank password.</t>
  </si>
  <si>
    <t>The following set of colors are used to identify cells:</t>
  </si>
  <si>
    <t>Parameters</t>
  </si>
  <si>
    <t>Input cells</t>
  </si>
  <si>
    <t>Data from other worksheets</t>
  </si>
  <si>
    <t>Local calculations</t>
  </si>
  <si>
    <t>Results propagated</t>
  </si>
  <si>
    <t>Sheet</t>
  </si>
  <si>
    <t>Content</t>
  </si>
  <si>
    <t>Goto</t>
  </si>
  <si>
    <t>This sheet</t>
  </si>
  <si>
    <t>Participant information + Scope of group for AM data collection purposes</t>
  </si>
  <si>
    <t>Information on capital resources</t>
  </si>
  <si>
    <t>Information on scaling options</t>
  </si>
  <si>
    <t>Information on capital ratios on group level</t>
  </si>
  <si>
    <t>Parameters and drop-down menus used in the AM template</t>
  </si>
  <si>
    <t>Entity Input</t>
  </si>
  <si>
    <t>Identification of IAIS AM Data Collection participant</t>
  </si>
  <si>
    <t>S0</t>
  </si>
  <si>
    <t>Name of Group:</t>
  </si>
  <si>
    <t>Completed By:</t>
  </si>
  <si>
    <t>Date Completed:</t>
  </si>
  <si>
    <t>Reporting Date:</t>
  </si>
  <si>
    <t>Reporting Currency</t>
  </si>
  <si>
    <t>Currency Unit</t>
  </si>
  <si>
    <t>Version of reporting</t>
  </si>
  <si>
    <t>AVAILABLE CAPITAL (ADJUSTMENTS TO CARRYING VALUE)</t>
  </si>
  <si>
    <t xml:space="preserve">ADJUSTMENTS TO REQUIRED CAPITAL </t>
  </si>
  <si>
    <t>REFERENCE CALCULATION CHECKS</t>
  </si>
  <si>
    <t>Insurance/Non-Insurance</t>
  </si>
  <si>
    <t>Does row contain single entity or multiple entities?</t>
  </si>
  <si>
    <t>Entity Identifier</t>
  </si>
  <si>
    <t>Entity Identifier Type</t>
  </si>
  <si>
    <t>Entity Name</t>
  </si>
  <si>
    <t xml:space="preserve">Entity Category </t>
  </si>
  <si>
    <t>Parent Identifier</t>
  </si>
  <si>
    <t>Parent Name</t>
  </si>
  <si>
    <t>% owned by immediate parent (group ultimate parent treated as 100% owned)</t>
  </si>
  <si>
    <t>% Owned within Group Structure</t>
  </si>
  <si>
    <t>Country</t>
  </si>
  <si>
    <t>Basis of Accounting</t>
  </si>
  <si>
    <t>Rating agency</t>
  </si>
  <si>
    <t>Rating</t>
  </si>
  <si>
    <t>Revenue</t>
  </si>
  <si>
    <t>Assets</t>
  </si>
  <si>
    <t>Liabilities</t>
  </si>
  <si>
    <t>Equity</t>
  </si>
  <si>
    <t>Schedule 2 -- Inventory</t>
  </si>
  <si>
    <t>Carrying Value (Parent Regime)</t>
  </si>
  <si>
    <t>Carrying Value (Local Regime)</t>
  </si>
  <si>
    <t>Investment in Subsidiary</t>
  </si>
  <si>
    <t xml:space="preserve">Intra-group Guarantees, LOCs and Other </t>
  </si>
  <si>
    <t>Other Adjustments</t>
  </si>
  <si>
    <t>Available Capital (Adjusted Carrying Value)</t>
  </si>
  <si>
    <t>Entity Required Capital (Parent Regime)</t>
  </si>
  <si>
    <t>Entity Required Capital (Local Regime)</t>
  </si>
  <si>
    <t>S1</t>
  </si>
  <si>
    <t>S2</t>
  </si>
  <si>
    <t>Capital Instruments</t>
  </si>
  <si>
    <t>Adjustments to Available Capital</t>
  </si>
  <si>
    <t>Name of Issuer</t>
  </si>
  <si>
    <t>Entity Category</t>
  </si>
  <si>
    <t>Year of Issue</t>
  </si>
  <si>
    <t>Year of Maturity</t>
  </si>
  <si>
    <t>Balance as of the financial statement reporting date</t>
  </si>
  <si>
    <t>Intra-group Issuance</t>
  </si>
  <si>
    <t xml:space="preserve">Purchasing Entity Identifier </t>
  </si>
  <si>
    <t>Is subordination to policyholders legal/contractual or structural?</t>
  </si>
  <si>
    <t>[For structurally subordinated instruments]
Are dividends from insurance subsidiaries of the holding company subject to prior supervisory approval? (Y/N/UC (Under certain circumstances)/N/A)</t>
  </si>
  <si>
    <t>Are distributions linked to the credit standing or financial condition of the insurance group? (Y/N)</t>
  </si>
  <si>
    <t>Disallow instruments without selected characteristics</t>
  </si>
  <si>
    <t>Meets all criteria?</t>
  </si>
  <si>
    <t>Fixed Term</t>
  </si>
  <si>
    <t>Distributions</t>
  </si>
  <si>
    <t>Acceleration</t>
  </si>
  <si>
    <t>S3</t>
  </si>
  <si>
    <t>Scaling Options</t>
  </si>
  <si>
    <t>How to Adjust?</t>
  </si>
  <si>
    <t>Scalar</t>
  </si>
  <si>
    <t>S4</t>
  </si>
  <si>
    <t>Non-Insurer Holding Company</t>
  </si>
  <si>
    <t>N/A</t>
  </si>
  <si>
    <t>Argentina</t>
  </si>
  <si>
    <t>Australia - All</t>
  </si>
  <si>
    <t>Barbados</t>
  </si>
  <si>
    <t>Bermuda - Commercial Insurers</t>
  </si>
  <si>
    <t>Bermuda - Other</t>
  </si>
  <si>
    <t>Brazil</t>
  </si>
  <si>
    <t>Canada - Life</t>
  </si>
  <si>
    <t>Canadian -  P&amp;C</t>
  </si>
  <si>
    <t>Chile</t>
  </si>
  <si>
    <t>China</t>
  </si>
  <si>
    <t>Chinese Taipei - All</t>
  </si>
  <si>
    <t>Colombia</t>
  </si>
  <si>
    <t>Hong Kong - Life</t>
  </si>
  <si>
    <t>Hong Kong - Non-Life</t>
  </si>
  <si>
    <t>India</t>
  </si>
  <si>
    <t>Indonesia</t>
  </si>
  <si>
    <t>Japan - Life</t>
  </si>
  <si>
    <t>Japan - Health</t>
  </si>
  <si>
    <t>Japan - Non-Life</t>
  </si>
  <si>
    <t>South Korea</t>
  </si>
  <si>
    <t>Malaysia</t>
  </si>
  <si>
    <t>Mexico</t>
  </si>
  <si>
    <t>New Zealand</t>
  </si>
  <si>
    <t>Philippines</t>
  </si>
  <si>
    <t>Singapore - All</t>
  </si>
  <si>
    <t>Solvency II (EU) - Life</t>
  </si>
  <si>
    <t>Solvency II (EU) - Non-Life</t>
  </si>
  <si>
    <t>Solvency II (UK) - Life</t>
  </si>
  <si>
    <t>Solvency II (UK) - Non-Life</t>
  </si>
  <si>
    <t>South Africa - Composite</t>
  </si>
  <si>
    <t>South Africa - Life</t>
  </si>
  <si>
    <t>South Africa - Non-Life</t>
  </si>
  <si>
    <t>Switzerland - Life</t>
  </si>
  <si>
    <t>Switzerland - Non-Life</t>
  </si>
  <si>
    <t>Thailand</t>
  </si>
  <si>
    <t>RBC Filing U.S. Insurer (Life)</t>
  </si>
  <si>
    <t>RBC Filing U.S. Insurer (P&amp;C)</t>
  </si>
  <si>
    <t>RBC Filing U.S. Insurer (Health)</t>
  </si>
  <si>
    <t>RBC Filing U.S. Insurer (Other)</t>
  </si>
  <si>
    <t>Non RBC filing U.S. Insurer</t>
  </si>
  <si>
    <t>Regime A</t>
  </si>
  <si>
    <t>Regime B</t>
  </si>
  <si>
    <t>Regime C</t>
  </si>
  <si>
    <t>Regime D</t>
  </si>
  <si>
    <t>Regime E</t>
  </si>
  <si>
    <t>Bank (Basel III)</t>
  </si>
  <si>
    <t>Bank (Other)</t>
  </si>
  <si>
    <t xml:space="preserve">Asset Manager/Registered Investment Advisor   </t>
  </si>
  <si>
    <t>Other Regulated Financial Entity</t>
  </si>
  <si>
    <t>Other Unregulated Financial Entity</t>
  </si>
  <si>
    <t>Other Non-Ins/Non-Fin with Material Risk</t>
  </si>
  <si>
    <t>Other Non-Ins/Non-Fin without Material Risk</t>
  </si>
  <si>
    <t>Scaling Type</t>
  </si>
  <si>
    <t>Scaled and calibrated CC</t>
  </si>
  <si>
    <t>Scaled TAC</t>
  </si>
  <si>
    <t>S5</t>
  </si>
  <si>
    <t>Aggregation Method -- High Level Breakdown</t>
  </si>
  <si>
    <t>Banking Equivalent</t>
  </si>
  <si>
    <t>Internal Model</t>
  </si>
  <si>
    <t>Available Capital (AC)</t>
  </si>
  <si>
    <t>Required Capital (RC)</t>
  </si>
  <si>
    <t>Capital Ratio  (=AC / RC)</t>
  </si>
  <si>
    <t>S6</t>
  </si>
  <si>
    <t>Insurance</t>
  </si>
  <si>
    <t>Non-Insurance</t>
  </si>
  <si>
    <t>Summary</t>
  </si>
  <si>
    <t>Aggregation Method Results</t>
  </si>
  <si>
    <t>S8</t>
  </si>
  <si>
    <t>S9</t>
  </si>
  <si>
    <t>(a) Which Set of Scalars to Use</t>
  </si>
  <si>
    <t>&lt;Select Scaling Option&gt;</t>
  </si>
  <si>
    <t>Can be Either</t>
  </si>
  <si>
    <t>S10</t>
  </si>
  <si>
    <t>Does the instrument have an initial maturity of at least five years?</t>
  </si>
  <si>
    <t>Can be Y or N</t>
  </si>
  <si>
    <t>Base</t>
  </si>
  <si>
    <t>After Applying Criteria</t>
  </si>
  <si>
    <t>Are distributions linked to the credit standing or financial condition of the insurance group?</t>
  </si>
  <si>
    <t>Limit</t>
  </si>
  <si>
    <t>Does the instrument give holders the right to accelerate repayment during or outside of a winding up of the issuer?</t>
  </si>
  <si>
    <t>After Applying Criteria and Limit</t>
  </si>
  <si>
    <t>Impact</t>
  </si>
  <si>
    <t>% Limit to be Applied</t>
  </si>
  <si>
    <t>Limit as % of --</t>
  </si>
  <si>
    <t>Available Capital</t>
  </si>
  <si>
    <t>Amount</t>
  </si>
  <si>
    <t>-</t>
  </si>
  <si>
    <t>ICS non insurance</t>
  </si>
  <si>
    <t>ICS Insurance post tax</t>
  </si>
  <si>
    <t>Tax utilisability assessment impact</t>
  </si>
  <si>
    <t>Tax effect before utilisability assessment</t>
  </si>
  <si>
    <t>ICS Insurance</t>
  </si>
  <si>
    <t>Cap of the effect of management actions</t>
  </si>
  <si>
    <t>ICS Qualifying capital resources after limits where financial instruments with acceleration clauses are permitted in Tier 2 [former R1 of T55]</t>
  </si>
  <si>
    <t>Company internal model results and setting</t>
  </si>
  <si>
    <t>Time horizon</t>
  </si>
  <si>
    <t>Approved model</t>
  </si>
  <si>
    <t>AM Parameters</t>
  </si>
  <si>
    <t>Reporting date</t>
  </si>
  <si>
    <t>Other</t>
  </si>
  <si>
    <t>Reporting currency</t>
  </si>
  <si>
    <t>AUD</t>
  </si>
  <si>
    <t>BRL</t>
  </si>
  <si>
    <t>CAD</t>
  </si>
  <si>
    <t>CHF</t>
  </si>
  <si>
    <t>CLP</t>
  </si>
  <si>
    <t>CNY</t>
  </si>
  <si>
    <t>COP</t>
  </si>
  <si>
    <t>CZK</t>
  </si>
  <si>
    <t>DKK</t>
  </si>
  <si>
    <t>EUR</t>
  </si>
  <si>
    <t>GBP</t>
  </si>
  <si>
    <t>HKD</t>
  </si>
  <si>
    <t>HUF</t>
  </si>
  <si>
    <t>IDR</t>
  </si>
  <si>
    <t>ILS</t>
  </si>
  <si>
    <t>INR</t>
  </si>
  <si>
    <t>JPY</t>
  </si>
  <si>
    <t>KRW</t>
  </si>
  <si>
    <t>MXN</t>
  </si>
  <si>
    <t>MYR</t>
  </si>
  <si>
    <t>NOK</t>
  </si>
  <si>
    <t>NZD</t>
  </si>
  <si>
    <t>PEN</t>
  </si>
  <si>
    <t>PHP</t>
  </si>
  <si>
    <t>PLN</t>
  </si>
  <si>
    <t>RON</t>
  </si>
  <si>
    <t>RUB</t>
  </si>
  <si>
    <t>SAR</t>
  </si>
  <si>
    <t>SEK</t>
  </si>
  <si>
    <t>SGD</t>
  </si>
  <si>
    <t>THB</t>
  </si>
  <si>
    <t>TRY</t>
  </si>
  <si>
    <t>TWD</t>
  </si>
  <si>
    <t>USD</t>
  </si>
  <si>
    <t>ZAR</t>
  </si>
  <si>
    <t>Reporting units</t>
  </si>
  <si>
    <t>Single/Multiple</t>
  </si>
  <si>
    <t>Single</t>
  </si>
  <si>
    <t>Multiple</t>
  </si>
  <si>
    <t>Co Code Type</t>
  </si>
  <si>
    <t>ISO Legal Entity ID</t>
  </si>
  <si>
    <t>NAIC Co Code</t>
  </si>
  <si>
    <t>Volunteer Defined</t>
  </si>
  <si>
    <t>Entity groupings</t>
  </si>
  <si>
    <t>Entity Category Code</t>
  </si>
  <si>
    <t>Grouping</t>
  </si>
  <si>
    <t>Countries</t>
  </si>
  <si>
    <t>Afghanistan</t>
  </si>
  <si>
    <t>Albania</t>
  </si>
  <si>
    <t>Algeria</t>
  </si>
  <si>
    <t>American Samoa</t>
  </si>
  <si>
    <t>Andean Region</t>
  </si>
  <si>
    <t>Andorra</t>
  </si>
  <si>
    <t>Angola</t>
  </si>
  <si>
    <t>Antigua and Barbuda</t>
  </si>
  <si>
    <t>Armenia</t>
  </si>
  <si>
    <t>Aruba</t>
  </si>
  <si>
    <t>Australia</t>
  </si>
  <si>
    <t>Austria</t>
  </si>
  <si>
    <t>Azerbaijan</t>
  </si>
  <si>
    <t>Bahamas, The</t>
  </si>
  <si>
    <t>Bahrain</t>
  </si>
  <si>
    <t>Bangladesh</t>
  </si>
  <si>
    <t>Belarus</t>
  </si>
  <si>
    <t>Belgium</t>
  </si>
  <si>
    <t>Belize</t>
  </si>
  <si>
    <t>Benin</t>
  </si>
  <si>
    <t>Bermuda</t>
  </si>
  <si>
    <t>Bhutan</t>
  </si>
  <si>
    <t>Bolivia</t>
  </si>
  <si>
    <t>Bosnia and Herzegovina</t>
  </si>
  <si>
    <t>Botswana</t>
  </si>
  <si>
    <t>Brunei Darussalam</t>
  </si>
  <si>
    <t>Bulgaria</t>
  </si>
  <si>
    <t>Burkina Faso</t>
  </si>
  <si>
    <t>Burundi</t>
  </si>
  <si>
    <t>Cabo Verde</t>
  </si>
  <si>
    <t>Cambodia</t>
  </si>
  <si>
    <t>Cameroon</t>
  </si>
  <si>
    <t>Canada</t>
  </si>
  <si>
    <t>Cayman Islands</t>
  </si>
  <si>
    <t>Central African Republic</t>
  </si>
  <si>
    <t>Chad</t>
  </si>
  <si>
    <t>Chinese Taipei</t>
  </si>
  <si>
    <t>Comoros</t>
  </si>
  <si>
    <t>Congo, Dem. Rep.</t>
  </si>
  <si>
    <t>Congo, Rep.</t>
  </si>
  <si>
    <t>Costa Rica</t>
  </si>
  <si>
    <t>Cote d'Ivoire</t>
  </si>
  <si>
    <t>Croatia</t>
  </si>
  <si>
    <t>Cuba</t>
  </si>
  <si>
    <t>Curacao</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</si>
  <si>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</si>
  <si>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</si>
  <si>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</si>
  <si>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</si>
  <si>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</si>
  <si>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</si>
  <si>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</si>
  <si>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</si>
  <si>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</si>
  <si>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</si>
  <si>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</si>
  <si>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</si>
  <si>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</si>
  <si>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</si>
  <si>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Falkland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</si>
  <si>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</si>
  <si>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</si>
  <si>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</si>
  <si>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</si>
  <si>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</si>
  <si>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</si>
  <si>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</si>
  <si>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</si>
  <si>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</si>
  <si>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</si>
  <si>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</si>
  <si>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</si>
  <si>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</si>
  <si>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</si>
  <si>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</si>
  <si>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</si>
  <si>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</si>
  <si>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</si>
  <si>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</si>
  <si>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</si>
  <si>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</si>
  <si>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</si>
  <si>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Iran, Islamic Rep.</t>
  </si>
  <si>
    <t>Iraq</t>
  </si>
  <si>
    <t>Ireland</t>
  </si>
  <si>
    <t>Isle of Man</t>
  </si>
  <si>
    <t>Israel</t>
  </si>
  <si>
    <t>Italy</t>
  </si>
  <si>
    <t>Jamaica</t>
  </si>
  <si>
    <t>Japan</t>
  </si>
  <si>
    <t>Jordan</t>
  </si>
  <si>
    <t>Kazakhstan</t>
  </si>
  <si>
    <t>Kenya</t>
  </si>
  <si>
    <t>Kiribati</t>
  </si>
  <si>
    <t>Korea, Dem. Rep.</t>
  </si>
  <si>
    <t>Korea, Rep.</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</si>
  <si>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</si>
  <si>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</si>
  <si>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</si>
  <si>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</si>
  <si>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</si>
  <si>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</si>
  <si>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</si>
  <si>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</si>
  <si>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</si>
  <si>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</si>
  <si>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</si>
  <si>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</si>
  <si>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</si>
  <si>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</si>
  <si>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</si>
  <si>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Maldives</t>
  </si>
  <si>
    <t>Mali</t>
  </si>
  <si>
    <t>Malta</t>
  </si>
  <si>
    <t>Marshall Islands</t>
  </si>
  <si>
    <t>Mauritania</t>
  </si>
  <si>
    <t>Mauritius</t>
  </si>
  <si>
    <t>Micronesia, Fed. Sts.</t>
  </si>
  <si>
    <t>Moldova</t>
  </si>
  <si>
    <t>Monaco</t>
  </si>
  <si>
    <t>Mongolia</t>
  </si>
  <si>
    <t>Montenegro</t>
  </si>
  <si>
    <t>Morocco</t>
  </si>
  <si>
    <t>Mozambique</t>
  </si>
  <si>
    <t>Myanmar</t>
  </si>
  <si>
    <t>Namibia</t>
  </si>
  <si>
    <t>Nepal</t>
  </si>
  <si>
    <t>Netherlands</t>
  </si>
  <si>
    <t>New Caledonia</t>
  </si>
  <si>
    <t>Nicaragua</t>
  </si>
  <si>
    <t>Niger</t>
  </si>
  <si>
    <t>Nigeria</t>
  </si>
  <si>
    <t>Northern Mariana Islands</t>
  </si>
  <si>
    <t>Norway</t>
  </si>
  <si>
    <t>Oman</t>
  </si>
  <si>
    <t>Pakistan</t>
  </si>
  <si>
    <t>Palau</t>
  </si>
  <si>
    <t>Panama</t>
  </si>
  <si>
    <t>Papua New Guinea</t>
  </si>
  <si>
    <t>Paraguay</t>
  </si>
  <si>
    <t>Peru</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</si>
  <si>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</si>
  <si>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</si>
  <si>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</si>
  <si>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</si>
  <si>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</si>
  <si>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</si>
  <si>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</si>
  <si>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</si>
  <si>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</si>
  <si>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</si>
  <si>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</si>
  <si>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</si>
  <si>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</si>
  <si>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</si>
  <si>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</si>
  <si>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</si>
  <si>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</si>
  <si>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</si>
  <si>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</si>
  <si>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</si>
  <si>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</si>
  <si>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</si>
  <si>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</si>
  <si>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</si>
  <si>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</si>
  <si>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</si>
  <si>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</si>
  <si>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</si>
  <si>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</si>
  <si>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</si>
  <si>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</si>
  <si>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</si>
  <si>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</si>
  <si>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</si>
  <si>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</si>
  <si>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</si>
  <si>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</si>
  <si>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</si>
  <si>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</si>
  <si>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</si>
  <si>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</si>
  <si>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</si>
  <si>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</si>
  <si>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</si>
  <si>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</si>
  <si>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</si>
  <si>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</si>
  <si>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</si>
  <si>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</si>
  <si>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</si>
  <si>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</si>
  <si>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</si>
  <si>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</si>
  <si>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</si>
  <si>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</si>
  <si>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</si>
  <si>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</si>
  <si>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</si>
  <si>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</si>
  <si>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</si>
  <si>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</si>
  <si>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Ratings</t>
  </si>
  <si>
    <t>No Rating</t>
  </si>
  <si>
    <t>S&amp;P</t>
  </si>
  <si>
    <t>AAA</t>
  </si>
  <si>
    <t>AA+</t>
  </si>
  <si>
    <t>AA</t>
  </si>
  <si>
    <t>AA-</t>
  </si>
  <si>
    <t>A+</t>
  </si>
  <si>
    <t>A</t>
  </si>
  <si>
    <t>A-</t>
  </si>
  <si>
    <t>BBB+</t>
  </si>
  <si>
    <t>BBB</t>
  </si>
  <si>
    <t>BBB-</t>
  </si>
  <si>
    <t>BB+</t>
  </si>
  <si>
    <t>BB</t>
  </si>
  <si>
    <t>BB-</t>
  </si>
  <si>
    <t>B+</t>
  </si>
  <si>
    <t>B</t>
  </si>
  <si>
    <t>B-</t>
  </si>
  <si>
    <t>CCC (or lower)</t>
  </si>
  <si>
    <t>Moody’s</t>
  </si>
  <si>
    <t>Aaa</t>
  </si>
  <si>
    <t>Aa1</t>
  </si>
  <si>
    <t>Aa2</t>
  </si>
  <si>
    <t>Aa3</t>
  </si>
  <si>
    <t>A1</t>
  </si>
  <si>
    <t>A2</t>
  </si>
  <si>
    <t>A3</t>
  </si>
  <si>
    <t>Baa1</t>
  </si>
  <si>
    <t>Baa2</t>
  </si>
  <si>
    <t>Baa3</t>
  </si>
  <si>
    <t>Ba1</t>
  </si>
  <si>
    <t>Ba2</t>
  </si>
  <si>
    <t>Ba3</t>
  </si>
  <si>
    <t>B2</t>
  </si>
  <si>
    <t>B3</t>
  </si>
  <si>
    <t>Caa (or lower)</t>
  </si>
  <si>
    <t>AM Best</t>
  </si>
  <si>
    <t>A++</t>
  </si>
  <si>
    <t>B++</t>
  </si>
  <si>
    <t>C (or lower)</t>
  </si>
  <si>
    <t>Fitch</t>
  </si>
  <si>
    <t>JCR</t>
  </si>
  <si>
    <t>R&amp;I</t>
  </si>
  <si>
    <t>DBRS</t>
  </si>
  <si>
    <t>Unrated</t>
  </si>
  <si>
    <t>Surplus Notes (or similar)</t>
  </si>
  <si>
    <t>Hybrid Instruments</t>
  </si>
  <si>
    <t>Senior Debt</t>
  </si>
  <si>
    <t>Y/N</t>
  </si>
  <si>
    <t>Y</t>
  </si>
  <si>
    <t>N</t>
  </si>
  <si>
    <t>UC</t>
  </si>
  <si>
    <t>Subordination</t>
  </si>
  <si>
    <t>Structural</t>
  </si>
  <si>
    <t>Must Be Structural</t>
  </si>
  <si>
    <t>Contractual</t>
  </si>
  <si>
    <t>Must Be Contractual</t>
  </si>
  <si>
    <t>Y/N Cap Instr</t>
  </si>
  <si>
    <t>Must be Y</t>
  </si>
  <si>
    <t>Must be N</t>
  </si>
  <si>
    <t>Scaling options</t>
  </si>
  <si>
    <t xml:space="preserve">Limit as % of </t>
  </si>
  <si>
    <t>Provisional AM</t>
  </si>
  <si>
    <t xml:space="preserve">Other Intra-group Assets / Liabilities </t>
  </si>
  <si>
    <t>Treatment on the Entity Input Tab (Liability, Capital, Intragroup)</t>
  </si>
  <si>
    <t>FINAL AM Scalars</t>
  </si>
  <si>
    <t xml:space="preserve">Internal model required capital </t>
  </si>
  <si>
    <t>99.5% VaR</t>
  </si>
  <si>
    <t>1-Year</t>
  </si>
  <si>
    <t>Intra-group financial instruments</t>
  </si>
  <si>
    <t>Financial Instruments</t>
  </si>
  <si>
    <t>Type of Financial Instrument</t>
  </si>
  <si>
    <t>Total (Pre-Adjustment for Financial Instruments)</t>
  </si>
  <si>
    <t>Total (Post-Adjustment for Financial Instruments)</t>
  </si>
  <si>
    <t>Selected (Pre-Financial Instruments)</t>
  </si>
  <si>
    <t>Selected (Post-Financial Instruments)</t>
  </si>
  <si>
    <t>Treatment</t>
  </si>
  <si>
    <t>Selections Regarding Scalars and Financial Instruments</t>
  </si>
  <si>
    <t>Liability</t>
  </si>
  <si>
    <t>Capital</t>
  </si>
  <si>
    <t>Intragroup</t>
  </si>
  <si>
    <t>Totals</t>
  </si>
  <si>
    <t>Does the financial instrument have an initial maturity of at least 5 years? (Y/N)</t>
  </si>
  <si>
    <t>Does the financial instrument give holders the right to accelerate repayment during or outside of a winding up of the issuer? (Y/N)</t>
  </si>
  <si>
    <t>HoldCo</t>
  </si>
  <si>
    <t>Non-US Ins</t>
  </si>
  <si>
    <t>US Ins</t>
  </si>
  <si>
    <t>Fin</t>
  </si>
  <si>
    <t>Entity Type</t>
  </si>
  <si>
    <t>Yes</t>
  </si>
  <si>
    <t>No</t>
  </si>
  <si>
    <t xml:space="preserve">ICS Capital requirement </t>
  </si>
  <si>
    <t>ICS Insurance Before Diversification</t>
  </si>
  <si>
    <t>Is material ?</t>
  </si>
  <si>
    <t>Life insurance</t>
  </si>
  <si>
    <t>Y / N / NA</t>
  </si>
  <si>
    <t>&lt;insert text&gt;</t>
  </si>
  <si>
    <t>Non-life</t>
  </si>
  <si>
    <t xml:space="preserve">Catastrophe </t>
  </si>
  <si>
    <t>Market</t>
  </si>
  <si>
    <t>Interest Rate</t>
  </si>
  <si>
    <t>Non-default Spread</t>
  </si>
  <si>
    <t>Real Estate</t>
  </si>
  <si>
    <t>Currency</t>
  </si>
  <si>
    <t>Asset Concentration</t>
  </si>
  <si>
    <t>Credit</t>
  </si>
  <si>
    <t>Operational</t>
  </si>
  <si>
    <t>Current Year ICS information</t>
  </si>
  <si>
    <t>Pure Relative Ratio Approach @ 300% ACL</t>
  </si>
  <si>
    <t>Excess Relative Ratio Approach @ 300% ACL</t>
  </si>
  <si>
    <t>Pure Relative Ratio Approach @ 200% ACL</t>
  </si>
  <si>
    <t>Excess Relative Ratio Approach @ 200% ACL</t>
  </si>
  <si>
    <t>Available Capital
(AC)</t>
  </si>
  <si>
    <t>Required Capital
(RC)</t>
  </si>
  <si>
    <t>Capital Ratio
(=AC / RC)</t>
  </si>
  <si>
    <t>*</t>
  </si>
  <si>
    <t>US Insurance</t>
  </si>
  <si>
    <t>Non-US Insurance</t>
  </si>
  <si>
    <t>Financial</t>
  </si>
  <si>
    <t>Adjustment based on</t>
  </si>
  <si>
    <t>Safeguard:</t>
  </si>
  <si>
    <t>Adjustment parameter: Scalar / Revenue % / Carrying Value %</t>
  </si>
  <si>
    <t xml:space="preserve">Internal Model </t>
  </si>
  <si>
    <t>[300% ACL] Pure Relative Ratio Approach</t>
  </si>
  <si>
    <t>[300% ACL] Excess Relative Ratio Approach</t>
  </si>
  <si>
    <t>[200% ACL] Pure Relative Ratio Approach</t>
  </si>
  <si>
    <t>[200% ACL] Excess Relative Ratio Approach</t>
  </si>
  <si>
    <t>Largest Entity Category</t>
  </si>
  <si>
    <t>Second Largest Category</t>
  </si>
  <si>
    <t>&lt;Other risk 1&gt;</t>
  </si>
  <si>
    <t>ICS risk for this category</t>
  </si>
  <si>
    <t>&lt;Other risk 2&gt;</t>
  </si>
  <si>
    <t>&lt;Other risk 3&gt;</t>
  </si>
  <si>
    <t>&lt;Name of Entity Category&gt;</t>
  </si>
  <si>
    <t>Treatment of Material Risk by Entity Category</t>
  </si>
  <si>
    <t>Third Largest Category</t>
  </si>
  <si>
    <t>Fourth Largest Category</t>
  </si>
  <si>
    <t>Fifth Largest Category</t>
  </si>
  <si>
    <t>Adjusted Required Capital (PCR-Level)</t>
  </si>
  <si>
    <t>Sum of Subsidiaries (Available Capital)</t>
  </si>
  <si>
    <t>Difference</t>
  </si>
  <si>
    <t>Sum of Subsidiaries (Adj Required Capital)</t>
  </si>
  <si>
    <t>Investment in Subsidiaries</t>
  </si>
  <si>
    <t>Available Capital / Adjusted Required Capital</t>
  </si>
  <si>
    <t>Instrument Identifier (eg CUSIP)</t>
  </si>
  <si>
    <t>[For structurally subordinated instruments]
Are dividends from insurance subsidiaries of the holding company subject to prior supervisory approval? (Y/N/UC (Under certain circumstances)/NA)</t>
  </si>
  <si>
    <t>NA</t>
  </si>
  <si>
    <t>Base (pre-criteria)</t>
  </si>
  <si>
    <t>Supervisory Approval</t>
  </si>
  <si>
    <t>FINAL AM (for back-testing)</t>
  </si>
  <si>
    <t>Banking Equivalent (scaled to level equivalent to Basel Capital Requirement)</t>
  </si>
  <si>
    <t>Risk-based Capital requirement</t>
  </si>
  <si>
    <t>Safeguard (% of Available Capital):</t>
  </si>
  <si>
    <t>Scalar Calculations</t>
  </si>
  <si>
    <t>Adjusted Required Capital</t>
  </si>
  <si>
    <t>Adjusted Required Capital (RC)</t>
  </si>
  <si>
    <t>FINAL AM</t>
  </si>
  <si>
    <t>Is the risk captured in the local capital requirement?</t>
  </si>
  <si>
    <t>If no, is the risk reflected in local valuation and/or capital resources?</t>
  </si>
  <si>
    <t>Supporting Calculations</t>
  </si>
  <si>
    <t>99.5% Value at Risk</t>
  </si>
  <si>
    <t>Internal Model (Values are same as 99.5% VaR Option)</t>
  </si>
  <si>
    <t>AM23.Read-Me</t>
  </si>
  <si>
    <t>AM23.Entity Input</t>
  </si>
  <si>
    <t>AM23.Financial Instruments</t>
  </si>
  <si>
    <t>AM23.Scaling Options</t>
  </si>
  <si>
    <t>AM23.Summary</t>
  </si>
  <si>
    <t>AM23.HLP 1</t>
  </si>
  <si>
    <t>AM23.ICS Data</t>
  </si>
  <si>
    <t>For use in Comparability Assessment</t>
  </si>
  <si>
    <t>Total capital requirement</t>
  </si>
  <si>
    <t>AM23.Param</t>
  </si>
  <si>
    <t>ICS</t>
  </si>
  <si>
    <t>Total AM</t>
  </si>
  <si>
    <t>Required Capital</t>
  </si>
  <si>
    <t>Scenario 5 (AM AC &lt; AM RC)</t>
  </si>
  <si>
    <t>Scenario 6 ( ICS AC &lt; ICS RC )</t>
  </si>
  <si>
    <t>Impact over the business cycle (optional)</t>
  </si>
  <si>
    <t>Capital elements other than financial instruments</t>
  </si>
  <si>
    <t>Additions to capital resources</t>
  </si>
  <si>
    <t>Retained earnings</t>
  </si>
  <si>
    <t>Accumulated Other Comprehensive Income (AOCI)</t>
  </si>
  <si>
    <t>Share premium</t>
  </si>
  <si>
    <t>Contributed surplus (equity-settled stock options)</t>
  </si>
  <si>
    <t>Recognised reserves (eg AVR, IMR)</t>
  </si>
  <si>
    <t>&lt;Other item 1&gt;</t>
  </si>
  <si>
    <t>&lt;Other item 2&gt;</t>
  </si>
  <si>
    <t>&lt;Other item 3&gt;</t>
  </si>
  <si>
    <t>Deductions from capital resources</t>
  </si>
  <si>
    <t>Goodwill, net of associated DTLs</t>
  </si>
  <si>
    <t>Intangible Assets, net of associated DTLs</t>
  </si>
  <si>
    <t>Computer Software Intangibles, net of associated DTLs</t>
  </si>
  <si>
    <t>DTA from the balance sheet</t>
  </si>
  <si>
    <t>Defined benefit pension fund assets</t>
  </si>
  <si>
    <t>Direct and indirect investments in own financial instruments, not otherwise eliminated (eg treasury stock)</t>
  </si>
  <si>
    <t>Reinsurance assets arising from non-qualifying reinsurance</t>
  </si>
  <si>
    <t>Value of encumbered assets in excess of the value of relevant liabilities and capital requirements</t>
  </si>
  <si>
    <t>Recognised</t>
  </si>
  <si>
    <t>Deducted</t>
  </si>
  <si>
    <t>Deducted above specified limit</t>
  </si>
  <si>
    <t>Approach used in the ICS (Table 3)</t>
  </si>
  <si>
    <t>Is material ? [Y / N / NA]</t>
  </si>
  <si>
    <t>Amount of Financial Instruments</t>
  </si>
  <si>
    <t>Is instrument fully paid-up? (availability to absorb losses/permanence)</t>
  </si>
  <si>
    <t>Does instrument have a maturity date? (permanence)</t>
  </si>
  <si>
    <t>Does the issuer have full discretion at all times to cancel distributions or payments? (loss absorbing capacity/availability to absorb losses)</t>
  </si>
  <si>
    <t xml:space="preserve">Is the instrument secured or covered by a guarantee given by the issuer, or a related entity of the issuer? (absence of encumbrances and mandatory servicing costs) 
</t>
  </si>
  <si>
    <t>Paid Up</t>
  </si>
  <si>
    <t>Maturity Date</t>
  </si>
  <si>
    <t>Discretion</t>
  </si>
  <si>
    <t>Secured/covered</t>
  </si>
  <si>
    <t>AM23.HLP 2 (Risks)</t>
  </si>
  <si>
    <t>AM23.HLP 2 (Resources)</t>
  </si>
  <si>
    <t>Others</t>
  </si>
  <si>
    <t>Other material deductions from capital resources</t>
  </si>
  <si>
    <t>Other material risks not captured by ICS</t>
  </si>
  <si>
    <t>Other material additions to capital resources</t>
  </si>
  <si>
    <t>Scenario 3 GFC (Life Only)</t>
  </si>
  <si>
    <t>Scenario using instantaneous stress</t>
  </si>
  <si>
    <t>ICS Data</t>
  </si>
  <si>
    <t>Scenario 2 Interest Rate</t>
  </si>
  <si>
    <t xml:space="preserve">Scenario 1 Pandemic </t>
  </si>
  <si>
    <t>Data for High Level Principle 2</t>
  </si>
  <si>
    <t>Data for High Level Principle 1</t>
  </si>
  <si>
    <t>Deduct instruments issued on an intra-group basis</t>
  </si>
  <si>
    <t>Local capital regime as of reporting date for the comparability assessment</t>
  </si>
  <si>
    <t>Capital regime expected to be in place post-assessment (if significant changes are expected)</t>
  </si>
  <si>
    <t>Criteria For Financial Instruments</t>
  </si>
  <si>
    <t>(b) Criteria for Recognition/Analysis of Financial Instruments</t>
  </si>
  <si>
    <t>Is the item included in the local capital regime? [recognised / deducted above specified limit / deducted / other]</t>
  </si>
  <si>
    <t>If recognition of the item is deducted above specified limit or other, please describe the local capital regime treatment.</t>
  </si>
  <si>
    <t xml:space="preserve">Describe the calculation of local capital requirement by risk category including its components and interaction, if any, with valuation and capital resources </t>
  </si>
  <si>
    <t>(c) Select Limits Applied to Financial Instruments</t>
  </si>
  <si>
    <t>AM Entity Category 1</t>
  </si>
  <si>
    <t>AM Entity Category 2</t>
  </si>
  <si>
    <t>AM Entity Category 3</t>
  </si>
  <si>
    <t>Scenario 4  catastrophe (Non-life Only)</t>
  </si>
  <si>
    <t>AM Entity 4 Category (as needed)</t>
  </si>
  <si>
    <t>AM Entity 5 Category (as needed)</t>
  </si>
  <si>
    <t>ICS 2.0
before management actions</t>
  </si>
  <si>
    <t>ICS 2.0
after management actions</t>
  </si>
  <si>
    <t>Candidate ICS
before management actions</t>
  </si>
  <si>
    <t>Candidate ICS
after management actions</t>
  </si>
  <si>
    <t>GAAP Plus
before management actions</t>
  </si>
  <si>
    <t>GAAP Plus
after management actions</t>
  </si>
  <si>
    <t>ICS Internal Models
after management actions and post-tax</t>
  </si>
  <si>
    <t>Internal model (99.5% VaR proxy)</t>
  </si>
  <si>
    <t xml:space="preserve">Internal model for required capital </t>
  </si>
  <si>
    <t>Risk measure</t>
  </si>
  <si>
    <t>Confidence interval</t>
  </si>
  <si>
    <t>Capital Resources</t>
  </si>
  <si>
    <t>&lt;select treatment&gt;</t>
  </si>
  <si>
    <t>Base (as reported year-end 2019)</t>
  </si>
  <si>
    <t>Scenario (as reported year-end 2020)</t>
  </si>
  <si>
    <t>Base (as reported year-end 2021)</t>
  </si>
  <si>
    <t>Scenario (as reported year-end 2022)</t>
  </si>
  <si>
    <t>Base (as reported year-end 2022)</t>
  </si>
  <si>
    <t>Over the business cycle (optional)</t>
  </si>
  <si>
    <t>Is instrument fully paid-up? (Y/N)</t>
  </si>
  <si>
    <t>Does instrument have a maturity date? (Y/N)</t>
  </si>
  <si>
    <t>Does the issuer have full discretion at all times to cancel distributions or payments? (Y/N)</t>
  </si>
  <si>
    <t xml:space="preserve">Is the instrument secured or covered by a guarantee given by the issuer, or a related entity of the issuer? (Y/N)
</t>
  </si>
  <si>
    <t>Year-over-year fluctuation (for analysis)</t>
  </si>
  <si>
    <t>Instantaneous fluctuation (for analysis)</t>
  </si>
  <si>
    <t>IAIS 2023 Aggregation Method Data Collection-(20230509)</t>
  </si>
  <si>
    <r>
      <rPr>
        <b/>
        <sz val="11"/>
        <color theme="1"/>
        <rFont val="Calibri"/>
        <family val="2"/>
        <scheme val="minor"/>
      </rPr>
      <t>Public</t>
    </r>
    <r>
      <rPr>
        <sz val="10"/>
        <color theme="1"/>
        <rFont val="Calibri"/>
        <family val="2"/>
        <scheme val="minor"/>
      </rPr>
      <t xml:space="preserve">
This document must be read in conjunction with the associated 2023 Aggregation Method  Data Collection Technical Specifications and Questionnaire documentation to provide an accurate and up-to-date understanding of the data collection.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</si>
</sst>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
    <numFmt numFmtId="165" formatCode="#,##0.0"/>
    <numFmt numFmtId="166" formatCode="\[0\]"/>
    <numFmt numFmtId="167" formatCode="[$-F800]dddd\,\ mmmm\ dd\,\ yyyy"/>
    <numFmt numFmtId="168" formatCode="\S0"/>
  </numFmts>
  <fonts count="30" x14ac:knownFonts="1">
    <font>
      <sz val="11"/>
      <color theme="1"/>
      <name val="Calibri"/>
      <family val="2"/>
      <scheme val="minor"/>
    </font>
    <font>
      <sz val="11"/>
      <color theme="1"/>
      <name val="Arial"/>
      <family val="2"/>
    </font>
    <font>
      <u/>
      <sz val="10"/>
      <color theme="1"/>
      <name val="Calibri"/>
      <family val="2"/>
      <scheme val="minor"/>
    </font>
    <font>
      <sz val="11"/>
      <color theme="1"/>
      <name val="Calibri"/>
      <family val="2"/>
      <scheme val="minor"/>
    </font>
    <font>
      <sz val="10"/>
      <color theme="1"/>
      <name val="Calibri"/>
      <family val="2"/>
      <scheme val="minor"/>
    </font>
    <font>
      <sz val="8"/>
      <color theme="1"/>
      <name val="Arial"/>
      <family val="2"/>
    </font>
    <font>
      <sz val="10"/>
      <color theme="1"/>
      <name val="Arial"/>
      <family val="2"/>
    </font>
    <font>
      <b/>
      <sz val="11"/>
      <name val="Arial"/>
      <family val="2"/>
    </font>
    <font>
      <b/>
      <sz val="10"/>
      <color theme="1"/>
      <name val="Arial"/>
      <family val="2"/>
    </font>
    <font>
      <b/>
      <sz val="10"/>
      <color theme="1"/>
      <name val="Calibri"/>
      <family val="2"/>
      <scheme val="minor"/>
    </font>
    <font>
      <u/>
      <sz val="10"/>
      <color theme="10"/>
      <name val="Arial"/>
      <family val="2"/>
    </font>
    <font>
      <u/>
      <sz val="10"/>
      <color theme="10"/>
      <name val="Calibri"/>
      <family val="2"/>
      <scheme val="minor"/>
    </font>
    <font>
      <u/>
      <sz val="10"/>
      <color rgb="FF000000"/>
      <name val="Calibri"/>
      <family val="2"/>
      <scheme val="minor"/>
    </font>
    <font>
      <sz val="10"/>
      <color rgb="FF000000"/>
      <name val="Calibri"/>
      <family val="2"/>
      <scheme val="minor"/>
    </font>
    <font>
      <b/>
      <sz val="10"/>
      <color rgb="FF000000"/>
      <name val="Calibri"/>
      <family val="2"/>
      <scheme val="minor"/>
    </font>
    <font>
      <sz val="8"/>
      <name val="Arial Narrow"/>
      <family val="2"/>
    </font>
    <font>
      <b/>
      <i/>
      <sz val="8"/>
      <name val="Arial Narrow"/>
      <family val="2"/>
    </font>
    <font>
      <b/>
      <i/>
      <sz val="10"/>
      <name val="Calibri"/>
      <family val="2"/>
      <scheme val="minor"/>
    </font>
    <font>
      <b/>
      <sz val="10"/>
      <name val="Calibri"/>
      <family val="2"/>
      <scheme val="minor"/>
    </font>
    <font>
      <sz val="8"/>
      <color theme="1"/>
      <name val="Arial Narrow"/>
      <family val="2"/>
    </font>
    <font>
      <sz val="10"/>
      <color rgb="FFFF0000"/>
      <name val="Calibri"/>
      <family val="2"/>
      <scheme val="minor"/>
    </font>
    <font>
      <sz val="10"/>
      <name val="Calibri"/>
      <family val="2"/>
      <scheme val="minor"/>
    </font>
    <font>
      <b/>
      <i/>
      <sz val="10"/>
      <color theme="1"/>
      <name val="Calibri"/>
      <family val="2"/>
      <scheme val="minor"/>
    </font>
    <font>
      <sz val="10"/>
      <name val="Arial"/>
      <family val="2"/>
    </font>
    <font>
      <b/>
      <sz val="10"/>
      <color theme="0"/>
      <name val="Arial"/>
      <family val="2"/>
    </font>
    <font>
      <b/>
      <sz val="10"/>
      <color theme="0"/>
      <name val="Calibri"/>
      <family val="2"/>
      <scheme val="minor"/>
    </font>
    <font>
      <i/>
      <sz val="10"/>
      <color theme="1"/>
      <name val="Calibri"/>
      <family val="2"/>
      <scheme val="minor"/>
    </font>
    <font>
      <sz val="8"/>
      <color theme="1"/>
      <name val="Calibri"/>
      <family val="2"/>
      <scheme val="minor"/>
    </font>
    <font>
      <sz val="11"/>
      <color theme="1"/>
      <name val="Segoe UI"/>
      <family val="2"/>
    </font>
    <font>
      <b/>
      <sz val="11"/>
      <color theme="1"/>
      <name val="Calibri"/>
      <family val="2"/>
      <scheme val="minor"/>
    </font>
  </fonts>
  <fills count="16">
    <fill>
      <patternFill patternType="none"/>
    </fill>
    <fill>
      <patternFill patternType="gray125"/>
    </fill>
    <fill>
      <patternFill patternType="solid">
        <fgColor rgb="FFA5A5A5"/>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gradientFill>
        <stop position="0">
          <color theme="4" tint="0.80001220740379042"/>
        </stop>
        <stop position="1">
          <color theme="4" tint="-0.25098422193060094"/>
        </stop>
      </gradientFill>
    </fill>
    <fill>
      <patternFill patternType="solid">
        <fgColor rgb="FFF4E096"/>
        <bgColor indexed="64"/>
      </patternFill>
    </fill>
    <fill>
      <patternFill patternType="solid">
        <fgColor rgb="FFFFFF99"/>
        <bgColor indexed="64"/>
      </patternFill>
    </fill>
    <fill>
      <patternFill patternType="solid">
        <fgColor rgb="FFFFC000"/>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8" tint="0.79998168889431442"/>
        <bgColor indexed="64"/>
      </patternFill>
    </fill>
    <fill>
      <patternFill patternType="gray0625">
        <bgColor theme="0" tint="-0.14996795556505021"/>
      </patternFill>
    </fill>
    <fill>
      <patternFill patternType="solid">
        <fgColor theme="2"/>
        <bgColor indexed="64"/>
      </patternFill>
    </fill>
  </fills>
  <borders count="1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bottom style="thin">
        <color indexed="64"/>
      </bottom>
      <diagonal/>
    </border>
    <border>
      <left style="thin">
        <color indexed="64"/>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rgb="FF7F7F7F"/>
      </bottom>
      <diagonal/>
    </border>
    <border>
      <left style="thin">
        <color rgb="FF7F7F7F"/>
      </left>
      <right style="thin">
        <color theme="1"/>
      </right>
      <top style="thin">
        <color theme="1"/>
      </top>
      <bottom style="thin">
        <color rgb="FF7F7F7F"/>
      </bottom>
      <diagonal/>
    </border>
    <border>
      <left style="thin">
        <color indexed="64"/>
      </left>
      <right style="thin">
        <color indexed="64"/>
      </right>
      <top style="thin">
        <color indexed="64"/>
      </top>
      <bottom style="thin">
        <color rgb="FF7F7F7F"/>
      </bottom>
      <diagonal/>
    </border>
    <border>
      <left style="thin">
        <color theme="1"/>
      </left>
      <right style="thin">
        <color theme="1"/>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indexed="64"/>
      </left>
      <right style="thin">
        <color indexed="64"/>
      </right>
      <top style="thin">
        <color rgb="FF7F7F7F"/>
      </top>
      <bottom style="thin">
        <color rgb="FF7F7F7F"/>
      </bottom>
      <diagonal/>
    </border>
    <border>
      <left/>
      <right style="thin">
        <color indexed="64"/>
      </right>
      <top/>
      <bottom/>
      <diagonal/>
    </border>
    <border>
      <left/>
      <right style="thin">
        <color theme="1"/>
      </right>
      <top style="thin">
        <color rgb="FF7F7F7F"/>
      </top>
      <bottom style="thin">
        <color theme="1"/>
      </bottom>
      <diagonal/>
    </border>
    <border>
      <left style="thin">
        <color indexed="64"/>
      </left>
      <right style="thin">
        <color indexed="64"/>
      </right>
      <top style="thin">
        <color indexed="64"/>
      </top>
      <bottom/>
      <diagonal/>
    </border>
    <border>
      <left style="thin">
        <color indexed="64"/>
      </left>
      <right style="thin">
        <color rgb="FF7F7F7F"/>
      </right>
      <top/>
      <bottom/>
      <diagonal/>
    </border>
    <border>
      <left style="thin">
        <color rgb="FF7F7F7F"/>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style="thin">
        <color indexed="64"/>
      </left>
      <right style="thin">
        <color rgb="FF7F7F7F"/>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rgb="FFB2B2B2"/>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medium">
        <color indexed="64"/>
      </left>
      <right style="thin">
        <color rgb="FF7F7F7F"/>
      </right>
      <top style="thin">
        <color theme="1"/>
      </top>
      <bottom style="hair">
        <color indexed="64"/>
      </bottom>
      <diagonal/>
    </border>
    <border>
      <left style="thin">
        <color rgb="FF7F7F7F"/>
      </left>
      <right style="thin">
        <color rgb="FF7F7F7F"/>
      </right>
      <top style="thin">
        <color theme="1"/>
      </top>
      <bottom style="hair">
        <color indexed="64"/>
      </bottom>
      <diagonal/>
    </border>
    <border>
      <left style="thin">
        <color rgb="FF7F7F7F"/>
      </left>
      <right style="medium">
        <color indexed="64"/>
      </right>
      <top style="thin">
        <color theme="1"/>
      </top>
      <bottom style="hair">
        <color indexed="64"/>
      </bottom>
      <diagonal/>
    </border>
    <border>
      <left style="medium">
        <color indexed="64"/>
      </left>
      <right style="thin">
        <color rgb="FF7F7F7F"/>
      </right>
      <top style="hair">
        <color indexed="64"/>
      </top>
      <bottom style="hair">
        <color indexed="64"/>
      </bottom>
      <diagonal/>
    </border>
    <border>
      <left style="thin">
        <color rgb="FF7F7F7F"/>
      </left>
      <right style="thin">
        <color rgb="FF7F7F7F"/>
      </right>
      <top style="hair">
        <color indexed="64"/>
      </top>
      <bottom style="hair">
        <color indexed="64"/>
      </bottom>
      <diagonal/>
    </border>
    <border>
      <left style="thin">
        <color rgb="FF7F7F7F"/>
      </left>
      <right style="medium">
        <color indexed="64"/>
      </right>
      <top style="hair">
        <color indexed="64"/>
      </top>
      <bottom style="hair">
        <color indexed="64"/>
      </bottom>
      <diagonal/>
    </border>
    <border>
      <left style="thin">
        <color rgb="FF7F7F7F"/>
      </left>
      <right style="thin">
        <color rgb="FF7F7F7F"/>
      </right>
      <top style="hair">
        <color indexed="64"/>
      </top>
      <bottom style="thin">
        <color indexed="64"/>
      </bottom>
      <diagonal/>
    </border>
    <border>
      <left style="thin">
        <color rgb="FFB2B2B2"/>
      </left>
      <right style="thin">
        <color indexed="64"/>
      </right>
      <top style="thin">
        <color indexed="64"/>
      </top>
      <bottom style="thin">
        <color rgb="FFB2B2B2"/>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7F7F7F"/>
      </right>
      <top style="hair">
        <color indexed="64"/>
      </top>
      <bottom style="thin">
        <color indexed="64"/>
      </bottom>
      <diagonal/>
    </border>
    <border>
      <left style="thin">
        <color rgb="FF7F7F7F"/>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theme="1"/>
      </left>
      <right style="thin">
        <color auto="1"/>
      </right>
      <top style="thin">
        <color theme="1"/>
      </top>
      <bottom style="hair">
        <color theme="0" tint="-0.499984740745262"/>
      </bottom>
      <diagonal/>
    </border>
    <border>
      <left style="thin">
        <color auto="1"/>
      </left>
      <right style="thin">
        <color auto="1"/>
      </right>
      <top style="thin">
        <color theme="1"/>
      </top>
      <bottom style="hair">
        <color theme="0" tint="-0.499984740745262"/>
      </bottom>
      <diagonal/>
    </border>
    <border>
      <left style="thin">
        <color auto="1"/>
      </left>
      <right style="thin">
        <color auto="1"/>
      </right>
      <top style="thin">
        <color theme="0" tint="-0.499984740745262"/>
      </top>
      <bottom style="hair">
        <color theme="0" tint="-0.499984740745262"/>
      </bottom>
      <diagonal/>
    </border>
    <border>
      <left style="thin">
        <color theme="1"/>
      </left>
      <right style="thin">
        <color auto="1"/>
      </right>
      <top style="hair">
        <color theme="0" tint="-0.499984740745262"/>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style="thin">
        <color theme="1"/>
      </left>
      <right style="thin">
        <color auto="1"/>
      </right>
      <top style="hair">
        <color theme="0" tint="-0.499984740745262"/>
      </top>
      <bottom style="thin">
        <color theme="0" tint="-0.499984740745262"/>
      </bottom>
      <diagonal/>
    </border>
    <border>
      <left style="thin">
        <color auto="1"/>
      </left>
      <right style="thin">
        <color auto="1"/>
      </right>
      <top style="hair">
        <color theme="0" tint="-0.499984740745262"/>
      </top>
      <bottom style="thin">
        <color theme="0" tint="-0.499984740745262"/>
      </bottom>
      <diagonal/>
    </border>
    <border>
      <left style="thin">
        <color auto="1"/>
      </left>
      <right/>
      <top style="thin">
        <color theme="1"/>
      </top>
      <bottom style="hair">
        <color theme="0" tint="-0.499984740745262"/>
      </bottom>
      <diagonal/>
    </border>
    <border>
      <left style="thin">
        <color auto="1"/>
      </left>
      <right/>
      <top style="hair">
        <color theme="0" tint="-0.499984740745262"/>
      </top>
      <bottom style="hair">
        <color theme="0" tint="-0.499984740745262"/>
      </bottom>
      <diagonal/>
    </border>
    <border>
      <left style="thin">
        <color auto="1"/>
      </left>
      <right/>
      <top style="hair">
        <color theme="0" tint="-0.499984740745262"/>
      </top>
      <bottom style="thin">
        <color theme="0" tint="-0.499984740745262"/>
      </bottom>
      <diagonal/>
    </border>
    <border>
      <left/>
      <right style="thin">
        <color auto="1"/>
      </right>
      <top style="thin">
        <color theme="1"/>
      </top>
      <bottom style="hair">
        <color theme="0" tint="-0.499984740745262"/>
      </bottom>
      <diagonal/>
    </border>
    <border>
      <left/>
      <right style="thin">
        <color auto="1"/>
      </right>
      <top style="hair">
        <color theme="0" tint="-0.499984740745262"/>
      </top>
      <bottom style="thin">
        <color theme="0" tint="-0.499984740745262"/>
      </bottom>
      <diagonal/>
    </border>
    <border>
      <left style="medium">
        <color auto="1"/>
      </left>
      <right style="thin">
        <color auto="1"/>
      </right>
      <top style="thin">
        <color theme="1"/>
      </top>
      <bottom style="hair">
        <color theme="0" tint="-0.499984740745262"/>
      </bottom>
      <diagonal/>
    </border>
    <border>
      <left style="thin">
        <color auto="1"/>
      </left>
      <right style="medium">
        <color auto="1"/>
      </right>
      <top style="thin">
        <color theme="1"/>
      </top>
      <bottom style="hair">
        <color theme="0" tint="-0.499984740745262"/>
      </bottom>
      <diagonal/>
    </border>
    <border>
      <left style="medium">
        <color auto="1"/>
      </left>
      <right style="thin">
        <color auto="1"/>
      </right>
      <top style="hair">
        <color theme="0" tint="-0.499984740745262"/>
      </top>
      <bottom style="hair">
        <color theme="0" tint="-0.499984740745262"/>
      </bottom>
      <diagonal/>
    </border>
    <border>
      <left style="thin">
        <color auto="1"/>
      </left>
      <right style="medium">
        <color auto="1"/>
      </right>
      <top style="hair">
        <color theme="0" tint="-0.499984740745262"/>
      </top>
      <bottom style="hair">
        <color theme="0" tint="-0.499984740745262"/>
      </bottom>
      <diagonal/>
    </border>
    <border>
      <left style="medium">
        <color auto="1"/>
      </left>
      <right style="thin">
        <color auto="1"/>
      </right>
      <top style="hair">
        <color theme="0" tint="-0.499984740745262"/>
      </top>
      <bottom style="thin">
        <color theme="0" tint="-0.499984740745262"/>
      </bottom>
      <diagonal/>
    </border>
    <border>
      <left style="thin">
        <color auto="1"/>
      </left>
      <right style="medium">
        <color auto="1"/>
      </right>
      <top style="hair">
        <color theme="0" tint="-0.499984740745262"/>
      </top>
      <bottom style="thin">
        <color theme="0" tint="-0.499984740745262"/>
      </bottom>
      <diagonal/>
    </border>
    <border>
      <left style="thin">
        <color indexed="64"/>
      </left>
      <right style="thin">
        <color theme="1"/>
      </right>
      <top/>
      <bottom/>
      <diagonal/>
    </border>
    <border>
      <left/>
      <right style="thin">
        <color theme="1"/>
      </right>
      <top/>
      <bottom/>
      <diagonal/>
    </border>
    <border>
      <left style="thin">
        <color theme="1"/>
      </left>
      <right style="thin">
        <color theme="1"/>
      </right>
      <top style="thin">
        <color theme="1"/>
      </top>
      <bottom style="thin">
        <color theme="0" tint="-0.499984740745262"/>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1"/>
      </right>
      <top style="thin">
        <color theme="0" tint="-0.499984740745262"/>
      </top>
      <bottom style="thin">
        <color theme="1"/>
      </bottom>
      <diagonal/>
    </border>
    <border>
      <left style="thin">
        <color theme="1"/>
      </left>
      <right style="thin">
        <color auto="1"/>
      </right>
      <top style="thin">
        <color theme="1"/>
      </top>
      <bottom style="thin">
        <color theme="0" tint="-0.499984740745262"/>
      </bottom>
      <diagonal/>
    </border>
    <border>
      <left style="thin">
        <color auto="1"/>
      </left>
      <right style="thin">
        <color auto="1"/>
      </right>
      <top style="thin">
        <color theme="1"/>
      </top>
      <bottom style="thin">
        <color theme="0" tint="-0.499984740745262"/>
      </bottom>
      <diagonal/>
    </border>
    <border>
      <left style="thin">
        <color auto="1"/>
      </left>
      <right style="thin">
        <color theme="1"/>
      </right>
      <top style="thin">
        <color theme="1"/>
      </top>
      <bottom style="thin">
        <color theme="0" tint="-0.499984740745262"/>
      </bottom>
      <diagonal/>
    </border>
    <border>
      <left style="thin">
        <color theme="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theme="1"/>
      </right>
      <top style="thin">
        <color theme="0" tint="-0.499984740745262"/>
      </top>
      <bottom style="thin">
        <color theme="0" tint="-0.499984740745262"/>
      </bottom>
      <diagonal/>
    </border>
    <border>
      <left style="thin">
        <color theme="1"/>
      </left>
      <right style="thin">
        <color auto="1"/>
      </right>
      <top style="thin">
        <color theme="0" tint="-0.499984740745262"/>
      </top>
      <bottom style="thin">
        <color theme="1"/>
      </bottom>
      <diagonal/>
    </border>
    <border>
      <left style="thin">
        <color auto="1"/>
      </left>
      <right style="thin">
        <color auto="1"/>
      </right>
      <top style="thin">
        <color theme="0" tint="-0.499984740745262"/>
      </top>
      <bottom style="thin">
        <color theme="1"/>
      </bottom>
      <diagonal/>
    </border>
    <border>
      <left style="thin">
        <color auto="1"/>
      </left>
      <right style="thin">
        <color theme="1"/>
      </right>
      <top style="thin">
        <color theme="0" tint="-0.499984740745262"/>
      </top>
      <bottom style="thin">
        <color theme="1"/>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rgb="FF3F3F3F"/>
      </left>
      <right style="thin">
        <color rgb="FF3F3F3F"/>
      </right>
      <top style="thin">
        <color rgb="FF3F3F3F"/>
      </top>
      <bottom style="thin">
        <color theme="0" tint="-0.499984740745262"/>
      </bottom>
      <diagonal/>
    </border>
    <border>
      <left style="thin">
        <color rgb="FF3F3F3F"/>
      </left>
      <right style="thin">
        <color rgb="FF3F3F3F"/>
      </right>
      <top style="thin">
        <color theme="0" tint="-0.499984740745262"/>
      </top>
      <bottom style="thin">
        <color theme="0" tint="-0.499984740745262"/>
      </bottom>
      <diagonal/>
    </border>
    <border>
      <left style="thin">
        <color rgb="FF3F3F3F"/>
      </left>
      <right style="thin">
        <color rgb="FF3F3F3F"/>
      </right>
      <top style="thin">
        <color theme="0" tint="-0.499984740745262"/>
      </top>
      <bottom style="thin">
        <color rgb="FF3F3F3F"/>
      </bottom>
      <diagonal/>
    </border>
    <border>
      <left/>
      <right/>
      <top style="thin">
        <color indexed="64"/>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9" fontId="3" fillId="0" borderId="0" applyFont="0" applyFill="0" applyBorder="0" applyAlignment="0" applyProtection="0"/>
    <xf numFmtId="0" fontId="1" fillId="3" borderId="3" applyFont="0" applyBorder="0" applyAlignment="0">
      <alignment horizontal="left" indent="1"/>
    </xf>
    <xf numFmtId="0" fontId="1" fillId="4" borderId="0">
      <alignment horizontal="center" vertical="center"/>
    </xf>
    <xf numFmtId="164" fontId="5" fillId="5" borderId="5" applyNumberFormat="0" applyBorder="0">
      <alignment vertical="center"/>
    </xf>
    <xf numFmtId="165" fontId="6" fillId="7" borderId="0" applyFont="0" applyBorder="0">
      <alignment vertical="center"/>
    </xf>
    <xf numFmtId="165" fontId="7" fillId="8" borderId="6" applyFont="0" applyBorder="0">
      <alignment vertical="center"/>
    </xf>
    <xf numFmtId="165" fontId="8" fillId="9" borderId="6">
      <alignment horizontal="center" vertical="center"/>
    </xf>
    <xf numFmtId="0" fontId="10" fillId="0" borderId="0" applyNumberFormat="0" applyFill="0" applyBorder="0" applyAlignment="0" applyProtection="0"/>
    <xf numFmtId="168" fontId="15" fillId="3" borderId="9">
      <alignment horizontal="center" vertical="center"/>
    </xf>
    <xf numFmtId="166" fontId="16" fillId="3" borderId="5">
      <alignment horizontal="center" vertical="center"/>
    </xf>
    <xf numFmtId="166" fontId="19" fillId="3" borderId="0" applyBorder="0">
      <alignment horizontal="center" vertical="center"/>
    </xf>
    <xf numFmtId="165" fontId="6" fillId="10" borderId="0" applyNumberFormat="0" applyFont="0" applyBorder="0">
      <alignment vertical="center"/>
      <protection locked="0"/>
    </xf>
    <xf numFmtId="167" fontId="1" fillId="11" borderId="6" applyFont="0" applyBorder="0">
      <alignment vertical="center"/>
      <protection locked="0"/>
    </xf>
    <xf numFmtId="0" fontId="6" fillId="12" borderId="0" applyFont="0" applyBorder="0">
      <alignment horizontal="center" vertical="center"/>
      <protection locked="0"/>
    </xf>
    <xf numFmtId="164" fontId="6" fillId="13" borderId="0" applyFont="0" applyBorder="0">
      <alignment vertical="center"/>
      <protection locked="0"/>
    </xf>
    <xf numFmtId="165" fontId="6" fillId="12" borderId="0" applyBorder="0">
      <alignment vertical="center"/>
      <protection locked="0"/>
    </xf>
    <xf numFmtId="0" fontId="23" fillId="14" borderId="28" applyNumberFormat="0" applyFont="0" applyBorder="0" applyAlignment="0"/>
    <xf numFmtId="0" fontId="24" fillId="2" borderId="2" applyAlignment="0" applyProtection="0"/>
    <xf numFmtId="164" fontId="7" fillId="8" borderId="6" applyFont="0" applyBorder="0">
      <alignment horizontal="center" vertical="center"/>
      <protection locked="0"/>
    </xf>
    <xf numFmtId="0" fontId="28" fillId="0" borderId="0"/>
    <xf numFmtId="0" fontId="3" fillId="0" borderId="0"/>
  </cellStyleXfs>
  <cellXfs count="451">
    <xf numFmtId="0" fontId="0" fillId="0" borderId="0" xfId="0"/>
    <xf numFmtId="0" fontId="4" fillId="0" borderId="0" xfId="0" applyFont="1"/>
    <xf numFmtId="0" fontId="4" fillId="4" borderId="0" xfId="3" applyFont="1">
      <alignment horizontal="center" vertical="center"/>
    </xf>
    <xf numFmtId="0" fontId="4" fillId="5" borderId="0" xfId="4" applyNumberFormat="1" applyFont="1" applyBorder="1">
      <alignment vertical="center"/>
    </xf>
    <xf numFmtId="0" fontId="4" fillId="6" borderId="0" xfId="0" applyFont="1" applyFill="1"/>
    <xf numFmtId="165" fontId="4" fillId="7" borderId="0" xfId="5" applyFont="1" applyBorder="1">
      <alignment vertical="center"/>
    </xf>
    <xf numFmtId="165" fontId="4" fillId="8" borderId="0" xfId="6" applyFont="1" applyBorder="1">
      <alignment vertical="center"/>
    </xf>
    <xf numFmtId="165" fontId="4" fillId="9" borderId="0" xfId="7" applyFont="1" applyBorder="1" applyAlignment="1">
      <alignment horizontal="left" vertical="center"/>
    </xf>
    <xf numFmtId="0" fontId="4" fillId="3" borderId="6" xfId="2" applyFont="1" applyBorder="1" applyAlignment="1"/>
    <xf numFmtId="0" fontId="9" fillId="3" borderId="6" xfId="2" applyFont="1" applyBorder="1" applyAlignment="1"/>
    <xf numFmtId="0" fontId="4" fillId="0" borderId="6" xfId="0" applyFont="1" applyBorder="1" applyAlignment="1">
      <alignment vertical="center"/>
    </xf>
    <xf numFmtId="0" fontId="11" fillId="0" borderId="6" xfId="8" applyFont="1" applyBorder="1" applyAlignment="1">
      <alignment vertical="center"/>
    </xf>
    <xf numFmtId="0" fontId="4" fillId="3" borderId="5" xfId="2" applyFont="1" applyBorder="1" applyAlignment="1"/>
    <xf numFmtId="0" fontId="12" fillId="3" borderId="5" xfId="2" applyFont="1" applyBorder="1" applyAlignment="1">
      <alignment horizontal="right"/>
    </xf>
    <xf numFmtId="0" fontId="4" fillId="3" borderId="5" xfId="2" applyFont="1" applyBorder="1" applyAlignment="1">
      <alignment horizontal="center"/>
    </xf>
    <xf numFmtId="0" fontId="4" fillId="3" borderId="4" xfId="2" applyFont="1" applyBorder="1" applyAlignment="1"/>
    <xf numFmtId="0" fontId="13" fillId="3" borderId="7" xfId="2" applyFont="1" applyBorder="1" applyAlignment="1"/>
    <xf numFmtId="0" fontId="4" fillId="3" borderId="7" xfId="2" applyFont="1" applyBorder="1" applyAlignment="1"/>
    <xf numFmtId="0" fontId="13" fillId="3" borderId="7" xfId="2" applyFont="1" applyBorder="1" applyAlignment="1">
      <alignment horizontal="right"/>
    </xf>
    <xf numFmtId="0" fontId="9" fillId="3" borderId="7" xfId="2" applyFont="1" applyBorder="1" applyAlignment="1">
      <alignment horizontal="center"/>
    </xf>
    <xf numFmtId="0" fontId="4" fillId="3" borderId="7" xfId="2" applyFont="1" applyBorder="1" applyAlignment="1">
      <alignment horizontal="center"/>
    </xf>
    <xf numFmtId="0" fontId="4" fillId="3" borderId="8" xfId="2" applyFont="1" applyBorder="1" applyAlignment="1"/>
    <xf numFmtId="0" fontId="4" fillId="0" borderId="5" xfId="2" applyFont="1" applyFill="1" applyBorder="1" applyAlignment="1"/>
    <xf numFmtId="0" fontId="4" fillId="3" borderId="9" xfId="2" applyFont="1" applyBorder="1" applyAlignment="1"/>
    <xf numFmtId="0" fontId="4" fillId="3" borderId="10" xfId="2" applyFont="1" applyBorder="1" applyAlignment="1"/>
    <xf numFmtId="0" fontId="4" fillId="3" borderId="11" xfId="2" applyFont="1" applyBorder="1" applyAlignment="1"/>
    <xf numFmtId="9" fontId="4" fillId="0" borderId="0" xfId="1" applyFont="1" applyAlignment="1">
      <alignment horizontal="center"/>
    </xf>
    <xf numFmtId="0" fontId="4" fillId="3" borderId="12" xfId="2" applyFont="1" applyBorder="1" applyAlignment="1"/>
    <xf numFmtId="0" fontId="4" fillId="0" borderId="0" xfId="0" applyFont="1" applyAlignment="1">
      <alignment horizontal="center"/>
    </xf>
    <xf numFmtId="0" fontId="18" fillId="3" borderId="6" xfId="2" applyFont="1" applyBorder="1" applyAlignment="1">
      <alignment vertical="center" wrapText="1"/>
    </xf>
    <xf numFmtId="166" fontId="4" fillId="3" borderId="13" xfId="11" applyFont="1" applyBorder="1">
      <alignment horizontal="center" vertical="center"/>
    </xf>
    <xf numFmtId="41" fontId="18" fillId="0" borderId="0" xfId="0" quotePrefix="1" applyNumberFormat="1" applyFont="1" applyAlignment="1">
      <alignment horizontal="center"/>
    </xf>
    <xf numFmtId="166" fontId="4" fillId="3" borderId="18" xfId="11" applyFont="1" applyBorder="1">
      <alignment horizontal="center" vertical="center"/>
    </xf>
    <xf numFmtId="0" fontId="20" fillId="0" borderId="0" xfId="0" applyFont="1"/>
    <xf numFmtId="0" fontId="18" fillId="3" borderId="6" xfId="2" applyFont="1" applyBorder="1" applyAlignment="1">
      <alignment horizontal="center" vertical="center" wrapText="1"/>
    </xf>
    <xf numFmtId="0" fontId="18" fillId="3" borderId="11" xfId="2" applyFont="1" applyBorder="1" applyAlignment="1">
      <alignment horizontal="center" vertical="center" wrapText="1"/>
    </xf>
    <xf numFmtId="0" fontId="18" fillId="3" borderId="21" xfId="2" applyFont="1" applyBorder="1" applyAlignment="1">
      <alignment horizontal="center" vertical="center" wrapText="1"/>
    </xf>
    <xf numFmtId="166" fontId="17" fillId="3" borderId="5" xfId="10" applyFont="1">
      <alignment horizontal="center" vertical="center"/>
    </xf>
    <xf numFmtId="168" fontId="21" fillId="3" borderId="9" xfId="9" applyFont="1">
      <alignment horizontal="center" vertical="center"/>
    </xf>
    <xf numFmtId="3" fontId="4" fillId="12" borderId="22" xfId="16" applyNumberFormat="1" applyFont="1" applyBorder="1">
      <alignment vertical="center"/>
      <protection locked="0"/>
    </xf>
    <xf numFmtId="3" fontId="9" fillId="9" borderId="23" xfId="7" applyNumberFormat="1" applyFont="1" applyBorder="1" applyAlignment="1">
      <alignment horizontal="right" vertical="center"/>
    </xf>
    <xf numFmtId="3" fontId="4" fillId="12" borderId="24" xfId="16" applyNumberFormat="1" applyFont="1" applyBorder="1">
      <alignment vertical="center"/>
      <protection locked="0"/>
    </xf>
    <xf numFmtId="3" fontId="4" fillId="12" borderId="25" xfId="16" applyNumberFormat="1" applyFont="1" applyBorder="1">
      <alignment vertical="center"/>
      <protection locked="0"/>
    </xf>
    <xf numFmtId="3" fontId="4" fillId="8" borderId="1" xfId="6" applyNumberFormat="1" applyFont="1" applyBorder="1" applyAlignment="1">
      <alignment horizontal="right" vertical="center"/>
    </xf>
    <xf numFmtId="3" fontId="9" fillId="9" borderId="26" xfId="7" applyNumberFormat="1" applyFont="1" applyBorder="1" applyAlignment="1">
      <alignment horizontal="right" vertical="center"/>
    </xf>
    <xf numFmtId="3" fontId="4" fillId="12" borderId="27" xfId="16" applyNumberFormat="1" applyFont="1" applyBorder="1">
      <alignment vertical="center"/>
      <protection locked="0"/>
    </xf>
    <xf numFmtId="166" fontId="4" fillId="3" borderId="0" xfId="11" applyFont="1" applyBorder="1">
      <alignment horizontal="center" vertical="center"/>
    </xf>
    <xf numFmtId="166" fontId="4" fillId="3" borderId="6" xfId="11" applyFont="1" applyBorder="1">
      <alignment horizontal="center" vertical="center"/>
    </xf>
    <xf numFmtId="3" fontId="9" fillId="9" borderId="29" xfId="7" applyNumberFormat="1" applyFont="1" applyBorder="1" applyAlignment="1">
      <alignment horizontal="right" vertical="center"/>
    </xf>
    <xf numFmtId="0" fontId="4" fillId="3" borderId="9" xfId="2" applyFont="1" applyBorder="1" applyAlignment="1">
      <alignment horizontal="left"/>
    </xf>
    <xf numFmtId="0" fontId="4" fillId="3" borderId="0" xfId="2" applyFont="1" applyBorder="1" applyAlignment="1"/>
    <xf numFmtId="0" fontId="13" fillId="3" borderId="18" xfId="2" applyFont="1" applyBorder="1" applyAlignment="1">
      <alignment horizontal="left"/>
    </xf>
    <xf numFmtId="0" fontId="14" fillId="3" borderId="7" xfId="2" applyFont="1" applyBorder="1" applyAlignment="1">
      <alignment horizontal="centerContinuous" vertical="center"/>
    </xf>
    <xf numFmtId="0" fontId="9" fillId="3" borderId="21" xfId="2" applyFont="1" applyBorder="1" applyAlignment="1">
      <alignment horizontal="centerContinuous" vertical="center"/>
    </xf>
    <xf numFmtId="0" fontId="9" fillId="3" borderId="10" xfId="2" applyFont="1" applyBorder="1" applyAlignment="1">
      <alignment horizontal="centerContinuous"/>
    </xf>
    <xf numFmtId="0" fontId="9" fillId="3" borderId="11" xfId="2" applyFont="1" applyBorder="1" applyAlignment="1">
      <alignment horizontal="centerContinuous"/>
    </xf>
    <xf numFmtId="0" fontId="9" fillId="3" borderId="6" xfId="2" applyFont="1" applyBorder="1" applyAlignment="1">
      <alignment wrapText="1"/>
    </xf>
    <xf numFmtId="0" fontId="18" fillId="3" borderId="30" xfId="2" applyFont="1" applyBorder="1" applyAlignment="1">
      <alignment horizontal="center" vertical="center" wrapText="1"/>
    </xf>
    <xf numFmtId="0" fontId="18" fillId="3" borderId="10" xfId="2" applyFont="1" applyBorder="1" applyAlignment="1">
      <alignment horizontal="center" vertical="center" wrapText="1"/>
    </xf>
    <xf numFmtId="0" fontId="18" fillId="3" borderId="9" xfId="2" applyFont="1" applyBorder="1" applyAlignment="1">
      <alignment horizontal="center" vertical="center" wrapText="1"/>
    </xf>
    <xf numFmtId="0" fontId="2" fillId="3" borderId="9" xfId="2" applyFont="1" applyBorder="1" applyAlignment="1"/>
    <xf numFmtId="0" fontId="12" fillId="3" borderId="5" xfId="2" applyFont="1" applyBorder="1" applyAlignment="1">
      <alignment horizontal="left"/>
    </xf>
    <xf numFmtId="0" fontId="13" fillId="3" borderId="18" xfId="2" applyFont="1" applyBorder="1" applyAlignment="1"/>
    <xf numFmtId="0" fontId="14" fillId="3" borderId="7" xfId="2" applyFont="1" applyBorder="1" applyAlignment="1"/>
    <xf numFmtId="0" fontId="13" fillId="3" borderId="7" xfId="2" applyFont="1" applyBorder="1" applyAlignment="1">
      <alignment horizontal="left"/>
    </xf>
    <xf numFmtId="0" fontId="9" fillId="0" borderId="0" xfId="2" applyFont="1" applyFill="1" applyBorder="1" applyAlignment="1"/>
    <xf numFmtId="0" fontId="18" fillId="3" borderId="9" xfId="2" applyFont="1" applyBorder="1" applyAlignment="1">
      <alignment vertical="center" wrapText="1"/>
    </xf>
    <xf numFmtId="0" fontId="17" fillId="3" borderId="30" xfId="2" applyFont="1" applyBorder="1" applyAlignment="1">
      <alignment horizontal="center" vertical="center" wrapText="1"/>
    </xf>
    <xf numFmtId="0" fontId="12" fillId="3" borderId="4" xfId="2" applyFont="1" applyBorder="1" applyAlignment="1">
      <alignment horizontal="right"/>
    </xf>
    <xf numFmtId="0" fontId="14" fillId="3" borderId="7" xfId="2" applyFont="1" applyBorder="1" applyAlignment="1">
      <alignment horizontal="center"/>
    </xf>
    <xf numFmtId="0" fontId="13" fillId="3" borderId="8" xfId="2" applyFont="1" applyBorder="1" applyAlignment="1">
      <alignment horizontal="right"/>
    </xf>
    <xf numFmtId="0" fontId="18" fillId="3" borderId="12" xfId="2" applyFont="1" applyBorder="1" applyAlignment="1">
      <alignment horizontal="center" vertical="center" wrapText="1"/>
    </xf>
    <xf numFmtId="168" fontId="21" fillId="3" borderId="5" xfId="9" applyFont="1" applyBorder="1">
      <alignment horizontal="center" vertical="center"/>
    </xf>
    <xf numFmtId="0" fontId="26" fillId="0" borderId="0" xfId="0" applyFont="1" applyAlignment="1">
      <alignment horizontal="left" vertical="center"/>
    </xf>
    <xf numFmtId="0" fontId="9" fillId="3" borderId="9" xfId="2" applyFont="1" applyBorder="1" applyAlignment="1">
      <alignment vertical="center"/>
    </xf>
    <xf numFmtId="0" fontId="9" fillId="3" borderId="11" xfId="2" applyFont="1" applyBorder="1" applyAlignment="1">
      <alignment vertical="center"/>
    </xf>
    <xf numFmtId="0" fontId="9" fillId="3" borderId="12" xfId="2" applyFont="1" applyBorder="1" applyAlignment="1">
      <alignment horizontal="center" vertical="center"/>
    </xf>
    <xf numFmtId="3" fontId="4" fillId="7" borderId="32" xfId="5" applyNumberFormat="1" applyFont="1" applyBorder="1" applyAlignment="1">
      <alignment horizontal="right" vertical="center"/>
    </xf>
    <xf numFmtId="164" fontId="4" fillId="8" borderId="33" xfId="19" applyFont="1" applyBorder="1">
      <alignment horizontal="center" vertical="center"/>
      <protection locked="0"/>
    </xf>
    <xf numFmtId="166" fontId="19" fillId="3" borderId="12" xfId="11" applyBorder="1">
      <alignment horizontal="center" vertical="center"/>
    </xf>
    <xf numFmtId="3" fontId="4" fillId="8" borderId="34" xfId="6" applyNumberFormat="1" applyFont="1" applyBorder="1" applyAlignment="1">
      <alignment horizontal="right" vertical="center"/>
    </xf>
    <xf numFmtId="0" fontId="9" fillId="3" borderId="6" xfId="2" applyFont="1" applyBorder="1" applyAlignment="1">
      <alignment vertical="center"/>
    </xf>
    <xf numFmtId="0" fontId="18" fillId="3" borderId="6" xfId="2" applyFont="1" applyBorder="1" applyAlignment="1">
      <alignment horizontal="left" vertical="center" wrapText="1"/>
    </xf>
    <xf numFmtId="166" fontId="19" fillId="3" borderId="3" xfId="11" applyBorder="1">
      <alignment horizontal="center" vertical="center"/>
    </xf>
    <xf numFmtId="165" fontId="4" fillId="10" borderId="6" xfId="12" applyFont="1" applyBorder="1" applyAlignment="1">
      <alignment horizontal="center" vertical="center"/>
      <protection locked="0"/>
    </xf>
    <xf numFmtId="0" fontId="18" fillId="3" borderId="35" xfId="2" applyFont="1" applyBorder="1" applyAlignment="1">
      <alignment horizontal="left" vertical="center" wrapText="1"/>
    </xf>
    <xf numFmtId="0" fontId="17" fillId="3" borderId="9" xfId="2" applyFont="1" applyBorder="1" applyAlignment="1">
      <alignment vertical="center"/>
    </xf>
    <xf numFmtId="0" fontId="17" fillId="3" borderId="5" xfId="2" applyFont="1" applyBorder="1" applyAlignment="1">
      <alignment vertical="center"/>
    </xf>
    <xf numFmtId="0" fontId="17" fillId="3" borderId="4" xfId="2" applyFont="1" applyBorder="1" applyAlignment="1">
      <alignment vertical="center"/>
    </xf>
    <xf numFmtId="0" fontId="18" fillId="3" borderId="36" xfId="2" applyFont="1" applyBorder="1" applyAlignment="1">
      <alignment horizontal="left" vertical="center" wrapText="1" indent="1"/>
    </xf>
    <xf numFmtId="3" fontId="4" fillId="7" borderId="6" xfId="5" applyNumberFormat="1" applyFont="1" applyBorder="1" applyAlignment="1">
      <alignment horizontal="right" vertical="center"/>
    </xf>
    <xf numFmtId="3" fontId="4" fillId="8" borderId="6" xfId="6" applyNumberFormat="1" applyFont="1" applyBorder="1" applyAlignment="1">
      <alignment horizontal="right" vertical="center"/>
    </xf>
    <xf numFmtId="3" fontId="26" fillId="8" borderId="6" xfId="6" applyNumberFormat="1" applyFont="1" applyBorder="1" applyAlignment="1">
      <alignment horizontal="right" vertical="center"/>
    </xf>
    <xf numFmtId="0" fontId="18" fillId="3" borderId="30" xfId="2" applyFont="1" applyBorder="1" applyAlignment="1">
      <alignment horizontal="left" vertical="center" wrapText="1"/>
    </xf>
    <xf numFmtId="0" fontId="17" fillId="3" borderId="6" xfId="2" applyFont="1" applyBorder="1" applyAlignment="1">
      <alignment horizontal="center" vertical="center" wrapText="1"/>
    </xf>
    <xf numFmtId="0" fontId="18" fillId="3" borderId="3" xfId="2" applyFont="1" applyBorder="1" applyAlignment="1">
      <alignment horizontal="left" vertical="center" wrapText="1" indent="1"/>
    </xf>
    <xf numFmtId="164" fontId="4" fillId="13" borderId="6" xfId="15" applyFont="1" applyBorder="1">
      <alignment vertical="center"/>
      <protection locked="0"/>
    </xf>
    <xf numFmtId="0" fontId="18" fillId="3" borderId="12" xfId="2" applyFont="1" applyBorder="1" applyAlignment="1">
      <alignment horizontal="left" vertical="center" wrapText="1" indent="1"/>
    </xf>
    <xf numFmtId="165" fontId="4" fillId="10" borderId="37" xfId="12" applyFont="1" applyBorder="1" applyAlignment="1">
      <alignment horizontal="center" vertical="center"/>
      <protection locked="0"/>
    </xf>
    <xf numFmtId="0" fontId="18" fillId="3" borderId="18" xfId="2" applyFont="1" applyBorder="1" applyAlignment="1">
      <alignment horizontal="left"/>
    </xf>
    <xf numFmtId="166" fontId="19" fillId="3" borderId="13" xfId="11" applyBorder="1">
      <alignment horizontal="center" vertical="center"/>
    </xf>
    <xf numFmtId="166" fontId="19" fillId="3" borderId="18" xfId="11" applyBorder="1">
      <alignment horizontal="center" vertical="center"/>
    </xf>
    <xf numFmtId="0" fontId="21" fillId="3" borderId="6" xfId="2" applyFont="1" applyBorder="1" applyAlignment="1">
      <alignment horizontal="center" vertical="center" wrapText="1"/>
    </xf>
    <xf numFmtId="0" fontId="21" fillId="3" borderId="3" xfId="2" applyFont="1" applyBorder="1" applyAlignment="1"/>
    <xf numFmtId="0" fontId="21" fillId="3" borderId="3" xfId="2" applyFont="1" applyBorder="1" applyAlignment="1">
      <alignment horizontal="left" indent="1"/>
    </xf>
    <xf numFmtId="0" fontId="21" fillId="3" borderId="3" xfId="2" applyFont="1" applyBorder="1" applyAlignment="1">
      <alignment horizontal="left" indent="3"/>
    </xf>
    <xf numFmtId="0" fontId="21" fillId="3" borderId="3" xfId="2" applyFont="1" applyBorder="1" applyAlignment="1">
      <alignment horizontal="left" indent="2"/>
    </xf>
    <xf numFmtId="0" fontId="21" fillId="3" borderId="12" xfId="2" applyFont="1" applyBorder="1" applyAlignment="1">
      <alignment horizontal="left" wrapText="1"/>
    </xf>
    <xf numFmtId="0" fontId="18" fillId="3" borderId="5" xfId="2" applyFont="1" applyBorder="1" applyAlignment="1">
      <alignment horizontal="center" vertical="center"/>
    </xf>
    <xf numFmtId="0" fontId="18" fillId="3" borderId="4" xfId="2" applyFont="1" applyBorder="1" applyAlignment="1">
      <alignment vertical="center"/>
    </xf>
    <xf numFmtId="0" fontId="18" fillId="3" borderId="21" xfId="2" applyFont="1" applyBorder="1" applyAlignment="1">
      <alignment horizontal="centerContinuous" vertical="center"/>
    </xf>
    <xf numFmtId="0" fontId="18" fillId="3" borderId="10" xfId="2" applyFont="1" applyBorder="1" applyAlignment="1">
      <alignment horizontal="centerContinuous" vertical="center"/>
    </xf>
    <xf numFmtId="0" fontId="18" fillId="3" borderId="11" xfId="2" applyFont="1" applyBorder="1" applyAlignment="1">
      <alignment horizontal="centerContinuous" vertical="center"/>
    </xf>
    <xf numFmtId="0" fontId="18" fillId="3" borderId="0" xfId="2" applyFont="1" applyBorder="1" applyAlignment="1">
      <alignment horizontal="center" vertical="center"/>
    </xf>
    <xf numFmtId="0" fontId="18" fillId="3" borderId="28" xfId="2" applyFont="1" applyBorder="1" applyAlignment="1">
      <alignment vertical="center"/>
    </xf>
    <xf numFmtId="0" fontId="13" fillId="3" borderId="5" xfId="2" applyFont="1" applyBorder="1" applyAlignment="1">
      <alignment horizontal="right"/>
    </xf>
    <xf numFmtId="0" fontId="4" fillId="5" borderId="21" xfId="4" applyNumberFormat="1" applyFont="1" applyBorder="1">
      <alignment vertical="center"/>
    </xf>
    <xf numFmtId="166" fontId="19" fillId="3" borderId="30" xfId="11" applyBorder="1">
      <alignment horizontal="center" vertical="center"/>
    </xf>
    <xf numFmtId="167" fontId="5" fillId="5" borderId="3" xfId="4" applyNumberFormat="1" applyBorder="1" applyAlignment="1">
      <alignment horizontal="center" vertical="center"/>
    </xf>
    <xf numFmtId="167" fontId="5" fillId="5" borderId="12" xfId="4" applyNumberFormat="1" applyBorder="1" applyAlignment="1">
      <alignment horizontal="center" vertical="center"/>
    </xf>
    <xf numFmtId="0" fontId="5" fillId="5" borderId="21" xfId="4" applyNumberFormat="1" applyBorder="1">
      <alignment vertical="center"/>
    </xf>
    <xf numFmtId="0" fontId="4" fillId="5" borderId="38" xfId="4" applyNumberFormat="1" applyFont="1" applyBorder="1">
      <alignment vertical="center"/>
    </xf>
    <xf numFmtId="0" fontId="4" fillId="5" borderId="39" xfId="4" applyNumberFormat="1" applyFont="1" applyBorder="1">
      <alignment vertical="center"/>
    </xf>
    <xf numFmtId="0" fontId="5" fillId="5" borderId="6" xfId="4" applyNumberFormat="1" applyBorder="1">
      <alignment vertical="center"/>
    </xf>
    <xf numFmtId="0" fontId="5" fillId="5" borderId="30" xfId="4" applyNumberFormat="1" applyBorder="1" applyAlignment="1">
      <alignment horizontal="center" vertical="center"/>
    </xf>
    <xf numFmtId="3" fontId="5" fillId="5" borderId="3" xfId="4" applyNumberFormat="1" applyBorder="1" applyAlignment="1">
      <alignment horizontal="center" vertical="center"/>
    </xf>
    <xf numFmtId="3" fontId="5" fillId="5" borderId="12" xfId="4" applyNumberFormat="1" applyBorder="1" applyAlignment="1">
      <alignment horizontal="center" vertical="center"/>
    </xf>
    <xf numFmtId="0" fontId="5" fillId="5" borderId="35" xfId="4" applyNumberFormat="1" applyBorder="1">
      <alignment vertical="center"/>
    </xf>
    <xf numFmtId="0" fontId="5" fillId="5" borderId="36" xfId="4" applyNumberFormat="1" applyBorder="1">
      <alignment vertical="center"/>
    </xf>
    <xf numFmtId="0" fontId="5" fillId="5" borderId="37" xfId="4" applyNumberFormat="1" applyBorder="1">
      <alignment vertical="center"/>
    </xf>
    <xf numFmtId="166" fontId="19" fillId="3" borderId="6" xfId="11" applyBorder="1">
      <alignment horizontal="center" vertical="center"/>
    </xf>
    <xf numFmtId="0" fontId="13" fillId="0" borderId="0" xfId="0" applyFont="1" applyAlignment="1">
      <alignment vertical="center"/>
    </xf>
    <xf numFmtId="0" fontId="4" fillId="5" borderId="4" xfId="4" applyNumberFormat="1" applyFont="1" applyBorder="1">
      <alignment vertical="center"/>
    </xf>
    <xf numFmtId="0" fontId="4" fillId="5" borderId="28" xfId="4" applyNumberFormat="1" applyFont="1" applyBorder="1">
      <alignment vertical="center"/>
    </xf>
    <xf numFmtId="0" fontId="4" fillId="5" borderId="8" xfId="4" applyNumberFormat="1" applyFont="1" applyBorder="1">
      <alignment vertical="center"/>
    </xf>
    <xf numFmtId="0" fontId="27" fillId="5" borderId="30" xfId="4" applyNumberFormat="1" applyFont="1" applyBorder="1">
      <alignment vertical="center"/>
    </xf>
    <xf numFmtId="0" fontId="4" fillId="0" borderId="0" xfId="0" applyFont="1" applyAlignment="1">
      <alignment horizontal="right"/>
    </xf>
    <xf numFmtId="0" fontId="4" fillId="5" borderId="30" xfId="4" applyNumberFormat="1" applyFont="1" applyBorder="1">
      <alignment vertical="center"/>
    </xf>
    <xf numFmtId="0" fontId="4" fillId="5" borderId="3" xfId="4" applyNumberFormat="1" applyFont="1" applyBorder="1">
      <alignment vertical="center"/>
    </xf>
    <xf numFmtId="0" fontId="27" fillId="5" borderId="3" xfId="4" applyNumberFormat="1" applyFont="1" applyBorder="1">
      <alignment vertical="center"/>
    </xf>
    <xf numFmtId="0" fontId="4" fillId="5" borderId="12" xfId="4" applyNumberFormat="1" applyFont="1" applyBorder="1">
      <alignment vertical="center"/>
    </xf>
    <xf numFmtId="0" fontId="27" fillId="5" borderId="12" xfId="4" applyNumberFormat="1" applyFont="1" applyBorder="1">
      <alignment vertical="center"/>
    </xf>
    <xf numFmtId="165" fontId="4" fillId="0" borderId="0" xfId="0" applyNumberFormat="1" applyFont="1"/>
    <xf numFmtId="0" fontId="21" fillId="3" borderId="35" xfId="2" applyFont="1" applyBorder="1" applyAlignment="1">
      <alignment horizontal="left" wrapText="1"/>
    </xf>
    <xf numFmtId="0" fontId="21" fillId="3" borderId="36" xfId="2" applyFont="1" applyBorder="1" applyAlignment="1">
      <alignment horizontal="left" wrapText="1"/>
    </xf>
    <xf numFmtId="0" fontId="21" fillId="3" borderId="37" xfId="2" applyFont="1" applyBorder="1" applyAlignment="1">
      <alignment horizontal="left" wrapText="1"/>
    </xf>
    <xf numFmtId="0" fontId="18" fillId="3" borderId="21" xfId="2" applyFont="1" applyBorder="1" applyAlignment="1">
      <alignment vertical="center" wrapText="1"/>
    </xf>
    <xf numFmtId="165" fontId="4" fillId="8" borderId="46" xfId="6" applyFont="1" applyBorder="1">
      <alignment vertical="center"/>
    </xf>
    <xf numFmtId="165" fontId="4" fillId="8" borderId="47" xfId="6" applyFont="1" applyBorder="1">
      <alignment vertical="center"/>
    </xf>
    <xf numFmtId="165" fontId="4" fillId="8" borderId="48" xfId="6" applyFont="1" applyBorder="1">
      <alignment vertical="center"/>
    </xf>
    <xf numFmtId="0" fontId="2" fillId="3" borderId="5" xfId="2" applyFont="1" applyBorder="1" applyAlignment="1"/>
    <xf numFmtId="0" fontId="18" fillId="3" borderId="6" xfId="2" applyFont="1" applyBorder="1" applyAlignment="1">
      <alignment horizontal="left" vertical="center"/>
    </xf>
    <xf numFmtId="0" fontId="4" fillId="0" borderId="0" xfId="0" applyFont="1" applyAlignment="1">
      <alignment vertical="top"/>
    </xf>
    <xf numFmtId="166" fontId="17" fillId="3" borderId="0" xfId="10" applyFont="1" applyBorder="1">
      <alignment horizontal="center" vertical="center"/>
    </xf>
    <xf numFmtId="166" fontId="4" fillId="3" borderId="49" xfId="11" applyFont="1" applyBorder="1">
      <alignment horizontal="center" vertical="center"/>
    </xf>
    <xf numFmtId="0" fontId="21" fillId="3" borderId="36" xfId="2" applyFont="1" applyBorder="1" applyAlignment="1">
      <alignment horizontal="left" vertical="center" wrapText="1"/>
    </xf>
    <xf numFmtId="0" fontId="21" fillId="3" borderId="36" xfId="2" applyFont="1" applyBorder="1" applyAlignment="1">
      <alignment horizontal="left" vertical="center"/>
    </xf>
    <xf numFmtId="0" fontId="4" fillId="14" borderId="0" xfId="17" applyFont="1" applyBorder="1" applyAlignment="1">
      <alignment vertical="top"/>
    </xf>
    <xf numFmtId="0" fontId="21" fillId="3" borderId="35" xfId="2" applyFont="1" applyBorder="1" applyAlignment="1">
      <alignment horizontal="left" vertical="center" wrapText="1"/>
    </xf>
    <xf numFmtId="0" fontId="21" fillId="3" borderId="35" xfId="2" applyFont="1" applyBorder="1" applyAlignment="1">
      <alignment horizontal="left" vertical="center"/>
    </xf>
    <xf numFmtId="0" fontId="21" fillId="3" borderId="35" xfId="2" applyFont="1" applyBorder="1" applyAlignment="1">
      <alignment horizontal="center" vertical="center"/>
    </xf>
    <xf numFmtId="0" fontId="21" fillId="3" borderId="40" xfId="2" applyFont="1" applyBorder="1" applyAlignment="1">
      <alignment horizontal="left" vertical="center"/>
    </xf>
    <xf numFmtId="0" fontId="21" fillId="3" borderId="41" xfId="2" applyFont="1" applyBorder="1" applyAlignment="1">
      <alignment horizontal="left" vertical="center"/>
    </xf>
    <xf numFmtId="0" fontId="21" fillId="3" borderId="42" xfId="2" applyFont="1" applyBorder="1" applyAlignment="1">
      <alignment horizontal="left" vertical="center"/>
    </xf>
    <xf numFmtId="0" fontId="18" fillId="3" borderId="35" xfId="2" applyFont="1" applyBorder="1" applyAlignment="1">
      <alignment horizontal="center" vertical="center" wrapText="1"/>
    </xf>
    <xf numFmtId="165" fontId="4" fillId="8" borderId="50" xfId="6" applyFont="1" applyBorder="1">
      <alignment vertical="center"/>
    </xf>
    <xf numFmtId="165" fontId="4" fillId="8" borderId="51" xfId="6" applyFont="1" applyBorder="1">
      <alignment vertical="center"/>
    </xf>
    <xf numFmtId="164" fontId="4" fillId="8" borderId="52" xfId="19" applyFont="1" applyBorder="1">
      <alignment horizontal="center" vertical="center"/>
      <protection locked="0"/>
    </xf>
    <xf numFmtId="0" fontId="21" fillId="3" borderId="36" xfId="2" applyFont="1" applyBorder="1" applyAlignment="1">
      <alignment horizontal="center" vertical="center"/>
    </xf>
    <xf numFmtId="0" fontId="21" fillId="3" borderId="43" xfId="2" applyFont="1" applyBorder="1" applyAlignment="1">
      <alignment horizontal="left" vertical="center"/>
    </xf>
    <xf numFmtId="0" fontId="21" fillId="3" borderId="44" xfId="2" applyFont="1" applyBorder="1" applyAlignment="1">
      <alignment horizontal="left" vertical="center"/>
    </xf>
    <xf numFmtId="0" fontId="21" fillId="3" borderId="45" xfId="2" applyFont="1" applyBorder="1" applyAlignment="1">
      <alignment horizontal="left" vertical="center"/>
    </xf>
    <xf numFmtId="0" fontId="18" fillId="3" borderId="36" xfId="2" applyFont="1" applyBorder="1" applyAlignment="1">
      <alignment horizontal="center" vertical="center" wrapText="1"/>
    </xf>
    <xf numFmtId="165" fontId="4" fillId="8" borderId="53" xfId="6" applyFont="1" applyBorder="1">
      <alignment vertical="center"/>
    </xf>
    <xf numFmtId="165" fontId="4" fillId="8" borderId="54" xfId="6" applyFont="1" applyBorder="1">
      <alignment vertical="center"/>
    </xf>
    <xf numFmtId="164" fontId="4" fillId="8" borderId="55" xfId="19" applyFont="1" applyBorder="1">
      <alignment horizontal="center" vertical="center"/>
      <protection locked="0"/>
    </xf>
    <xf numFmtId="0" fontId="21" fillId="3" borderId="37" xfId="2" applyFont="1" applyBorder="1" applyAlignment="1">
      <alignment horizontal="left" vertical="center" wrapText="1"/>
    </xf>
    <xf numFmtId="0" fontId="21" fillId="3" borderId="37" xfId="2" applyFont="1" applyBorder="1" applyAlignment="1">
      <alignment horizontal="left" vertical="center"/>
    </xf>
    <xf numFmtId="0" fontId="21" fillId="3" borderId="37" xfId="2" applyFont="1" applyBorder="1" applyAlignment="1">
      <alignment horizontal="center" vertical="center"/>
    </xf>
    <xf numFmtId="0" fontId="21" fillId="3" borderId="46" xfId="2" applyFont="1" applyBorder="1" applyAlignment="1">
      <alignment horizontal="left" vertical="center"/>
    </xf>
    <xf numFmtId="0" fontId="21" fillId="3" borderId="47" xfId="2" applyFont="1" applyBorder="1" applyAlignment="1">
      <alignment horizontal="left" vertical="center"/>
    </xf>
    <xf numFmtId="0" fontId="21" fillId="3" borderId="48" xfId="2" applyFont="1" applyBorder="1" applyAlignment="1">
      <alignment horizontal="left" vertical="center"/>
    </xf>
    <xf numFmtId="0" fontId="18" fillId="3" borderId="37" xfId="2" applyFont="1" applyBorder="1" applyAlignment="1">
      <alignment horizontal="center" vertical="center" wrapText="1"/>
    </xf>
    <xf numFmtId="165" fontId="4" fillId="0" borderId="0" xfId="0" applyNumberFormat="1" applyFont="1" applyAlignment="1">
      <alignment vertical="top"/>
    </xf>
    <xf numFmtId="9" fontId="4" fillId="0" borderId="0" xfId="1" applyFont="1"/>
    <xf numFmtId="0" fontId="18" fillId="3" borderId="12" xfId="2" applyFont="1" applyBorder="1" applyAlignment="1">
      <alignment horizontal="left"/>
    </xf>
    <xf numFmtId="3" fontId="4" fillId="8" borderId="50" xfId="6" applyNumberFormat="1" applyFont="1" applyBorder="1" applyAlignment="1">
      <alignment horizontal="center" vertical="center"/>
    </xf>
    <xf numFmtId="3" fontId="4" fillId="8" borderId="51" xfId="6" applyNumberFormat="1" applyFont="1" applyBorder="1" applyAlignment="1">
      <alignment horizontal="center" vertical="center"/>
    </xf>
    <xf numFmtId="3" fontId="4" fillId="8" borderId="53" xfId="6" applyNumberFormat="1" applyFont="1" applyBorder="1" applyAlignment="1">
      <alignment horizontal="center" vertical="center"/>
    </xf>
    <xf numFmtId="3" fontId="4" fillId="8" borderId="54" xfId="6" applyNumberFormat="1" applyFont="1" applyBorder="1" applyAlignment="1">
      <alignment horizontal="center" vertical="center"/>
    </xf>
    <xf numFmtId="3" fontId="4" fillId="14" borderId="54" xfId="17" applyNumberFormat="1" applyFont="1" applyBorder="1" applyAlignment="1">
      <alignment horizontal="center" vertical="center"/>
    </xf>
    <xf numFmtId="164" fontId="4" fillId="14" borderId="55" xfId="17" applyNumberFormat="1" applyFont="1" applyBorder="1" applyAlignment="1">
      <alignment horizontal="center" vertical="center"/>
    </xf>
    <xf numFmtId="0" fontId="21" fillId="5" borderId="6" xfId="2" applyFont="1" applyFill="1" applyBorder="1" applyAlignment="1">
      <alignment horizontal="center" vertical="center" wrapText="1"/>
    </xf>
    <xf numFmtId="0" fontId="5" fillId="5" borderId="30" xfId="4" applyNumberFormat="1" applyBorder="1">
      <alignment vertical="center"/>
    </xf>
    <xf numFmtId="10" fontId="4" fillId="5" borderId="54" xfId="4" applyNumberFormat="1" applyFont="1" applyBorder="1">
      <alignment vertical="center"/>
    </xf>
    <xf numFmtId="9" fontId="4" fillId="5" borderId="54" xfId="4" applyNumberFormat="1" applyFont="1" applyBorder="1">
      <alignment vertical="center"/>
    </xf>
    <xf numFmtId="164" fontId="4" fillId="5" borderId="54" xfId="4" applyNumberFormat="1" applyFont="1" applyBorder="1">
      <alignment vertical="center"/>
    </xf>
    <xf numFmtId="10" fontId="4" fillId="5" borderId="56" xfId="4" applyNumberFormat="1" applyFont="1" applyBorder="1">
      <alignment vertical="center"/>
    </xf>
    <xf numFmtId="9" fontId="4" fillId="5" borderId="56" xfId="4" applyNumberFormat="1" applyFont="1" applyBorder="1">
      <alignment vertical="center"/>
    </xf>
    <xf numFmtId="0" fontId="0" fillId="5" borderId="21" xfId="0" applyFill="1" applyBorder="1"/>
    <xf numFmtId="9" fontId="0" fillId="5" borderId="11" xfId="0" applyNumberFormat="1" applyFill="1" applyBorder="1" applyAlignment="1">
      <alignment horizontal="center"/>
    </xf>
    <xf numFmtId="0" fontId="18" fillId="5" borderId="6" xfId="2" applyFont="1" applyFill="1" applyBorder="1" applyAlignment="1">
      <alignment horizontal="centerContinuous" vertical="center" wrapText="1"/>
    </xf>
    <xf numFmtId="0" fontId="4" fillId="5" borderId="10" xfId="0" applyFont="1" applyFill="1" applyBorder="1" applyAlignment="1">
      <alignment horizontal="centerContinuous"/>
    </xf>
    <xf numFmtId="0" fontId="4" fillId="5" borderId="11" xfId="0" applyFont="1" applyFill="1" applyBorder="1" applyAlignment="1">
      <alignment horizontal="centerContinuous"/>
    </xf>
    <xf numFmtId="0" fontId="4" fillId="3" borderId="0" xfId="2" applyFont="1" applyBorder="1" applyAlignment="1">
      <alignment vertical="top"/>
    </xf>
    <xf numFmtId="0" fontId="4" fillId="14" borderId="5" xfId="17" applyFont="1" applyBorder="1" applyAlignment="1">
      <alignment vertical="top"/>
    </xf>
    <xf numFmtId="0" fontId="4" fillId="14" borderId="13" xfId="17" applyFont="1" applyBorder="1" applyAlignment="1">
      <alignment vertical="top"/>
    </xf>
    <xf numFmtId="0" fontId="9" fillId="3" borderId="10" xfId="2" applyFont="1" applyBorder="1" applyAlignment="1">
      <alignment horizontal="centerContinuous" vertical="center" wrapText="1"/>
    </xf>
    <xf numFmtId="0" fontId="21" fillId="3" borderId="30" xfId="2" applyFont="1" applyBorder="1" applyAlignment="1">
      <alignment horizontal="center" vertical="center" wrapText="1"/>
    </xf>
    <xf numFmtId="0" fontId="18" fillId="3" borderId="11" xfId="2" applyFont="1" applyBorder="1" applyAlignment="1">
      <alignment vertical="center" wrapText="1"/>
    </xf>
    <xf numFmtId="0" fontId="18" fillId="3" borderId="21" xfId="2" applyFont="1" applyBorder="1" applyAlignment="1">
      <alignment horizontal="left" vertical="center" wrapText="1"/>
    </xf>
    <xf numFmtId="0" fontId="21" fillId="3" borderId="30" xfId="2" applyFont="1" applyBorder="1" applyAlignment="1">
      <alignment horizontal="left" vertical="center" indent="1"/>
    </xf>
    <xf numFmtId="0" fontId="21" fillId="3" borderId="3" xfId="2" applyFont="1" applyBorder="1" applyAlignment="1">
      <alignment horizontal="left" vertical="center" wrapText="1" indent="2"/>
    </xf>
    <xf numFmtId="0" fontId="21" fillId="3" borderId="3" xfId="2" applyFont="1" applyBorder="1" applyAlignment="1">
      <alignment horizontal="left" vertical="center" wrapText="1" indent="4"/>
    </xf>
    <xf numFmtId="0" fontId="21" fillId="3" borderId="3" xfId="2" applyFont="1" applyBorder="1" applyAlignment="1">
      <alignment horizontal="left" vertical="center" indent="1"/>
    </xf>
    <xf numFmtId="167" fontId="5" fillId="5" borderId="30" xfId="4" applyNumberFormat="1" applyBorder="1" applyAlignment="1">
      <alignment horizontal="center" vertical="center"/>
    </xf>
    <xf numFmtId="166" fontId="19" fillId="3" borderId="9" xfId="11" applyBorder="1">
      <alignment horizontal="center" vertical="center"/>
    </xf>
    <xf numFmtId="0" fontId="4" fillId="5" borderId="57" xfId="4" applyNumberFormat="1" applyFont="1" applyBorder="1">
      <alignment vertical="center"/>
    </xf>
    <xf numFmtId="0" fontId="9" fillId="3" borderId="21" xfId="2" applyFont="1" applyBorder="1" applyAlignment="1">
      <alignment horizontal="centerContinuous"/>
    </xf>
    <xf numFmtId="0" fontId="9" fillId="3" borderId="6" xfId="2" applyFont="1" applyBorder="1" applyAlignment="1">
      <alignment horizontal="centerContinuous"/>
    </xf>
    <xf numFmtId="0" fontId="21" fillId="3" borderId="30" xfId="2" applyFont="1" applyBorder="1" applyAlignment="1">
      <alignment horizontal="left" vertical="center"/>
    </xf>
    <xf numFmtId="0" fontId="21" fillId="3" borderId="3" xfId="2" applyFont="1" applyBorder="1" applyAlignment="1">
      <alignment horizontal="left" vertical="center" indent="2"/>
    </xf>
    <xf numFmtId="0" fontId="21" fillId="3" borderId="21" xfId="2" applyFont="1" applyBorder="1" applyAlignment="1">
      <alignment horizontal="center" vertical="center" wrapText="1"/>
    </xf>
    <xf numFmtId="0" fontId="12" fillId="3" borderId="0" xfId="2" applyFont="1" applyBorder="1" applyAlignment="1">
      <alignment horizontal="right"/>
    </xf>
    <xf numFmtId="0" fontId="13" fillId="3" borderId="0" xfId="2" applyFont="1" applyBorder="1" applyAlignment="1">
      <alignment horizontal="right"/>
    </xf>
    <xf numFmtId="0" fontId="18" fillId="3" borderId="9" xfId="2" applyFont="1" applyBorder="1" applyAlignment="1">
      <alignment horizontal="left" vertical="center" wrapText="1"/>
    </xf>
    <xf numFmtId="0" fontId="4" fillId="14" borderId="9" xfId="17" applyFont="1" applyBorder="1" applyAlignment="1">
      <alignment vertical="top"/>
    </xf>
    <xf numFmtId="0" fontId="4" fillId="3" borderId="5" xfId="2" applyFont="1" applyBorder="1" applyAlignment="1"/>
    <xf numFmtId="0" fontId="13" fillId="3" borderId="7" xfId="2" applyFont="1" applyBorder="1" applyAlignment="1"/>
    <xf numFmtId="166" fontId="17" fillId="3" borderId="10" xfId="10" applyFont="1" applyBorder="1">
      <alignment horizontal="center" vertical="center"/>
    </xf>
    <xf numFmtId="166" fontId="17" fillId="3" borderId="11" xfId="10" applyFont="1" applyBorder="1">
      <alignment horizontal="center" vertical="center"/>
    </xf>
    <xf numFmtId="165" fontId="4" fillId="12" borderId="30" xfId="16" applyFont="1" applyBorder="1" applyAlignment="1">
      <alignment horizontal="right" vertical="center"/>
      <protection locked="0"/>
    </xf>
    <xf numFmtId="165" fontId="4" fillId="12" borderId="40" xfId="16" applyFont="1" applyBorder="1" applyAlignment="1">
      <alignment horizontal="right" vertical="center"/>
      <protection locked="0"/>
    </xf>
    <xf numFmtId="165" fontId="4" fillId="12" borderId="41" xfId="16" applyFont="1" applyBorder="1" applyAlignment="1">
      <alignment horizontal="right" vertical="center"/>
      <protection locked="0"/>
    </xf>
    <xf numFmtId="165" fontId="4" fillId="12" borderId="42" xfId="16" applyFont="1" applyBorder="1" applyAlignment="1">
      <alignment horizontal="right" vertical="center"/>
      <protection locked="0"/>
    </xf>
    <xf numFmtId="165" fontId="4" fillId="8" borderId="43" xfId="6" applyFont="1" applyBorder="1">
      <alignment vertical="center"/>
    </xf>
    <xf numFmtId="0" fontId="4" fillId="5" borderId="44" xfId="4" applyNumberFormat="1" applyFont="1" applyBorder="1">
      <alignment vertical="center"/>
    </xf>
    <xf numFmtId="0" fontId="4" fillId="5" borderId="45" xfId="4" applyNumberFormat="1" applyFont="1" applyBorder="1">
      <alignment vertical="center"/>
    </xf>
    <xf numFmtId="168" fontId="21" fillId="3" borderId="9" xfId="9" applyFont="1" applyBorder="1">
      <alignment horizontal="center" vertical="center"/>
    </xf>
    <xf numFmtId="166" fontId="17" fillId="3" borderId="4" xfId="10" applyFont="1" applyBorder="1">
      <alignment horizontal="center" vertical="center"/>
    </xf>
    <xf numFmtId="166" fontId="17" fillId="14" borderId="3" xfId="17" applyNumberFormat="1" applyFont="1" applyBorder="1" applyAlignment="1">
      <alignment horizontal="center" vertical="center"/>
    </xf>
    <xf numFmtId="166" fontId="4" fillId="3" borderId="28" xfId="11" applyFont="1" applyBorder="1">
      <alignment horizontal="center" vertical="center"/>
    </xf>
    <xf numFmtId="0" fontId="4" fillId="0" borderId="5" xfId="0" applyFont="1" applyBorder="1"/>
    <xf numFmtId="0" fontId="21" fillId="3" borderId="3" xfId="2" applyFont="1" applyBorder="1" applyAlignment="1">
      <alignment horizontal="left" vertical="center"/>
    </xf>
    <xf numFmtId="0" fontId="21" fillId="10" borderId="3" xfId="12" applyNumberFormat="1" applyFont="1" applyBorder="1" applyAlignment="1">
      <alignment horizontal="left" vertical="center" indent="2"/>
      <protection locked="0"/>
    </xf>
    <xf numFmtId="0" fontId="21" fillId="10" borderId="12" xfId="12" applyNumberFormat="1" applyFont="1" applyBorder="1" applyAlignment="1">
      <alignment horizontal="left" vertical="center" indent="2"/>
      <protection locked="0"/>
    </xf>
    <xf numFmtId="166" fontId="17" fillId="3" borderId="21" xfId="10" applyFont="1" applyBorder="1" applyAlignment="1">
      <alignment horizontal="centerContinuous" vertical="center"/>
    </xf>
    <xf numFmtId="166" fontId="17" fillId="3" borderId="10" xfId="10" applyFont="1" applyBorder="1" applyAlignment="1">
      <alignment horizontal="centerContinuous" vertical="center"/>
    </xf>
    <xf numFmtId="166" fontId="17" fillId="3" borderId="21" xfId="10" applyFont="1" applyBorder="1">
      <alignment horizontal="center" vertical="center"/>
    </xf>
    <xf numFmtId="168" fontId="21" fillId="3" borderId="3" xfId="9" applyFont="1" applyBorder="1">
      <alignment horizontal="center" vertical="center"/>
    </xf>
    <xf numFmtId="0" fontId="21" fillId="14" borderId="9" xfId="17" applyFont="1" applyBorder="1" applyAlignment="1">
      <alignment horizontal="center" wrapText="1"/>
    </xf>
    <xf numFmtId="0" fontId="21" fillId="12" borderId="30" xfId="14" applyFont="1" applyBorder="1" applyAlignment="1">
      <alignment horizontal="left" vertical="center" indent="1"/>
      <protection locked="0"/>
    </xf>
    <xf numFmtId="166" fontId="4" fillId="3" borderId="3" xfId="11" applyFont="1" applyBorder="1">
      <alignment horizontal="center" vertical="center"/>
    </xf>
    <xf numFmtId="0" fontId="21" fillId="14" borderId="13" xfId="17" applyFont="1" applyBorder="1" applyAlignment="1">
      <alignment horizontal="center" wrapText="1"/>
    </xf>
    <xf numFmtId="0" fontId="21" fillId="14" borderId="3" xfId="17" applyFont="1" applyBorder="1" applyAlignment="1">
      <alignment horizontal="center" wrapText="1"/>
    </xf>
    <xf numFmtId="3" fontId="21" fillId="12" borderId="3" xfId="16" applyNumberFormat="1" applyFont="1" applyBorder="1" applyAlignment="1">
      <alignment horizontal="center" vertical="center"/>
      <protection locked="0"/>
    </xf>
    <xf numFmtId="3" fontId="21" fillId="12" borderId="13" xfId="16" applyNumberFormat="1" applyFont="1" applyBorder="1" applyAlignment="1">
      <alignment vertical="center"/>
      <protection locked="0"/>
    </xf>
    <xf numFmtId="3" fontId="21" fillId="15" borderId="3" xfId="16" applyNumberFormat="1" applyFont="1" applyFill="1" applyBorder="1" applyAlignment="1">
      <alignment horizontal="center" vertical="center"/>
      <protection locked="0"/>
    </xf>
    <xf numFmtId="3" fontId="21" fillId="12" borderId="12" xfId="16" applyNumberFormat="1" applyFont="1" applyBorder="1" applyAlignment="1">
      <alignment horizontal="center" vertical="center"/>
      <protection locked="0"/>
    </xf>
    <xf numFmtId="3" fontId="21" fillId="12" borderId="18" xfId="16" applyNumberFormat="1" applyFont="1" applyBorder="1" applyAlignment="1">
      <alignment vertical="center"/>
      <protection locked="0"/>
    </xf>
    <xf numFmtId="0" fontId="21" fillId="14" borderId="30" xfId="17" applyFont="1" applyBorder="1" applyAlignment="1">
      <alignment horizontal="center" wrapText="1"/>
    </xf>
    <xf numFmtId="0" fontId="21" fillId="14" borderId="12" xfId="17" applyFont="1" applyBorder="1" applyAlignment="1">
      <alignment horizontal="center" wrapText="1"/>
    </xf>
    <xf numFmtId="3" fontId="21" fillId="12" borderId="9" xfId="16" applyNumberFormat="1" applyFont="1" applyBorder="1" applyAlignment="1">
      <alignment vertical="center"/>
      <protection locked="0"/>
    </xf>
    <xf numFmtId="0" fontId="21" fillId="14" borderId="13" xfId="17" applyFont="1" applyBorder="1" applyAlignment="1">
      <alignment wrapText="1"/>
    </xf>
    <xf numFmtId="0" fontId="18" fillId="3" borderId="3" xfId="2" applyFont="1" applyBorder="1" applyAlignment="1">
      <alignment vertical="center" wrapText="1"/>
    </xf>
    <xf numFmtId="166" fontId="4" fillId="3" borderId="12" xfId="11" applyFont="1" applyBorder="1">
      <alignment horizontal="center" vertical="center"/>
    </xf>
    <xf numFmtId="3" fontId="21" fillId="15" borderId="12" xfId="16" applyNumberFormat="1" applyFont="1" applyFill="1" applyBorder="1" applyAlignment="1">
      <alignment horizontal="center" vertical="center"/>
      <protection locked="0"/>
    </xf>
    <xf numFmtId="0" fontId="21" fillId="10" borderId="3" xfId="12" applyNumberFormat="1" applyFont="1" applyBorder="1" applyAlignment="1">
      <alignment horizontal="left" vertical="center" indent="3"/>
      <protection locked="0"/>
    </xf>
    <xf numFmtId="0" fontId="21" fillId="10" borderId="12" xfId="12" applyNumberFormat="1" applyFont="1" applyBorder="1" applyAlignment="1">
      <alignment horizontal="left" vertical="center" indent="3"/>
      <protection locked="0"/>
    </xf>
    <xf numFmtId="3" fontId="21" fillId="12" borderId="3" xfId="16" applyNumberFormat="1" applyFont="1" applyBorder="1" applyAlignment="1">
      <alignment vertical="center"/>
      <protection locked="0"/>
    </xf>
    <xf numFmtId="0" fontId="21" fillId="14" borderId="3" xfId="17" applyFont="1" applyBorder="1" applyAlignment="1">
      <alignment wrapText="1"/>
    </xf>
    <xf numFmtId="3" fontId="21" fillId="12" borderId="12" xfId="16" applyNumberFormat="1" applyFont="1" applyBorder="1" applyAlignment="1">
      <alignment vertical="center"/>
      <protection locked="0"/>
    </xf>
    <xf numFmtId="165" fontId="4" fillId="12" borderId="30" xfId="16" applyFont="1" applyBorder="1" applyAlignment="1">
      <alignment horizontal="center" vertical="center"/>
      <protection locked="0"/>
    </xf>
    <xf numFmtId="165" fontId="4" fillId="8" borderId="5" xfId="6" applyFont="1" applyBorder="1" applyAlignment="1">
      <alignment horizontal="center" vertical="center"/>
    </xf>
    <xf numFmtId="165" fontId="4" fillId="8" borderId="4" xfId="6" applyFont="1" applyBorder="1" applyAlignment="1">
      <alignment horizontal="center" vertical="center"/>
    </xf>
    <xf numFmtId="165" fontId="4" fillId="12" borderId="3" xfId="16" applyFont="1" applyBorder="1" applyAlignment="1">
      <alignment horizontal="center" vertical="center"/>
      <protection locked="0"/>
    </xf>
    <xf numFmtId="165" fontId="4" fillId="8" borderId="0" xfId="6" applyFont="1" applyBorder="1" applyAlignment="1">
      <alignment horizontal="center" vertical="center"/>
    </xf>
    <xf numFmtId="165" fontId="4" fillId="8" borderId="28" xfId="6" applyFont="1" applyBorder="1" applyAlignment="1">
      <alignment horizontal="center" vertical="center"/>
    </xf>
    <xf numFmtId="165" fontId="4" fillId="12" borderId="28" xfId="16" applyFont="1" applyBorder="1" applyAlignment="1">
      <alignment horizontal="center" vertical="center"/>
      <protection locked="0"/>
    </xf>
    <xf numFmtId="165" fontId="4" fillId="8" borderId="7" xfId="6" applyFont="1" applyBorder="1" applyAlignment="1">
      <alignment horizontal="center" vertical="center"/>
    </xf>
    <xf numFmtId="165" fontId="4" fillId="8" borderId="8" xfId="6" applyFont="1" applyBorder="1" applyAlignment="1">
      <alignment horizontal="center" vertical="center"/>
    </xf>
    <xf numFmtId="0" fontId="21" fillId="12" borderId="3" xfId="14" applyFont="1" applyBorder="1" applyAlignment="1">
      <alignment horizontal="left" vertical="center" indent="1"/>
      <protection locked="0"/>
    </xf>
    <xf numFmtId="0" fontId="21" fillId="12" borderId="12" xfId="14" applyFont="1" applyBorder="1" applyAlignment="1">
      <alignment horizontal="left" vertical="center" indent="1"/>
      <protection locked="0"/>
    </xf>
    <xf numFmtId="166" fontId="17" fillId="3" borderId="11" xfId="10" applyFont="1" applyBorder="1" applyAlignment="1">
      <alignment horizontal="centerContinuous" vertical="center"/>
    </xf>
    <xf numFmtId="3" fontId="21" fillId="12" borderId="30" xfId="16" applyNumberFormat="1" applyFont="1" applyBorder="1" applyAlignment="1">
      <alignment vertical="center"/>
      <protection locked="0"/>
    </xf>
    <xf numFmtId="0" fontId="4" fillId="0" borderId="28" xfId="0" applyFont="1" applyBorder="1"/>
    <xf numFmtId="0" fontId="21" fillId="3" borderId="12" xfId="2" applyFont="1" applyBorder="1" applyAlignment="1">
      <alignment horizontal="left" indent="2"/>
    </xf>
    <xf numFmtId="166" fontId="17" fillId="14" borderId="9" xfId="17" applyNumberFormat="1" applyFont="1" applyBorder="1" applyAlignment="1">
      <alignment horizontal="center" vertical="center"/>
    </xf>
    <xf numFmtId="166" fontId="17" fillId="14" borderId="13" xfId="17" applyNumberFormat="1" applyFont="1" applyBorder="1" applyAlignment="1">
      <alignment horizontal="center" vertical="center"/>
    </xf>
    <xf numFmtId="165" fontId="4" fillId="12" borderId="9" xfId="16" applyFont="1" applyBorder="1" applyAlignment="1">
      <alignment horizontal="right" vertical="center"/>
      <protection locked="0"/>
    </xf>
    <xf numFmtId="166" fontId="17" fillId="14" borderId="18" xfId="17" applyNumberFormat="1" applyFont="1" applyBorder="1" applyAlignment="1">
      <alignment horizontal="center" vertical="center"/>
    </xf>
    <xf numFmtId="166" fontId="17" fillId="14" borderId="28" xfId="17" applyNumberFormat="1" applyFont="1" applyBorder="1" applyAlignment="1">
      <alignment horizontal="center" vertical="center"/>
    </xf>
    <xf numFmtId="165" fontId="4" fillId="12" borderId="0" xfId="16" applyFont="1" applyBorder="1" applyAlignment="1">
      <alignment horizontal="right" vertical="center"/>
      <protection locked="0"/>
    </xf>
    <xf numFmtId="166" fontId="17" fillId="14" borderId="5" xfId="17" applyNumberFormat="1" applyFont="1" applyBorder="1" applyAlignment="1">
      <alignment horizontal="center" vertical="center"/>
    </xf>
    <xf numFmtId="166" fontId="17" fillId="14" borderId="0" xfId="17" applyNumberFormat="1" applyFont="1" applyBorder="1" applyAlignment="1">
      <alignment horizontal="center" vertical="center"/>
    </xf>
    <xf numFmtId="165" fontId="4" fillId="12" borderId="5" xfId="16" applyFont="1" applyBorder="1" applyAlignment="1">
      <alignment horizontal="right" vertical="center"/>
      <protection locked="0"/>
    </xf>
    <xf numFmtId="166" fontId="17" fillId="14" borderId="7" xfId="17" applyNumberFormat="1" applyFont="1" applyBorder="1" applyAlignment="1">
      <alignment horizontal="center" vertical="center"/>
    </xf>
    <xf numFmtId="0" fontId="4" fillId="8" borderId="45" xfId="6" applyNumberFormat="1" applyFont="1" applyBorder="1" applyAlignment="1">
      <alignment horizontal="center" vertical="center"/>
    </xf>
    <xf numFmtId="165" fontId="4" fillId="8" borderId="45" xfId="6" applyFont="1" applyBorder="1" applyAlignment="1">
      <alignment horizontal="center" vertical="center"/>
    </xf>
    <xf numFmtId="165" fontId="4" fillId="8" borderId="48" xfId="6" applyFont="1" applyBorder="1" applyAlignment="1">
      <alignment horizontal="center" vertical="center"/>
    </xf>
    <xf numFmtId="165" fontId="4" fillId="12" borderId="3" xfId="16" applyFont="1" applyBorder="1" applyAlignment="1">
      <alignment horizontal="right" vertical="center"/>
      <protection locked="0"/>
    </xf>
    <xf numFmtId="165" fontId="4" fillId="12" borderId="12" xfId="16" applyFont="1" applyBorder="1" applyAlignment="1">
      <alignment horizontal="right" vertical="center"/>
      <protection locked="0"/>
    </xf>
    <xf numFmtId="165" fontId="4" fillId="12" borderId="28" xfId="16" applyFont="1" applyBorder="1" applyAlignment="1">
      <alignment horizontal="right" vertical="center"/>
      <protection locked="0"/>
    </xf>
    <xf numFmtId="166" fontId="4" fillId="3" borderId="31" xfId="11" applyFont="1" applyBorder="1">
      <alignment horizontal="center" vertical="center"/>
    </xf>
    <xf numFmtId="0" fontId="4" fillId="5" borderId="21" xfId="4" applyNumberFormat="1" applyFont="1" applyBorder="1" applyAlignment="1">
      <alignment horizontal="right" vertical="center"/>
    </xf>
    <xf numFmtId="0" fontId="4" fillId="5" borderId="10" xfId="4" applyNumberFormat="1" applyFont="1" applyBorder="1" applyAlignment="1">
      <alignment horizontal="right" vertical="center"/>
    </xf>
    <xf numFmtId="0" fontId="9" fillId="5" borderId="10" xfId="4" applyNumberFormat="1" applyFont="1" applyBorder="1" applyAlignment="1">
      <alignment horizontal="right" vertical="center"/>
    </xf>
    <xf numFmtId="9" fontId="9" fillId="5" borderId="11" xfId="4" applyNumberFormat="1" applyFont="1" applyBorder="1" applyAlignment="1">
      <alignment horizontal="center" vertical="center"/>
    </xf>
    <xf numFmtId="166" fontId="17" fillId="3" borderId="5" xfId="10" applyFont="1" applyBorder="1">
      <alignment horizontal="center" vertical="center"/>
    </xf>
    <xf numFmtId="0" fontId="4" fillId="14" borderId="18" xfId="17" applyFont="1" applyBorder="1" applyAlignment="1">
      <alignment vertical="top"/>
    </xf>
    <xf numFmtId="0" fontId="4" fillId="14" borderId="7" xfId="17" applyFont="1" applyBorder="1" applyAlignment="1">
      <alignment vertical="top"/>
    </xf>
    <xf numFmtId="3" fontId="4" fillId="8" borderId="60" xfId="6" applyNumberFormat="1" applyFont="1" applyBorder="1" applyAlignment="1">
      <alignment horizontal="center" vertical="center"/>
    </xf>
    <xf numFmtId="3" fontId="4" fillId="8" borderId="56" xfId="6" applyNumberFormat="1" applyFont="1" applyBorder="1" applyAlignment="1">
      <alignment horizontal="center" vertical="center"/>
    </xf>
    <xf numFmtId="164" fontId="4" fillId="8" borderId="61" xfId="19" applyFont="1" applyBorder="1">
      <alignment horizontal="center" vertical="center"/>
      <protection locked="0"/>
    </xf>
    <xf numFmtId="0" fontId="18" fillId="3" borderId="59" xfId="2" applyFont="1" applyBorder="1" applyAlignment="1">
      <alignment horizontal="centerContinuous" vertical="center"/>
    </xf>
    <xf numFmtId="0" fontId="9" fillId="3" borderId="62" xfId="2" applyFont="1" applyBorder="1" applyAlignment="1">
      <alignment horizontal="centerContinuous" vertical="center" wrapText="1"/>
    </xf>
    <xf numFmtId="0" fontId="9" fillId="3" borderId="63" xfId="2" applyFont="1" applyBorder="1" applyAlignment="1">
      <alignment horizontal="centerContinuous" vertical="center" wrapText="1"/>
    </xf>
    <xf numFmtId="0" fontId="4" fillId="3" borderId="64" xfId="2" applyFont="1" applyBorder="1" applyAlignment="1">
      <alignment vertical="top"/>
    </xf>
    <xf numFmtId="0" fontId="18" fillId="3" borderId="65" xfId="2" applyFont="1" applyBorder="1" applyAlignment="1">
      <alignment horizontal="center" vertical="center" wrapText="1"/>
    </xf>
    <xf numFmtId="0" fontId="18" fillId="3" borderId="66" xfId="2" applyFont="1" applyBorder="1" applyAlignment="1">
      <alignment vertical="center" wrapText="1"/>
    </xf>
    <xf numFmtId="165" fontId="4" fillId="8" borderId="56" xfId="6" applyFont="1" applyBorder="1">
      <alignment vertical="center"/>
    </xf>
    <xf numFmtId="166" fontId="4" fillId="3" borderId="67" xfId="11" applyFont="1" applyBorder="1">
      <alignment horizontal="center" vertical="center"/>
    </xf>
    <xf numFmtId="168" fontId="21" fillId="3" borderId="68" xfId="9" applyFont="1" applyBorder="1">
      <alignment horizontal="center" vertical="center"/>
    </xf>
    <xf numFmtId="0" fontId="4" fillId="3" borderId="59" xfId="2" applyFont="1" applyBorder="1" applyAlignment="1">
      <alignment vertical="top"/>
    </xf>
    <xf numFmtId="0" fontId="4" fillId="3" borderId="69" xfId="2" applyFont="1" applyBorder="1" applyAlignment="1">
      <alignment horizontal="left" vertical="top" indent="1"/>
    </xf>
    <xf numFmtId="0" fontId="4" fillId="3" borderId="69" xfId="2" applyFont="1" applyBorder="1" applyAlignment="1">
      <alignment vertical="top"/>
    </xf>
    <xf numFmtId="0" fontId="4" fillId="3" borderId="62" xfId="2" applyFont="1" applyBorder="1" applyAlignment="1">
      <alignment horizontal="centerContinuous" vertical="center" wrapText="1"/>
    </xf>
    <xf numFmtId="166" fontId="17" fillId="3" borderId="62" xfId="10" applyFont="1" applyBorder="1" applyAlignment="1">
      <alignment horizontal="left" vertical="center"/>
    </xf>
    <xf numFmtId="0" fontId="21" fillId="14" borderId="58" xfId="17" applyFont="1" applyBorder="1" applyAlignment="1">
      <alignment horizontal="center" wrapText="1"/>
    </xf>
    <xf numFmtId="0" fontId="21" fillId="14" borderId="67" xfId="17" applyFont="1" applyBorder="1" applyAlignment="1">
      <alignment horizontal="center" wrapText="1"/>
    </xf>
    <xf numFmtId="3" fontId="21" fillId="12" borderId="67" xfId="16" applyNumberFormat="1" applyFont="1" applyBorder="1" applyAlignment="1">
      <alignment vertical="center"/>
      <protection locked="0"/>
    </xf>
    <xf numFmtId="0" fontId="21" fillId="14" borderId="67" xfId="17" applyFont="1" applyBorder="1" applyAlignment="1">
      <alignment wrapText="1"/>
    </xf>
    <xf numFmtId="3" fontId="21" fillId="12" borderId="70" xfId="16" applyNumberFormat="1" applyFont="1" applyBorder="1" applyAlignment="1">
      <alignment vertical="center"/>
      <protection locked="0"/>
    </xf>
    <xf numFmtId="0" fontId="21" fillId="3" borderId="9" xfId="2" applyFont="1" applyBorder="1" applyAlignment="1">
      <alignment horizontal="center" vertical="center" wrapText="1"/>
    </xf>
    <xf numFmtId="166" fontId="17" fillId="3" borderId="62" xfId="10" applyFont="1" applyBorder="1" applyAlignment="1">
      <alignment horizontal="centerContinuous" vertical="center"/>
    </xf>
    <xf numFmtId="0" fontId="21" fillId="3" borderId="65" xfId="2" applyFont="1" applyBorder="1" applyAlignment="1">
      <alignment horizontal="center" vertical="center" wrapText="1"/>
    </xf>
    <xf numFmtId="3" fontId="21" fillId="15" borderId="13" xfId="16" applyNumberFormat="1" applyFont="1" applyFill="1" applyBorder="1" applyAlignment="1">
      <alignment horizontal="center" vertical="center"/>
      <protection locked="0"/>
    </xf>
    <xf numFmtId="0" fontId="21" fillId="14" borderId="18" xfId="17" applyFont="1" applyBorder="1" applyAlignment="1">
      <alignment horizontal="center" wrapText="1"/>
    </xf>
    <xf numFmtId="165" fontId="4" fillId="7" borderId="71" xfId="5" applyFont="1" applyBorder="1">
      <alignment vertical="center"/>
    </xf>
    <xf numFmtId="165" fontId="4" fillId="7" borderId="72" xfId="5" applyFont="1" applyBorder="1">
      <alignment vertical="center"/>
    </xf>
    <xf numFmtId="165" fontId="4" fillId="7" borderId="73" xfId="5" applyFont="1" applyBorder="1">
      <alignment vertical="center"/>
    </xf>
    <xf numFmtId="165" fontId="26" fillId="8" borderId="72" xfId="6" applyFont="1" applyBorder="1" applyAlignment="1">
      <alignment horizontal="right" vertical="center"/>
    </xf>
    <xf numFmtId="165" fontId="4" fillId="7" borderId="74" xfId="5" applyFont="1" applyBorder="1">
      <alignment vertical="center"/>
    </xf>
    <xf numFmtId="165" fontId="4" fillId="7" borderId="75" xfId="5" applyFont="1" applyBorder="1">
      <alignment vertical="center"/>
    </xf>
    <xf numFmtId="165" fontId="26" fillId="8" borderId="75" xfId="6" applyFont="1" applyBorder="1" applyAlignment="1">
      <alignment horizontal="right" vertical="center"/>
    </xf>
    <xf numFmtId="165" fontId="4" fillId="7" borderId="76" xfId="5" applyFont="1" applyBorder="1">
      <alignment vertical="center"/>
    </xf>
    <xf numFmtId="165" fontId="4" fillId="7" borderId="77" xfId="5" applyFont="1" applyBorder="1">
      <alignment vertical="center"/>
    </xf>
    <xf numFmtId="165" fontId="4" fillId="7" borderId="78" xfId="5" applyFont="1" applyBorder="1">
      <alignment vertical="center"/>
    </xf>
    <xf numFmtId="165" fontId="26" fillId="8" borderId="78" xfId="6" applyFont="1" applyBorder="1" applyAlignment="1">
      <alignment horizontal="right" vertical="center"/>
    </xf>
    <xf numFmtId="0" fontId="17" fillId="3" borderId="4" xfId="2" applyFont="1" applyBorder="1" applyAlignment="1">
      <alignment horizontal="center" vertical="center" wrapText="1"/>
    </xf>
    <xf numFmtId="0" fontId="17" fillId="3" borderId="65" xfId="2" applyFont="1" applyBorder="1" applyAlignment="1">
      <alignment horizontal="center" vertical="center" wrapText="1"/>
    </xf>
    <xf numFmtId="0" fontId="17" fillId="3" borderId="66" xfId="2" applyFont="1" applyBorder="1" applyAlignment="1">
      <alignment horizontal="center" vertical="center" wrapText="1"/>
    </xf>
    <xf numFmtId="165" fontId="4" fillId="8" borderId="79" xfId="6" applyFont="1" applyBorder="1">
      <alignment vertical="center"/>
    </xf>
    <xf numFmtId="165" fontId="4" fillId="8" borderId="80" xfId="6" applyFont="1" applyBorder="1">
      <alignment vertical="center"/>
    </xf>
    <xf numFmtId="165" fontId="4" fillId="8" borderId="81" xfId="6" applyFont="1" applyBorder="1">
      <alignment vertical="center"/>
    </xf>
    <xf numFmtId="164" fontId="4" fillId="8" borderId="82" xfId="19" applyFont="1" applyBorder="1">
      <alignment horizontal="center" vertical="center"/>
      <protection locked="0"/>
    </xf>
    <xf numFmtId="164" fontId="4" fillId="8" borderId="76" xfId="19" applyFont="1" applyBorder="1">
      <alignment horizontal="center" vertical="center"/>
      <protection locked="0"/>
    </xf>
    <xf numFmtId="164" fontId="4" fillId="8" borderId="83" xfId="19" applyFont="1" applyBorder="1">
      <alignment horizontal="center" vertical="center"/>
      <protection locked="0"/>
    </xf>
    <xf numFmtId="164" fontId="4" fillId="8" borderId="84" xfId="19" applyFont="1" applyBorder="1">
      <alignment horizontal="center" vertical="center"/>
      <protection locked="0"/>
    </xf>
    <xf numFmtId="165" fontId="26" fillId="8" borderId="85" xfId="6" applyFont="1" applyBorder="1" applyAlignment="1">
      <alignment horizontal="right" vertical="center"/>
    </xf>
    <xf numFmtId="164" fontId="4" fillId="8" borderId="86" xfId="19" applyFont="1" applyBorder="1">
      <alignment horizontal="center" vertical="center"/>
      <protection locked="0"/>
    </xf>
    <xf numFmtId="165" fontId="26" fillId="8" borderId="87" xfId="6" applyFont="1" applyBorder="1" applyAlignment="1">
      <alignment horizontal="right" vertical="center"/>
    </xf>
    <xf numFmtId="164" fontId="4" fillId="8" borderId="88" xfId="19" applyFont="1" applyBorder="1">
      <alignment horizontal="center" vertical="center"/>
      <protection locked="0"/>
    </xf>
    <xf numFmtId="165" fontId="26" fillId="8" borderId="89" xfId="6" applyFont="1" applyBorder="1" applyAlignment="1">
      <alignment horizontal="right" vertical="center"/>
    </xf>
    <xf numFmtId="0" fontId="17" fillId="3" borderId="9" xfId="2" applyFont="1" applyBorder="1" applyAlignment="1">
      <alignment horizontal="center" vertical="center" wrapText="1"/>
    </xf>
    <xf numFmtId="165" fontId="26" fillId="8" borderId="79" xfId="6" applyFont="1" applyBorder="1" applyAlignment="1">
      <alignment horizontal="right" vertical="center"/>
    </xf>
    <xf numFmtId="165" fontId="26" fillId="8" borderId="80" xfId="6" applyFont="1" applyBorder="1" applyAlignment="1">
      <alignment horizontal="right" vertical="center"/>
    </xf>
    <xf numFmtId="165" fontId="26" fillId="8" borderId="81" xfId="6" applyFont="1" applyBorder="1" applyAlignment="1">
      <alignment horizontal="right" vertical="center"/>
    </xf>
    <xf numFmtId="165" fontId="4" fillId="8" borderId="60" xfId="6" applyFont="1" applyBorder="1">
      <alignment vertical="center"/>
    </xf>
    <xf numFmtId="166" fontId="4" fillId="3" borderId="90" xfId="11" applyFont="1" applyBorder="1">
      <alignment horizontal="center" vertical="center"/>
    </xf>
    <xf numFmtId="166" fontId="4" fillId="3" borderId="91" xfId="11" applyFont="1" applyBorder="1">
      <alignment horizontal="center" vertical="center"/>
    </xf>
    <xf numFmtId="165" fontId="4" fillId="8" borderId="92" xfId="6" applyFont="1" applyBorder="1" applyAlignment="1">
      <alignment horizontal="center" vertical="center"/>
    </xf>
    <xf numFmtId="0" fontId="4" fillId="12" borderId="92" xfId="14" applyFont="1" applyBorder="1">
      <alignment horizontal="center" vertical="center"/>
      <protection locked="0"/>
    </xf>
    <xf numFmtId="0" fontId="4" fillId="10" borderId="92" xfId="12" applyNumberFormat="1" applyFont="1" applyBorder="1">
      <alignment vertical="center"/>
      <protection locked="0"/>
    </xf>
    <xf numFmtId="0" fontId="21" fillId="8" borderId="92" xfId="6" applyNumberFormat="1" applyFont="1" applyBorder="1">
      <alignment vertical="center"/>
    </xf>
    <xf numFmtId="9" fontId="4" fillId="10" borderId="92" xfId="12" applyNumberFormat="1" applyFont="1" applyBorder="1">
      <alignment vertical="center"/>
      <protection locked="0"/>
    </xf>
    <xf numFmtId="3" fontId="4" fillId="12" borderId="92" xfId="16" applyNumberFormat="1" applyFont="1" applyBorder="1" applyAlignment="1">
      <alignment horizontal="right" vertical="center"/>
      <protection locked="0"/>
    </xf>
    <xf numFmtId="3" fontId="4" fillId="8" borderId="92" xfId="6" applyNumberFormat="1" applyFont="1" applyBorder="1" applyAlignment="1">
      <alignment horizontal="right" vertical="center"/>
    </xf>
    <xf numFmtId="165" fontId="4" fillId="8" borderId="93" xfId="6" applyFont="1" applyBorder="1" applyAlignment="1">
      <alignment horizontal="center" vertical="center"/>
    </xf>
    <xf numFmtId="0" fontId="4" fillId="12" borderId="93" xfId="14" applyFont="1" applyBorder="1">
      <alignment horizontal="center" vertical="center"/>
      <protection locked="0"/>
    </xf>
    <xf numFmtId="0" fontId="4" fillId="10" borderId="93" xfId="12" applyNumberFormat="1" applyFont="1" applyBorder="1">
      <alignment vertical="center"/>
      <protection locked="0"/>
    </xf>
    <xf numFmtId="0" fontId="21" fillId="8" borderId="93" xfId="6" applyNumberFormat="1" applyFont="1" applyBorder="1">
      <alignment vertical="center"/>
    </xf>
    <xf numFmtId="9" fontId="4" fillId="10" borderId="93" xfId="12" applyNumberFormat="1" applyFont="1" applyBorder="1">
      <alignment vertical="center"/>
      <protection locked="0"/>
    </xf>
    <xf numFmtId="3" fontId="4" fillId="12" borderId="93" xfId="16" applyNumberFormat="1" applyFont="1" applyBorder="1" applyAlignment="1">
      <alignment horizontal="right" vertical="center"/>
      <protection locked="0"/>
    </xf>
    <xf numFmtId="3" fontId="4" fillId="8" borderId="93" xfId="6" applyNumberFormat="1" applyFont="1" applyBorder="1" applyAlignment="1">
      <alignment horizontal="right" vertical="center"/>
    </xf>
    <xf numFmtId="165" fontId="4" fillId="8" borderId="94" xfId="6" applyFont="1" applyBorder="1" applyAlignment="1">
      <alignment horizontal="center" vertical="center"/>
    </xf>
    <xf numFmtId="0" fontId="4" fillId="12" borderId="94" xfId="14" applyFont="1" applyBorder="1">
      <alignment horizontal="center" vertical="center"/>
      <protection locked="0"/>
    </xf>
    <xf numFmtId="0" fontId="4" fillId="10" borderId="94" xfId="12" applyNumberFormat="1" applyFont="1" applyBorder="1">
      <alignment vertical="center"/>
      <protection locked="0"/>
    </xf>
    <xf numFmtId="0" fontId="21" fillId="8" borderId="94" xfId="6" applyNumberFormat="1" applyFont="1" applyBorder="1">
      <alignment vertical="center"/>
    </xf>
    <xf numFmtId="9" fontId="4" fillId="10" borderId="94" xfId="12" applyNumberFormat="1" applyFont="1" applyBorder="1">
      <alignment vertical="center"/>
      <protection locked="0"/>
    </xf>
    <xf numFmtId="3" fontId="4" fillId="12" borderId="94" xfId="16" applyNumberFormat="1" applyFont="1" applyBorder="1" applyAlignment="1">
      <alignment horizontal="right" vertical="center"/>
      <protection locked="0"/>
    </xf>
    <xf numFmtId="3" fontId="4" fillId="8" borderId="94" xfId="6" applyNumberFormat="1" applyFont="1" applyBorder="1" applyAlignment="1">
      <alignment horizontal="right" vertical="center"/>
    </xf>
    <xf numFmtId="165" fontId="9" fillId="8" borderId="95" xfId="6" applyFont="1" applyBorder="1">
      <alignment vertical="center"/>
    </xf>
    <xf numFmtId="165" fontId="9" fillId="8" borderId="96" xfId="6" applyFont="1" applyBorder="1">
      <alignment vertical="center"/>
    </xf>
    <xf numFmtId="165" fontId="22" fillId="8" borderId="96" xfId="6" applyFont="1" applyBorder="1">
      <alignment vertical="center"/>
    </xf>
    <xf numFmtId="165" fontId="22" fillId="8" borderId="97" xfId="6" applyFont="1" applyBorder="1">
      <alignment vertical="center"/>
    </xf>
    <xf numFmtId="165" fontId="9" fillId="8" borderId="98" xfId="6" applyFont="1" applyBorder="1">
      <alignment vertical="center"/>
    </xf>
    <xf numFmtId="165" fontId="9" fillId="8" borderId="99" xfId="6" applyFont="1" applyBorder="1">
      <alignment vertical="center"/>
    </xf>
    <xf numFmtId="165" fontId="22" fillId="8" borderId="99" xfId="6" applyFont="1" applyBorder="1">
      <alignment vertical="center"/>
    </xf>
    <xf numFmtId="165" fontId="22" fillId="8" borderId="100" xfId="6" applyFont="1" applyBorder="1">
      <alignment vertical="center"/>
    </xf>
    <xf numFmtId="165" fontId="9" fillId="8" borderId="101" xfId="6" applyFont="1" applyBorder="1">
      <alignment vertical="center"/>
    </xf>
    <xf numFmtId="165" fontId="9" fillId="8" borderId="102" xfId="6" applyFont="1" applyBorder="1">
      <alignment vertical="center"/>
    </xf>
    <xf numFmtId="165" fontId="22" fillId="8" borderId="102" xfId="6" applyFont="1" applyBorder="1">
      <alignment vertical="center"/>
    </xf>
    <xf numFmtId="165" fontId="22" fillId="8" borderId="103" xfId="6" applyFont="1" applyBorder="1">
      <alignment vertical="center"/>
    </xf>
    <xf numFmtId="0" fontId="4" fillId="7" borderId="92" xfId="5" applyNumberFormat="1" applyFont="1" applyBorder="1" applyAlignment="1">
      <alignment horizontal="center" vertical="center"/>
    </xf>
    <xf numFmtId="49" fontId="4" fillId="10" borderId="92" xfId="12" applyNumberFormat="1" applyFont="1" applyBorder="1">
      <alignment vertical="center"/>
      <protection locked="0"/>
    </xf>
    <xf numFmtId="0" fontId="4" fillId="7" borderId="92" xfId="5" applyNumberFormat="1" applyFont="1" applyBorder="1">
      <alignment vertical="center"/>
    </xf>
    <xf numFmtId="165" fontId="4" fillId="12" borderId="92" xfId="16" applyFont="1" applyBorder="1">
      <alignment vertical="center"/>
      <protection locked="0"/>
    </xf>
    <xf numFmtId="3" fontId="9" fillId="9" borderId="92" xfId="7" applyNumberFormat="1" applyFont="1" applyBorder="1" applyAlignment="1">
      <alignment horizontal="right" vertical="center"/>
    </xf>
    <xf numFmtId="0" fontId="4" fillId="7" borderId="93" xfId="5" applyNumberFormat="1" applyFont="1" applyBorder="1" applyAlignment="1">
      <alignment horizontal="center" vertical="center"/>
    </xf>
    <xf numFmtId="49" fontId="4" fillId="10" borderId="93" xfId="12" applyNumberFormat="1" applyFont="1" applyBorder="1">
      <alignment vertical="center"/>
      <protection locked="0"/>
    </xf>
    <xf numFmtId="0" fontId="4" fillId="7" borderId="93" xfId="5" applyNumberFormat="1" applyFont="1" applyBorder="1">
      <alignment vertical="center"/>
    </xf>
    <xf numFmtId="165" fontId="4" fillId="12" borderId="93" xfId="16" applyFont="1" applyBorder="1">
      <alignment vertical="center"/>
      <protection locked="0"/>
    </xf>
    <xf numFmtId="3" fontId="9" fillId="9" borderId="93" xfId="7" applyNumberFormat="1" applyFont="1" applyBorder="1" applyAlignment="1">
      <alignment horizontal="right" vertical="center"/>
    </xf>
    <xf numFmtId="0" fontId="4" fillId="7" borderId="94" xfId="5" applyNumberFormat="1" applyFont="1" applyBorder="1" applyAlignment="1">
      <alignment horizontal="center" vertical="center"/>
    </xf>
    <xf numFmtId="49" fontId="4" fillId="10" borderId="94" xfId="12" applyNumberFormat="1" applyFont="1" applyBorder="1">
      <alignment vertical="center"/>
      <protection locked="0"/>
    </xf>
    <xf numFmtId="0" fontId="4" fillId="7" borderId="94" xfId="5" applyNumberFormat="1" applyFont="1" applyBorder="1">
      <alignment vertical="center"/>
    </xf>
    <xf numFmtId="165" fontId="4" fillId="12" borderId="94" xfId="16" applyFont="1" applyBorder="1">
      <alignment vertical="center"/>
      <protection locked="0"/>
    </xf>
    <xf numFmtId="3" fontId="9" fillId="9" borderId="94" xfId="7" applyNumberFormat="1" applyFont="1" applyBorder="1" applyAlignment="1">
      <alignment horizontal="right" vertical="center"/>
    </xf>
    <xf numFmtId="0" fontId="4" fillId="12" borderId="104" xfId="14" applyFont="1" applyBorder="1">
      <alignment horizontal="center" vertical="center"/>
      <protection locked="0"/>
    </xf>
    <xf numFmtId="165" fontId="4" fillId="8" borderId="104" xfId="6" applyFont="1" applyBorder="1">
      <alignment vertical="center"/>
    </xf>
    <xf numFmtId="0" fontId="4" fillId="12" borderId="99" xfId="14" applyFont="1" applyBorder="1">
      <alignment horizontal="center" vertical="center"/>
      <protection locked="0"/>
    </xf>
    <xf numFmtId="165" fontId="4" fillId="8" borderId="99" xfId="6" applyFont="1" applyBorder="1">
      <alignment vertical="center"/>
    </xf>
    <xf numFmtId="0" fontId="4" fillId="12" borderId="105" xfId="14" applyFont="1" applyBorder="1">
      <alignment horizontal="center" vertical="center"/>
      <protection locked="0"/>
    </xf>
    <xf numFmtId="165" fontId="4" fillId="8" borderId="105" xfId="6" applyFont="1" applyBorder="1">
      <alignment vertical="center"/>
    </xf>
    <xf numFmtId="0" fontId="25" fillId="2" borderId="106" xfId="18" applyFont="1" applyBorder="1" applyAlignment="1" applyProtection="1">
      <alignment horizontal="center"/>
    </xf>
    <xf numFmtId="0" fontId="25" fillId="2" borderId="107" xfId="18" applyFont="1" applyBorder="1" applyAlignment="1" applyProtection="1">
      <alignment horizontal="center"/>
    </xf>
    <xf numFmtId="0" fontId="25" fillId="2" borderId="108" xfId="18" applyFont="1" applyBorder="1" applyAlignment="1" applyProtection="1">
      <alignment horizontal="center"/>
    </xf>
    <xf numFmtId="166" fontId="17" fillId="3" borderId="109" xfId="10" applyFont="1" applyBorder="1">
      <alignment horizontal="center" vertical="center"/>
    </xf>
    <xf numFmtId="0" fontId="2" fillId="3" borderId="21" xfId="2" applyFont="1" applyBorder="1" applyAlignment="1">
      <alignment horizontal="left"/>
    </xf>
    <xf numFmtId="0" fontId="2" fillId="3" borderId="10" xfId="2" applyFont="1" applyBorder="1" applyAlignment="1">
      <alignment horizontal="left"/>
    </xf>
    <xf numFmtId="0" fontId="2" fillId="3" borderId="11" xfId="2" applyFont="1" applyBorder="1" applyAlignment="1">
      <alignment horizontal="left"/>
    </xf>
    <xf numFmtId="0" fontId="4" fillId="0" borderId="110" xfId="0" applyFont="1" applyBorder="1" applyAlignment="1">
      <alignment horizontal="left" wrapText="1"/>
    </xf>
    <xf numFmtId="0" fontId="4" fillId="0" borderId="111" xfId="0" applyFont="1" applyBorder="1" applyAlignment="1">
      <alignment horizontal="left" wrapText="1"/>
    </xf>
    <xf numFmtId="0" fontId="4" fillId="0" borderId="112" xfId="0" applyFont="1" applyBorder="1" applyAlignment="1">
      <alignment horizontal="left" wrapText="1"/>
    </xf>
    <xf numFmtId="167" fontId="4" fillId="10" borderId="16" xfId="12" applyNumberFormat="1" applyFont="1" applyBorder="1">
      <alignment vertical="center"/>
      <protection locked="0"/>
    </xf>
    <xf numFmtId="167" fontId="4" fillId="10" borderId="17" xfId="12" applyNumberFormat="1" applyFont="1" applyBorder="1">
      <alignment vertical="center"/>
      <protection locked="0"/>
    </xf>
    <xf numFmtId="167" fontId="4" fillId="11" borderId="16" xfId="13" applyFont="1" applyBorder="1" applyAlignment="1">
      <alignment horizontal="center" vertical="center"/>
      <protection locked="0"/>
    </xf>
    <xf numFmtId="167" fontId="4" fillId="11" borderId="17" xfId="13" applyFont="1" applyBorder="1" applyAlignment="1">
      <alignment horizontal="center" vertical="center"/>
      <protection locked="0"/>
    </xf>
    <xf numFmtId="0" fontId="4" fillId="12" borderId="16" xfId="14" applyFont="1" applyBorder="1">
      <alignment horizontal="center" vertical="center"/>
      <protection locked="0"/>
    </xf>
    <xf numFmtId="0" fontId="4" fillId="12" borderId="17" xfId="14" applyFont="1" applyBorder="1">
      <alignment horizontal="center" vertical="center"/>
      <protection locked="0"/>
    </xf>
    <xf numFmtId="0" fontId="4" fillId="12" borderId="19" xfId="14" applyFont="1" applyBorder="1">
      <alignment horizontal="center" vertical="center"/>
      <protection locked="0"/>
    </xf>
    <xf numFmtId="0" fontId="4" fillId="12" borderId="20" xfId="14" applyFont="1" applyBorder="1">
      <alignment horizontal="center" vertical="center"/>
      <protection locked="0"/>
    </xf>
    <xf numFmtId="165" fontId="4" fillId="10" borderId="16" xfId="12" applyFont="1" applyBorder="1">
      <alignment vertical="center"/>
      <protection locked="0"/>
    </xf>
    <xf numFmtId="165" fontId="4" fillId="10" borderId="17" xfId="12" applyFont="1" applyBorder="1">
      <alignment vertical="center"/>
      <protection locked="0"/>
    </xf>
    <xf numFmtId="0" fontId="2" fillId="3" borderId="5" xfId="2" applyFont="1" applyBorder="1" applyAlignment="1"/>
    <xf numFmtId="0" fontId="4" fillId="3" borderId="5" xfId="2" applyFont="1" applyBorder="1" applyAlignment="1"/>
    <xf numFmtId="0" fontId="13" fillId="3" borderId="7" xfId="2" applyFont="1" applyBorder="1" applyAlignment="1"/>
    <xf numFmtId="166" fontId="17" fillId="3" borderId="10" xfId="10" applyFont="1" applyBorder="1">
      <alignment horizontal="center" vertical="center"/>
    </xf>
    <xf numFmtId="165" fontId="4" fillId="10" borderId="14" xfId="12" applyFont="1" applyBorder="1">
      <alignment vertical="center"/>
      <protection locked="0"/>
    </xf>
    <xf numFmtId="165" fontId="4" fillId="10" borderId="15" xfId="12" applyFont="1" applyBorder="1">
      <alignment vertical="center"/>
      <protection locked="0"/>
    </xf>
  </cellXfs>
  <cellStyles count="22">
    <cellStyle name="Hyperlink" xfId="8" builtinId="8"/>
    <cellStyle name="IAIS_EOA" xfId="3" xr:uid="{00000000-0005-0000-0000-000001000000}"/>
    <cellStyle name="IAIS_FT.Amount" xfId="16" xr:uid="{00000000-0005-0000-0000-000002000000}"/>
    <cellStyle name="IAIS_FT.Caption" xfId="2" xr:uid="{00000000-0005-0000-0000-000003000000}"/>
    <cellStyle name="IAIS_FT.CCode" xfId="10" xr:uid="{00000000-0005-0000-0000-000004000000}"/>
    <cellStyle name="IAIS_FT.Check" xfId="18" xr:uid="{00000000-0005-0000-0000-000005000000}"/>
    <cellStyle name="IAIS_FT.CopyOfAmount" xfId="5" xr:uid="{00000000-0005-0000-0000-000006000000}"/>
    <cellStyle name="IAIS_FT.Date" xfId="13" xr:uid="{00000000-0005-0000-0000-000007000000}"/>
    <cellStyle name="IAIS_FT.Empty" xfId="17" xr:uid="{00000000-0005-0000-0000-000008000000}"/>
    <cellStyle name="IAIS_FT.Enum" xfId="14" xr:uid="{00000000-0005-0000-0000-000009000000}"/>
    <cellStyle name="IAIS_FT.ICS.Param" xfId="4" xr:uid="{00000000-0005-0000-0000-00000A000000}"/>
    <cellStyle name="IAIS_FT.LocalCalc" xfId="6" xr:uid="{00000000-0005-0000-0000-00000B000000}"/>
    <cellStyle name="IAIS_FT.Percent" xfId="15" xr:uid="{00000000-0005-0000-0000-00000C000000}"/>
    <cellStyle name="IAIS_FT.PercentLocalCalc" xfId="19" xr:uid="{00000000-0005-0000-0000-00000D000000}"/>
    <cellStyle name="IAIS_FT.RCode" xfId="11" xr:uid="{00000000-0005-0000-0000-00000E000000}"/>
    <cellStyle name="IAIS_FT.Results" xfId="7" xr:uid="{00000000-0005-0000-0000-00000F000000}"/>
    <cellStyle name="IAIS_FT.String" xfId="12" xr:uid="{00000000-0005-0000-0000-000010000000}"/>
    <cellStyle name="IAIS_FT.TCode" xfId="9" xr:uid="{00000000-0005-0000-0000-000011000000}"/>
    <cellStyle name="Normal" xfId="0" builtinId="0"/>
    <cellStyle name="Normal 2" xfId="21" xr:uid="{58A40988-ED7D-4427-8C1E-B2821C570353}"/>
    <cellStyle name="Normal 3" xfId="20" xr:uid="{C3169EA1-A94E-436E-A2B9-D708D7830F0A}"/>
    <cellStyle name="Percent"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180976</xdr:rowOff>
    </xdr:from>
    <xdr:to>
      <xdr:col>7</xdr:col>
      <xdr:colOff>0</xdr:colOff>
      <xdr:row>3</xdr:row>
      <xdr:rowOff>9525</xdr:rowOff>
    </xdr:to>
    <xdr:sp macro="" textlink="">
      <xdr:nvSpPr>
        <xdr:cNvPr id="2" name="Text Box 7">
          <a:extLst>
            <a:ext uri="{FF2B5EF4-FFF2-40B4-BE49-F238E27FC236}">
              <a16:creationId xmlns:a16="http://schemas.microsoft.com/office/drawing/2014/main" id="{F6D33A57-5A59-4C82-89D1-53F786CF9BF9}"/>
            </a:ext>
          </a:extLst>
        </xdr:cNvPr>
        <xdr:cNvSpPr txBox="1">
          <a:spLocks noChangeArrowheads="1"/>
        </xdr:cNvSpPr>
      </xdr:nvSpPr>
      <xdr:spPr bwMode="auto">
        <a:xfrm>
          <a:off x="9525" y="504826"/>
          <a:ext cx="10410825" cy="447674"/>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n-GB" sz="1100" b="0" i="0" u="none" strike="noStrike" baseline="0">
              <a:solidFill>
                <a:srgbClr val="000000"/>
              </a:solidFill>
              <a:latin typeface="Calibri"/>
            </a:rPr>
            <a:t>This worksheet produces Aggregation Method results given selections regarding scalars and financial instruments. This tool is intentionally flexible and includes criteria that are intended for analysis purposes. The options to select scalars/limits/criteria SHOULD NOT be taken as an indication of what decisions will be made regarding the Aggregation Method.</a:t>
          </a:r>
        </a:p>
      </xdr:txBody>
    </xdr:sp>
    <xdr:clientData/>
  </xdr:twoCellAnchor>
</xdr:wsDr>
</file>

<file path=xl/theme/theme1.xml><?xml version="1.0" encoding="utf-8"?>
<a:theme xmlns:a="http://schemas.openxmlformats.org/drawingml/2006/main" name="IAIS_Brand_Refresh">
  <a:themeElements>
    <a:clrScheme name="pjTest1">
      <a:dk1>
        <a:sysClr val="windowText" lastClr="000000"/>
      </a:dk1>
      <a:lt1>
        <a:sysClr val="window" lastClr="FFFFFF"/>
      </a:lt1>
      <a:dk2>
        <a:srgbClr val="44546A"/>
      </a:dk2>
      <a:lt2>
        <a:srgbClr val="E7E6E6"/>
      </a:lt2>
      <a:accent1>
        <a:srgbClr val="28AAE1"/>
      </a:accent1>
      <a:accent2>
        <a:srgbClr val="FBCD44"/>
      </a:accent2>
      <a:accent3>
        <a:srgbClr val="70B33B"/>
      </a:accent3>
      <a:accent4>
        <a:srgbClr val="FD6926"/>
      </a:accent4>
      <a:accent5>
        <a:srgbClr val="0057B8"/>
      </a:accent5>
      <a:accent6>
        <a:srgbClr val="EF33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pageSetUpPr fitToPage="1"/>
  </sheetPr>
  <dimension ref="A1:F29"/>
  <sheetViews>
    <sheetView tabSelected="1" zoomScaleNormal="100" workbookViewId="0"/>
  </sheetViews>
  <sheetFormatPr defaultColWidth="9.140625" defaultRowHeight="12.75" x14ac:dyDescent="0.2"/>
  <cols>
    <col min="1" max="1" width="9.140625" style="1"/>
    <col min="2" max="2" width="39.42578125" style="1" customWidth="1"/>
    <col min="3" max="3" width="85.28515625" style="1" customWidth="1"/>
    <col min="4" max="4" width="11" style="1" bestFit="1" customWidth="1"/>
    <col min="5" max="5" width="3.7109375" style="1" customWidth="1"/>
    <col min="6" max="6" width="2.140625" style="1" bestFit="1" customWidth="1"/>
    <col min="7" max="16384" width="9.140625" style="1"/>
  </cols>
  <sheetData>
    <row r="1" spans="1:6" ht="13.5" thickBot="1" x14ac:dyDescent="0.25">
      <c r="A1" s="429" t="s">
        <v>700</v>
      </c>
      <c r="B1" s="430"/>
      <c r="C1" s="431"/>
      <c r="F1" s="2" t="s">
        <v>0</v>
      </c>
    </row>
    <row r="2" spans="1:6" ht="54.75" customHeight="1" thickBot="1" x14ac:dyDescent="0.25">
      <c r="A2" s="432" t="s">
        <v>701</v>
      </c>
      <c r="B2" s="433"/>
      <c r="C2" s="433"/>
      <c r="D2" s="434"/>
      <c r="F2" s="2" t="s">
        <v>0</v>
      </c>
    </row>
    <row r="3" spans="1:6" ht="12.75" customHeight="1" x14ac:dyDescent="0.2">
      <c r="F3" s="2" t="s">
        <v>0</v>
      </c>
    </row>
    <row r="4" spans="1:6" x14ac:dyDescent="0.2">
      <c r="B4" s="1" t="s">
        <v>1</v>
      </c>
      <c r="F4" s="2" t="s">
        <v>0</v>
      </c>
    </row>
    <row r="5" spans="1:6" x14ac:dyDescent="0.2">
      <c r="B5" s="1" t="s">
        <v>2</v>
      </c>
      <c r="F5" s="2" t="s">
        <v>0</v>
      </c>
    </row>
    <row r="6" spans="1:6" x14ac:dyDescent="0.2">
      <c r="B6" s="1" t="s">
        <v>3</v>
      </c>
      <c r="F6" s="2" t="s">
        <v>0</v>
      </c>
    </row>
    <row r="7" spans="1:6" x14ac:dyDescent="0.2">
      <c r="F7" s="2" t="s">
        <v>0</v>
      </c>
    </row>
    <row r="8" spans="1:6" x14ac:dyDescent="0.2">
      <c r="C8" s="1" t="s">
        <v>4</v>
      </c>
      <c r="F8" s="2" t="s">
        <v>0</v>
      </c>
    </row>
    <row r="9" spans="1:6" x14ac:dyDescent="0.2">
      <c r="C9" s="3" t="s">
        <v>5</v>
      </c>
      <c r="F9" s="2" t="s">
        <v>0</v>
      </c>
    </row>
    <row r="10" spans="1:6" x14ac:dyDescent="0.2">
      <c r="C10" s="4" t="s">
        <v>6</v>
      </c>
      <c r="F10" s="2" t="s">
        <v>0</v>
      </c>
    </row>
    <row r="11" spans="1:6" x14ac:dyDescent="0.2">
      <c r="C11" s="5" t="s">
        <v>7</v>
      </c>
      <c r="F11" s="2" t="s">
        <v>0</v>
      </c>
    </row>
    <row r="12" spans="1:6" x14ac:dyDescent="0.2">
      <c r="C12" s="6" t="s">
        <v>8</v>
      </c>
      <c r="F12" s="2" t="s">
        <v>0</v>
      </c>
    </row>
    <row r="13" spans="1:6" x14ac:dyDescent="0.2">
      <c r="C13" s="7" t="s">
        <v>9</v>
      </c>
      <c r="F13" s="2" t="s">
        <v>0</v>
      </c>
    </row>
    <row r="14" spans="1:6" x14ac:dyDescent="0.2">
      <c r="F14" s="2" t="s">
        <v>0</v>
      </c>
    </row>
    <row r="15" spans="1:6" x14ac:dyDescent="0.2">
      <c r="F15" s="2" t="s">
        <v>0</v>
      </c>
    </row>
    <row r="16" spans="1:6" x14ac:dyDescent="0.2">
      <c r="F16" s="2" t="s">
        <v>0</v>
      </c>
    </row>
    <row r="17" spans="1:6" x14ac:dyDescent="0.2">
      <c r="B17" s="8" t="s">
        <v>10</v>
      </c>
      <c r="C17" s="8" t="s">
        <v>11</v>
      </c>
      <c r="D17" s="9" t="s">
        <v>12</v>
      </c>
      <c r="F17" s="2" t="s">
        <v>0</v>
      </c>
    </row>
    <row r="18" spans="1:6" x14ac:dyDescent="0.2">
      <c r="B18" s="10" t="s">
        <v>598</v>
      </c>
      <c r="C18" s="10" t="s">
        <v>13</v>
      </c>
      <c r="D18" s="11" t="str">
        <f t="shared" ref="D18:D22" si="0">HYPERLINK("#'"&amp;SUBSTITUTE(B18,"'","''")&amp;"'!A1",D$17)</f>
        <v>Goto</v>
      </c>
      <c r="F18" s="2" t="s">
        <v>0</v>
      </c>
    </row>
    <row r="19" spans="1:6" x14ac:dyDescent="0.2">
      <c r="B19" s="10" t="s">
        <v>599</v>
      </c>
      <c r="C19" s="10" t="s">
        <v>14</v>
      </c>
      <c r="D19" s="11" t="str">
        <f t="shared" si="0"/>
        <v>Goto</v>
      </c>
      <c r="F19" s="2" t="s">
        <v>0</v>
      </c>
    </row>
    <row r="20" spans="1:6" x14ac:dyDescent="0.2">
      <c r="B20" s="10" t="s">
        <v>600</v>
      </c>
      <c r="C20" s="10" t="s">
        <v>15</v>
      </c>
      <c r="D20" s="11" t="str">
        <f t="shared" si="0"/>
        <v>Goto</v>
      </c>
      <c r="F20" s="2" t="s">
        <v>0</v>
      </c>
    </row>
    <row r="21" spans="1:6" x14ac:dyDescent="0.2">
      <c r="B21" s="10" t="s">
        <v>601</v>
      </c>
      <c r="C21" s="10" t="s">
        <v>16</v>
      </c>
      <c r="D21" s="11" t="str">
        <f t="shared" si="0"/>
        <v>Goto</v>
      </c>
      <c r="F21" s="2" t="s">
        <v>0</v>
      </c>
    </row>
    <row r="22" spans="1:6" x14ac:dyDescent="0.2">
      <c r="B22" s="10" t="s">
        <v>602</v>
      </c>
      <c r="C22" s="10" t="s">
        <v>17</v>
      </c>
      <c r="D22" s="11" t="str">
        <f t="shared" si="0"/>
        <v>Goto</v>
      </c>
      <c r="F22" s="2" t="s">
        <v>0</v>
      </c>
    </row>
    <row r="23" spans="1:6" x14ac:dyDescent="0.2">
      <c r="B23" s="10" t="s">
        <v>604</v>
      </c>
      <c r="C23" s="10" t="s">
        <v>605</v>
      </c>
      <c r="D23" s="11" t="str">
        <f>HYPERLINK("#'"&amp;SUBSTITUTE(B23,"'","''")&amp;"'!A1",D$17)</f>
        <v>Goto</v>
      </c>
      <c r="F23" s="2" t="s">
        <v>0</v>
      </c>
    </row>
    <row r="24" spans="1:6" x14ac:dyDescent="0.2">
      <c r="B24" s="10" t="s">
        <v>603</v>
      </c>
      <c r="C24" s="10" t="s">
        <v>605</v>
      </c>
      <c r="D24" s="11" t="str">
        <f t="shared" ref="D24:D26" si="1">HYPERLINK("#'"&amp;SUBSTITUTE(B24,"'","''")&amp;"'!A1",D$17)</f>
        <v>Goto</v>
      </c>
      <c r="F24" s="2"/>
    </row>
    <row r="25" spans="1:6" x14ac:dyDescent="0.2">
      <c r="B25" s="10" t="s">
        <v>647</v>
      </c>
      <c r="C25" s="10" t="s">
        <v>605</v>
      </c>
      <c r="D25" s="11"/>
      <c r="F25" s="2"/>
    </row>
    <row r="26" spans="1:6" x14ac:dyDescent="0.2">
      <c r="B26" s="10" t="s">
        <v>648</v>
      </c>
      <c r="C26" s="10" t="s">
        <v>605</v>
      </c>
      <c r="D26" s="11" t="str">
        <f t="shared" si="1"/>
        <v>Goto</v>
      </c>
      <c r="F26" s="2"/>
    </row>
    <row r="27" spans="1:6" x14ac:dyDescent="0.2">
      <c r="B27" s="10" t="s">
        <v>607</v>
      </c>
      <c r="C27" s="10" t="s">
        <v>18</v>
      </c>
      <c r="D27" s="11" t="str">
        <f t="shared" ref="D27" si="2">HYPERLINK("#'"&amp;SUBSTITUTE(B27,"'","''")&amp;"'!A1",D$17)</f>
        <v>Goto</v>
      </c>
      <c r="F27" s="2" t="s">
        <v>0</v>
      </c>
    </row>
    <row r="28" spans="1:6" x14ac:dyDescent="0.2">
      <c r="F28" s="2" t="s">
        <v>0</v>
      </c>
    </row>
    <row r="29" spans="1:6" x14ac:dyDescent="0.2">
      <c r="A29" s="2" t="s">
        <v>0</v>
      </c>
      <c r="B29" s="2" t="s">
        <v>0</v>
      </c>
      <c r="C29" s="2" t="s">
        <v>0</v>
      </c>
      <c r="D29" s="2" t="s">
        <v>0</v>
      </c>
      <c r="E29" s="2" t="s">
        <v>0</v>
      </c>
      <c r="F29" s="2" t="s">
        <v>0</v>
      </c>
    </row>
  </sheetData>
  <sheetProtection formatCells="0" formatColumns="0" formatRows="0"/>
  <mergeCells count="1">
    <mergeCell ref="A2:D2"/>
  </mergeCells>
  <pageMargins left="0.25" right="0.25"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5D2CA-83CD-40C5-84C2-4F21574994EE}">
  <sheetPr codeName="Sheet12">
    <tabColor theme="2"/>
  </sheetPr>
  <dimension ref="A1:X392"/>
  <sheetViews>
    <sheetView zoomScaleNormal="100" workbookViewId="0"/>
  </sheetViews>
  <sheetFormatPr defaultColWidth="9.140625" defaultRowHeight="12.75" x14ac:dyDescent="0.2"/>
  <cols>
    <col min="1" max="1" width="15.140625" style="1" customWidth="1"/>
    <col min="2" max="2" width="4.42578125" style="1" customWidth="1"/>
    <col min="3" max="3" width="67" style="1" bestFit="1" customWidth="1"/>
    <col min="4" max="4" width="15" style="1" bestFit="1" customWidth="1"/>
    <col min="5" max="5" width="12.140625" style="1" customWidth="1"/>
    <col min="6" max="6" width="12.42578125" style="1" customWidth="1"/>
    <col min="7" max="7" width="22.85546875" style="1" customWidth="1"/>
    <col min="8" max="8" width="13" style="1" customWidth="1"/>
    <col min="9" max="9" width="9.7109375" style="1" customWidth="1"/>
    <col min="10" max="11" width="9.7109375" style="28" customWidth="1"/>
    <col min="12" max="16" width="9.7109375" style="1" customWidth="1"/>
    <col min="17" max="17" width="11.7109375" style="1" customWidth="1"/>
    <col min="18" max="18" width="2.85546875" style="1" bestFit="1" customWidth="1"/>
    <col min="19" max="20" width="3" style="1" bestFit="1" customWidth="1"/>
    <col min="21" max="21" width="3.140625" style="1" customWidth="1"/>
    <col min="22" max="22" width="12.140625" style="1" bestFit="1" customWidth="1"/>
    <col min="23" max="23" width="2.42578125" style="1" customWidth="1"/>
    <col min="24" max="24" width="1.85546875" style="1" bestFit="1" customWidth="1"/>
    <col min="25" max="16384" width="9.140625" style="1"/>
  </cols>
  <sheetData>
    <row r="1" spans="1:24" ht="15" x14ac:dyDescent="0.25">
      <c r="A1" s="60" t="str">
        <f>IF(OR(ISBLANK('AM23.Entity Input'!D6),'AM23.Entity Input'!D6="-"),"&lt;IAIG's Name&gt;", 'AM23.Entity Input'!D6)</f>
        <v>&lt;IAIG's Name&gt;</v>
      </c>
      <c r="B1" s="150"/>
      <c r="C1" s="12"/>
      <c r="D1" s="12"/>
      <c r="E1" s="12"/>
      <c r="F1" s="12"/>
      <c r="G1" s="12"/>
      <c r="H1" s="12"/>
      <c r="I1" s="14"/>
      <c r="J1" s="12"/>
      <c r="K1" s="12"/>
      <c r="L1" s="12"/>
      <c r="M1" s="12"/>
      <c r="N1" s="12"/>
      <c r="O1" s="12"/>
      <c r="P1" s="12"/>
      <c r="Q1" s="12"/>
      <c r="R1" s="12"/>
      <c r="S1" s="12"/>
      <c r="T1" s="12"/>
      <c r="U1" s="12"/>
      <c r="V1" s="115" t="str">
        <f ca="1">HYPERLINK("#"&amp;CELL("address",Version),Version)</f>
        <v>IAIS 2023 Aggregation Method Data Collection-(20230509)</v>
      </c>
      <c r="W1"/>
      <c r="X1" s="2" t="s">
        <v>0</v>
      </c>
    </row>
    <row r="2" spans="1:24" ht="15" x14ac:dyDescent="0.25">
      <c r="A2" s="62" t="str">
        <f>IF(ISBLANK('AM23.Entity Input'!D10),"&lt;Currency&gt;",'AM23.Entity Input'!D10&amp;" - ("&amp;IF(ISBLANK('AM23.Entity Input'!D11),"&lt;Unit&gt;",'AM23.Entity Input'!D11)&amp;")")</f>
        <v>&lt;Currency&gt;</v>
      </c>
      <c r="B2" s="16"/>
      <c r="C2" s="63" t="s">
        <v>182</v>
      </c>
      <c r="D2" s="63"/>
      <c r="E2" s="63"/>
      <c r="F2" s="17"/>
      <c r="G2" s="17"/>
      <c r="H2" s="17"/>
      <c r="I2" s="20"/>
      <c r="J2" s="17"/>
      <c r="K2" s="17"/>
      <c r="L2" s="17"/>
      <c r="M2" s="17"/>
      <c r="N2" s="17"/>
      <c r="O2" s="17"/>
      <c r="P2" s="17"/>
      <c r="Q2" s="17"/>
      <c r="R2" s="17"/>
      <c r="S2" s="17"/>
      <c r="T2" s="17"/>
      <c r="U2" s="17"/>
      <c r="V2" s="18" t="str">
        <f>IF(ISBLANK('AM23.Entity Input'!D8),"&lt;Reporting Date&gt;","Year "&amp;YEAR('AM23.Entity Input'!D8))&amp;IF(SUM('AM23.Entity Input'!D12)&gt;1," - v"&amp;'AM23.Entity Input'!D12,"")</f>
        <v>&lt;Reporting Date&gt;</v>
      </c>
      <c r="W2"/>
      <c r="X2" s="2" t="s">
        <v>0</v>
      </c>
    </row>
    <row r="3" spans="1:24" ht="15" x14ac:dyDescent="0.25">
      <c r="A3"/>
      <c r="B3"/>
      <c r="C3"/>
      <c r="D3"/>
      <c r="E3"/>
      <c r="F3"/>
      <c r="G3"/>
      <c r="H3"/>
      <c r="I3"/>
      <c r="J3"/>
      <c r="K3"/>
      <c r="L3"/>
      <c r="M3"/>
      <c r="N3"/>
      <c r="O3"/>
      <c r="P3"/>
      <c r="Q3"/>
      <c r="R3"/>
      <c r="S3"/>
      <c r="T3"/>
      <c r="U3"/>
      <c r="V3"/>
      <c r="W3"/>
      <c r="X3" s="2" t="s">
        <v>0</v>
      </c>
    </row>
    <row r="4" spans="1:24" ht="15" x14ac:dyDescent="0.25">
      <c r="A4" s="116" t="s">
        <v>183</v>
      </c>
      <c r="B4" s="117">
        <v>1</v>
      </c>
      <c r="C4" s="215">
        <v>44926</v>
      </c>
      <c r="D4"/>
      <c r="E4"/>
      <c r="F4"/>
      <c r="G4"/>
      <c r="H4"/>
      <c r="I4"/>
      <c r="J4"/>
      <c r="K4"/>
      <c r="L4"/>
      <c r="M4"/>
      <c r="N4"/>
      <c r="O4"/>
      <c r="P4"/>
      <c r="Q4"/>
      <c r="R4"/>
      <c r="S4"/>
      <c r="T4"/>
      <c r="U4"/>
      <c r="V4"/>
      <c r="W4"/>
      <c r="X4" s="2" t="s">
        <v>0</v>
      </c>
    </row>
    <row r="5" spans="1:24" ht="15" x14ac:dyDescent="0.25">
      <c r="A5"/>
      <c r="B5" s="83">
        <v>2</v>
      </c>
      <c r="C5" s="118">
        <v>45016</v>
      </c>
      <c r="D5"/>
      <c r="E5"/>
      <c r="F5"/>
      <c r="G5"/>
      <c r="H5"/>
      <c r="I5"/>
      <c r="J5"/>
      <c r="K5"/>
      <c r="L5"/>
      <c r="M5"/>
      <c r="N5"/>
      <c r="O5"/>
      <c r="P5"/>
      <c r="Q5"/>
      <c r="R5"/>
      <c r="S5"/>
      <c r="T5"/>
      <c r="U5"/>
      <c r="V5"/>
      <c r="W5"/>
      <c r="X5" s="2" t="s">
        <v>0</v>
      </c>
    </row>
    <row r="6" spans="1:24" ht="15" x14ac:dyDescent="0.25">
      <c r="A6"/>
      <c r="B6" s="83">
        <v>3</v>
      </c>
      <c r="C6" s="118">
        <v>44651</v>
      </c>
      <c r="D6"/>
      <c r="E6"/>
      <c r="F6"/>
      <c r="G6"/>
      <c r="H6"/>
      <c r="I6"/>
      <c r="J6"/>
      <c r="K6"/>
      <c r="L6"/>
      <c r="M6"/>
      <c r="N6"/>
      <c r="O6"/>
      <c r="P6"/>
      <c r="Q6"/>
      <c r="R6"/>
      <c r="S6"/>
      <c r="T6"/>
      <c r="U6"/>
      <c r="V6"/>
      <c r="W6"/>
      <c r="X6" s="2" t="s">
        <v>0</v>
      </c>
    </row>
    <row r="7" spans="1:24" ht="15" x14ac:dyDescent="0.25">
      <c r="A7"/>
      <c r="B7" s="79">
        <v>4</v>
      </c>
      <c r="C7" s="119" t="s">
        <v>184</v>
      </c>
      <c r="D7"/>
      <c r="E7"/>
      <c r="F7"/>
      <c r="G7"/>
      <c r="H7"/>
      <c r="I7"/>
      <c r="J7"/>
      <c r="K7"/>
      <c r="L7"/>
      <c r="M7"/>
      <c r="N7"/>
      <c r="O7"/>
      <c r="P7"/>
      <c r="Q7"/>
      <c r="R7"/>
      <c r="S7"/>
      <c r="T7"/>
      <c r="U7"/>
      <c r="V7"/>
      <c r="W7"/>
      <c r="X7" s="2" t="s">
        <v>0</v>
      </c>
    </row>
    <row r="8" spans="1:24" ht="15" x14ac:dyDescent="0.25">
      <c r="A8"/>
      <c r="B8"/>
      <c r="C8"/>
      <c r="D8"/>
      <c r="E8"/>
      <c r="F8"/>
      <c r="G8"/>
      <c r="H8"/>
      <c r="I8"/>
      <c r="J8"/>
      <c r="K8"/>
      <c r="L8"/>
      <c r="M8"/>
      <c r="N8"/>
      <c r="O8"/>
      <c r="P8"/>
      <c r="Q8"/>
      <c r="R8"/>
      <c r="S8"/>
      <c r="T8"/>
      <c r="U8"/>
      <c r="V8"/>
      <c r="W8"/>
      <c r="X8" s="2" t="s">
        <v>0</v>
      </c>
    </row>
    <row r="9" spans="1:24" ht="15" x14ac:dyDescent="0.25">
      <c r="A9" s="120" t="s">
        <v>185</v>
      </c>
      <c r="B9" s="216">
        <v>1</v>
      </c>
      <c r="C9" s="217" t="s">
        <v>186</v>
      </c>
      <c r="D9"/>
      <c r="E9"/>
      <c r="F9"/>
      <c r="G9"/>
      <c r="H9"/>
      <c r="I9"/>
      <c r="J9"/>
      <c r="K9"/>
      <c r="L9"/>
      <c r="M9"/>
      <c r="N9"/>
      <c r="O9"/>
      <c r="P9"/>
      <c r="Q9"/>
      <c r="R9"/>
      <c r="S9"/>
      <c r="T9"/>
      <c r="U9"/>
      <c r="V9"/>
      <c r="W9"/>
      <c r="X9" s="2" t="s">
        <v>0</v>
      </c>
    </row>
    <row r="10" spans="1:24" ht="15" x14ac:dyDescent="0.25">
      <c r="B10" s="100">
        <v>2</v>
      </c>
      <c r="C10" s="121" t="s">
        <v>187</v>
      </c>
      <c r="D10"/>
      <c r="E10"/>
      <c r="F10"/>
      <c r="G10"/>
      <c r="H10"/>
      <c r="I10"/>
      <c r="J10"/>
      <c r="K10"/>
      <c r="L10"/>
      <c r="M10"/>
      <c r="N10"/>
      <c r="O10"/>
      <c r="P10"/>
      <c r="Q10"/>
      <c r="R10"/>
      <c r="S10"/>
      <c r="T10"/>
      <c r="U10"/>
      <c r="V10"/>
      <c r="W10"/>
      <c r="X10" s="2" t="s">
        <v>0</v>
      </c>
    </row>
    <row r="11" spans="1:24" ht="15" x14ac:dyDescent="0.25">
      <c r="B11" s="100">
        <v>3</v>
      </c>
      <c r="C11" s="121" t="s">
        <v>188</v>
      </c>
      <c r="D11"/>
      <c r="E11"/>
      <c r="F11"/>
      <c r="G11"/>
      <c r="H11"/>
      <c r="I11"/>
      <c r="J11"/>
      <c r="K11"/>
      <c r="L11"/>
      <c r="M11"/>
      <c r="N11"/>
      <c r="O11"/>
      <c r="P11"/>
      <c r="Q11"/>
      <c r="R11"/>
      <c r="S11"/>
      <c r="T11"/>
      <c r="U11"/>
      <c r="V11"/>
      <c r="W11"/>
      <c r="X11" s="2" t="s">
        <v>0</v>
      </c>
    </row>
    <row r="12" spans="1:24" ht="15" x14ac:dyDescent="0.25">
      <c r="B12" s="100">
        <v>4</v>
      </c>
      <c r="C12" s="121" t="s">
        <v>189</v>
      </c>
      <c r="D12"/>
      <c r="E12"/>
      <c r="F12"/>
      <c r="G12"/>
      <c r="H12"/>
      <c r="I12"/>
      <c r="J12"/>
      <c r="K12"/>
      <c r="L12"/>
      <c r="M12"/>
      <c r="N12"/>
      <c r="O12"/>
      <c r="P12"/>
      <c r="Q12"/>
      <c r="R12"/>
      <c r="S12"/>
      <c r="T12"/>
      <c r="U12"/>
      <c r="V12"/>
      <c r="W12"/>
      <c r="X12" s="2" t="s">
        <v>0</v>
      </c>
    </row>
    <row r="13" spans="1:24" ht="15" x14ac:dyDescent="0.25">
      <c r="B13" s="100">
        <v>5</v>
      </c>
      <c r="C13" s="121" t="s">
        <v>190</v>
      </c>
      <c r="D13"/>
      <c r="E13"/>
      <c r="F13"/>
      <c r="G13"/>
      <c r="H13"/>
      <c r="I13"/>
      <c r="J13"/>
      <c r="K13"/>
      <c r="L13"/>
      <c r="M13"/>
      <c r="N13"/>
      <c r="O13"/>
      <c r="P13"/>
      <c r="Q13"/>
      <c r="R13"/>
      <c r="S13"/>
      <c r="T13"/>
      <c r="U13"/>
      <c r="V13"/>
      <c r="W13"/>
      <c r="X13" s="2" t="s">
        <v>0</v>
      </c>
    </row>
    <row r="14" spans="1:24" ht="15" x14ac:dyDescent="0.25">
      <c r="B14" s="100">
        <v>6</v>
      </c>
      <c r="C14" s="121" t="s">
        <v>191</v>
      </c>
      <c r="D14"/>
      <c r="E14"/>
      <c r="F14"/>
      <c r="G14"/>
      <c r="H14"/>
      <c r="I14"/>
      <c r="J14"/>
      <c r="K14"/>
      <c r="L14"/>
      <c r="M14"/>
      <c r="N14"/>
      <c r="O14"/>
      <c r="P14"/>
      <c r="Q14"/>
      <c r="R14"/>
      <c r="S14"/>
      <c r="T14"/>
      <c r="U14"/>
      <c r="V14"/>
      <c r="W14"/>
      <c r="X14" s="2" t="s">
        <v>0</v>
      </c>
    </row>
    <row r="15" spans="1:24" ht="15" x14ac:dyDescent="0.25">
      <c r="B15" s="100">
        <v>7</v>
      </c>
      <c r="C15" s="121" t="s">
        <v>192</v>
      </c>
      <c r="D15"/>
      <c r="E15"/>
      <c r="F15"/>
      <c r="G15"/>
      <c r="H15"/>
      <c r="I15"/>
      <c r="J15"/>
      <c r="K15"/>
      <c r="L15"/>
      <c r="M15"/>
      <c r="N15"/>
      <c r="O15"/>
      <c r="P15"/>
      <c r="Q15"/>
      <c r="R15"/>
      <c r="S15"/>
      <c r="T15"/>
      <c r="U15"/>
      <c r="V15"/>
      <c r="W15"/>
      <c r="X15" s="2" t="s">
        <v>0</v>
      </c>
    </row>
    <row r="16" spans="1:24" ht="15" x14ac:dyDescent="0.25">
      <c r="B16" s="100">
        <v>8</v>
      </c>
      <c r="C16" s="121" t="s">
        <v>193</v>
      </c>
      <c r="D16"/>
      <c r="E16"/>
      <c r="F16"/>
      <c r="G16"/>
      <c r="H16"/>
      <c r="I16"/>
      <c r="J16"/>
      <c r="K16"/>
      <c r="L16"/>
      <c r="M16"/>
      <c r="N16"/>
      <c r="O16"/>
      <c r="P16"/>
      <c r="Q16"/>
      <c r="R16"/>
      <c r="S16"/>
      <c r="T16"/>
      <c r="U16"/>
      <c r="V16"/>
      <c r="W16"/>
      <c r="X16" s="2" t="s">
        <v>0</v>
      </c>
    </row>
    <row r="17" spans="2:24" ht="15" x14ac:dyDescent="0.25">
      <c r="B17" s="100">
        <v>9</v>
      </c>
      <c r="C17" s="121" t="s">
        <v>194</v>
      </c>
      <c r="D17"/>
      <c r="E17"/>
      <c r="F17"/>
      <c r="G17"/>
      <c r="H17"/>
      <c r="I17"/>
      <c r="J17"/>
      <c r="K17"/>
      <c r="L17"/>
      <c r="M17"/>
      <c r="N17"/>
      <c r="O17"/>
      <c r="P17"/>
      <c r="Q17"/>
      <c r="R17"/>
      <c r="S17"/>
      <c r="T17"/>
      <c r="U17"/>
      <c r="V17"/>
      <c r="W17"/>
      <c r="X17" s="2" t="s">
        <v>0</v>
      </c>
    </row>
    <row r="18" spans="2:24" ht="15" x14ac:dyDescent="0.25">
      <c r="B18" s="100">
        <v>10</v>
      </c>
      <c r="C18" s="121" t="s">
        <v>195</v>
      </c>
      <c r="D18"/>
      <c r="E18"/>
      <c r="F18"/>
      <c r="G18"/>
      <c r="H18"/>
      <c r="I18"/>
      <c r="J18"/>
      <c r="K18"/>
      <c r="L18"/>
      <c r="M18"/>
      <c r="N18"/>
      <c r="O18"/>
      <c r="P18"/>
      <c r="Q18"/>
      <c r="R18"/>
      <c r="S18"/>
      <c r="T18"/>
      <c r="U18"/>
      <c r="V18"/>
      <c r="W18"/>
      <c r="X18" s="2" t="s">
        <v>0</v>
      </c>
    </row>
    <row r="19" spans="2:24" ht="15" x14ac:dyDescent="0.25">
      <c r="B19" s="100">
        <v>11</v>
      </c>
      <c r="C19" s="121" t="s">
        <v>196</v>
      </c>
      <c r="D19"/>
      <c r="E19"/>
      <c r="F19"/>
      <c r="G19"/>
      <c r="H19"/>
      <c r="I19"/>
      <c r="J19"/>
      <c r="K19"/>
      <c r="L19"/>
      <c r="M19"/>
      <c r="N19"/>
      <c r="O19"/>
      <c r="P19"/>
      <c r="Q19"/>
      <c r="R19"/>
      <c r="S19"/>
      <c r="T19"/>
      <c r="U19"/>
      <c r="V19"/>
      <c r="W19"/>
      <c r="X19" s="2" t="s">
        <v>0</v>
      </c>
    </row>
    <row r="20" spans="2:24" ht="15" x14ac:dyDescent="0.25">
      <c r="B20" s="100">
        <v>12</v>
      </c>
      <c r="C20" s="121" t="s">
        <v>197</v>
      </c>
      <c r="D20"/>
      <c r="E20"/>
      <c r="F20"/>
      <c r="G20"/>
      <c r="H20"/>
      <c r="I20"/>
      <c r="J20"/>
      <c r="K20"/>
      <c r="L20"/>
      <c r="M20"/>
      <c r="N20"/>
      <c r="O20"/>
      <c r="P20"/>
      <c r="Q20"/>
      <c r="R20"/>
      <c r="S20"/>
      <c r="T20"/>
      <c r="U20"/>
      <c r="V20"/>
      <c r="W20"/>
      <c r="X20" s="2" t="s">
        <v>0</v>
      </c>
    </row>
    <row r="21" spans="2:24" ht="15" x14ac:dyDescent="0.25">
      <c r="B21" s="100">
        <v>13</v>
      </c>
      <c r="C21" s="121" t="s">
        <v>198</v>
      </c>
      <c r="D21"/>
      <c r="E21"/>
      <c r="F21"/>
      <c r="G21"/>
      <c r="H21"/>
      <c r="I21"/>
      <c r="J21"/>
      <c r="K21"/>
      <c r="L21"/>
      <c r="M21"/>
      <c r="N21"/>
      <c r="O21"/>
      <c r="P21"/>
      <c r="Q21"/>
      <c r="R21"/>
      <c r="S21"/>
      <c r="T21"/>
      <c r="U21"/>
      <c r="V21"/>
      <c r="W21"/>
      <c r="X21" s="2" t="s">
        <v>0</v>
      </c>
    </row>
    <row r="22" spans="2:24" ht="15" x14ac:dyDescent="0.25">
      <c r="B22" s="100">
        <v>14</v>
      </c>
      <c r="C22" s="121" t="s">
        <v>199</v>
      </c>
      <c r="D22"/>
      <c r="E22"/>
      <c r="F22"/>
      <c r="G22"/>
      <c r="H22"/>
      <c r="I22"/>
      <c r="J22"/>
      <c r="K22"/>
      <c r="L22"/>
      <c r="M22"/>
      <c r="N22"/>
      <c r="O22"/>
      <c r="P22"/>
      <c r="Q22"/>
      <c r="R22"/>
      <c r="S22"/>
      <c r="T22"/>
      <c r="U22"/>
      <c r="V22"/>
      <c r="W22"/>
      <c r="X22" s="2" t="s">
        <v>0</v>
      </c>
    </row>
    <row r="23" spans="2:24" ht="15" x14ac:dyDescent="0.25">
      <c r="B23" s="100">
        <v>15</v>
      </c>
      <c r="C23" s="121" t="s">
        <v>200</v>
      </c>
      <c r="D23"/>
      <c r="E23"/>
      <c r="F23"/>
      <c r="G23"/>
      <c r="H23"/>
      <c r="I23"/>
      <c r="J23"/>
      <c r="K23"/>
      <c r="L23"/>
      <c r="M23"/>
      <c r="N23"/>
      <c r="O23"/>
      <c r="P23"/>
      <c r="Q23"/>
      <c r="R23"/>
      <c r="S23"/>
      <c r="T23"/>
      <c r="U23"/>
      <c r="V23"/>
      <c r="W23"/>
      <c r="X23" s="2" t="s">
        <v>0</v>
      </c>
    </row>
    <row r="24" spans="2:24" ht="15" x14ac:dyDescent="0.25">
      <c r="B24" s="100">
        <v>16</v>
      </c>
      <c r="C24" s="121" t="s">
        <v>201</v>
      </c>
      <c r="D24"/>
      <c r="E24"/>
      <c r="F24"/>
      <c r="G24"/>
      <c r="H24"/>
      <c r="I24"/>
      <c r="J24"/>
      <c r="K24"/>
      <c r="L24"/>
      <c r="M24"/>
      <c r="N24"/>
      <c r="O24"/>
      <c r="P24"/>
      <c r="Q24"/>
      <c r="R24"/>
      <c r="S24"/>
      <c r="T24"/>
      <c r="U24"/>
      <c r="V24"/>
      <c r="W24"/>
      <c r="X24" s="2" t="s">
        <v>0</v>
      </c>
    </row>
    <row r="25" spans="2:24" ht="15" x14ac:dyDescent="0.25">
      <c r="B25" s="100">
        <v>17</v>
      </c>
      <c r="C25" s="121" t="s">
        <v>202</v>
      </c>
      <c r="D25"/>
      <c r="E25"/>
      <c r="F25"/>
      <c r="G25"/>
      <c r="H25"/>
      <c r="I25"/>
      <c r="J25"/>
      <c r="K25"/>
      <c r="L25"/>
      <c r="M25"/>
      <c r="N25"/>
      <c r="O25"/>
      <c r="P25"/>
      <c r="Q25"/>
      <c r="R25"/>
      <c r="S25"/>
      <c r="T25"/>
      <c r="U25"/>
      <c r="V25"/>
      <c r="W25"/>
      <c r="X25" s="2" t="s">
        <v>0</v>
      </c>
    </row>
    <row r="26" spans="2:24" ht="15" x14ac:dyDescent="0.25">
      <c r="B26" s="100">
        <v>18</v>
      </c>
      <c r="C26" s="121" t="s">
        <v>203</v>
      </c>
      <c r="D26"/>
      <c r="E26"/>
      <c r="F26"/>
      <c r="G26"/>
      <c r="H26"/>
      <c r="I26"/>
      <c r="J26"/>
      <c r="K26"/>
      <c r="L26"/>
      <c r="M26"/>
      <c r="N26"/>
      <c r="O26"/>
      <c r="P26"/>
      <c r="Q26"/>
      <c r="R26"/>
      <c r="S26"/>
      <c r="T26"/>
      <c r="U26"/>
      <c r="V26"/>
      <c r="W26"/>
      <c r="X26" s="2" t="s">
        <v>0</v>
      </c>
    </row>
    <row r="27" spans="2:24" ht="15" x14ac:dyDescent="0.25">
      <c r="B27" s="100">
        <v>19</v>
      </c>
      <c r="C27" s="121" t="s">
        <v>204</v>
      </c>
      <c r="D27"/>
      <c r="E27"/>
      <c r="F27"/>
      <c r="G27"/>
      <c r="H27"/>
      <c r="I27"/>
      <c r="J27"/>
      <c r="K27"/>
      <c r="L27"/>
      <c r="M27"/>
      <c r="N27"/>
      <c r="O27"/>
      <c r="P27"/>
      <c r="Q27"/>
      <c r="R27"/>
      <c r="S27"/>
      <c r="T27"/>
      <c r="U27"/>
      <c r="V27"/>
      <c r="W27"/>
      <c r="X27" s="2" t="s">
        <v>0</v>
      </c>
    </row>
    <row r="28" spans="2:24" ht="15" x14ac:dyDescent="0.25">
      <c r="B28" s="100">
        <v>20</v>
      </c>
      <c r="C28" s="121" t="s">
        <v>205</v>
      </c>
      <c r="D28"/>
      <c r="E28"/>
      <c r="F28"/>
      <c r="G28"/>
      <c r="H28"/>
      <c r="I28"/>
      <c r="J28"/>
      <c r="K28"/>
      <c r="L28"/>
      <c r="M28"/>
      <c r="N28"/>
      <c r="O28"/>
      <c r="P28"/>
      <c r="Q28"/>
      <c r="R28"/>
      <c r="S28"/>
      <c r="T28"/>
      <c r="U28"/>
      <c r="V28"/>
      <c r="W28"/>
      <c r="X28" s="2" t="s">
        <v>0</v>
      </c>
    </row>
    <row r="29" spans="2:24" ht="15" x14ac:dyDescent="0.25">
      <c r="B29" s="100">
        <v>21</v>
      </c>
      <c r="C29" s="121" t="s">
        <v>206</v>
      </c>
      <c r="D29"/>
      <c r="E29"/>
      <c r="F29"/>
      <c r="G29"/>
      <c r="H29"/>
      <c r="I29"/>
      <c r="J29"/>
      <c r="K29"/>
      <c r="L29"/>
      <c r="M29"/>
      <c r="N29"/>
      <c r="O29"/>
      <c r="P29"/>
      <c r="Q29"/>
      <c r="R29"/>
      <c r="S29"/>
      <c r="T29"/>
      <c r="U29"/>
      <c r="V29"/>
      <c r="W29"/>
      <c r="X29" s="2" t="s">
        <v>0</v>
      </c>
    </row>
    <row r="30" spans="2:24" ht="15" x14ac:dyDescent="0.25">
      <c r="B30" s="100">
        <v>22</v>
      </c>
      <c r="C30" s="121" t="s">
        <v>207</v>
      </c>
      <c r="D30"/>
      <c r="E30"/>
      <c r="F30"/>
      <c r="G30"/>
      <c r="H30"/>
      <c r="I30"/>
      <c r="J30"/>
      <c r="K30"/>
      <c r="L30"/>
      <c r="M30"/>
      <c r="N30"/>
      <c r="O30"/>
      <c r="P30"/>
      <c r="Q30"/>
      <c r="R30"/>
      <c r="S30"/>
      <c r="T30"/>
      <c r="U30"/>
      <c r="V30"/>
      <c r="W30"/>
      <c r="X30" s="2" t="s">
        <v>0</v>
      </c>
    </row>
    <row r="31" spans="2:24" ht="15" x14ac:dyDescent="0.25">
      <c r="B31" s="100">
        <v>23</v>
      </c>
      <c r="C31" s="121" t="s">
        <v>208</v>
      </c>
      <c r="D31"/>
      <c r="E31"/>
      <c r="F31"/>
      <c r="G31"/>
      <c r="H31"/>
      <c r="I31"/>
      <c r="J31"/>
      <c r="K31"/>
      <c r="L31"/>
      <c r="M31"/>
      <c r="N31"/>
      <c r="O31"/>
      <c r="P31"/>
      <c r="Q31"/>
      <c r="R31"/>
      <c r="S31"/>
      <c r="T31"/>
      <c r="U31"/>
      <c r="V31"/>
      <c r="W31"/>
      <c r="X31" s="2" t="s">
        <v>0</v>
      </c>
    </row>
    <row r="32" spans="2:24" ht="15" x14ac:dyDescent="0.25">
      <c r="B32" s="100">
        <v>24</v>
      </c>
      <c r="C32" s="121" t="s">
        <v>209</v>
      </c>
      <c r="D32"/>
      <c r="E32"/>
      <c r="F32"/>
      <c r="G32"/>
      <c r="H32"/>
      <c r="I32"/>
      <c r="J32"/>
      <c r="K32"/>
      <c r="L32"/>
      <c r="M32"/>
      <c r="N32"/>
      <c r="O32"/>
      <c r="P32"/>
      <c r="Q32"/>
      <c r="R32"/>
      <c r="S32"/>
      <c r="T32"/>
      <c r="U32"/>
      <c r="V32"/>
      <c r="W32"/>
      <c r="X32" s="2" t="s">
        <v>0</v>
      </c>
    </row>
    <row r="33" spans="1:24" ht="15" x14ac:dyDescent="0.25">
      <c r="B33" s="100">
        <v>25</v>
      </c>
      <c r="C33" s="121" t="s">
        <v>210</v>
      </c>
      <c r="D33"/>
      <c r="E33"/>
      <c r="F33"/>
      <c r="G33"/>
      <c r="H33"/>
      <c r="I33"/>
      <c r="J33"/>
      <c r="K33"/>
      <c r="L33"/>
      <c r="M33"/>
      <c r="N33"/>
      <c r="O33"/>
      <c r="P33"/>
      <c r="Q33"/>
      <c r="R33"/>
      <c r="S33"/>
      <c r="T33"/>
      <c r="U33"/>
      <c r="V33"/>
      <c r="W33"/>
      <c r="X33" s="2" t="s">
        <v>0</v>
      </c>
    </row>
    <row r="34" spans="1:24" ht="15" x14ac:dyDescent="0.25">
      <c r="B34" s="100">
        <v>26</v>
      </c>
      <c r="C34" s="121" t="s">
        <v>211</v>
      </c>
      <c r="D34"/>
      <c r="E34"/>
      <c r="F34"/>
      <c r="G34"/>
      <c r="H34"/>
      <c r="I34"/>
      <c r="J34"/>
      <c r="K34"/>
      <c r="L34"/>
      <c r="M34"/>
      <c r="N34"/>
      <c r="O34"/>
      <c r="P34"/>
      <c r="Q34"/>
      <c r="R34"/>
      <c r="S34"/>
      <c r="T34"/>
      <c r="U34"/>
      <c r="V34"/>
      <c r="W34"/>
      <c r="X34" s="2" t="s">
        <v>0</v>
      </c>
    </row>
    <row r="35" spans="1:24" ht="15" x14ac:dyDescent="0.25">
      <c r="B35" s="100">
        <v>27</v>
      </c>
      <c r="C35" s="121" t="s">
        <v>212</v>
      </c>
      <c r="D35"/>
      <c r="E35"/>
      <c r="F35"/>
      <c r="G35"/>
      <c r="H35"/>
      <c r="I35"/>
      <c r="J35"/>
      <c r="K35"/>
      <c r="L35"/>
      <c r="M35"/>
      <c r="N35"/>
      <c r="O35"/>
      <c r="P35"/>
      <c r="Q35"/>
      <c r="R35"/>
      <c r="S35"/>
      <c r="T35"/>
      <c r="U35"/>
      <c r="V35"/>
      <c r="W35"/>
      <c r="X35" s="2" t="s">
        <v>0</v>
      </c>
    </row>
    <row r="36" spans="1:24" ht="15" x14ac:dyDescent="0.25">
      <c r="B36" s="100">
        <v>28</v>
      </c>
      <c r="C36" s="121" t="s">
        <v>213</v>
      </c>
      <c r="D36"/>
      <c r="E36"/>
      <c r="F36"/>
      <c r="G36"/>
      <c r="H36"/>
      <c r="I36"/>
      <c r="J36"/>
      <c r="K36"/>
      <c r="L36"/>
      <c r="M36"/>
      <c r="N36"/>
      <c r="O36"/>
      <c r="P36"/>
      <c r="Q36"/>
      <c r="R36"/>
      <c r="S36"/>
      <c r="T36"/>
      <c r="U36"/>
      <c r="V36"/>
      <c r="W36"/>
      <c r="X36" s="2" t="s">
        <v>0</v>
      </c>
    </row>
    <row r="37" spans="1:24" ht="15" x14ac:dyDescent="0.25">
      <c r="B37" s="100">
        <v>29</v>
      </c>
      <c r="C37" s="121" t="s">
        <v>214</v>
      </c>
      <c r="D37"/>
      <c r="E37"/>
      <c r="F37"/>
      <c r="G37"/>
      <c r="H37"/>
      <c r="I37"/>
      <c r="J37"/>
      <c r="K37"/>
      <c r="L37"/>
      <c r="M37"/>
      <c r="N37"/>
      <c r="O37"/>
      <c r="P37"/>
      <c r="Q37"/>
      <c r="R37"/>
      <c r="S37"/>
      <c r="T37"/>
      <c r="U37"/>
      <c r="V37"/>
      <c r="W37"/>
      <c r="X37" s="2" t="s">
        <v>0</v>
      </c>
    </row>
    <row r="38" spans="1:24" ht="15" x14ac:dyDescent="0.25">
      <c r="B38" s="100">
        <v>30</v>
      </c>
      <c r="C38" s="121" t="s">
        <v>215</v>
      </c>
      <c r="D38"/>
      <c r="E38"/>
      <c r="F38"/>
      <c r="G38"/>
      <c r="H38"/>
      <c r="I38"/>
      <c r="J38"/>
      <c r="K38"/>
      <c r="L38"/>
      <c r="M38"/>
      <c r="N38"/>
      <c r="O38"/>
      <c r="P38"/>
      <c r="Q38"/>
      <c r="R38"/>
      <c r="S38"/>
      <c r="T38"/>
      <c r="U38"/>
      <c r="V38"/>
      <c r="W38"/>
      <c r="X38" s="2" t="s">
        <v>0</v>
      </c>
    </row>
    <row r="39" spans="1:24" ht="15" x14ac:dyDescent="0.25">
      <c r="B39" s="100">
        <v>31</v>
      </c>
      <c r="C39" s="121" t="s">
        <v>216</v>
      </c>
      <c r="D39"/>
      <c r="E39"/>
      <c r="F39"/>
      <c r="G39"/>
      <c r="H39"/>
      <c r="I39"/>
      <c r="J39"/>
      <c r="K39"/>
      <c r="L39"/>
      <c r="M39"/>
      <c r="N39"/>
      <c r="O39"/>
      <c r="P39"/>
      <c r="Q39"/>
      <c r="R39"/>
      <c r="S39"/>
      <c r="T39"/>
      <c r="U39"/>
      <c r="V39"/>
      <c r="W39"/>
      <c r="X39" s="2" t="s">
        <v>0</v>
      </c>
    </row>
    <row r="40" spans="1:24" ht="15" x14ac:dyDescent="0.25">
      <c r="B40" s="100">
        <v>32</v>
      </c>
      <c r="C40" s="121" t="s">
        <v>217</v>
      </c>
      <c r="D40"/>
      <c r="E40"/>
      <c r="F40"/>
      <c r="G40"/>
      <c r="H40"/>
      <c r="I40"/>
      <c r="J40"/>
      <c r="K40"/>
      <c r="L40"/>
      <c r="M40"/>
      <c r="N40"/>
      <c r="O40"/>
      <c r="P40"/>
      <c r="Q40"/>
      <c r="R40"/>
      <c r="S40"/>
      <c r="T40"/>
      <c r="U40"/>
      <c r="V40"/>
      <c r="W40"/>
      <c r="X40" s="2" t="s">
        <v>0</v>
      </c>
    </row>
    <row r="41" spans="1:24" ht="15" x14ac:dyDescent="0.25">
      <c r="B41" s="100">
        <v>33</v>
      </c>
      <c r="C41" s="121" t="s">
        <v>218</v>
      </c>
      <c r="D41"/>
      <c r="E41"/>
      <c r="F41"/>
      <c r="G41"/>
      <c r="H41"/>
      <c r="I41"/>
      <c r="J41"/>
      <c r="K41"/>
      <c r="L41"/>
      <c r="M41"/>
      <c r="N41"/>
      <c r="O41"/>
      <c r="P41"/>
      <c r="Q41"/>
      <c r="R41"/>
      <c r="S41"/>
      <c r="T41"/>
      <c r="U41"/>
      <c r="V41"/>
      <c r="W41"/>
      <c r="X41" s="2" t="s">
        <v>0</v>
      </c>
    </row>
    <row r="42" spans="1:24" ht="15" x14ac:dyDescent="0.25">
      <c r="B42" s="100">
        <v>34</v>
      </c>
      <c r="C42" s="121" t="s">
        <v>219</v>
      </c>
      <c r="D42"/>
      <c r="E42"/>
      <c r="F42"/>
      <c r="G42"/>
      <c r="H42"/>
      <c r="I42"/>
      <c r="J42"/>
      <c r="K42"/>
      <c r="L42"/>
      <c r="M42"/>
      <c r="N42"/>
      <c r="O42"/>
      <c r="P42"/>
      <c r="Q42"/>
      <c r="R42"/>
      <c r="S42"/>
      <c r="T42"/>
      <c r="U42"/>
      <c r="V42"/>
      <c r="W42"/>
      <c r="X42" s="2" t="s">
        <v>0</v>
      </c>
    </row>
    <row r="43" spans="1:24" ht="15" x14ac:dyDescent="0.25">
      <c r="B43" s="101">
        <v>35</v>
      </c>
      <c r="C43" s="122" t="s">
        <v>220</v>
      </c>
      <c r="D43"/>
      <c r="E43"/>
      <c r="F43"/>
      <c r="G43"/>
      <c r="H43"/>
      <c r="I43"/>
      <c r="J43"/>
      <c r="K43"/>
      <c r="L43"/>
      <c r="M43"/>
      <c r="N43"/>
      <c r="O43"/>
      <c r="P43"/>
      <c r="Q43"/>
      <c r="R43"/>
      <c r="S43"/>
      <c r="T43"/>
      <c r="U43"/>
      <c r="V43"/>
      <c r="W43"/>
      <c r="X43" s="2" t="s">
        <v>0</v>
      </c>
    </row>
    <row r="44" spans="1:24" ht="15" x14ac:dyDescent="0.25">
      <c r="D44"/>
      <c r="E44"/>
      <c r="F44"/>
      <c r="G44"/>
      <c r="H44"/>
      <c r="I44"/>
      <c r="J44"/>
      <c r="K44"/>
      <c r="L44"/>
      <c r="M44"/>
      <c r="N44"/>
      <c r="O44"/>
      <c r="P44"/>
      <c r="Q44"/>
      <c r="R44"/>
      <c r="S44"/>
      <c r="T44"/>
      <c r="U44"/>
      <c r="V44"/>
      <c r="W44"/>
      <c r="X44" s="2" t="s">
        <v>0</v>
      </c>
    </row>
    <row r="45" spans="1:24" ht="15" x14ac:dyDescent="0.25">
      <c r="A45" s="123" t="s">
        <v>221</v>
      </c>
      <c r="B45" s="117">
        <v>1</v>
      </c>
      <c r="C45" s="124">
        <v>1</v>
      </c>
      <c r="D45"/>
      <c r="E45"/>
      <c r="F45"/>
      <c r="G45"/>
      <c r="H45"/>
      <c r="I45"/>
      <c r="J45"/>
      <c r="K45"/>
      <c r="L45"/>
      <c r="M45"/>
      <c r="N45"/>
      <c r="O45"/>
      <c r="P45"/>
      <c r="Q45"/>
      <c r="R45"/>
      <c r="S45"/>
      <c r="T45"/>
      <c r="U45"/>
      <c r="V45"/>
      <c r="W45"/>
      <c r="X45" s="2" t="s">
        <v>0</v>
      </c>
    </row>
    <row r="46" spans="1:24" ht="15" x14ac:dyDescent="0.25">
      <c r="A46"/>
      <c r="B46" s="83">
        <v>2</v>
      </c>
      <c r="C46" s="125">
        <v>1000</v>
      </c>
      <c r="D46"/>
      <c r="E46"/>
      <c r="F46"/>
      <c r="G46"/>
      <c r="H46"/>
      <c r="I46"/>
      <c r="J46"/>
      <c r="K46"/>
      <c r="L46"/>
      <c r="M46"/>
      <c r="N46"/>
      <c r="O46"/>
      <c r="P46"/>
      <c r="Q46"/>
      <c r="R46"/>
      <c r="S46"/>
      <c r="T46"/>
      <c r="U46"/>
      <c r="V46"/>
      <c r="W46"/>
      <c r="X46" s="2" t="s">
        <v>0</v>
      </c>
    </row>
    <row r="47" spans="1:24" ht="15" x14ac:dyDescent="0.25">
      <c r="A47"/>
      <c r="B47" s="83">
        <v>3</v>
      </c>
      <c r="C47" s="125">
        <v>1000000</v>
      </c>
      <c r="D47"/>
      <c r="E47"/>
      <c r="F47"/>
      <c r="G47"/>
      <c r="H47"/>
      <c r="I47"/>
      <c r="J47"/>
      <c r="K47"/>
      <c r="L47"/>
      <c r="M47"/>
      <c r="N47"/>
      <c r="O47"/>
      <c r="P47"/>
      <c r="Q47"/>
      <c r="R47"/>
      <c r="S47"/>
      <c r="T47"/>
      <c r="U47"/>
      <c r="V47"/>
      <c r="W47"/>
      <c r="X47" s="2" t="s">
        <v>0</v>
      </c>
    </row>
    <row r="48" spans="1:24" ht="15" x14ac:dyDescent="0.25">
      <c r="A48"/>
      <c r="B48" s="79">
        <v>4</v>
      </c>
      <c r="C48" s="126">
        <v>1000000000</v>
      </c>
      <c r="D48"/>
      <c r="E48"/>
      <c r="F48"/>
      <c r="G48"/>
      <c r="H48"/>
      <c r="I48"/>
      <c r="J48"/>
      <c r="K48"/>
      <c r="L48"/>
      <c r="M48"/>
      <c r="N48"/>
      <c r="O48"/>
      <c r="P48"/>
      <c r="Q48"/>
      <c r="R48"/>
      <c r="S48"/>
      <c r="T48"/>
      <c r="U48"/>
      <c r="V48"/>
      <c r="W48"/>
      <c r="X48" s="2" t="s">
        <v>0</v>
      </c>
    </row>
    <row r="49" spans="1:24" ht="15" x14ac:dyDescent="0.25">
      <c r="A49"/>
      <c r="B49"/>
      <c r="C49"/>
      <c r="D49"/>
      <c r="E49"/>
      <c r="F49"/>
      <c r="G49"/>
      <c r="H49"/>
      <c r="I49"/>
      <c r="J49"/>
      <c r="K49"/>
      <c r="L49"/>
      <c r="M49"/>
      <c r="N49"/>
      <c r="O49"/>
      <c r="P49"/>
      <c r="Q49"/>
      <c r="R49"/>
      <c r="S49"/>
      <c r="T49"/>
      <c r="U49"/>
      <c r="V49"/>
      <c r="W49"/>
      <c r="X49" s="2" t="s">
        <v>0</v>
      </c>
    </row>
    <row r="50" spans="1:24" ht="15" x14ac:dyDescent="0.25">
      <c r="A50" s="123" t="s">
        <v>222</v>
      </c>
      <c r="B50" s="117">
        <v>1</v>
      </c>
      <c r="C50" s="127" t="s">
        <v>223</v>
      </c>
      <c r="D50"/>
      <c r="E50"/>
      <c r="F50"/>
      <c r="G50"/>
      <c r="H50"/>
      <c r="I50"/>
      <c r="J50"/>
      <c r="K50"/>
      <c r="L50"/>
      <c r="M50"/>
      <c r="N50"/>
      <c r="O50"/>
      <c r="P50"/>
      <c r="Q50"/>
      <c r="R50"/>
      <c r="S50"/>
      <c r="T50"/>
      <c r="U50"/>
      <c r="V50"/>
      <c r="W50"/>
      <c r="X50" s="2" t="s">
        <v>0</v>
      </c>
    </row>
    <row r="51" spans="1:24" ht="15" x14ac:dyDescent="0.25">
      <c r="B51" s="83">
        <v>2</v>
      </c>
      <c r="C51" s="128" t="s">
        <v>224</v>
      </c>
      <c r="D51"/>
      <c r="E51"/>
      <c r="F51"/>
      <c r="G51"/>
      <c r="H51"/>
      <c r="I51"/>
      <c r="J51"/>
      <c r="K51"/>
      <c r="L51"/>
      <c r="M51"/>
      <c r="N51"/>
      <c r="O51"/>
      <c r="P51"/>
      <c r="Q51"/>
      <c r="R51"/>
      <c r="S51"/>
      <c r="T51"/>
      <c r="U51"/>
      <c r="V51"/>
      <c r="W51"/>
      <c r="X51" s="2" t="s">
        <v>0</v>
      </c>
    </row>
    <row r="52" spans="1:24" ht="15" x14ac:dyDescent="0.25">
      <c r="B52" s="79">
        <v>3</v>
      </c>
      <c r="C52" s="129"/>
      <c r="D52"/>
      <c r="E52"/>
      <c r="F52"/>
      <c r="G52"/>
      <c r="H52"/>
      <c r="I52"/>
      <c r="J52"/>
      <c r="K52"/>
      <c r="L52"/>
      <c r="M52"/>
      <c r="N52"/>
      <c r="O52"/>
      <c r="P52"/>
      <c r="Q52"/>
      <c r="R52"/>
      <c r="S52"/>
      <c r="T52"/>
      <c r="U52"/>
      <c r="V52"/>
      <c r="W52"/>
      <c r="X52" s="2" t="s">
        <v>0</v>
      </c>
    </row>
    <row r="53" spans="1:24" ht="15" x14ac:dyDescent="0.25">
      <c r="A53"/>
      <c r="B53"/>
      <c r="C53"/>
      <c r="D53"/>
      <c r="E53"/>
      <c r="F53"/>
      <c r="G53"/>
      <c r="H53"/>
      <c r="I53"/>
      <c r="J53"/>
      <c r="K53"/>
      <c r="L53"/>
      <c r="M53"/>
      <c r="N53"/>
      <c r="O53"/>
      <c r="P53"/>
      <c r="Q53"/>
      <c r="R53"/>
      <c r="S53"/>
      <c r="T53"/>
      <c r="U53"/>
      <c r="V53"/>
      <c r="W53"/>
      <c r="X53" s="2" t="s">
        <v>0</v>
      </c>
    </row>
    <row r="54" spans="1:24" ht="15" x14ac:dyDescent="0.25">
      <c r="A54" s="123" t="s">
        <v>225</v>
      </c>
      <c r="B54" s="117">
        <v>1</v>
      </c>
      <c r="C54" s="127"/>
      <c r="D54"/>
      <c r="E54"/>
      <c r="F54"/>
      <c r="G54"/>
      <c r="H54"/>
      <c r="I54"/>
      <c r="J54"/>
      <c r="K54"/>
      <c r="L54"/>
      <c r="M54"/>
      <c r="N54"/>
      <c r="O54"/>
      <c r="P54"/>
      <c r="Q54"/>
      <c r="R54"/>
      <c r="S54"/>
      <c r="T54"/>
      <c r="U54"/>
      <c r="V54"/>
      <c r="W54"/>
      <c r="X54" s="2" t="s">
        <v>0</v>
      </c>
    </row>
    <row r="55" spans="1:24" ht="15" x14ac:dyDescent="0.25">
      <c r="B55" s="83">
        <v>2</v>
      </c>
      <c r="C55" s="128" t="s">
        <v>226</v>
      </c>
      <c r="D55"/>
      <c r="E55"/>
      <c r="F55"/>
      <c r="G55"/>
      <c r="H55"/>
      <c r="I55"/>
      <c r="J55"/>
      <c r="K55"/>
      <c r="L55"/>
      <c r="M55"/>
      <c r="N55"/>
      <c r="O55"/>
      <c r="P55"/>
      <c r="Q55"/>
      <c r="R55"/>
      <c r="S55"/>
      <c r="T55"/>
      <c r="U55"/>
      <c r="V55"/>
      <c r="W55"/>
      <c r="X55" s="2" t="s">
        <v>0</v>
      </c>
    </row>
    <row r="56" spans="1:24" ht="15" x14ac:dyDescent="0.25">
      <c r="B56" s="83">
        <v>3</v>
      </c>
      <c r="C56" s="128" t="s">
        <v>227</v>
      </c>
      <c r="D56"/>
      <c r="E56"/>
      <c r="F56"/>
      <c r="G56"/>
      <c r="H56"/>
      <c r="I56"/>
      <c r="J56"/>
      <c r="K56"/>
      <c r="L56"/>
      <c r="M56"/>
      <c r="N56"/>
      <c r="O56"/>
      <c r="P56"/>
      <c r="Q56"/>
      <c r="R56"/>
      <c r="S56"/>
      <c r="T56"/>
      <c r="U56"/>
      <c r="V56"/>
      <c r="W56"/>
      <c r="X56" s="2" t="s">
        <v>0</v>
      </c>
    </row>
    <row r="57" spans="1:24" ht="15" x14ac:dyDescent="0.25">
      <c r="B57" s="83">
        <v>4</v>
      </c>
      <c r="C57" s="128" t="s">
        <v>228</v>
      </c>
      <c r="D57"/>
      <c r="E57"/>
      <c r="F57"/>
      <c r="G57"/>
      <c r="H57"/>
      <c r="I57"/>
      <c r="J57"/>
      <c r="K57"/>
      <c r="L57"/>
      <c r="M57"/>
      <c r="N57"/>
      <c r="O57"/>
      <c r="P57"/>
      <c r="Q57"/>
      <c r="R57"/>
      <c r="S57"/>
      <c r="T57"/>
      <c r="U57"/>
      <c r="V57"/>
      <c r="W57"/>
      <c r="X57" s="2" t="s">
        <v>0</v>
      </c>
    </row>
    <row r="58" spans="1:24" ht="15" x14ac:dyDescent="0.25">
      <c r="B58" s="79">
        <v>5</v>
      </c>
      <c r="C58" s="129" t="s">
        <v>184</v>
      </c>
      <c r="D58"/>
      <c r="E58"/>
      <c r="H58"/>
      <c r="I58"/>
      <c r="J58"/>
      <c r="K58"/>
      <c r="L58"/>
      <c r="M58"/>
      <c r="N58"/>
      <c r="O58"/>
      <c r="P58"/>
      <c r="Q58"/>
      <c r="R58"/>
      <c r="S58"/>
      <c r="T58"/>
      <c r="U58"/>
      <c r="V58"/>
      <c r="W58"/>
      <c r="X58" s="2" t="s">
        <v>0</v>
      </c>
    </row>
    <row r="59" spans="1:24" ht="15" x14ac:dyDescent="0.25">
      <c r="A59"/>
      <c r="B59"/>
      <c r="C59"/>
      <c r="D59"/>
      <c r="E59"/>
      <c r="F59" s="199" t="s">
        <v>556</v>
      </c>
      <c r="G59" s="200">
        <v>0.5</v>
      </c>
      <c r="H59" s="201" t="s">
        <v>557</v>
      </c>
      <c r="I59" s="202"/>
      <c r="J59" s="202"/>
      <c r="K59" s="202"/>
      <c r="L59" s="202"/>
      <c r="M59" s="202"/>
      <c r="N59" s="202"/>
      <c r="O59" s="202"/>
      <c r="P59" s="203"/>
      <c r="Q59"/>
      <c r="R59"/>
      <c r="S59"/>
      <c r="T59"/>
      <c r="U59"/>
      <c r="V59"/>
      <c r="W59"/>
      <c r="X59" s="2" t="s">
        <v>0</v>
      </c>
    </row>
    <row r="60" spans="1:24" ht="76.5" x14ac:dyDescent="0.25">
      <c r="A60" s="123" t="s">
        <v>229</v>
      </c>
      <c r="B60" s="130"/>
      <c r="C60" s="34" t="s">
        <v>230</v>
      </c>
      <c r="D60" s="34" t="s">
        <v>231</v>
      </c>
      <c r="E60" s="192" t="s">
        <v>524</v>
      </c>
      <c r="F60" s="192" t="s">
        <v>587</v>
      </c>
      <c r="G60" s="192" t="s">
        <v>80</v>
      </c>
      <c r="H60" s="192" t="s">
        <v>501</v>
      </c>
      <c r="I60" s="192" t="s">
        <v>498</v>
      </c>
      <c r="J60" s="192" t="s">
        <v>544</v>
      </c>
      <c r="K60" s="192" t="s">
        <v>545</v>
      </c>
      <c r="L60" s="192" t="s">
        <v>546</v>
      </c>
      <c r="M60" s="192" t="s">
        <v>547</v>
      </c>
      <c r="N60" s="192" t="s">
        <v>596</v>
      </c>
      <c r="O60" s="192" t="s">
        <v>142</v>
      </c>
      <c r="P60" s="192" t="s">
        <v>558</v>
      </c>
      <c r="Q60"/>
      <c r="R60"/>
      <c r="S60"/>
      <c r="T60"/>
      <c r="U60"/>
      <c r="V60"/>
      <c r="W60"/>
      <c r="X60" s="2" t="s">
        <v>0</v>
      </c>
    </row>
    <row r="61" spans="1:24" ht="15" x14ac:dyDescent="0.25">
      <c r="B61" s="117">
        <v>1</v>
      </c>
      <c r="C61" s="127"/>
      <c r="D61" s="127"/>
      <c r="E61" s="193"/>
      <c r="F61" s="193"/>
      <c r="G61" s="193"/>
      <c r="H61" s="193"/>
      <c r="I61" s="193"/>
      <c r="J61" s="193"/>
      <c r="K61" s="193"/>
      <c r="L61" s="193"/>
      <c r="M61" s="193"/>
      <c r="N61" s="193"/>
      <c r="O61" s="193"/>
      <c r="P61" s="193"/>
      <c r="Q61"/>
      <c r="R61"/>
      <c r="S61"/>
      <c r="T61"/>
      <c r="U61"/>
      <c r="V61"/>
      <c r="W61"/>
      <c r="X61" s="2" t="s">
        <v>0</v>
      </c>
    </row>
    <row r="62" spans="1:24" ht="15" x14ac:dyDescent="0.25">
      <c r="A62"/>
      <c r="B62" s="83">
        <v>2</v>
      </c>
      <c r="C62" s="128" t="s">
        <v>83</v>
      </c>
      <c r="D62" s="128" t="s">
        <v>149</v>
      </c>
      <c r="E62" s="128" t="s">
        <v>520</v>
      </c>
      <c r="F62" s="128" t="s">
        <v>84</v>
      </c>
      <c r="G62" s="128" t="str">
        <f>IF(F62="Yes", "Scalar", IF(E62="Fin", "Revenue", IF(D62="Insurance", "Carrying Value with safeguard", "Carrying Value")))</f>
        <v>Carrying Value</v>
      </c>
      <c r="H62" s="194">
        <v>0.14249999999999999</v>
      </c>
      <c r="I62" s="194">
        <v>0.14249999999999999</v>
      </c>
      <c r="J62" s="194">
        <v>0.14249999999999999</v>
      </c>
      <c r="K62" s="194">
        <v>0.14249999999999999</v>
      </c>
      <c r="L62" s="194">
        <v>9.4999999999999987E-2</v>
      </c>
      <c r="M62" s="194">
        <v>9.4999999999999987E-2</v>
      </c>
      <c r="N62" s="194">
        <v>0</v>
      </c>
      <c r="O62" s="194">
        <v>0.14249999999999999</v>
      </c>
      <c r="P62" s="194">
        <v>0</v>
      </c>
      <c r="Q62"/>
      <c r="R62"/>
      <c r="S62"/>
      <c r="T62"/>
      <c r="U62"/>
      <c r="V62"/>
      <c r="W62"/>
      <c r="X62" s="2" t="s">
        <v>0</v>
      </c>
    </row>
    <row r="63" spans="1:24" ht="15" x14ac:dyDescent="0.25">
      <c r="A63"/>
      <c r="B63" s="83">
        <v>3</v>
      </c>
      <c r="C63" s="128" t="s">
        <v>85</v>
      </c>
      <c r="D63" s="128" t="s">
        <v>148</v>
      </c>
      <c r="E63" s="128" t="s">
        <v>521</v>
      </c>
      <c r="F63" s="128" t="s">
        <v>526</v>
      </c>
      <c r="G63" s="128" t="str">
        <f t="shared" ref="G63:G114" si="0">IF(F63="Yes", "Scalar", IF(E63="Fin", "Revenue", IF(D63="Insurance", "Carrying Value with safeguard", "Carrying Value")))</f>
        <v>Carrying Value with safeguard</v>
      </c>
      <c r="H63" s="195">
        <v>1</v>
      </c>
      <c r="I63" s="195">
        <v>1</v>
      </c>
      <c r="J63" s="195">
        <v>1</v>
      </c>
      <c r="K63" s="195">
        <v>1</v>
      </c>
      <c r="L63" s="195">
        <v>1</v>
      </c>
      <c r="M63" s="195">
        <v>1</v>
      </c>
      <c r="N63" s="195">
        <v>1</v>
      </c>
      <c r="O63" s="195">
        <v>1</v>
      </c>
      <c r="P63" s="195">
        <v>1</v>
      </c>
      <c r="Q63"/>
      <c r="R63"/>
      <c r="S63"/>
      <c r="T63"/>
      <c r="U63"/>
      <c r="V63"/>
      <c r="W63"/>
      <c r="X63" s="2" t="s">
        <v>0</v>
      </c>
    </row>
    <row r="64" spans="1:24" ht="15" x14ac:dyDescent="0.25">
      <c r="B64" s="83">
        <v>4</v>
      </c>
      <c r="C64" s="128" t="s">
        <v>86</v>
      </c>
      <c r="D64" s="128" t="s">
        <v>148</v>
      </c>
      <c r="E64" s="128" t="s">
        <v>521</v>
      </c>
      <c r="F64" s="128" t="s">
        <v>525</v>
      </c>
      <c r="G64" s="128" t="str">
        <f t="shared" si="0"/>
        <v>Scalar</v>
      </c>
      <c r="H64" s="195">
        <v>1</v>
      </c>
      <c r="I64" s="195">
        <v>1</v>
      </c>
      <c r="J64" s="196">
        <v>0.73799999999999999</v>
      </c>
      <c r="K64" s="196">
        <v>0.55700000000000005</v>
      </c>
      <c r="L64" s="194">
        <v>0.49199999999999999</v>
      </c>
      <c r="M64" s="194">
        <v>0.3</v>
      </c>
      <c r="N64" s="195">
        <v>1</v>
      </c>
      <c r="O64" s="195">
        <v>1</v>
      </c>
      <c r="P64" s="195">
        <v>1</v>
      </c>
      <c r="Q64"/>
      <c r="R64"/>
      <c r="S64"/>
      <c r="T64"/>
      <c r="U64"/>
      <c r="V64"/>
      <c r="W64"/>
      <c r="X64" s="2" t="s">
        <v>0</v>
      </c>
    </row>
    <row r="65" spans="2:24" ht="15" x14ac:dyDescent="0.25">
      <c r="B65" s="83">
        <v>5</v>
      </c>
      <c r="C65" s="128" t="s">
        <v>87</v>
      </c>
      <c r="D65" s="128" t="s">
        <v>148</v>
      </c>
      <c r="E65" s="128" t="s">
        <v>521</v>
      </c>
      <c r="F65" s="128" t="s">
        <v>526</v>
      </c>
      <c r="G65" s="128" t="str">
        <f t="shared" si="0"/>
        <v>Carrying Value with safeguard</v>
      </c>
      <c r="H65" s="195">
        <v>1</v>
      </c>
      <c r="I65" s="195">
        <v>1</v>
      </c>
      <c r="J65" s="195">
        <v>1</v>
      </c>
      <c r="K65" s="195">
        <v>1</v>
      </c>
      <c r="L65" s="195">
        <v>1</v>
      </c>
      <c r="M65" s="195">
        <v>1</v>
      </c>
      <c r="N65" s="195">
        <v>1</v>
      </c>
      <c r="O65" s="195">
        <v>1</v>
      </c>
      <c r="P65" s="195">
        <v>1</v>
      </c>
      <c r="Q65"/>
      <c r="R65"/>
      <c r="S65"/>
      <c r="T65"/>
      <c r="U65"/>
      <c r="V65"/>
      <c r="W65"/>
      <c r="X65" s="2" t="s">
        <v>0</v>
      </c>
    </row>
    <row r="66" spans="2:24" ht="15" x14ac:dyDescent="0.25">
      <c r="B66" s="83">
        <v>6</v>
      </c>
      <c r="C66" s="128" t="s">
        <v>88</v>
      </c>
      <c r="D66" s="128" t="s">
        <v>148</v>
      </c>
      <c r="E66" s="128" t="s">
        <v>521</v>
      </c>
      <c r="F66" s="128" t="s">
        <v>525</v>
      </c>
      <c r="G66" s="128" t="str">
        <f t="shared" si="0"/>
        <v>Scalar</v>
      </c>
      <c r="H66" s="195">
        <v>1</v>
      </c>
      <c r="I66" s="195">
        <v>1</v>
      </c>
      <c r="J66" s="196">
        <v>0.89300000000000002</v>
      </c>
      <c r="K66" s="195">
        <v>0.82</v>
      </c>
      <c r="L66" s="194">
        <v>0.59599999999999997</v>
      </c>
      <c r="M66" s="194">
        <v>0.44</v>
      </c>
      <c r="N66" s="195">
        <v>1</v>
      </c>
      <c r="O66" s="195">
        <v>1</v>
      </c>
      <c r="P66" s="195">
        <v>1</v>
      </c>
      <c r="Q66"/>
      <c r="S66"/>
      <c r="V66"/>
      <c r="X66" s="2" t="s">
        <v>0</v>
      </c>
    </row>
    <row r="67" spans="2:24" ht="15" x14ac:dyDescent="0.25">
      <c r="B67" s="83">
        <v>7</v>
      </c>
      <c r="C67" s="128" t="s">
        <v>89</v>
      </c>
      <c r="D67" s="128" t="s">
        <v>148</v>
      </c>
      <c r="E67" s="128" t="s">
        <v>521</v>
      </c>
      <c r="F67" s="128" t="s">
        <v>525</v>
      </c>
      <c r="G67" s="128" t="str">
        <f t="shared" si="0"/>
        <v>Scalar</v>
      </c>
      <c r="H67" s="195">
        <v>1</v>
      </c>
      <c r="I67" s="195">
        <v>1</v>
      </c>
      <c r="J67" s="196">
        <v>0.89300000000000002</v>
      </c>
      <c r="K67" s="195">
        <v>0.82</v>
      </c>
      <c r="L67" s="194">
        <v>0.59599999999999997</v>
      </c>
      <c r="M67" s="194">
        <v>0.44</v>
      </c>
      <c r="N67" s="195">
        <v>1</v>
      </c>
      <c r="O67" s="195">
        <v>1</v>
      </c>
      <c r="P67" s="195">
        <v>1</v>
      </c>
      <c r="Q67"/>
      <c r="S67"/>
      <c r="V67"/>
      <c r="X67" s="2" t="s">
        <v>0</v>
      </c>
    </row>
    <row r="68" spans="2:24" ht="15" x14ac:dyDescent="0.25">
      <c r="B68" s="83">
        <v>8</v>
      </c>
      <c r="C68" s="128" t="s">
        <v>90</v>
      </c>
      <c r="D68" s="128" t="s">
        <v>148</v>
      </c>
      <c r="E68" s="128" t="s">
        <v>521</v>
      </c>
      <c r="F68" s="128" t="s">
        <v>526</v>
      </c>
      <c r="G68" s="128" t="str">
        <f t="shared" si="0"/>
        <v>Carrying Value with safeguard</v>
      </c>
      <c r="H68" s="195">
        <v>1</v>
      </c>
      <c r="I68" s="195">
        <v>1</v>
      </c>
      <c r="J68" s="195">
        <v>1</v>
      </c>
      <c r="K68" s="195">
        <v>1</v>
      </c>
      <c r="L68" s="195">
        <v>1</v>
      </c>
      <c r="M68" s="195">
        <v>1</v>
      </c>
      <c r="N68" s="195">
        <v>1</v>
      </c>
      <c r="O68" s="195">
        <v>1</v>
      </c>
      <c r="P68" s="195">
        <v>1</v>
      </c>
      <c r="Q68"/>
      <c r="S68"/>
      <c r="V68"/>
      <c r="X68" s="2" t="s">
        <v>0</v>
      </c>
    </row>
    <row r="69" spans="2:24" ht="15" x14ac:dyDescent="0.25">
      <c r="B69" s="83">
        <v>9</v>
      </c>
      <c r="C69" s="128" t="s">
        <v>91</v>
      </c>
      <c r="D69" s="128" t="s">
        <v>148</v>
      </c>
      <c r="E69" s="128" t="s">
        <v>521</v>
      </c>
      <c r="F69" s="128" t="s">
        <v>525</v>
      </c>
      <c r="G69" s="128" t="str">
        <f t="shared" si="0"/>
        <v>Scalar</v>
      </c>
      <c r="H69" s="195">
        <v>1</v>
      </c>
      <c r="I69" s="195">
        <v>1</v>
      </c>
      <c r="J69" s="196">
        <v>0.48899999999999999</v>
      </c>
      <c r="K69" s="196">
        <v>0.254</v>
      </c>
      <c r="L69" s="194">
        <v>0.32600000000000001</v>
      </c>
      <c r="M69" s="194">
        <v>0.15</v>
      </c>
      <c r="N69" s="195">
        <v>1</v>
      </c>
      <c r="O69" s="195">
        <v>1</v>
      </c>
      <c r="P69" s="195">
        <v>1</v>
      </c>
      <c r="Q69"/>
      <c r="S69"/>
      <c r="V69"/>
      <c r="X69" s="2" t="s">
        <v>0</v>
      </c>
    </row>
    <row r="70" spans="2:24" ht="15" x14ac:dyDescent="0.25">
      <c r="B70" s="83">
        <v>10</v>
      </c>
      <c r="C70" s="128" t="s">
        <v>92</v>
      </c>
      <c r="D70" s="128" t="s">
        <v>148</v>
      </c>
      <c r="E70" s="128" t="s">
        <v>521</v>
      </c>
      <c r="F70" s="128" t="s">
        <v>525</v>
      </c>
      <c r="G70" s="128" t="str">
        <f t="shared" si="0"/>
        <v>Scalar</v>
      </c>
      <c r="H70" s="195">
        <v>1</v>
      </c>
      <c r="I70" s="195">
        <v>1</v>
      </c>
      <c r="J70" s="196">
        <v>0.73899999999999999</v>
      </c>
      <c r="K70" s="196">
        <v>0.53200000000000003</v>
      </c>
      <c r="L70" s="194">
        <v>0.49299999999999999</v>
      </c>
      <c r="M70" s="194">
        <v>0.28000000000000003</v>
      </c>
      <c r="N70" s="195">
        <v>1</v>
      </c>
      <c r="O70" s="195">
        <v>1</v>
      </c>
      <c r="P70" s="195">
        <v>1</v>
      </c>
      <c r="Q70"/>
      <c r="S70"/>
      <c r="V70"/>
      <c r="X70" s="2" t="s">
        <v>0</v>
      </c>
    </row>
    <row r="71" spans="2:24" ht="15" x14ac:dyDescent="0.25">
      <c r="B71" s="83">
        <v>11</v>
      </c>
      <c r="C71" s="128" t="s">
        <v>93</v>
      </c>
      <c r="D71" s="128" t="s">
        <v>148</v>
      </c>
      <c r="E71" s="128" t="s">
        <v>521</v>
      </c>
      <c r="F71" s="128" t="s">
        <v>526</v>
      </c>
      <c r="G71" s="128" t="str">
        <f t="shared" si="0"/>
        <v>Carrying Value with safeguard</v>
      </c>
      <c r="H71" s="195">
        <v>1</v>
      </c>
      <c r="I71" s="195">
        <v>1</v>
      </c>
      <c r="J71" s="195">
        <v>1</v>
      </c>
      <c r="K71" s="195">
        <v>1</v>
      </c>
      <c r="L71" s="195">
        <v>1</v>
      </c>
      <c r="M71" s="195">
        <v>1</v>
      </c>
      <c r="N71" s="195">
        <v>1</v>
      </c>
      <c r="O71" s="195">
        <v>1</v>
      </c>
      <c r="P71" s="195">
        <v>1</v>
      </c>
      <c r="Q71"/>
      <c r="S71"/>
      <c r="V71"/>
      <c r="X71" s="2" t="s">
        <v>0</v>
      </c>
    </row>
    <row r="72" spans="2:24" ht="15" x14ac:dyDescent="0.25">
      <c r="B72" s="83">
        <v>12</v>
      </c>
      <c r="C72" s="128" t="s">
        <v>94</v>
      </c>
      <c r="D72" s="128" t="s">
        <v>148</v>
      </c>
      <c r="E72" s="128" t="s">
        <v>521</v>
      </c>
      <c r="F72" s="128" t="s">
        <v>525</v>
      </c>
      <c r="G72" s="128" t="str">
        <f t="shared" si="0"/>
        <v>Scalar</v>
      </c>
      <c r="H72" s="195">
        <v>1</v>
      </c>
      <c r="I72" s="195">
        <v>1</v>
      </c>
      <c r="J72" s="195">
        <v>1</v>
      </c>
      <c r="K72" s="195">
        <v>1</v>
      </c>
      <c r="L72" s="194">
        <v>0.66666666666666663</v>
      </c>
      <c r="M72" s="194">
        <v>0.66666666666666663</v>
      </c>
      <c r="N72" s="195">
        <v>1</v>
      </c>
      <c r="O72" s="195">
        <v>1</v>
      </c>
      <c r="P72" s="195">
        <v>1</v>
      </c>
      <c r="Q72"/>
      <c r="S72"/>
      <c r="V72"/>
      <c r="X72" s="2" t="s">
        <v>0</v>
      </c>
    </row>
    <row r="73" spans="2:24" ht="15" x14ac:dyDescent="0.25">
      <c r="B73" s="83">
        <v>13</v>
      </c>
      <c r="C73" s="128" t="s">
        <v>95</v>
      </c>
      <c r="D73" s="128" t="s">
        <v>148</v>
      </c>
      <c r="E73" s="128" t="s">
        <v>521</v>
      </c>
      <c r="F73" s="128" t="s">
        <v>525</v>
      </c>
      <c r="G73" s="128" t="str">
        <f t="shared" si="0"/>
        <v>Scalar</v>
      </c>
      <c r="H73" s="195">
        <v>1</v>
      </c>
      <c r="I73" s="195">
        <v>1</v>
      </c>
      <c r="J73" s="195">
        <v>1</v>
      </c>
      <c r="K73" s="195">
        <v>1</v>
      </c>
      <c r="L73" s="194">
        <v>0.66666666666666663</v>
      </c>
      <c r="M73" s="194">
        <v>0.66666666666666663</v>
      </c>
      <c r="N73" s="195">
        <v>1</v>
      </c>
      <c r="O73" s="195">
        <v>1</v>
      </c>
      <c r="P73" s="195">
        <v>1</v>
      </c>
      <c r="Q73"/>
      <c r="S73"/>
      <c r="V73"/>
      <c r="X73" s="2" t="s">
        <v>0</v>
      </c>
    </row>
    <row r="74" spans="2:24" ht="15" x14ac:dyDescent="0.25">
      <c r="B74" s="83">
        <v>14</v>
      </c>
      <c r="C74" s="128" t="s">
        <v>96</v>
      </c>
      <c r="D74" s="128" t="s">
        <v>148</v>
      </c>
      <c r="E74" s="128" t="s">
        <v>521</v>
      </c>
      <c r="F74" s="128" t="s">
        <v>526</v>
      </c>
      <c r="G74" s="128" t="str">
        <f t="shared" si="0"/>
        <v>Carrying Value with safeguard</v>
      </c>
      <c r="H74" s="195">
        <v>1</v>
      </c>
      <c r="I74" s="195">
        <v>1</v>
      </c>
      <c r="J74" s="195">
        <v>1</v>
      </c>
      <c r="K74" s="195">
        <v>1</v>
      </c>
      <c r="L74" s="195">
        <v>1</v>
      </c>
      <c r="M74" s="195">
        <v>1</v>
      </c>
      <c r="N74" s="195">
        <v>1</v>
      </c>
      <c r="O74" s="195">
        <v>1</v>
      </c>
      <c r="P74" s="195">
        <v>1</v>
      </c>
      <c r="Q74"/>
      <c r="S74"/>
      <c r="V74"/>
      <c r="X74" s="2" t="s">
        <v>0</v>
      </c>
    </row>
    <row r="75" spans="2:24" ht="15" x14ac:dyDescent="0.25">
      <c r="B75" s="83">
        <v>15</v>
      </c>
      <c r="C75" s="128" t="s">
        <v>97</v>
      </c>
      <c r="D75" s="128" t="s">
        <v>148</v>
      </c>
      <c r="E75" s="128" t="s">
        <v>521</v>
      </c>
      <c r="F75" s="128" t="s">
        <v>525</v>
      </c>
      <c r="G75" s="128" t="str">
        <f t="shared" si="0"/>
        <v>Scalar</v>
      </c>
      <c r="H75" s="195">
        <v>1</v>
      </c>
      <c r="I75" s="195">
        <v>1</v>
      </c>
      <c r="J75" s="195">
        <v>1</v>
      </c>
      <c r="K75" s="195">
        <v>1</v>
      </c>
      <c r="L75" s="194">
        <v>0.66666666666666663</v>
      </c>
      <c r="M75" s="194">
        <v>0.66666666666666663</v>
      </c>
      <c r="N75" s="195">
        <v>1</v>
      </c>
      <c r="O75" s="195">
        <v>1</v>
      </c>
      <c r="P75" s="195">
        <v>1</v>
      </c>
      <c r="Q75"/>
      <c r="S75"/>
      <c r="V75"/>
      <c r="X75" s="2" t="s">
        <v>0</v>
      </c>
    </row>
    <row r="76" spans="2:24" ht="15" x14ac:dyDescent="0.25">
      <c r="B76" s="83">
        <v>16</v>
      </c>
      <c r="C76" s="128" t="s">
        <v>98</v>
      </c>
      <c r="D76" s="128" t="s">
        <v>148</v>
      </c>
      <c r="E76" s="128" t="s">
        <v>521</v>
      </c>
      <c r="F76" s="128" t="s">
        <v>525</v>
      </c>
      <c r="G76" s="128" t="str">
        <f t="shared" si="0"/>
        <v>Scalar</v>
      </c>
      <c r="H76" s="195">
        <v>1</v>
      </c>
      <c r="I76" s="195">
        <v>1</v>
      </c>
      <c r="J76" s="195">
        <v>1</v>
      </c>
      <c r="K76" s="195">
        <v>1</v>
      </c>
      <c r="L76" s="194">
        <v>0.66666666666666663</v>
      </c>
      <c r="M76" s="194">
        <v>0.66666666666666663</v>
      </c>
      <c r="N76" s="195">
        <v>1</v>
      </c>
      <c r="O76" s="195">
        <v>1</v>
      </c>
      <c r="P76" s="195">
        <v>1</v>
      </c>
      <c r="Q76"/>
      <c r="S76"/>
      <c r="V76"/>
      <c r="X76" s="2" t="s">
        <v>0</v>
      </c>
    </row>
    <row r="77" spans="2:24" ht="15" x14ac:dyDescent="0.25">
      <c r="B77" s="83">
        <v>17</v>
      </c>
      <c r="C77" s="128" t="s">
        <v>99</v>
      </c>
      <c r="D77" s="128" t="s">
        <v>148</v>
      </c>
      <c r="E77" s="128" t="s">
        <v>521</v>
      </c>
      <c r="F77" s="128" t="s">
        <v>525</v>
      </c>
      <c r="G77" s="128" t="str">
        <f t="shared" ref="G77:G78" si="1">IF(F77="Yes", "Scalar", IF(E77="Fin", "Revenue", IF(D77="Insurance", "Carrying Value with safeguard", "Carrying Value")))</f>
        <v>Scalar</v>
      </c>
      <c r="H77" s="195">
        <v>1</v>
      </c>
      <c r="I77" s="195">
        <v>1</v>
      </c>
      <c r="J77" s="195">
        <v>1</v>
      </c>
      <c r="K77" s="195">
        <v>1</v>
      </c>
      <c r="L77" s="194">
        <v>1</v>
      </c>
      <c r="M77" s="194">
        <v>1</v>
      </c>
      <c r="N77" s="195">
        <v>1</v>
      </c>
      <c r="O77" s="195">
        <v>1</v>
      </c>
      <c r="P77" s="195">
        <v>1</v>
      </c>
      <c r="Q77"/>
      <c r="S77"/>
      <c r="V77"/>
      <c r="X77" s="2" t="s">
        <v>0</v>
      </c>
    </row>
    <row r="78" spans="2:24" ht="15" x14ac:dyDescent="0.25">
      <c r="B78" s="83">
        <v>18</v>
      </c>
      <c r="C78" s="128" t="s">
        <v>100</v>
      </c>
      <c r="D78" s="128" t="s">
        <v>148</v>
      </c>
      <c r="E78" s="128" t="s">
        <v>521</v>
      </c>
      <c r="F78" s="128" t="s">
        <v>525</v>
      </c>
      <c r="G78" s="128" t="str">
        <f t="shared" si="1"/>
        <v>Scalar</v>
      </c>
      <c r="H78" s="195">
        <v>1</v>
      </c>
      <c r="I78" s="195">
        <v>1</v>
      </c>
      <c r="J78" s="195">
        <v>1</v>
      </c>
      <c r="K78" s="195">
        <v>1</v>
      </c>
      <c r="L78" s="194">
        <v>1</v>
      </c>
      <c r="M78" s="194">
        <v>1</v>
      </c>
      <c r="N78" s="195">
        <v>1</v>
      </c>
      <c r="O78" s="195">
        <v>1</v>
      </c>
      <c r="P78" s="195">
        <v>1</v>
      </c>
      <c r="Q78"/>
      <c r="S78"/>
      <c r="V78"/>
      <c r="X78" s="2" t="s">
        <v>0</v>
      </c>
    </row>
    <row r="79" spans="2:24" ht="15" x14ac:dyDescent="0.25">
      <c r="B79" s="83">
        <v>19</v>
      </c>
      <c r="C79" s="128" t="s">
        <v>101</v>
      </c>
      <c r="D79" s="128" t="s">
        <v>148</v>
      </c>
      <c r="E79" s="128" t="s">
        <v>521</v>
      </c>
      <c r="F79" s="128" t="s">
        <v>525</v>
      </c>
      <c r="G79" s="128" t="str">
        <f t="shared" si="0"/>
        <v>Scalar</v>
      </c>
      <c r="H79" s="195">
        <v>1</v>
      </c>
      <c r="I79" s="195">
        <v>1</v>
      </c>
      <c r="J79" s="196">
        <v>1.508</v>
      </c>
      <c r="K79" s="196">
        <v>1.7410000000000001</v>
      </c>
      <c r="L79" s="194">
        <v>1</v>
      </c>
      <c r="M79" s="194">
        <v>1.01</v>
      </c>
      <c r="N79" s="195">
        <v>1</v>
      </c>
      <c r="O79" s="195">
        <v>1</v>
      </c>
      <c r="P79" s="195">
        <v>1</v>
      </c>
      <c r="Q79"/>
      <c r="S79"/>
      <c r="V79"/>
      <c r="X79" s="2" t="s">
        <v>0</v>
      </c>
    </row>
    <row r="80" spans="2:24" ht="15" x14ac:dyDescent="0.25">
      <c r="B80" s="83">
        <v>20</v>
      </c>
      <c r="C80" s="128" t="s">
        <v>102</v>
      </c>
      <c r="D80" s="128" t="s">
        <v>148</v>
      </c>
      <c r="E80" s="128" t="s">
        <v>521</v>
      </c>
      <c r="F80" s="128" t="s">
        <v>525</v>
      </c>
      <c r="G80" s="128" t="str">
        <f t="shared" si="0"/>
        <v>Scalar</v>
      </c>
      <c r="H80" s="195">
        <v>1</v>
      </c>
      <c r="I80" s="195">
        <v>1</v>
      </c>
      <c r="J80" s="195">
        <v>1</v>
      </c>
      <c r="K80" s="195">
        <v>1.24</v>
      </c>
      <c r="L80" s="194">
        <v>0.66666666666666663</v>
      </c>
      <c r="M80" s="194">
        <v>0.72</v>
      </c>
      <c r="N80" s="195">
        <v>1</v>
      </c>
      <c r="O80" s="195">
        <v>1</v>
      </c>
      <c r="P80" s="195">
        <v>1</v>
      </c>
      <c r="Q80"/>
      <c r="S80"/>
      <c r="V80"/>
      <c r="X80" s="2" t="s">
        <v>0</v>
      </c>
    </row>
    <row r="81" spans="2:24" ht="15" x14ac:dyDescent="0.25">
      <c r="B81" s="83">
        <v>21</v>
      </c>
      <c r="C81" s="128" t="s">
        <v>103</v>
      </c>
      <c r="D81" s="128" t="s">
        <v>148</v>
      </c>
      <c r="E81" s="128" t="s">
        <v>521</v>
      </c>
      <c r="F81" s="128" t="s">
        <v>525</v>
      </c>
      <c r="G81" s="128" t="str">
        <f t="shared" si="0"/>
        <v>Scalar</v>
      </c>
      <c r="H81" s="195">
        <v>1</v>
      </c>
      <c r="I81" s="195">
        <v>1</v>
      </c>
      <c r="J81" s="196">
        <v>1.7190000000000001</v>
      </c>
      <c r="K81" s="196">
        <v>2.3180000000000001</v>
      </c>
      <c r="L81" s="194">
        <v>1.1499999999999999</v>
      </c>
      <c r="M81" s="194">
        <v>1.21</v>
      </c>
      <c r="N81" s="195">
        <v>1</v>
      </c>
      <c r="O81" s="195">
        <v>1</v>
      </c>
      <c r="P81" s="195">
        <v>1</v>
      </c>
      <c r="Q81"/>
      <c r="S81"/>
      <c r="V81"/>
      <c r="X81" s="2" t="s">
        <v>0</v>
      </c>
    </row>
    <row r="82" spans="2:24" ht="15" x14ac:dyDescent="0.25">
      <c r="B82" s="83">
        <v>22</v>
      </c>
      <c r="C82" s="128" t="s">
        <v>104</v>
      </c>
      <c r="D82" s="128" t="s">
        <v>148</v>
      </c>
      <c r="E82" s="128" t="s">
        <v>521</v>
      </c>
      <c r="F82" s="128" t="s">
        <v>525</v>
      </c>
      <c r="G82" s="128" t="str">
        <f t="shared" si="0"/>
        <v>Scalar</v>
      </c>
      <c r="H82" s="195">
        <v>1</v>
      </c>
      <c r="I82" s="195">
        <v>1</v>
      </c>
      <c r="J82" s="195">
        <v>1</v>
      </c>
      <c r="K82" s="195">
        <v>1</v>
      </c>
      <c r="L82" s="194">
        <v>0.66666666666666663</v>
      </c>
      <c r="M82" s="194">
        <v>0.66666666666666663</v>
      </c>
      <c r="N82" s="195">
        <v>1</v>
      </c>
      <c r="O82" s="195">
        <v>1</v>
      </c>
      <c r="P82" s="195">
        <v>1</v>
      </c>
      <c r="Q82"/>
      <c r="S82"/>
      <c r="V82"/>
      <c r="X82" s="2" t="s">
        <v>0</v>
      </c>
    </row>
    <row r="83" spans="2:24" ht="15" x14ac:dyDescent="0.25">
      <c r="B83" s="83">
        <v>23</v>
      </c>
      <c r="C83" s="128" t="s">
        <v>105</v>
      </c>
      <c r="D83" s="128" t="s">
        <v>148</v>
      </c>
      <c r="E83" s="128" t="s">
        <v>521</v>
      </c>
      <c r="F83" s="128" t="s">
        <v>525</v>
      </c>
      <c r="G83" s="128" t="str">
        <f t="shared" si="0"/>
        <v>Scalar</v>
      </c>
      <c r="H83" s="195">
        <v>1</v>
      </c>
      <c r="I83" s="195">
        <v>1</v>
      </c>
      <c r="J83" s="195">
        <v>1</v>
      </c>
      <c r="K83" s="195">
        <v>1</v>
      </c>
      <c r="L83" s="194">
        <v>1</v>
      </c>
      <c r="M83" s="194">
        <v>1</v>
      </c>
      <c r="N83" s="195">
        <v>1</v>
      </c>
      <c r="O83" s="195">
        <v>1</v>
      </c>
      <c r="P83" s="195">
        <v>1</v>
      </c>
      <c r="Q83"/>
      <c r="S83"/>
      <c r="V83"/>
      <c r="X83" s="2" t="s">
        <v>0</v>
      </c>
    </row>
    <row r="84" spans="2:24" ht="15" x14ac:dyDescent="0.25">
      <c r="B84" s="83">
        <v>24</v>
      </c>
      <c r="C84" s="128" t="s">
        <v>106</v>
      </c>
      <c r="D84" s="128" t="s">
        <v>148</v>
      </c>
      <c r="E84" s="128" t="s">
        <v>521</v>
      </c>
      <c r="F84" s="128" t="s">
        <v>525</v>
      </c>
      <c r="G84" s="128" t="str">
        <f t="shared" si="0"/>
        <v>Scalar</v>
      </c>
      <c r="H84" s="195">
        <v>1</v>
      </c>
      <c r="I84" s="195">
        <v>1</v>
      </c>
      <c r="J84" s="195">
        <v>1</v>
      </c>
      <c r="K84" s="195">
        <v>1</v>
      </c>
      <c r="L84" s="194">
        <v>0.66666666666666663</v>
      </c>
      <c r="M84" s="194">
        <v>0.66666666666666663</v>
      </c>
      <c r="N84" s="195">
        <v>1</v>
      </c>
      <c r="O84" s="195">
        <v>1</v>
      </c>
      <c r="P84" s="195">
        <v>1</v>
      </c>
      <c r="Q84"/>
      <c r="S84"/>
      <c r="V84"/>
      <c r="X84" s="2" t="s">
        <v>0</v>
      </c>
    </row>
    <row r="85" spans="2:24" ht="15" x14ac:dyDescent="0.25">
      <c r="B85" s="83">
        <v>25</v>
      </c>
      <c r="C85" s="128" t="s">
        <v>107</v>
      </c>
      <c r="D85" s="128" t="s">
        <v>148</v>
      </c>
      <c r="E85" s="128" t="s">
        <v>521</v>
      </c>
      <c r="F85" s="128" t="s">
        <v>525</v>
      </c>
      <c r="G85" s="128" t="str">
        <f t="shared" si="0"/>
        <v>Scalar</v>
      </c>
      <c r="H85" s="195">
        <v>1</v>
      </c>
      <c r="I85" s="195">
        <v>1</v>
      </c>
      <c r="J85" s="195">
        <v>1</v>
      </c>
      <c r="K85" s="195">
        <v>1</v>
      </c>
      <c r="L85" s="195">
        <v>1</v>
      </c>
      <c r="M85" s="195">
        <v>1</v>
      </c>
      <c r="N85" s="195">
        <v>1</v>
      </c>
      <c r="O85" s="195">
        <v>1</v>
      </c>
      <c r="P85" s="195">
        <v>1</v>
      </c>
      <c r="Q85"/>
      <c r="S85"/>
      <c r="V85"/>
      <c r="X85" s="2" t="s">
        <v>0</v>
      </c>
    </row>
    <row r="86" spans="2:24" ht="15" x14ac:dyDescent="0.25">
      <c r="B86" s="83">
        <v>26</v>
      </c>
      <c r="C86" s="128" t="s">
        <v>108</v>
      </c>
      <c r="D86" s="128" t="s">
        <v>148</v>
      </c>
      <c r="E86" s="128" t="s">
        <v>521</v>
      </c>
      <c r="F86" s="128" t="s">
        <v>525</v>
      </c>
      <c r="G86" s="128" t="str">
        <f t="shared" si="0"/>
        <v>Scalar</v>
      </c>
      <c r="H86" s="195">
        <v>1</v>
      </c>
      <c r="I86" s="195">
        <v>1</v>
      </c>
      <c r="J86" s="195">
        <v>1</v>
      </c>
      <c r="K86" s="195">
        <v>1</v>
      </c>
      <c r="L86" s="194">
        <v>1</v>
      </c>
      <c r="M86" s="194">
        <v>1</v>
      </c>
      <c r="N86" s="195">
        <v>1</v>
      </c>
      <c r="O86" s="195">
        <v>1</v>
      </c>
      <c r="P86" s="195">
        <v>1</v>
      </c>
      <c r="Q86"/>
      <c r="S86"/>
      <c r="V86"/>
      <c r="X86" s="2" t="s">
        <v>0</v>
      </c>
    </row>
    <row r="87" spans="2:24" ht="15" customHeight="1" x14ac:dyDescent="0.25">
      <c r="B87" s="83">
        <v>27</v>
      </c>
      <c r="C87" s="128" t="s">
        <v>109</v>
      </c>
      <c r="D87" s="128" t="s">
        <v>148</v>
      </c>
      <c r="E87" s="128" t="s">
        <v>521</v>
      </c>
      <c r="F87" s="128" t="s">
        <v>525</v>
      </c>
      <c r="G87" s="128" t="str">
        <f t="shared" si="0"/>
        <v>Scalar</v>
      </c>
      <c r="H87" s="195">
        <v>1</v>
      </c>
      <c r="I87" s="195">
        <v>1</v>
      </c>
      <c r="J87" s="195">
        <v>1</v>
      </c>
      <c r="K87" s="195">
        <v>1</v>
      </c>
      <c r="L87" s="194">
        <v>0.66666666666666663</v>
      </c>
      <c r="M87" s="194">
        <v>0.66666666666666663</v>
      </c>
      <c r="N87" s="195">
        <v>1</v>
      </c>
      <c r="O87" s="195">
        <v>1</v>
      </c>
      <c r="P87" s="195">
        <v>1</v>
      </c>
      <c r="Q87"/>
      <c r="S87"/>
      <c r="V87"/>
      <c r="X87" s="2" t="s">
        <v>0</v>
      </c>
    </row>
    <row r="88" spans="2:24" ht="15" x14ac:dyDescent="0.25">
      <c r="B88" s="83">
        <v>28</v>
      </c>
      <c r="C88" s="128" t="s">
        <v>110</v>
      </c>
      <c r="D88" s="128" t="s">
        <v>148</v>
      </c>
      <c r="E88" s="128" t="s">
        <v>521</v>
      </c>
      <c r="F88" s="128" t="s">
        <v>525</v>
      </c>
      <c r="G88" s="128" t="str">
        <f t="shared" si="0"/>
        <v>Scalar</v>
      </c>
      <c r="H88" s="195">
        <v>1</v>
      </c>
      <c r="I88" s="195">
        <v>1</v>
      </c>
      <c r="J88" s="196">
        <v>0.68300000000000005</v>
      </c>
      <c r="K88" s="196">
        <v>0.53700000000000003</v>
      </c>
      <c r="L88" s="194">
        <v>0.45500000000000002</v>
      </c>
      <c r="M88" s="194">
        <v>0.31</v>
      </c>
      <c r="N88" s="195">
        <v>1</v>
      </c>
      <c r="O88" s="195">
        <v>1</v>
      </c>
      <c r="P88" s="195">
        <v>1</v>
      </c>
      <c r="Q88"/>
      <c r="S88"/>
      <c r="V88"/>
      <c r="X88" s="2" t="s">
        <v>0</v>
      </c>
    </row>
    <row r="89" spans="2:24" ht="15" x14ac:dyDescent="0.25">
      <c r="B89" s="83">
        <v>29</v>
      </c>
      <c r="C89" s="128" t="s">
        <v>111</v>
      </c>
      <c r="D89" s="128" t="s">
        <v>148</v>
      </c>
      <c r="E89" s="128" t="s">
        <v>521</v>
      </c>
      <c r="F89" s="128" t="s">
        <v>525</v>
      </c>
      <c r="G89" s="128" t="str">
        <f t="shared" si="0"/>
        <v>Scalar</v>
      </c>
      <c r="H89" s="195">
        <v>1</v>
      </c>
      <c r="I89" s="195">
        <v>1</v>
      </c>
      <c r="J89" s="196">
        <v>0.94099999999999995</v>
      </c>
      <c r="K89" s="196">
        <v>0.89200000000000002</v>
      </c>
      <c r="L89" s="194">
        <v>0.63</v>
      </c>
      <c r="M89" s="194">
        <v>0.47</v>
      </c>
      <c r="N89" s="195">
        <v>1</v>
      </c>
      <c r="O89" s="195">
        <v>1</v>
      </c>
      <c r="P89" s="195">
        <v>1</v>
      </c>
      <c r="Q89"/>
      <c r="S89"/>
      <c r="V89"/>
      <c r="X89" s="2" t="s">
        <v>0</v>
      </c>
    </row>
    <row r="90" spans="2:24" ht="15" x14ac:dyDescent="0.25">
      <c r="B90" s="83">
        <v>30</v>
      </c>
      <c r="C90" s="128" t="s">
        <v>112</v>
      </c>
      <c r="D90" s="128" t="s">
        <v>148</v>
      </c>
      <c r="E90" s="128" t="s">
        <v>521</v>
      </c>
      <c r="F90" s="128" t="s">
        <v>525</v>
      </c>
      <c r="G90" s="128" t="str">
        <f t="shared" si="0"/>
        <v>Scalar</v>
      </c>
      <c r="H90" s="195">
        <v>1</v>
      </c>
      <c r="I90" s="195">
        <v>1</v>
      </c>
      <c r="J90" s="196">
        <v>0.68300000000000005</v>
      </c>
      <c r="K90" s="196">
        <v>0.53700000000000003</v>
      </c>
      <c r="L90" s="194">
        <v>0.45500000000000002</v>
      </c>
      <c r="M90" s="194">
        <v>0.31</v>
      </c>
      <c r="N90" s="195">
        <v>1</v>
      </c>
      <c r="O90" s="195">
        <v>1</v>
      </c>
      <c r="P90" s="195">
        <v>1</v>
      </c>
      <c r="Q90"/>
      <c r="S90"/>
      <c r="V90"/>
      <c r="X90" s="2" t="s">
        <v>0</v>
      </c>
    </row>
    <row r="91" spans="2:24" ht="15" x14ac:dyDescent="0.25">
      <c r="B91" s="83">
        <v>31</v>
      </c>
      <c r="C91" s="128" t="s">
        <v>113</v>
      </c>
      <c r="D91" s="128" t="s">
        <v>148</v>
      </c>
      <c r="E91" s="128" t="s">
        <v>521</v>
      </c>
      <c r="F91" s="128" t="s">
        <v>525</v>
      </c>
      <c r="G91" s="128" t="str">
        <f t="shared" si="0"/>
        <v>Scalar</v>
      </c>
      <c r="H91" s="195">
        <v>1</v>
      </c>
      <c r="I91" s="195">
        <v>1</v>
      </c>
      <c r="J91" s="196">
        <v>0.94099999999999995</v>
      </c>
      <c r="K91" s="196">
        <v>0.89200000000000002</v>
      </c>
      <c r="L91" s="194">
        <v>0.63</v>
      </c>
      <c r="M91" s="194">
        <v>0.47</v>
      </c>
      <c r="N91" s="195">
        <v>1</v>
      </c>
      <c r="O91" s="195">
        <v>1</v>
      </c>
      <c r="P91" s="195">
        <v>1</v>
      </c>
      <c r="Q91"/>
      <c r="S91"/>
      <c r="V91"/>
      <c r="X91" s="2" t="s">
        <v>0</v>
      </c>
    </row>
    <row r="92" spans="2:24" ht="15" x14ac:dyDescent="0.25">
      <c r="B92" s="83">
        <v>32</v>
      </c>
      <c r="C92" s="128" t="s">
        <v>114</v>
      </c>
      <c r="D92" s="128" t="s">
        <v>148</v>
      </c>
      <c r="E92" s="128" t="s">
        <v>521</v>
      </c>
      <c r="F92" s="128" t="s">
        <v>525</v>
      </c>
      <c r="G92" s="128" t="str">
        <f t="shared" si="0"/>
        <v>Scalar</v>
      </c>
      <c r="H92" s="195">
        <v>1</v>
      </c>
      <c r="I92" s="195">
        <v>1</v>
      </c>
      <c r="J92" s="195">
        <v>1</v>
      </c>
      <c r="K92" s="195">
        <v>1</v>
      </c>
      <c r="L92" s="194">
        <v>0.66666666666666663</v>
      </c>
      <c r="M92" s="194">
        <v>0.66666666666666663</v>
      </c>
      <c r="N92" s="195">
        <v>1</v>
      </c>
      <c r="O92" s="195">
        <v>1</v>
      </c>
      <c r="P92" s="195">
        <v>1</v>
      </c>
      <c r="Q92"/>
      <c r="S92"/>
      <c r="V92"/>
      <c r="X92" s="2" t="s">
        <v>0</v>
      </c>
    </row>
    <row r="93" spans="2:24" ht="15" x14ac:dyDescent="0.25">
      <c r="B93" s="83">
        <v>33</v>
      </c>
      <c r="C93" s="128" t="s">
        <v>115</v>
      </c>
      <c r="D93" s="128" t="s">
        <v>148</v>
      </c>
      <c r="E93" s="128" t="s">
        <v>521</v>
      </c>
      <c r="F93" s="128" t="s">
        <v>525</v>
      </c>
      <c r="G93" s="128" t="str">
        <f t="shared" si="0"/>
        <v>Scalar</v>
      </c>
      <c r="H93" s="195">
        <v>1</v>
      </c>
      <c r="I93" s="195">
        <v>1</v>
      </c>
      <c r="J93" s="195">
        <v>1</v>
      </c>
      <c r="K93" s="195">
        <v>1</v>
      </c>
      <c r="L93" s="194">
        <v>0.66666666666666663</v>
      </c>
      <c r="M93" s="194">
        <v>0.66666666666666663</v>
      </c>
      <c r="N93" s="195">
        <v>1</v>
      </c>
      <c r="O93" s="195">
        <v>1</v>
      </c>
      <c r="P93" s="195">
        <v>1</v>
      </c>
      <c r="Q93"/>
      <c r="S93"/>
      <c r="V93"/>
      <c r="X93" s="2" t="s">
        <v>0</v>
      </c>
    </row>
    <row r="94" spans="2:24" ht="15" x14ac:dyDescent="0.25">
      <c r="B94" s="83">
        <v>34</v>
      </c>
      <c r="C94" s="128" t="s">
        <v>116</v>
      </c>
      <c r="D94" s="128" t="s">
        <v>148</v>
      </c>
      <c r="E94" s="128" t="s">
        <v>521</v>
      </c>
      <c r="F94" s="128" t="s">
        <v>525</v>
      </c>
      <c r="G94" s="128" t="str">
        <f t="shared" si="0"/>
        <v>Scalar</v>
      </c>
      <c r="H94" s="195">
        <v>1</v>
      </c>
      <c r="I94" s="195">
        <v>1</v>
      </c>
      <c r="J94" s="195">
        <v>1</v>
      </c>
      <c r="K94" s="195">
        <v>1</v>
      </c>
      <c r="L94" s="194">
        <v>0.66666666666666663</v>
      </c>
      <c r="M94" s="194">
        <v>0.66666666666666663</v>
      </c>
      <c r="N94" s="195">
        <v>1</v>
      </c>
      <c r="O94" s="195">
        <v>1</v>
      </c>
      <c r="P94" s="195">
        <v>1</v>
      </c>
      <c r="Q94"/>
      <c r="S94"/>
      <c r="V94"/>
      <c r="X94" s="2" t="s">
        <v>0</v>
      </c>
    </row>
    <row r="95" spans="2:24" ht="15" x14ac:dyDescent="0.25">
      <c r="B95" s="83">
        <v>35</v>
      </c>
      <c r="C95" s="128" t="s">
        <v>117</v>
      </c>
      <c r="D95" s="128" t="s">
        <v>148</v>
      </c>
      <c r="E95" s="128" t="s">
        <v>521</v>
      </c>
      <c r="F95" s="128" t="s">
        <v>525</v>
      </c>
      <c r="G95" s="128" t="str">
        <f t="shared" si="0"/>
        <v>Scalar</v>
      </c>
      <c r="H95" s="195">
        <v>1</v>
      </c>
      <c r="I95" s="195">
        <v>1</v>
      </c>
      <c r="J95" s="196">
        <v>0.504</v>
      </c>
      <c r="K95" s="196">
        <v>0.27600000000000002</v>
      </c>
      <c r="L95" s="194">
        <v>0.33500000000000002</v>
      </c>
      <c r="M95" s="194">
        <v>0.16</v>
      </c>
      <c r="N95" s="195">
        <v>1</v>
      </c>
      <c r="O95" s="195">
        <v>1</v>
      </c>
      <c r="P95" s="195">
        <v>1</v>
      </c>
      <c r="Q95"/>
      <c r="S95"/>
      <c r="V95"/>
      <c r="X95" s="2" t="s">
        <v>0</v>
      </c>
    </row>
    <row r="96" spans="2:24" ht="15" x14ac:dyDescent="0.25">
      <c r="B96" s="83">
        <v>36</v>
      </c>
      <c r="C96" s="128" t="s">
        <v>118</v>
      </c>
      <c r="D96" s="128" t="s">
        <v>148</v>
      </c>
      <c r="E96" s="128" t="s">
        <v>521</v>
      </c>
      <c r="F96" s="128" t="s">
        <v>525</v>
      </c>
      <c r="G96" s="128" t="str">
        <f t="shared" si="0"/>
        <v>Scalar</v>
      </c>
      <c r="H96" s="195">
        <v>1</v>
      </c>
      <c r="I96" s="195">
        <v>1</v>
      </c>
      <c r="J96" s="196">
        <v>1.0369999999999999</v>
      </c>
      <c r="K96" s="196">
        <v>1.0669999999999999</v>
      </c>
      <c r="L96" s="194">
        <v>0.69</v>
      </c>
      <c r="M96" s="194">
        <v>0.56000000000000005</v>
      </c>
      <c r="N96" s="195">
        <v>1</v>
      </c>
      <c r="O96" s="195">
        <v>1</v>
      </c>
      <c r="P96" s="195">
        <v>1</v>
      </c>
      <c r="Q96"/>
      <c r="S96"/>
      <c r="V96"/>
      <c r="X96" s="2" t="s">
        <v>0</v>
      </c>
    </row>
    <row r="97" spans="2:24" ht="15" x14ac:dyDescent="0.25">
      <c r="B97" s="83">
        <v>37</v>
      </c>
      <c r="C97" s="128" t="s">
        <v>119</v>
      </c>
      <c r="D97" s="128" t="s">
        <v>148</v>
      </c>
      <c r="E97" s="128" t="s">
        <v>521</v>
      </c>
      <c r="F97" s="128" t="s">
        <v>525</v>
      </c>
      <c r="G97" s="128" t="str">
        <f t="shared" si="0"/>
        <v>Scalar</v>
      </c>
      <c r="H97" s="195">
        <v>1</v>
      </c>
      <c r="I97" s="195">
        <v>1</v>
      </c>
      <c r="J97" s="195">
        <v>1</v>
      </c>
      <c r="K97" s="195">
        <v>1</v>
      </c>
      <c r="L97" s="194">
        <v>1</v>
      </c>
      <c r="M97" s="194">
        <v>1</v>
      </c>
      <c r="N97" s="195">
        <v>1</v>
      </c>
      <c r="O97" s="195">
        <v>1</v>
      </c>
      <c r="P97" s="195">
        <v>1</v>
      </c>
      <c r="Q97"/>
      <c r="S97"/>
      <c r="V97"/>
      <c r="X97" s="2" t="s">
        <v>0</v>
      </c>
    </row>
    <row r="98" spans="2:24" ht="15" x14ac:dyDescent="0.25">
      <c r="B98" s="83">
        <v>38</v>
      </c>
      <c r="C98" s="128" t="s">
        <v>120</v>
      </c>
      <c r="D98" s="128" t="s">
        <v>148</v>
      </c>
      <c r="E98" s="128" t="s">
        <v>522</v>
      </c>
      <c r="F98" s="128" t="s">
        <v>525</v>
      </c>
      <c r="G98" s="128" t="str">
        <f t="shared" si="0"/>
        <v>Scalar</v>
      </c>
      <c r="H98" s="195">
        <v>1</v>
      </c>
      <c r="I98" s="195">
        <v>1</v>
      </c>
      <c r="J98" s="195">
        <v>1</v>
      </c>
      <c r="K98" s="195">
        <v>1</v>
      </c>
      <c r="L98" s="194">
        <v>0.66666666666666663</v>
      </c>
      <c r="M98" s="194">
        <v>0.66666666666666663</v>
      </c>
      <c r="N98" s="195">
        <v>1</v>
      </c>
      <c r="O98" s="195">
        <v>0.83333333333333337</v>
      </c>
      <c r="P98" s="195">
        <v>1</v>
      </c>
      <c r="Q98"/>
      <c r="S98"/>
      <c r="V98"/>
      <c r="X98" s="2" t="s">
        <v>0</v>
      </c>
    </row>
    <row r="99" spans="2:24" ht="15" x14ac:dyDescent="0.25">
      <c r="B99" s="83">
        <v>39</v>
      </c>
      <c r="C99" s="128" t="s">
        <v>121</v>
      </c>
      <c r="D99" s="128" t="s">
        <v>148</v>
      </c>
      <c r="E99" s="128" t="s">
        <v>522</v>
      </c>
      <c r="F99" s="128" t="s">
        <v>525</v>
      </c>
      <c r="G99" s="128" t="str">
        <f t="shared" si="0"/>
        <v>Scalar</v>
      </c>
      <c r="H99" s="195">
        <v>1</v>
      </c>
      <c r="I99" s="195">
        <v>1</v>
      </c>
      <c r="J99" s="195">
        <v>1</v>
      </c>
      <c r="K99" s="195">
        <v>1</v>
      </c>
      <c r="L99" s="194">
        <v>0.66666666666666663</v>
      </c>
      <c r="M99" s="194">
        <v>0.66666666666666663</v>
      </c>
      <c r="N99" s="195">
        <v>1</v>
      </c>
      <c r="O99" s="195">
        <v>0.83333333333333337</v>
      </c>
      <c r="P99" s="195">
        <v>1</v>
      </c>
      <c r="Q99"/>
      <c r="S99"/>
      <c r="V99"/>
      <c r="X99" s="2" t="s">
        <v>0</v>
      </c>
    </row>
    <row r="100" spans="2:24" ht="15" x14ac:dyDescent="0.25">
      <c r="B100" s="83">
        <v>40</v>
      </c>
      <c r="C100" s="128" t="s">
        <v>122</v>
      </c>
      <c r="D100" s="128" t="s">
        <v>148</v>
      </c>
      <c r="E100" s="128" t="s">
        <v>522</v>
      </c>
      <c r="F100" s="128" t="s">
        <v>525</v>
      </c>
      <c r="G100" s="128" t="str">
        <f t="shared" si="0"/>
        <v>Scalar</v>
      </c>
      <c r="H100" s="195">
        <v>1</v>
      </c>
      <c r="I100" s="195">
        <v>1</v>
      </c>
      <c r="J100" s="195">
        <v>1</v>
      </c>
      <c r="K100" s="195">
        <v>1</v>
      </c>
      <c r="L100" s="194">
        <v>0.66666666666666663</v>
      </c>
      <c r="M100" s="194">
        <v>0.66666666666666663</v>
      </c>
      <c r="N100" s="195">
        <v>1</v>
      </c>
      <c r="O100" s="195">
        <v>0.83333333333333337</v>
      </c>
      <c r="P100" s="195">
        <v>1</v>
      </c>
      <c r="Q100"/>
      <c r="S100"/>
      <c r="V100"/>
      <c r="X100" s="2" t="s">
        <v>0</v>
      </c>
    </row>
    <row r="101" spans="2:24" ht="15" x14ac:dyDescent="0.25">
      <c r="B101" s="83">
        <v>41</v>
      </c>
      <c r="C101" s="128" t="s">
        <v>123</v>
      </c>
      <c r="D101" s="128" t="s">
        <v>148</v>
      </c>
      <c r="E101" s="128" t="s">
        <v>522</v>
      </c>
      <c r="F101" s="128" t="s">
        <v>525</v>
      </c>
      <c r="G101" s="128" t="str">
        <f t="shared" si="0"/>
        <v>Scalar</v>
      </c>
      <c r="H101" s="195">
        <v>1</v>
      </c>
      <c r="I101" s="195">
        <v>1</v>
      </c>
      <c r="J101" s="195">
        <v>1</v>
      </c>
      <c r="K101" s="195">
        <v>1</v>
      </c>
      <c r="L101" s="194">
        <v>0.66666666666666663</v>
      </c>
      <c r="M101" s="194">
        <v>0.66666666666666663</v>
      </c>
      <c r="N101" s="195">
        <v>1</v>
      </c>
      <c r="O101" s="195">
        <v>0.83333333333333337</v>
      </c>
      <c r="P101" s="195">
        <v>1</v>
      </c>
      <c r="Q101"/>
      <c r="S101"/>
      <c r="V101"/>
      <c r="X101" s="2" t="s">
        <v>0</v>
      </c>
    </row>
    <row r="102" spans="2:24" ht="15" x14ac:dyDescent="0.25">
      <c r="B102" s="83">
        <v>42</v>
      </c>
      <c r="C102" s="128" t="s">
        <v>124</v>
      </c>
      <c r="D102" s="128" t="s">
        <v>148</v>
      </c>
      <c r="E102" s="128" t="s">
        <v>522</v>
      </c>
      <c r="F102" s="128" t="s">
        <v>525</v>
      </c>
      <c r="G102" s="128" t="str">
        <f t="shared" si="0"/>
        <v>Scalar</v>
      </c>
      <c r="H102" s="195">
        <v>1</v>
      </c>
      <c r="I102" s="195">
        <v>1</v>
      </c>
      <c r="J102" s="195">
        <v>1</v>
      </c>
      <c r="K102" s="195">
        <v>1</v>
      </c>
      <c r="L102" s="194">
        <v>0.66666666666666663</v>
      </c>
      <c r="M102" s="194">
        <v>0.66666666666666663</v>
      </c>
      <c r="N102" s="195">
        <v>1</v>
      </c>
      <c r="O102" s="195">
        <v>0.83333333333333337</v>
      </c>
      <c r="P102" s="195">
        <v>1</v>
      </c>
      <c r="Q102"/>
      <c r="S102"/>
      <c r="V102"/>
      <c r="X102" s="2" t="s">
        <v>0</v>
      </c>
    </row>
    <row r="103" spans="2:24" ht="15" x14ac:dyDescent="0.25">
      <c r="B103" s="83">
        <v>43</v>
      </c>
      <c r="C103" s="128" t="s">
        <v>125</v>
      </c>
      <c r="D103" s="128" t="s">
        <v>148</v>
      </c>
      <c r="E103" s="128" t="s">
        <v>521</v>
      </c>
      <c r="F103" s="128" t="s">
        <v>526</v>
      </c>
      <c r="G103" s="128" t="str">
        <f t="shared" si="0"/>
        <v>Carrying Value with safeguard</v>
      </c>
      <c r="H103" s="195">
        <v>1</v>
      </c>
      <c r="I103" s="195">
        <v>1</v>
      </c>
      <c r="J103" s="195">
        <v>1</v>
      </c>
      <c r="K103" s="195">
        <v>1</v>
      </c>
      <c r="L103" s="195">
        <v>1</v>
      </c>
      <c r="M103" s="195">
        <v>1</v>
      </c>
      <c r="N103" s="195">
        <v>1</v>
      </c>
      <c r="O103" s="195">
        <v>1</v>
      </c>
      <c r="P103" s="195">
        <v>1</v>
      </c>
      <c r="Q103"/>
      <c r="S103"/>
      <c r="V103"/>
      <c r="X103" s="2" t="s">
        <v>0</v>
      </c>
    </row>
    <row r="104" spans="2:24" ht="15" x14ac:dyDescent="0.25">
      <c r="B104" s="83">
        <v>44</v>
      </c>
      <c r="C104" s="128" t="s">
        <v>126</v>
      </c>
      <c r="D104" s="128" t="s">
        <v>148</v>
      </c>
      <c r="E104" s="128" t="s">
        <v>521</v>
      </c>
      <c r="F104" s="128" t="s">
        <v>526</v>
      </c>
      <c r="G104" s="128" t="str">
        <f t="shared" si="0"/>
        <v>Carrying Value with safeguard</v>
      </c>
      <c r="H104" s="195">
        <v>1</v>
      </c>
      <c r="I104" s="195">
        <v>1</v>
      </c>
      <c r="J104" s="195">
        <v>1</v>
      </c>
      <c r="K104" s="195">
        <v>1</v>
      </c>
      <c r="L104" s="195">
        <v>1</v>
      </c>
      <c r="M104" s="195">
        <v>1</v>
      </c>
      <c r="N104" s="195">
        <v>1</v>
      </c>
      <c r="O104" s="195">
        <v>1</v>
      </c>
      <c r="P104" s="195">
        <v>1</v>
      </c>
      <c r="Q104"/>
      <c r="S104"/>
      <c r="V104"/>
      <c r="X104" s="2" t="s">
        <v>0</v>
      </c>
    </row>
    <row r="105" spans="2:24" ht="15" x14ac:dyDescent="0.25">
      <c r="B105" s="83">
        <v>45</v>
      </c>
      <c r="C105" s="128" t="s">
        <v>127</v>
      </c>
      <c r="D105" s="128" t="s">
        <v>148</v>
      </c>
      <c r="E105" s="128" t="s">
        <v>521</v>
      </c>
      <c r="F105" s="128" t="s">
        <v>526</v>
      </c>
      <c r="G105" s="128" t="str">
        <f t="shared" si="0"/>
        <v>Carrying Value with safeguard</v>
      </c>
      <c r="H105" s="195">
        <v>1</v>
      </c>
      <c r="I105" s="195">
        <v>1</v>
      </c>
      <c r="J105" s="195">
        <v>1</v>
      </c>
      <c r="K105" s="195">
        <v>1</v>
      </c>
      <c r="L105" s="195">
        <v>1</v>
      </c>
      <c r="M105" s="195">
        <v>1</v>
      </c>
      <c r="N105" s="195">
        <v>1</v>
      </c>
      <c r="O105" s="195">
        <v>1</v>
      </c>
      <c r="P105" s="195">
        <v>1</v>
      </c>
      <c r="Q105"/>
      <c r="S105"/>
      <c r="V105"/>
      <c r="X105" s="2" t="s">
        <v>0</v>
      </c>
    </row>
    <row r="106" spans="2:24" ht="15" x14ac:dyDescent="0.25">
      <c r="B106" s="83">
        <v>46</v>
      </c>
      <c r="C106" s="128" t="s">
        <v>128</v>
      </c>
      <c r="D106" s="128" t="s">
        <v>148</v>
      </c>
      <c r="E106" s="128" t="s">
        <v>521</v>
      </c>
      <c r="F106" s="128" t="s">
        <v>526</v>
      </c>
      <c r="G106" s="128" t="str">
        <f t="shared" si="0"/>
        <v>Carrying Value with safeguard</v>
      </c>
      <c r="H106" s="195">
        <v>1</v>
      </c>
      <c r="I106" s="195">
        <v>1</v>
      </c>
      <c r="J106" s="195">
        <v>1</v>
      </c>
      <c r="K106" s="195">
        <v>1</v>
      </c>
      <c r="L106" s="195">
        <v>1</v>
      </c>
      <c r="M106" s="195">
        <v>1</v>
      </c>
      <c r="N106" s="195">
        <v>1</v>
      </c>
      <c r="O106" s="195">
        <v>1</v>
      </c>
      <c r="P106" s="195">
        <v>1</v>
      </c>
      <c r="Q106"/>
      <c r="S106"/>
      <c r="V106"/>
      <c r="X106" s="2" t="s">
        <v>0</v>
      </c>
    </row>
    <row r="107" spans="2:24" ht="15" x14ac:dyDescent="0.25">
      <c r="B107" s="83">
        <v>47</v>
      </c>
      <c r="C107" s="128" t="s">
        <v>129</v>
      </c>
      <c r="D107" s="128" t="s">
        <v>148</v>
      </c>
      <c r="E107" s="128" t="s">
        <v>521</v>
      </c>
      <c r="F107" s="128" t="s">
        <v>526</v>
      </c>
      <c r="G107" s="128" t="str">
        <f t="shared" si="0"/>
        <v>Carrying Value with safeguard</v>
      </c>
      <c r="H107" s="195">
        <v>1</v>
      </c>
      <c r="I107" s="195">
        <v>1</v>
      </c>
      <c r="J107" s="195">
        <v>1</v>
      </c>
      <c r="K107" s="195">
        <v>1</v>
      </c>
      <c r="L107" s="195">
        <v>1</v>
      </c>
      <c r="M107" s="195">
        <v>1</v>
      </c>
      <c r="N107" s="195">
        <v>1</v>
      </c>
      <c r="O107" s="195">
        <v>1</v>
      </c>
      <c r="P107" s="195">
        <v>1</v>
      </c>
      <c r="Q107"/>
      <c r="S107"/>
      <c r="V107"/>
      <c r="X107" s="2" t="s">
        <v>0</v>
      </c>
    </row>
    <row r="108" spans="2:24" ht="15" x14ac:dyDescent="0.25">
      <c r="B108" s="83">
        <v>48</v>
      </c>
      <c r="C108" s="128" t="s">
        <v>130</v>
      </c>
      <c r="D108" s="128" t="s">
        <v>149</v>
      </c>
      <c r="E108" s="128" t="s">
        <v>523</v>
      </c>
      <c r="F108" s="128" t="s">
        <v>525</v>
      </c>
      <c r="G108" s="128" t="str">
        <f t="shared" si="0"/>
        <v>Scalar</v>
      </c>
      <c r="H108" s="195">
        <v>1</v>
      </c>
      <c r="I108" s="195">
        <v>1</v>
      </c>
      <c r="J108" s="195">
        <v>1</v>
      </c>
      <c r="K108" s="195">
        <v>1</v>
      </c>
      <c r="L108" s="195">
        <v>1</v>
      </c>
      <c r="M108" s="195">
        <v>1</v>
      </c>
      <c r="N108" s="195">
        <v>1</v>
      </c>
      <c r="O108" s="195">
        <v>1</v>
      </c>
      <c r="P108" s="195">
        <v>1</v>
      </c>
      <c r="Q108"/>
      <c r="S108"/>
      <c r="V108"/>
      <c r="X108" s="2" t="s">
        <v>0</v>
      </c>
    </row>
    <row r="109" spans="2:24" ht="15" x14ac:dyDescent="0.25">
      <c r="B109" s="83">
        <v>49</v>
      </c>
      <c r="C109" s="128" t="s">
        <v>131</v>
      </c>
      <c r="D109" s="128" t="s">
        <v>149</v>
      </c>
      <c r="E109" s="128" t="s">
        <v>523</v>
      </c>
      <c r="F109" s="128" t="s">
        <v>525</v>
      </c>
      <c r="G109" s="128" t="str">
        <f t="shared" si="0"/>
        <v>Scalar</v>
      </c>
      <c r="H109" s="195">
        <v>1</v>
      </c>
      <c r="I109" s="195">
        <v>1</v>
      </c>
      <c r="J109" s="195">
        <v>1</v>
      </c>
      <c r="K109" s="195">
        <v>1</v>
      </c>
      <c r="L109" s="195">
        <v>1</v>
      </c>
      <c r="M109" s="195">
        <v>1</v>
      </c>
      <c r="N109" s="195">
        <v>1</v>
      </c>
      <c r="O109" s="195">
        <v>1</v>
      </c>
      <c r="P109" s="195">
        <v>1</v>
      </c>
      <c r="Q109"/>
      <c r="S109"/>
      <c r="V109"/>
      <c r="X109" s="2" t="s">
        <v>0</v>
      </c>
    </row>
    <row r="110" spans="2:24" ht="15" x14ac:dyDescent="0.25">
      <c r="B110" s="83">
        <v>50</v>
      </c>
      <c r="C110" s="128" t="s">
        <v>132</v>
      </c>
      <c r="D110" s="128" t="s">
        <v>149</v>
      </c>
      <c r="E110" s="128" t="s">
        <v>523</v>
      </c>
      <c r="F110" s="128" t="s">
        <v>84</v>
      </c>
      <c r="G110" s="128" t="str">
        <f t="shared" si="0"/>
        <v>Revenue</v>
      </c>
      <c r="H110" s="195">
        <v>0.15</v>
      </c>
      <c r="I110" s="195">
        <v>0.15</v>
      </c>
      <c r="J110" s="195">
        <v>0.15</v>
      </c>
      <c r="K110" s="195">
        <v>0.15</v>
      </c>
      <c r="L110" s="194">
        <v>9.9999999999999992E-2</v>
      </c>
      <c r="M110" s="194">
        <v>9.9999999999999992E-2</v>
      </c>
      <c r="N110" s="195">
        <v>0.15</v>
      </c>
      <c r="O110" s="195">
        <v>0.15</v>
      </c>
      <c r="P110" s="195">
        <v>0.15</v>
      </c>
      <c r="Q110"/>
      <c r="S110"/>
      <c r="V110"/>
      <c r="X110" s="2" t="s">
        <v>0</v>
      </c>
    </row>
    <row r="111" spans="2:24" ht="15" x14ac:dyDescent="0.25">
      <c r="B111" s="83">
        <v>51</v>
      </c>
      <c r="C111" s="128" t="s">
        <v>133</v>
      </c>
      <c r="D111" s="128" t="s">
        <v>149</v>
      </c>
      <c r="E111" s="128" t="s">
        <v>523</v>
      </c>
      <c r="F111" s="128" t="s">
        <v>525</v>
      </c>
      <c r="G111" s="128" t="str">
        <f t="shared" si="0"/>
        <v>Scalar</v>
      </c>
      <c r="H111" s="195">
        <v>1</v>
      </c>
      <c r="I111" s="195">
        <v>1</v>
      </c>
      <c r="J111" s="195">
        <v>1</v>
      </c>
      <c r="K111" s="195">
        <v>1</v>
      </c>
      <c r="L111" s="195">
        <v>1</v>
      </c>
      <c r="M111" s="195">
        <v>1</v>
      </c>
      <c r="N111" s="195">
        <v>1</v>
      </c>
      <c r="O111" s="195">
        <v>1</v>
      </c>
      <c r="P111" s="195">
        <v>1</v>
      </c>
      <c r="Q111"/>
      <c r="S111"/>
      <c r="V111"/>
      <c r="X111" s="2" t="s">
        <v>0</v>
      </c>
    </row>
    <row r="112" spans="2:24" ht="15" x14ac:dyDescent="0.25">
      <c r="B112" s="83">
        <v>52</v>
      </c>
      <c r="C112" s="128" t="s">
        <v>134</v>
      </c>
      <c r="D112" s="128" t="s">
        <v>149</v>
      </c>
      <c r="E112" s="128" t="s">
        <v>523</v>
      </c>
      <c r="F112" s="128" t="s">
        <v>84</v>
      </c>
      <c r="G112" s="128" t="str">
        <f t="shared" si="0"/>
        <v>Revenue</v>
      </c>
      <c r="H112" s="195">
        <v>0.15</v>
      </c>
      <c r="I112" s="195">
        <v>0.15</v>
      </c>
      <c r="J112" s="195">
        <v>0.15</v>
      </c>
      <c r="K112" s="195">
        <v>0.15</v>
      </c>
      <c r="L112" s="194">
        <v>9.9999999999999992E-2</v>
      </c>
      <c r="M112" s="194">
        <v>9.9999999999999992E-2</v>
      </c>
      <c r="N112" s="195">
        <v>0.15</v>
      </c>
      <c r="O112" s="195">
        <v>0.15</v>
      </c>
      <c r="P112" s="195">
        <v>0.15</v>
      </c>
      <c r="Q112"/>
      <c r="S112"/>
      <c r="V112"/>
      <c r="X112" s="2" t="s">
        <v>0</v>
      </c>
    </row>
    <row r="113" spans="1:24" ht="15" x14ac:dyDescent="0.25">
      <c r="B113" s="83">
        <v>53</v>
      </c>
      <c r="C113" s="128" t="s">
        <v>135</v>
      </c>
      <c r="D113" s="128" t="s">
        <v>149</v>
      </c>
      <c r="E113" s="128" t="s">
        <v>184</v>
      </c>
      <c r="F113" s="128" t="s">
        <v>84</v>
      </c>
      <c r="G113" s="128" t="str">
        <f t="shared" si="0"/>
        <v>Carrying Value</v>
      </c>
      <c r="H113" s="194">
        <v>0.14249999999999999</v>
      </c>
      <c r="I113" s="194">
        <v>0.14249999999999999</v>
      </c>
      <c r="J113" s="194">
        <v>0.14249999999999999</v>
      </c>
      <c r="K113" s="194">
        <v>0.14249999999999999</v>
      </c>
      <c r="L113" s="194">
        <v>9.4999999999999987E-2</v>
      </c>
      <c r="M113" s="194">
        <v>9.4999999999999987E-2</v>
      </c>
      <c r="N113" s="195">
        <v>0</v>
      </c>
      <c r="O113" s="194">
        <v>0.14249999999999999</v>
      </c>
      <c r="P113" s="195">
        <v>0</v>
      </c>
      <c r="Q113"/>
      <c r="S113"/>
      <c r="V113"/>
      <c r="X113" s="2" t="s">
        <v>0</v>
      </c>
    </row>
    <row r="114" spans="1:24" ht="15" x14ac:dyDescent="0.25">
      <c r="B114" s="79">
        <v>54</v>
      </c>
      <c r="C114" s="129" t="s">
        <v>136</v>
      </c>
      <c r="D114" s="129" t="s">
        <v>149</v>
      </c>
      <c r="E114" s="129" t="s">
        <v>184</v>
      </c>
      <c r="F114" s="129" t="s">
        <v>84</v>
      </c>
      <c r="G114" s="129" t="str">
        <f t="shared" si="0"/>
        <v>Carrying Value</v>
      </c>
      <c r="H114" s="197">
        <v>0.14249999999999999</v>
      </c>
      <c r="I114" s="197">
        <v>0.14249999999999999</v>
      </c>
      <c r="J114" s="197">
        <v>0.14249999999999999</v>
      </c>
      <c r="K114" s="197">
        <v>0.14249999999999999</v>
      </c>
      <c r="L114" s="197">
        <v>9.4999999999999987E-2</v>
      </c>
      <c r="M114" s="197">
        <v>9.4999999999999987E-2</v>
      </c>
      <c r="N114" s="198">
        <v>0</v>
      </c>
      <c r="O114" s="197">
        <v>0.14249999999999999</v>
      </c>
      <c r="P114" s="198">
        <v>0</v>
      </c>
      <c r="Q114"/>
      <c r="S114"/>
      <c r="V114"/>
      <c r="X114" s="2" t="s">
        <v>0</v>
      </c>
    </row>
    <row r="115" spans="1:24" ht="15" x14ac:dyDescent="0.25">
      <c r="Q115"/>
      <c r="S115"/>
      <c r="V115"/>
      <c r="X115" s="2" t="s">
        <v>0</v>
      </c>
    </row>
    <row r="116" spans="1:24" ht="15" x14ac:dyDescent="0.25">
      <c r="A116" s="123" t="s">
        <v>232</v>
      </c>
      <c r="B116" s="117">
        <v>1</v>
      </c>
      <c r="C116" s="132"/>
      <c r="S116"/>
      <c r="X116" s="2" t="s">
        <v>0</v>
      </c>
    </row>
    <row r="117" spans="1:24" ht="15" x14ac:dyDescent="0.25">
      <c r="B117" s="83">
        <v>2</v>
      </c>
      <c r="C117" s="133" t="s">
        <v>233</v>
      </c>
      <c r="S117"/>
      <c r="X117" s="2" t="s">
        <v>0</v>
      </c>
    </row>
    <row r="118" spans="1:24" ht="15" x14ac:dyDescent="0.25">
      <c r="B118" s="83">
        <v>3</v>
      </c>
      <c r="C118" s="133" t="s">
        <v>234</v>
      </c>
      <c r="S118"/>
      <c r="X118" s="2" t="s">
        <v>0</v>
      </c>
    </row>
    <row r="119" spans="1:24" ht="15" x14ac:dyDescent="0.25">
      <c r="B119" s="83">
        <v>4</v>
      </c>
      <c r="C119" s="133" t="s">
        <v>235</v>
      </c>
      <c r="S119"/>
      <c r="X119" s="2" t="s">
        <v>0</v>
      </c>
    </row>
    <row r="120" spans="1:24" ht="15" x14ac:dyDescent="0.25">
      <c r="B120" s="83">
        <v>5</v>
      </c>
      <c r="C120" s="133" t="s">
        <v>236</v>
      </c>
      <c r="S120"/>
      <c r="X120" s="2" t="s">
        <v>0</v>
      </c>
    </row>
    <row r="121" spans="1:24" ht="15" x14ac:dyDescent="0.25">
      <c r="B121" s="83">
        <v>6</v>
      </c>
      <c r="C121" s="133" t="s">
        <v>237</v>
      </c>
      <c r="S121"/>
      <c r="X121" s="2" t="s">
        <v>0</v>
      </c>
    </row>
    <row r="122" spans="1:24" ht="15" x14ac:dyDescent="0.25">
      <c r="B122" s="83">
        <v>7</v>
      </c>
      <c r="C122" s="133" t="s">
        <v>238</v>
      </c>
      <c r="S122"/>
      <c r="X122" s="2" t="s">
        <v>0</v>
      </c>
    </row>
    <row r="123" spans="1:24" ht="15" x14ac:dyDescent="0.25">
      <c r="B123" s="83">
        <v>8</v>
      </c>
      <c r="C123" s="133" t="s">
        <v>239</v>
      </c>
      <c r="S123"/>
      <c r="X123" s="2" t="s">
        <v>0</v>
      </c>
    </row>
    <row r="124" spans="1:24" ht="15" x14ac:dyDescent="0.25">
      <c r="B124" s="83">
        <v>9</v>
      </c>
      <c r="C124" s="133" t="s">
        <v>240</v>
      </c>
      <c r="S124"/>
      <c r="X124" s="2" t="s">
        <v>0</v>
      </c>
    </row>
    <row r="125" spans="1:24" ht="15" x14ac:dyDescent="0.25">
      <c r="B125" s="83">
        <v>10</v>
      </c>
      <c r="C125" s="133" t="s">
        <v>85</v>
      </c>
      <c r="S125"/>
      <c r="X125" s="2" t="s">
        <v>0</v>
      </c>
    </row>
    <row r="126" spans="1:24" ht="15" x14ac:dyDescent="0.25">
      <c r="B126" s="83">
        <v>11</v>
      </c>
      <c r="C126" s="133" t="s">
        <v>241</v>
      </c>
      <c r="S126"/>
      <c r="X126" s="2" t="s">
        <v>0</v>
      </c>
    </row>
    <row r="127" spans="1:24" ht="15" x14ac:dyDescent="0.25">
      <c r="B127" s="83">
        <v>12</v>
      </c>
      <c r="C127" s="133" t="s">
        <v>242</v>
      </c>
      <c r="S127"/>
      <c r="X127" s="2" t="s">
        <v>0</v>
      </c>
    </row>
    <row r="128" spans="1:24" ht="15" x14ac:dyDescent="0.25">
      <c r="B128" s="83">
        <v>13</v>
      </c>
      <c r="C128" s="133" t="s">
        <v>243</v>
      </c>
      <c r="S128"/>
      <c r="X128" s="2" t="s">
        <v>0</v>
      </c>
    </row>
    <row r="129" spans="2:24" ht="15" x14ac:dyDescent="0.25">
      <c r="B129" s="83">
        <v>14</v>
      </c>
      <c r="C129" s="133" t="s">
        <v>244</v>
      </c>
      <c r="S129"/>
      <c r="X129" s="2" t="s">
        <v>0</v>
      </c>
    </row>
    <row r="130" spans="2:24" ht="15" x14ac:dyDescent="0.25">
      <c r="B130" s="83">
        <v>15</v>
      </c>
      <c r="C130" s="133" t="s">
        <v>245</v>
      </c>
      <c r="S130"/>
      <c r="X130" s="2" t="s">
        <v>0</v>
      </c>
    </row>
    <row r="131" spans="2:24" ht="15" x14ac:dyDescent="0.25">
      <c r="B131" s="83">
        <v>16</v>
      </c>
      <c r="C131" s="133" t="s">
        <v>246</v>
      </c>
      <c r="S131"/>
      <c r="X131" s="2" t="s">
        <v>0</v>
      </c>
    </row>
    <row r="132" spans="2:24" ht="15" x14ac:dyDescent="0.25">
      <c r="B132" s="83">
        <v>17</v>
      </c>
      <c r="C132" s="133" t="s">
        <v>247</v>
      </c>
      <c r="S132"/>
      <c r="X132" s="2" t="s">
        <v>0</v>
      </c>
    </row>
    <row r="133" spans="2:24" ht="15" x14ac:dyDescent="0.25">
      <c r="B133" s="83">
        <v>18</v>
      </c>
      <c r="C133" s="133" t="s">
        <v>248</v>
      </c>
      <c r="S133"/>
      <c r="X133" s="2" t="s">
        <v>0</v>
      </c>
    </row>
    <row r="134" spans="2:24" ht="15" x14ac:dyDescent="0.25">
      <c r="B134" s="83">
        <v>19</v>
      </c>
      <c r="C134" s="133" t="s">
        <v>87</v>
      </c>
      <c r="S134"/>
      <c r="X134" s="2" t="s">
        <v>0</v>
      </c>
    </row>
    <row r="135" spans="2:24" ht="15" x14ac:dyDescent="0.25">
      <c r="B135" s="83">
        <v>20</v>
      </c>
      <c r="C135" s="133" t="s">
        <v>249</v>
      </c>
      <c r="S135"/>
      <c r="X135" s="2" t="s">
        <v>0</v>
      </c>
    </row>
    <row r="136" spans="2:24" ht="15" x14ac:dyDescent="0.25">
      <c r="B136" s="83">
        <v>21</v>
      </c>
      <c r="C136" s="133" t="s">
        <v>250</v>
      </c>
      <c r="S136"/>
      <c r="X136" s="2" t="s">
        <v>0</v>
      </c>
    </row>
    <row r="137" spans="2:24" ht="15" x14ac:dyDescent="0.25">
      <c r="B137" s="83">
        <v>22</v>
      </c>
      <c r="C137" s="133" t="s">
        <v>251</v>
      </c>
      <c r="S137"/>
      <c r="X137" s="2" t="s">
        <v>0</v>
      </c>
    </row>
    <row r="138" spans="2:24" ht="15" x14ac:dyDescent="0.25">
      <c r="B138" s="83">
        <v>23</v>
      </c>
      <c r="C138" s="133" t="s">
        <v>252</v>
      </c>
      <c r="S138"/>
      <c r="X138" s="2" t="s">
        <v>0</v>
      </c>
    </row>
    <row r="139" spans="2:24" ht="15" x14ac:dyDescent="0.25">
      <c r="B139" s="83">
        <v>24</v>
      </c>
      <c r="C139" s="133" t="s">
        <v>253</v>
      </c>
      <c r="S139"/>
      <c r="X139" s="2" t="s">
        <v>0</v>
      </c>
    </row>
    <row r="140" spans="2:24" ht="15" x14ac:dyDescent="0.25">
      <c r="B140" s="83">
        <v>25</v>
      </c>
      <c r="C140" s="133" t="s">
        <v>254</v>
      </c>
      <c r="S140"/>
      <c r="X140" s="2" t="s">
        <v>0</v>
      </c>
    </row>
    <row r="141" spans="2:24" ht="15" x14ac:dyDescent="0.25">
      <c r="B141" s="83">
        <v>26</v>
      </c>
      <c r="C141" s="133" t="s">
        <v>255</v>
      </c>
      <c r="S141"/>
      <c r="X141" s="2" t="s">
        <v>0</v>
      </c>
    </row>
    <row r="142" spans="2:24" ht="15" x14ac:dyDescent="0.25">
      <c r="B142" s="83">
        <v>27</v>
      </c>
      <c r="C142" s="133" t="s">
        <v>256</v>
      </c>
      <c r="S142"/>
      <c r="X142" s="2" t="s">
        <v>0</v>
      </c>
    </row>
    <row r="143" spans="2:24" ht="15" x14ac:dyDescent="0.25">
      <c r="B143" s="83">
        <v>28</v>
      </c>
      <c r="C143" s="133" t="s">
        <v>257</v>
      </c>
      <c r="S143"/>
      <c r="X143" s="2" t="s">
        <v>0</v>
      </c>
    </row>
    <row r="144" spans="2:24" ht="15" x14ac:dyDescent="0.25">
      <c r="B144" s="83">
        <v>29</v>
      </c>
      <c r="C144" s="133" t="s">
        <v>90</v>
      </c>
      <c r="S144"/>
      <c r="X144" s="2" t="s">
        <v>0</v>
      </c>
    </row>
    <row r="145" spans="2:24" ht="15" x14ac:dyDescent="0.25">
      <c r="B145" s="83">
        <v>30</v>
      </c>
      <c r="C145" s="133" t="s">
        <v>258</v>
      </c>
      <c r="S145"/>
      <c r="X145" s="2" t="s">
        <v>0</v>
      </c>
    </row>
    <row r="146" spans="2:24" ht="15" x14ac:dyDescent="0.25">
      <c r="B146" s="83">
        <v>31</v>
      </c>
      <c r="C146" s="133" t="s">
        <v>259</v>
      </c>
      <c r="S146"/>
      <c r="X146" s="2" t="s">
        <v>0</v>
      </c>
    </row>
    <row r="147" spans="2:24" ht="15" x14ac:dyDescent="0.25">
      <c r="B147" s="83">
        <v>32</v>
      </c>
      <c r="C147" s="133" t="s">
        <v>260</v>
      </c>
      <c r="S147"/>
      <c r="X147" s="2" t="s">
        <v>0</v>
      </c>
    </row>
    <row r="148" spans="2:24" ht="15" x14ac:dyDescent="0.25">
      <c r="B148" s="83">
        <v>33</v>
      </c>
      <c r="C148" s="133" t="s">
        <v>261</v>
      </c>
      <c r="S148"/>
      <c r="X148" s="2" t="s">
        <v>0</v>
      </c>
    </row>
    <row r="149" spans="2:24" ht="15" x14ac:dyDescent="0.25">
      <c r="B149" s="83">
        <v>34</v>
      </c>
      <c r="C149" s="133" t="s">
        <v>262</v>
      </c>
      <c r="S149"/>
      <c r="X149" s="2" t="s">
        <v>0</v>
      </c>
    </row>
    <row r="150" spans="2:24" ht="15" x14ac:dyDescent="0.25">
      <c r="B150" s="83">
        <v>35</v>
      </c>
      <c r="C150" s="133" t="s">
        <v>263</v>
      </c>
      <c r="S150"/>
      <c r="X150" s="2" t="s">
        <v>0</v>
      </c>
    </row>
    <row r="151" spans="2:24" ht="15" x14ac:dyDescent="0.25">
      <c r="B151" s="83">
        <v>36</v>
      </c>
      <c r="C151" s="133" t="s">
        <v>264</v>
      </c>
      <c r="S151"/>
      <c r="X151" s="2" t="s">
        <v>0</v>
      </c>
    </row>
    <row r="152" spans="2:24" ht="15" x14ac:dyDescent="0.25">
      <c r="B152" s="83">
        <v>37</v>
      </c>
      <c r="C152" s="133" t="s">
        <v>265</v>
      </c>
      <c r="S152"/>
      <c r="X152" s="2" t="s">
        <v>0</v>
      </c>
    </row>
    <row r="153" spans="2:24" ht="15" x14ac:dyDescent="0.25">
      <c r="B153" s="83">
        <v>38</v>
      </c>
      <c r="C153" s="133" t="s">
        <v>266</v>
      </c>
      <c r="S153"/>
      <c r="X153" s="2" t="s">
        <v>0</v>
      </c>
    </row>
    <row r="154" spans="2:24" ht="15" x14ac:dyDescent="0.25">
      <c r="B154" s="83">
        <v>39</v>
      </c>
      <c r="C154" s="133" t="s">
        <v>267</v>
      </c>
      <c r="S154"/>
      <c r="X154" s="2" t="s">
        <v>0</v>
      </c>
    </row>
    <row r="155" spans="2:24" ht="15" x14ac:dyDescent="0.25">
      <c r="B155" s="83">
        <v>40</v>
      </c>
      <c r="C155" s="133" t="s">
        <v>268</v>
      </c>
      <c r="S155"/>
      <c r="X155" s="2" t="s">
        <v>0</v>
      </c>
    </row>
    <row r="156" spans="2:24" ht="15" x14ac:dyDescent="0.25">
      <c r="B156" s="83">
        <v>41</v>
      </c>
      <c r="C156" s="133" t="s">
        <v>93</v>
      </c>
      <c r="S156"/>
      <c r="X156" s="2" t="s">
        <v>0</v>
      </c>
    </row>
    <row r="157" spans="2:24" ht="15" x14ac:dyDescent="0.25">
      <c r="B157" s="83">
        <v>42</v>
      </c>
      <c r="C157" s="133" t="s">
        <v>94</v>
      </c>
      <c r="S157"/>
      <c r="X157" s="2" t="s">
        <v>0</v>
      </c>
    </row>
    <row r="158" spans="2:24" ht="15" x14ac:dyDescent="0.25">
      <c r="B158" s="83">
        <v>43</v>
      </c>
      <c r="C158" s="133" t="s">
        <v>269</v>
      </c>
      <c r="S158"/>
      <c r="X158" s="2" t="s">
        <v>0</v>
      </c>
    </row>
    <row r="159" spans="2:24" ht="15" x14ac:dyDescent="0.25">
      <c r="B159" s="83">
        <v>44</v>
      </c>
      <c r="C159" s="133" t="s">
        <v>96</v>
      </c>
      <c r="S159"/>
      <c r="X159" s="2" t="s">
        <v>0</v>
      </c>
    </row>
    <row r="160" spans="2:24" ht="15" x14ac:dyDescent="0.25">
      <c r="B160" s="83">
        <v>45</v>
      </c>
      <c r="C160" s="133" t="s">
        <v>270</v>
      </c>
      <c r="S160"/>
      <c r="X160" s="2" t="s">
        <v>0</v>
      </c>
    </row>
    <row r="161" spans="2:24" ht="15" x14ac:dyDescent="0.25">
      <c r="B161" s="83">
        <v>46</v>
      </c>
      <c r="C161" s="133" t="s">
        <v>271</v>
      </c>
      <c r="S161"/>
      <c r="X161" s="2" t="s">
        <v>0</v>
      </c>
    </row>
    <row r="162" spans="2:24" ht="15" x14ac:dyDescent="0.25">
      <c r="B162" s="83">
        <v>47</v>
      </c>
      <c r="C162" s="133" t="s">
        <v>272</v>
      </c>
      <c r="S162"/>
      <c r="X162" s="2" t="s">
        <v>0</v>
      </c>
    </row>
    <row r="163" spans="2:24" ht="15" x14ac:dyDescent="0.25">
      <c r="B163" s="83">
        <v>48</v>
      </c>
      <c r="C163" s="133" t="s">
        <v>273</v>
      </c>
      <c r="S163"/>
      <c r="X163" s="2" t="s">
        <v>0</v>
      </c>
    </row>
    <row r="164" spans="2:24" ht="15" x14ac:dyDescent="0.25">
      <c r="B164" s="83">
        <v>49</v>
      </c>
      <c r="C164" s="133" t="s">
        <v>274</v>
      </c>
      <c r="S164"/>
      <c r="X164" s="2" t="s">
        <v>0</v>
      </c>
    </row>
    <row r="165" spans="2:24" ht="15" x14ac:dyDescent="0.25">
      <c r="B165" s="83">
        <v>50</v>
      </c>
      <c r="C165" s="133" t="s">
        <v>275</v>
      </c>
      <c r="S165"/>
      <c r="X165" s="2" t="s">
        <v>0</v>
      </c>
    </row>
    <row r="166" spans="2:24" ht="15" x14ac:dyDescent="0.25">
      <c r="B166" s="83">
        <v>51</v>
      </c>
      <c r="C166" s="133" t="s">
        <v>276</v>
      </c>
      <c r="S166"/>
      <c r="X166" s="2" t="s">
        <v>0</v>
      </c>
    </row>
    <row r="167" spans="2:24" ht="15" x14ac:dyDescent="0.25">
      <c r="B167" s="83">
        <v>52</v>
      </c>
      <c r="C167" s="133" t="s">
        <v>277</v>
      </c>
      <c r="S167"/>
      <c r="X167" s="2" t="s">
        <v>0</v>
      </c>
    </row>
    <row r="168" spans="2:24" ht="15" x14ac:dyDescent="0.25">
      <c r="B168" s="83">
        <v>53</v>
      </c>
      <c r="C168" s="133" t="s">
        <v>278</v>
      </c>
      <c r="S168"/>
      <c r="X168" s="2" t="s">
        <v>0</v>
      </c>
    </row>
    <row r="169" spans="2:24" ht="15" x14ac:dyDescent="0.25">
      <c r="B169" s="83">
        <v>54</v>
      </c>
      <c r="C169" s="133" t="s">
        <v>279</v>
      </c>
      <c r="S169"/>
      <c r="X169" s="2" t="s">
        <v>0</v>
      </c>
    </row>
    <row r="170" spans="2:24" ht="15" x14ac:dyDescent="0.25">
      <c r="B170" s="83">
        <v>55</v>
      </c>
      <c r="C170" s="133" t="s">
        <v>280</v>
      </c>
      <c r="S170"/>
      <c r="X170" s="2" t="s">
        <v>0</v>
      </c>
    </row>
    <row r="171" spans="2:24" ht="15" x14ac:dyDescent="0.25">
      <c r="B171" s="83">
        <v>56</v>
      </c>
      <c r="C171" s="133" t="s">
        <v>281</v>
      </c>
      <c r="S171"/>
      <c r="X171" s="2" t="s">
        <v>0</v>
      </c>
    </row>
    <row r="172" spans="2:24" ht="15" x14ac:dyDescent="0.25">
      <c r="B172" s="83">
        <v>57</v>
      </c>
      <c r="C172" s="133" t="s">
        <v>282</v>
      </c>
      <c r="S172"/>
      <c r="X172" s="2" t="s">
        <v>0</v>
      </c>
    </row>
    <row r="173" spans="2:24" ht="15" x14ac:dyDescent="0.25">
      <c r="B173" s="83">
        <v>58</v>
      </c>
      <c r="C173" s="133" t="s">
        <v>283</v>
      </c>
      <c r="S173"/>
      <c r="X173" s="2" t="s">
        <v>0</v>
      </c>
    </row>
    <row r="174" spans="2:24" ht="15" x14ac:dyDescent="0.25">
      <c r="B174" s="83">
        <v>59</v>
      </c>
      <c r="C174" s="133" t="s">
        <v>284</v>
      </c>
      <c r="S174"/>
      <c r="X174" s="2" t="s">
        <v>0</v>
      </c>
    </row>
    <row r="175" spans="2:24" ht="15" x14ac:dyDescent="0.25">
      <c r="B175" s="83">
        <v>60</v>
      </c>
      <c r="C175" s="133" t="s">
        <v>285</v>
      </c>
      <c r="S175"/>
      <c r="X175" s="2" t="s">
        <v>0</v>
      </c>
    </row>
    <row r="176" spans="2:24" ht="15" x14ac:dyDescent="0.25">
      <c r="B176" s="83">
        <v>61</v>
      </c>
      <c r="C176" s="133" t="s">
        <v>286</v>
      </c>
      <c r="S176"/>
      <c r="X176" s="2" t="s">
        <v>0</v>
      </c>
    </row>
    <row r="177" spans="2:24" ht="15" x14ac:dyDescent="0.25">
      <c r="B177" s="83">
        <v>62</v>
      </c>
      <c r="C177" s="133" t="s">
        <v>287</v>
      </c>
      <c r="S177"/>
      <c r="X177" s="2" t="s">
        <v>0</v>
      </c>
    </row>
    <row r="178" spans="2:24" ht="15" x14ac:dyDescent="0.25">
      <c r="B178" s="83">
        <v>63</v>
      </c>
      <c r="C178" s="133" t="s">
        <v>288</v>
      </c>
      <c r="S178"/>
      <c r="X178" s="2" t="s">
        <v>0</v>
      </c>
    </row>
    <row r="179" spans="2:24" ht="15" x14ac:dyDescent="0.25">
      <c r="B179" s="83">
        <v>64</v>
      </c>
      <c r="C179" s="133" t="s">
        <v>289</v>
      </c>
      <c r="S179"/>
      <c r="X179" s="2" t="s">
        <v>0</v>
      </c>
    </row>
    <row r="180" spans="2:24" ht="15" x14ac:dyDescent="0.25">
      <c r="B180" s="83">
        <v>65</v>
      </c>
      <c r="C180" s="133" t="s">
        <v>290</v>
      </c>
      <c r="S180"/>
      <c r="X180" s="2" t="s">
        <v>0</v>
      </c>
    </row>
    <row r="181" spans="2:24" ht="15" x14ac:dyDescent="0.25">
      <c r="B181" s="83">
        <v>66</v>
      </c>
      <c r="C181" s="133" t="s">
        <v>291</v>
      </c>
      <c r="S181"/>
      <c r="X181" s="2" t="s">
        <v>0</v>
      </c>
    </row>
    <row r="182" spans="2:24" ht="15" x14ac:dyDescent="0.25">
      <c r="B182" s="83">
        <v>67</v>
      </c>
      <c r="C182" s="133" t="s">
        <v>292</v>
      </c>
      <c r="S182"/>
      <c r="X182" s="2" t="s">
        <v>0</v>
      </c>
    </row>
    <row r="183" spans="2:24" ht="15" x14ac:dyDescent="0.25">
      <c r="B183" s="83">
        <v>68</v>
      </c>
      <c r="C183" s="133" t="s">
        <v>293</v>
      </c>
      <c r="S183"/>
      <c r="X183" s="2" t="s">
        <v>0</v>
      </c>
    </row>
    <row r="184" spans="2:24" ht="15" x14ac:dyDescent="0.25">
      <c r="B184" s="83">
        <v>69</v>
      </c>
      <c r="C184" s="133" t="s">
        <v>294</v>
      </c>
      <c r="S184"/>
      <c r="X184" s="2" t="s">
        <v>0</v>
      </c>
    </row>
    <row r="185" spans="2:24" ht="15" x14ac:dyDescent="0.25">
      <c r="B185" s="83">
        <v>70</v>
      </c>
      <c r="C185" s="133" t="s">
        <v>295</v>
      </c>
      <c r="S185"/>
      <c r="X185" s="2" t="s">
        <v>0</v>
      </c>
    </row>
    <row r="186" spans="2:24" ht="15" x14ac:dyDescent="0.25">
      <c r="B186" s="83">
        <v>71</v>
      </c>
      <c r="C186" s="133" t="s">
        <v>296</v>
      </c>
      <c r="S186"/>
      <c r="X186" s="2" t="s">
        <v>0</v>
      </c>
    </row>
    <row r="187" spans="2:24" ht="15" x14ac:dyDescent="0.25">
      <c r="B187" s="83">
        <v>72</v>
      </c>
      <c r="C187" s="133" t="s">
        <v>297</v>
      </c>
      <c r="S187"/>
      <c r="X187" s="2" t="s">
        <v>0</v>
      </c>
    </row>
    <row r="188" spans="2:24" ht="15" x14ac:dyDescent="0.25">
      <c r="B188" s="83">
        <v>73</v>
      </c>
      <c r="C188" s="133" t="s">
        <v>298</v>
      </c>
      <c r="S188"/>
      <c r="X188" s="2" t="s">
        <v>0</v>
      </c>
    </row>
    <row r="189" spans="2:24" ht="15" x14ac:dyDescent="0.25">
      <c r="B189" s="83">
        <v>74</v>
      </c>
      <c r="C189" s="133" t="s">
        <v>299</v>
      </c>
      <c r="S189"/>
      <c r="X189" s="2" t="s">
        <v>0</v>
      </c>
    </row>
    <row r="190" spans="2:24" ht="15" x14ac:dyDescent="0.25">
      <c r="B190" s="83">
        <v>75</v>
      </c>
      <c r="C190" s="133" t="s">
        <v>300</v>
      </c>
      <c r="S190"/>
      <c r="X190" s="2" t="s">
        <v>0</v>
      </c>
    </row>
    <row r="191" spans="2:24" ht="15" x14ac:dyDescent="0.25">
      <c r="B191" s="83">
        <v>76</v>
      </c>
      <c r="C191" s="133" t="s">
        <v>301</v>
      </c>
      <c r="S191"/>
      <c r="X191" s="2" t="s">
        <v>0</v>
      </c>
    </row>
    <row r="192" spans="2:24" ht="15" x14ac:dyDescent="0.25">
      <c r="B192" s="83">
        <v>77</v>
      </c>
      <c r="C192" s="133" t="s">
        <v>302</v>
      </c>
      <c r="S192"/>
      <c r="X192" s="2" t="s">
        <v>0</v>
      </c>
    </row>
    <row r="193" spans="2:24" ht="15" x14ac:dyDescent="0.25">
      <c r="B193" s="83">
        <v>78</v>
      </c>
      <c r="C193" s="133" t="s">
        <v>303</v>
      </c>
      <c r="S193"/>
      <c r="X193" s="2" t="s">
        <v>0</v>
      </c>
    </row>
    <row r="194" spans="2:24" ht="15" x14ac:dyDescent="0.25">
      <c r="B194" s="83">
        <v>79</v>
      </c>
      <c r="C194" s="133" t="s">
        <v>304</v>
      </c>
      <c r="S194"/>
      <c r="X194" s="2" t="s">
        <v>0</v>
      </c>
    </row>
    <row r="195" spans="2:24" ht="15" x14ac:dyDescent="0.25">
      <c r="B195" s="83">
        <v>80</v>
      </c>
      <c r="C195" s="133" t="s">
        <v>305</v>
      </c>
      <c r="S195"/>
      <c r="X195" s="2" t="s">
        <v>0</v>
      </c>
    </row>
    <row r="196" spans="2:24" ht="15" x14ac:dyDescent="0.25">
      <c r="B196" s="83">
        <v>81</v>
      </c>
      <c r="C196" s="133" t="s">
        <v>306</v>
      </c>
      <c r="S196"/>
      <c r="X196" s="2" t="s">
        <v>0</v>
      </c>
    </row>
    <row r="197" spans="2:24" ht="15" x14ac:dyDescent="0.25">
      <c r="B197" s="83">
        <v>82</v>
      </c>
      <c r="C197" s="133" t="s">
        <v>307</v>
      </c>
      <c r="S197"/>
      <c r="X197" s="2" t="s">
        <v>0</v>
      </c>
    </row>
    <row r="198" spans="2:24" ht="15" x14ac:dyDescent="0.25">
      <c r="B198" s="83">
        <v>83</v>
      </c>
      <c r="C198" s="133" t="s">
        <v>308</v>
      </c>
      <c r="S198"/>
      <c r="X198" s="2" t="s">
        <v>0</v>
      </c>
    </row>
    <row r="199" spans="2:24" ht="15" x14ac:dyDescent="0.25">
      <c r="B199" s="83">
        <v>84</v>
      </c>
      <c r="C199" s="133" t="s">
        <v>309</v>
      </c>
      <c r="S199"/>
      <c r="X199" s="2" t="s">
        <v>0</v>
      </c>
    </row>
    <row r="200" spans="2:24" ht="15" x14ac:dyDescent="0.25">
      <c r="B200" s="83">
        <v>85</v>
      </c>
      <c r="C200" s="133" t="s">
        <v>310</v>
      </c>
      <c r="S200"/>
      <c r="X200" s="2" t="s">
        <v>0</v>
      </c>
    </row>
    <row r="201" spans="2:24" ht="15" x14ac:dyDescent="0.25">
      <c r="B201" s="83">
        <v>86</v>
      </c>
      <c r="C201" s="133" t="s">
        <v>311</v>
      </c>
      <c r="S201"/>
      <c r="X201" s="2" t="s">
        <v>0</v>
      </c>
    </row>
    <row r="202" spans="2:24" ht="15" x14ac:dyDescent="0.25">
      <c r="B202" s="83">
        <v>87</v>
      </c>
      <c r="C202" s="133" t="s">
        <v>312</v>
      </c>
      <c r="S202"/>
      <c r="X202" s="2" t="s">
        <v>0</v>
      </c>
    </row>
    <row r="203" spans="2:24" ht="15" x14ac:dyDescent="0.25">
      <c r="B203" s="83">
        <v>88</v>
      </c>
      <c r="C203" s="133" t="s">
        <v>313</v>
      </c>
      <c r="S203"/>
      <c r="X203" s="2" t="s">
        <v>0</v>
      </c>
    </row>
    <row r="204" spans="2:24" ht="15" x14ac:dyDescent="0.25">
      <c r="B204" s="83">
        <v>89</v>
      </c>
      <c r="C204" s="133" t="s">
        <v>314</v>
      </c>
      <c r="S204"/>
      <c r="X204" s="2" t="s">
        <v>0</v>
      </c>
    </row>
    <row r="205" spans="2:24" ht="15" x14ac:dyDescent="0.25">
      <c r="B205" s="83">
        <v>90</v>
      </c>
      <c r="C205" s="133" t="s">
        <v>99</v>
      </c>
      <c r="S205"/>
      <c r="X205" s="2" t="s">
        <v>0</v>
      </c>
    </row>
    <row r="206" spans="2:24" ht="15" x14ac:dyDescent="0.25">
      <c r="B206" s="83">
        <v>91</v>
      </c>
      <c r="C206" s="133" t="s">
        <v>100</v>
      </c>
      <c r="S206"/>
      <c r="X206" s="2" t="s">
        <v>0</v>
      </c>
    </row>
    <row r="207" spans="2:24" ht="15" x14ac:dyDescent="0.25">
      <c r="B207" s="83">
        <v>92</v>
      </c>
      <c r="C207" s="133" t="s">
        <v>315</v>
      </c>
      <c r="S207"/>
      <c r="X207" s="2" t="s">
        <v>0</v>
      </c>
    </row>
    <row r="208" spans="2:24" ht="15" x14ac:dyDescent="0.25">
      <c r="B208" s="83">
        <v>93</v>
      </c>
      <c r="C208" s="133" t="s">
        <v>316</v>
      </c>
      <c r="S208"/>
      <c r="X208" s="2" t="s">
        <v>0</v>
      </c>
    </row>
    <row r="209" spans="2:24" ht="15" x14ac:dyDescent="0.25">
      <c r="B209" s="83">
        <v>94</v>
      </c>
      <c r="C209" s="133" t="s">
        <v>317</v>
      </c>
      <c r="S209"/>
      <c r="X209" s="2" t="s">
        <v>0</v>
      </c>
    </row>
    <row r="210" spans="2:24" ht="15" x14ac:dyDescent="0.25">
      <c r="B210" s="83">
        <v>95</v>
      </c>
      <c r="C210" s="133" t="s">
        <v>318</v>
      </c>
      <c r="S210"/>
      <c r="X210" s="2" t="s">
        <v>0</v>
      </c>
    </row>
    <row r="211" spans="2:24" ht="15" x14ac:dyDescent="0.25">
      <c r="B211" s="83">
        <v>96</v>
      </c>
      <c r="C211" s="133" t="s">
        <v>319</v>
      </c>
      <c r="S211"/>
      <c r="X211" s="2" t="s">
        <v>0</v>
      </c>
    </row>
    <row r="212" spans="2:24" ht="15" x14ac:dyDescent="0.25">
      <c r="B212" s="83">
        <v>97</v>
      </c>
      <c r="C212" s="133" t="s">
        <v>320</v>
      </c>
      <c r="S212"/>
      <c r="X212" s="2" t="s">
        <v>0</v>
      </c>
    </row>
    <row r="213" spans="2:24" ht="15" x14ac:dyDescent="0.25">
      <c r="B213" s="83">
        <v>98</v>
      </c>
      <c r="C213" s="133" t="s">
        <v>321</v>
      </c>
      <c r="S213"/>
      <c r="X213" s="2" t="s">
        <v>0</v>
      </c>
    </row>
    <row r="214" spans="2:24" ht="15" x14ac:dyDescent="0.25">
      <c r="B214" s="83">
        <v>99</v>
      </c>
      <c r="C214" s="133" t="s">
        <v>322</v>
      </c>
      <c r="S214"/>
      <c r="X214" s="2" t="s">
        <v>0</v>
      </c>
    </row>
    <row r="215" spans="2:24" ht="15" x14ac:dyDescent="0.25">
      <c r="B215" s="83">
        <v>100</v>
      </c>
      <c r="C215" s="133" t="s">
        <v>323</v>
      </c>
      <c r="S215"/>
      <c r="X215" s="2" t="s">
        <v>0</v>
      </c>
    </row>
    <row r="216" spans="2:24" ht="15" x14ac:dyDescent="0.25">
      <c r="B216" s="83">
        <v>101</v>
      </c>
      <c r="C216" s="133" t="s">
        <v>324</v>
      </c>
      <c r="S216"/>
      <c r="X216" s="2" t="s">
        <v>0</v>
      </c>
    </row>
    <row r="217" spans="2:24" ht="15" x14ac:dyDescent="0.25">
      <c r="B217" s="83">
        <v>102</v>
      </c>
      <c r="C217" s="133" t="s">
        <v>325</v>
      </c>
      <c r="S217"/>
      <c r="X217" s="2" t="s">
        <v>0</v>
      </c>
    </row>
    <row r="218" spans="2:24" ht="15" x14ac:dyDescent="0.25">
      <c r="B218" s="83">
        <v>103</v>
      </c>
      <c r="C218" s="133" t="s">
        <v>326</v>
      </c>
      <c r="S218"/>
      <c r="X218" s="2" t="s">
        <v>0</v>
      </c>
    </row>
    <row r="219" spans="2:24" ht="15" x14ac:dyDescent="0.25">
      <c r="B219" s="83">
        <v>104</v>
      </c>
      <c r="C219" s="133" t="s">
        <v>327</v>
      </c>
      <c r="S219"/>
      <c r="X219" s="2" t="s">
        <v>0</v>
      </c>
    </row>
    <row r="220" spans="2:24" ht="15" x14ac:dyDescent="0.25">
      <c r="B220" s="83">
        <v>105</v>
      </c>
      <c r="C220" s="133" t="s">
        <v>328</v>
      </c>
      <c r="S220"/>
      <c r="X220" s="2" t="s">
        <v>0</v>
      </c>
    </row>
    <row r="221" spans="2:24" ht="15" x14ac:dyDescent="0.25">
      <c r="B221" s="83">
        <v>106</v>
      </c>
      <c r="C221" s="133" t="s">
        <v>329</v>
      </c>
      <c r="S221"/>
      <c r="X221" s="2" t="s">
        <v>0</v>
      </c>
    </row>
    <row r="222" spans="2:24" ht="15" x14ac:dyDescent="0.25">
      <c r="B222" s="83">
        <v>107</v>
      </c>
      <c r="C222" s="133" t="s">
        <v>330</v>
      </c>
      <c r="S222"/>
      <c r="X222" s="2" t="s">
        <v>0</v>
      </c>
    </row>
    <row r="223" spans="2:24" ht="15" x14ac:dyDescent="0.25">
      <c r="B223" s="83">
        <v>108</v>
      </c>
      <c r="C223" s="133" t="s">
        <v>331</v>
      </c>
      <c r="S223"/>
      <c r="X223" s="2" t="s">
        <v>0</v>
      </c>
    </row>
    <row r="224" spans="2:24" ht="15" x14ac:dyDescent="0.25">
      <c r="B224" s="83">
        <v>109</v>
      </c>
      <c r="C224" s="133" t="s">
        <v>332</v>
      </c>
      <c r="S224"/>
      <c r="X224" s="2" t="s">
        <v>0</v>
      </c>
    </row>
    <row r="225" spans="2:24" ht="15" x14ac:dyDescent="0.25">
      <c r="B225" s="83">
        <v>110</v>
      </c>
      <c r="C225" s="133" t="s">
        <v>333</v>
      </c>
      <c r="S225"/>
      <c r="X225" s="2" t="s">
        <v>0</v>
      </c>
    </row>
    <row r="226" spans="2:24" ht="15" x14ac:dyDescent="0.25">
      <c r="B226" s="83">
        <v>111</v>
      </c>
      <c r="C226" s="133" t="s">
        <v>334</v>
      </c>
      <c r="S226"/>
      <c r="X226" s="2" t="s">
        <v>0</v>
      </c>
    </row>
    <row r="227" spans="2:24" ht="15" x14ac:dyDescent="0.25">
      <c r="B227" s="83">
        <v>112</v>
      </c>
      <c r="C227" s="133" t="s">
        <v>335</v>
      </c>
      <c r="S227"/>
      <c r="X227" s="2" t="s">
        <v>0</v>
      </c>
    </row>
    <row r="228" spans="2:24" ht="15" x14ac:dyDescent="0.25">
      <c r="B228" s="83">
        <v>113</v>
      </c>
      <c r="C228" s="133" t="s">
        <v>336</v>
      </c>
      <c r="S228"/>
      <c r="X228" s="2" t="s">
        <v>0</v>
      </c>
    </row>
    <row r="229" spans="2:24" ht="15" x14ac:dyDescent="0.25">
      <c r="B229" s="83">
        <v>114</v>
      </c>
      <c r="C229" s="133" t="s">
        <v>337</v>
      </c>
      <c r="S229"/>
      <c r="X229" s="2" t="s">
        <v>0</v>
      </c>
    </row>
    <row r="230" spans="2:24" ht="15" x14ac:dyDescent="0.25">
      <c r="B230" s="83">
        <v>115</v>
      </c>
      <c r="C230" s="133" t="s">
        <v>338</v>
      </c>
      <c r="S230"/>
      <c r="X230" s="2" t="s">
        <v>0</v>
      </c>
    </row>
    <row r="231" spans="2:24" ht="15" x14ac:dyDescent="0.25">
      <c r="B231" s="83">
        <v>116</v>
      </c>
      <c r="C231" s="133" t="s">
        <v>339</v>
      </c>
      <c r="S231"/>
      <c r="X231" s="2" t="s">
        <v>0</v>
      </c>
    </row>
    <row r="232" spans="2:24" ht="15" x14ac:dyDescent="0.25">
      <c r="B232" s="83">
        <v>117</v>
      </c>
      <c r="C232" s="133" t="s">
        <v>340</v>
      </c>
      <c r="S232"/>
      <c r="X232" s="2" t="s">
        <v>0</v>
      </c>
    </row>
    <row r="233" spans="2:24" ht="15" x14ac:dyDescent="0.25">
      <c r="B233" s="83">
        <v>118</v>
      </c>
      <c r="C233" s="133" t="s">
        <v>341</v>
      </c>
      <c r="S233"/>
      <c r="X233" s="2" t="s">
        <v>0</v>
      </c>
    </row>
    <row r="234" spans="2:24" ht="15" x14ac:dyDescent="0.25">
      <c r="B234" s="83">
        <v>119</v>
      </c>
      <c r="C234" s="133" t="s">
        <v>342</v>
      </c>
      <c r="S234"/>
      <c r="X234" s="2" t="s">
        <v>0</v>
      </c>
    </row>
    <row r="235" spans="2:24" ht="15" x14ac:dyDescent="0.25">
      <c r="B235" s="83">
        <v>120</v>
      </c>
      <c r="C235" s="133" t="s">
        <v>343</v>
      </c>
      <c r="S235"/>
      <c r="X235" s="2" t="s">
        <v>0</v>
      </c>
    </row>
    <row r="236" spans="2:24" ht="15" x14ac:dyDescent="0.25">
      <c r="B236" s="83">
        <v>121</v>
      </c>
      <c r="C236" s="133" t="s">
        <v>105</v>
      </c>
      <c r="S236"/>
      <c r="X236" s="2" t="s">
        <v>0</v>
      </c>
    </row>
    <row r="237" spans="2:24" ht="15" x14ac:dyDescent="0.25">
      <c r="B237" s="83">
        <v>122</v>
      </c>
      <c r="C237" s="133" t="s">
        <v>344</v>
      </c>
      <c r="S237"/>
      <c r="X237" s="2" t="s">
        <v>0</v>
      </c>
    </row>
    <row r="238" spans="2:24" ht="15" x14ac:dyDescent="0.25">
      <c r="B238" s="83">
        <v>123</v>
      </c>
      <c r="C238" s="133" t="s">
        <v>345</v>
      </c>
      <c r="S238"/>
      <c r="X238" s="2" t="s">
        <v>0</v>
      </c>
    </row>
    <row r="239" spans="2:24" ht="15" x14ac:dyDescent="0.25">
      <c r="B239" s="83">
        <v>124</v>
      </c>
      <c r="C239" s="133" t="s">
        <v>346</v>
      </c>
      <c r="S239"/>
      <c r="X239" s="2" t="s">
        <v>0</v>
      </c>
    </row>
    <row r="240" spans="2:24" ht="15" x14ac:dyDescent="0.25">
      <c r="B240" s="83">
        <v>125</v>
      </c>
      <c r="C240" s="133" t="s">
        <v>347</v>
      </c>
      <c r="S240"/>
      <c r="X240" s="2" t="s">
        <v>0</v>
      </c>
    </row>
    <row r="241" spans="2:24" ht="15" x14ac:dyDescent="0.25">
      <c r="B241" s="83">
        <v>126</v>
      </c>
      <c r="C241" s="133" t="s">
        <v>348</v>
      </c>
      <c r="S241"/>
      <c r="X241" s="2" t="s">
        <v>0</v>
      </c>
    </row>
    <row r="242" spans="2:24" ht="15" x14ac:dyDescent="0.25">
      <c r="B242" s="83">
        <v>127</v>
      </c>
      <c r="C242" s="133" t="s">
        <v>349</v>
      </c>
      <c r="S242"/>
      <c r="X242" s="2" t="s">
        <v>0</v>
      </c>
    </row>
    <row r="243" spans="2:24" ht="15" x14ac:dyDescent="0.25">
      <c r="B243" s="83">
        <v>128</v>
      </c>
      <c r="C243" s="133" t="s">
        <v>106</v>
      </c>
      <c r="S243"/>
      <c r="X243" s="2" t="s">
        <v>0</v>
      </c>
    </row>
    <row r="244" spans="2:24" ht="15" x14ac:dyDescent="0.25">
      <c r="B244" s="83">
        <v>129</v>
      </c>
      <c r="C244" s="133" t="s">
        <v>350</v>
      </c>
      <c r="S244"/>
      <c r="X244" s="2" t="s">
        <v>0</v>
      </c>
    </row>
    <row r="245" spans="2:24" ht="15" x14ac:dyDescent="0.25">
      <c r="B245" s="83">
        <v>130</v>
      </c>
      <c r="C245" s="133" t="s">
        <v>351</v>
      </c>
      <c r="S245"/>
      <c r="X245" s="2" t="s">
        <v>0</v>
      </c>
    </row>
    <row r="246" spans="2:24" ht="15" x14ac:dyDescent="0.25">
      <c r="B246" s="83">
        <v>131</v>
      </c>
      <c r="C246" s="133" t="s">
        <v>352</v>
      </c>
      <c r="S246"/>
      <c r="X246" s="2" t="s">
        <v>0</v>
      </c>
    </row>
    <row r="247" spans="2:24" ht="15" x14ac:dyDescent="0.25">
      <c r="B247" s="83">
        <v>132</v>
      </c>
      <c r="C247" s="133" t="s">
        <v>353</v>
      </c>
      <c r="S247"/>
      <c r="X247" s="2" t="s">
        <v>0</v>
      </c>
    </row>
    <row r="248" spans="2:24" ht="15" x14ac:dyDescent="0.25">
      <c r="B248" s="83">
        <v>133</v>
      </c>
      <c r="C248" s="133" t="s">
        <v>354</v>
      </c>
      <c r="S248"/>
      <c r="X248" s="2" t="s">
        <v>0</v>
      </c>
    </row>
    <row r="249" spans="2:24" ht="15" x14ac:dyDescent="0.25">
      <c r="B249" s="83">
        <v>134</v>
      </c>
      <c r="C249" s="133" t="s">
        <v>355</v>
      </c>
      <c r="S249"/>
      <c r="X249" s="2" t="s">
        <v>0</v>
      </c>
    </row>
    <row r="250" spans="2:24" ht="15" x14ac:dyDescent="0.25">
      <c r="B250" s="83">
        <v>135</v>
      </c>
      <c r="C250" s="133" t="s">
        <v>356</v>
      </c>
      <c r="S250"/>
      <c r="X250" s="2" t="s">
        <v>0</v>
      </c>
    </row>
    <row r="251" spans="2:24" ht="15" x14ac:dyDescent="0.25">
      <c r="B251" s="83">
        <v>136</v>
      </c>
      <c r="C251" s="133" t="s">
        <v>357</v>
      </c>
      <c r="S251"/>
      <c r="X251" s="2" t="s">
        <v>0</v>
      </c>
    </row>
    <row r="252" spans="2:24" ht="15" x14ac:dyDescent="0.25">
      <c r="B252" s="83">
        <v>137</v>
      </c>
      <c r="C252" s="133" t="s">
        <v>358</v>
      </c>
      <c r="S252"/>
      <c r="X252" s="2" t="s">
        <v>0</v>
      </c>
    </row>
    <row r="253" spans="2:24" ht="15" x14ac:dyDescent="0.25">
      <c r="B253" s="83">
        <v>138</v>
      </c>
      <c r="C253" s="133" t="s">
        <v>359</v>
      </c>
      <c r="S253"/>
      <c r="X253" s="2" t="s">
        <v>0</v>
      </c>
    </row>
    <row r="254" spans="2:24" ht="15" x14ac:dyDescent="0.25">
      <c r="B254" s="83">
        <v>139</v>
      </c>
      <c r="C254" s="133" t="s">
        <v>360</v>
      </c>
      <c r="S254"/>
      <c r="X254" s="2" t="s">
        <v>0</v>
      </c>
    </row>
    <row r="255" spans="2:24" ht="15" x14ac:dyDescent="0.25">
      <c r="B255" s="83">
        <v>140</v>
      </c>
      <c r="C255" s="133" t="s">
        <v>361</v>
      </c>
      <c r="S255"/>
      <c r="X255" s="2" t="s">
        <v>0</v>
      </c>
    </row>
    <row r="256" spans="2:24" ht="15" x14ac:dyDescent="0.25">
      <c r="B256" s="83">
        <v>141</v>
      </c>
      <c r="C256" s="133" t="s">
        <v>107</v>
      </c>
      <c r="S256"/>
      <c r="X256" s="2" t="s">
        <v>0</v>
      </c>
    </row>
    <row r="257" spans="2:24" ht="15" x14ac:dyDescent="0.25">
      <c r="B257" s="83">
        <v>142</v>
      </c>
      <c r="C257" s="133" t="s">
        <v>362</v>
      </c>
      <c r="S257"/>
      <c r="X257" s="2" t="s">
        <v>0</v>
      </c>
    </row>
    <row r="258" spans="2:24" ht="15" x14ac:dyDescent="0.25">
      <c r="B258" s="83">
        <v>143</v>
      </c>
      <c r="C258" s="133" t="s">
        <v>363</v>
      </c>
      <c r="S258"/>
      <c r="X258" s="2" t="s">
        <v>0</v>
      </c>
    </row>
    <row r="259" spans="2:24" ht="15" x14ac:dyDescent="0.25">
      <c r="B259" s="83">
        <v>144</v>
      </c>
      <c r="C259" s="133" t="s">
        <v>364</v>
      </c>
      <c r="S259"/>
      <c r="X259" s="2" t="s">
        <v>0</v>
      </c>
    </row>
    <row r="260" spans="2:24" ht="15" x14ac:dyDescent="0.25">
      <c r="B260" s="83">
        <v>145</v>
      </c>
      <c r="C260" s="133" t="s">
        <v>365</v>
      </c>
      <c r="S260"/>
      <c r="X260" s="2" t="s">
        <v>0</v>
      </c>
    </row>
    <row r="261" spans="2:24" ht="15" x14ac:dyDescent="0.25">
      <c r="B261" s="83">
        <v>146</v>
      </c>
      <c r="C261" s="133" t="s">
        <v>366</v>
      </c>
      <c r="S261"/>
      <c r="X261" s="2" t="s">
        <v>0</v>
      </c>
    </row>
    <row r="262" spans="2:24" ht="15" x14ac:dyDescent="0.25">
      <c r="B262" s="83">
        <v>147</v>
      </c>
      <c r="C262" s="133" t="s">
        <v>367</v>
      </c>
      <c r="S262"/>
      <c r="X262" s="2" t="s">
        <v>0</v>
      </c>
    </row>
    <row r="263" spans="2:24" ht="15" x14ac:dyDescent="0.25">
      <c r="B263" s="83">
        <v>148</v>
      </c>
      <c r="C263" s="133" t="s">
        <v>368</v>
      </c>
      <c r="S263"/>
      <c r="X263" s="2" t="s">
        <v>0</v>
      </c>
    </row>
    <row r="264" spans="2:24" ht="15" x14ac:dyDescent="0.25">
      <c r="B264" s="83">
        <v>149</v>
      </c>
      <c r="C264" s="133" t="s">
        <v>369</v>
      </c>
      <c r="S264"/>
      <c r="X264" s="2" t="s">
        <v>0</v>
      </c>
    </row>
    <row r="265" spans="2:24" ht="15" x14ac:dyDescent="0.25">
      <c r="B265" s="83">
        <v>150</v>
      </c>
      <c r="C265" s="133" t="s">
        <v>370</v>
      </c>
      <c r="S265"/>
      <c r="X265" s="2" t="s">
        <v>0</v>
      </c>
    </row>
    <row r="266" spans="2:24" ht="15" x14ac:dyDescent="0.25">
      <c r="B266" s="83">
        <v>151</v>
      </c>
      <c r="C266" s="133" t="s">
        <v>371</v>
      </c>
      <c r="S266"/>
      <c r="X266" s="2" t="s">
        <v>0</v>
      </c>
    </row>
    <row r="267" spans="2:24" ht="15" x14ac:dyDescent="0.25">
      <c r="B267" s="83">
        <v>152</v>
      </c>
      <c r="C267" s="133" t="s">
        <v>372</v>
      </c>
      <c r="S267"/>
      <c r="X267" s="2" t="s">
        <v>0</v>
      </c>
    </row>
    <row r="268" spans="2:24" ht="15" x14ac:dyDescent="0.25">
      <c r="B268" s="83">
        <v>153</v>
      </c>
      <c r="C268" s="133" t="s">
        <v>373</v>
      </c>
      <c r="S268"/>
      <c r="X268" s="2" t="s">
        <v>0</v>
      </c>
    </row>
    <row r="269" spans="2:24" ht="15" x14ac:dyDescent="0.25">
      <c r="B269" s="83">
        <v>154</v>
      </c>
      <c r="C269" s="133" t="s">
        <v>108</v>
      </c>
      <c r="S269"/>
      <c r="X269" s="2" t="s">
        <v>0</v>
      </c>
    </row>
    <row r="270" spans="2:24" ht="15" x14ac:dyDescent="0.25">
      <c r="B270" s="83">
        <v>155</v>
      </c>
      <c r="C270" s="133" t="s">
        <v>374</v>
      </c>
      <c r="S270"/>
      <c r="X270" s="2" t="s">
        <v>0</v>
      </c>
    </row>
    <row r="271" spans="2:24" ht="15" x14ac:dyDescent="0.25">
      <c r="B271" s="83">
        <v>156</v>
      </c>
      <c r="C271" s="133" t="s">
        <v>375</v>
      </c>
      <c r="S271"/>
      <c r="X271" s="2" t="s">
        <v>0</v>
      </c>
    </row>
    <row r="272" spans="2:24" ht="15" x14ac:dyDescent="0.25">
      <c r="B272" s="83">
        <v>157</v>
      </c>
      <c r="C272" s="133" t="s">
        <v>376</v>
      </c>
      <c r="S272"/>
      <c r="X272" s="2" t="s">
        <v>0</v>
      </c>
    </row>
    <row r="273" spans="2:24" ht="15" x14ac:dyDescent="0.25">
      <c r="B273" s="83">
        <v>158</v>
      </c>
      <c r="C273" s="133" t="s">
        <v>377</v>
      </c>
      <c r="S273"/>
      <c r="X273" s="2" t="s">
        <v>0</v>
      </c>
    </row>
    <row r="274" spans="2:24" ht="15" x14ac:dyDescent="0.25">
      <c r="B274" s="83">
        <v>159</v>
      </c>
      <c r="C274" s="133" t="s">
        <v>378</v>
      </c>
      <c r="S274"/>
      <c r="X274" s="2" t="s">
        <v>0</v>
      </c>
    </row>
    <row r="275" spans="2:24" ht="15" x14ac:dyDescent="0.25">
      <c r="B275" s="83">
        <v>160</v>
      </c>
      <c r="C275" s="133" t="s">
        <v>379</v>
      </c>
      <c r="S275"/>
      <c r="X275" s="2" t="s">
        <v>0</v>
      </c>
    </row>
    <row r="276" spans="2:24" ht="15" x14ac:dyDescent="0.25">
      <c r="B276" s="83">
        <v>161</v>
      </c>
      <c r="C276" s="133" t="s">
        <v>380</v>
      </c>
      <c r="S276"/>
      <c r="X276" s="2" t="s">
        <v>0</v>
      </c>
    </row>
    <row r="277" spans="2:24" ht="15" x14ac:dyDescent="0.25">
      <c r="B277" s="83">
        <v>162</v>
      </c>
      <c r="C277" s="133" t="s">
        <v>381</v>
      </c>
      <c r="S277"/>
      <c r="X277" s="2" t="s">
        <v>0</v>
      </c>
    </row>
    <row r="278" spans="2:24" ht="15" x14ac:dyDescent="0.25">
      <c r="B278" s="83">
        <v>163</v>
      </c>
      <c r="C278" s="133" t="s">
        <v>382</v>
      </c>
      <c r="S278"/>
      <c r="X278" s="2" t="s">
        <v>0</v>
      </c>
    </row>
    <row r="279" spans="2:24" ht="15" x14ac:dyDescent="0.25">
      <c r="B279" s="83">
        <v>164</v>
      </c>
      <c r="C279" s="133" t="s">
        <v>383</v>
      </c>
      <c r="S279"/>
      <c r="X279" s="2" t="s">
        <v>0</v>
      </c>
    </row>
    <row r="280" spans="2:24" ht="15" x14ac:dyDescent="0.25">
      <c r="B280" s="83">
        <v>165</v>
      </c>
      <c r="C280" s="133" t="s">
        <v>384</v>
      </c>
      <c r="S280"/>
      <c r="X280" s="2" t="s">
        <v>0</v>
      </c>
    </row>
    <row r="281" spans="2:24" ht="15" x14ac:dyDescent="0.25">
      <c r="B281" s="83">
        <v>166</v>
      </c>
      <c r="C281" s="133" t="s">
        <v>385</v>
      </c>
      <c r="S281"/>
      <c r="X281" s="2" t="s">
        <v>0</v>
      </c>
    </row>
    <row r="282" spans="2:24" ht="15" x14ac:dyDescent="0.25">
      <c r="B282" s="83">
        <v>167</v>
      </c>
      <c r="C282" s="133" t="s">
        <v>386</v>
      </c>
      <c r="S282"/>
      <c r="X282" s="2" t="s">
        <v>0</v>
      </c>
    </row>
    <row r="283" spans="2:24" ht="15" x14ac:dyDescent="0.25">
      <c r="B283" s="83">
        <v>168</v>
      </c>
      <c r="C283" s="133" t="s">
        <v>387</v>
      </c>
      <c r="S283"/>
      <c r="X283" s="2" t="s">
        <v>0</v>
      </c>
    </row>
    <row r="284" spans="2:24" ht="15" x14ac:dyDescent="0.25">
      <c r="B284" s="83">
        <v>169</v>
      </c>
      <c r="C284" s="133" t="s">
        <v>388</v>
      </c>
      <c r="S284"/>
      <c r="X284" s="2" t="s">
        <v>0</v>
      </c>
    </row>
    <row r="285" spans="2:24" ht="15" x14ac:dyDescent="0.25">
      <c r="B285" s="83">
        <v>170</v>
      </c>
      <c r="C285" s="133" t="s">
        <v>389</v>
      </c>
      <c r="S285"/>
      <c r="X285" s="2" t="s">
        <v>0</v>
      </c>
    </row>
    <row r="286" spans="2:24" ht="15" x14ac:dyDescent="0.25">
      <c r="B286" s="83">
        <v>171</v>
      </c>
      <c r="C286" s="133" t="s">
        <v>390</v>
      </c>
      <c r="S286"/>
      <c r="X286" s="2" t="s">
        <v>0</v>
      </c>
    </row>
    <row r="287" spans="2:24" ht="15" x14ac:dyDescent="0.25">
      <c r="B287" s="83">
        <v>172</v>
      </c>
      <c r="C287" s="133" t="s">
        <v>391</v>
      </c>
      <c r="S287"/>
      <c r="X287" s="2" t="s">
        <v>0</v>
      </c>
    </row>
    <row r="288" spans="2:24" ht="15" x14ac:dyDescent="0.25">
      <c r="B288" s="83">
        <v>173</v>
      </c>
      <c r="C288" s="133" t="s">
        <v>392</v>
      </c>
      <c r="S288"/>
      <c r="X288" s="2" t="s">
        <v>0</v>
      </c>
    </row>
    <row r="289" spans="2:24" ht="15" x14ac:dyDescent="0.25">
      <c r="B289" s="83">
        <v>174</v>
      </c>
      <c r="C289" s="133" t="s">
        <v>393</v>
      </c>
      <c r="S289"/>
      <c r="X289" s="2" t="s">
        <v>0</v>
      </c>
    </row>
    <row r="290" spans="2:24" ht="15" x14ac:dyDescent="0.25">
      <c r="B290" s="83">
        <v>175</v>
      </c>
      <c r="C290" s="133" t="s">
        <v>394</v>
      </c>
      <c r="S290"/>
      <c r="X290" s="2" t="s">
        <v>0</v>
      </c>
    </row>
    <row r="291" spans="2:24" ht="15" x14ac:dyDescent="0.25">
      <c r="B291" s="83">
        <v>176</v>
      </c>
      <c r="C291" s="133" t="s">
        <v>395</v>
      </c>
      <c r="S291"/>
      <c r="X291" s="2" t="s">
        <v>0</v>
      </c>
    </row>
    <row r="292" spans="2:24" ht="15" x14ac:dyDescent="0.25">
      <c r="B292" s="83">
        <v>177</v>
      </c>
      <c r="C292" s="133" t="s">
        <v>396</v>
      </c>
      <c r="S292"/>
      <c r="X292" s="2" t="s">
        <v>0</v>
      </c>
    </row>
    <row r="293" spans="2:24" ht="15" x14ac:dyDescent="0.25">
      <c r="B293" s="83">
        <v>178</v>
      </c>
      <c r="C293" s="133" t="s">
        <v>397</v>
      </c>
      <c r="S293"/>
      <c r="X293" s="2" t="s">
        <v>0</v>
      </c>
    </row>
    <row r="294" spans="2:24" ht="15" x14ac:dyDescent="0.25">
      <c r="B294" s="83">
        <v>179</v>
      </c>
      <c r="C294" s="133" t="s">
        <v>398</v>
      </c>
      <c r="S294"/>
      <c r="X294" s="2" t="s">
        <v>0</v>
      </c>
    </row>
    <row r="295" spans="2:24" ht="15" x14ac:dyDescent="0.25">
      <c r="B295" s="83">
        <v>180</v>
      </c>
      <c r="C295" s="133" t="s">
        <v>399</v>
      </c>
      <c r="S295"/>
      <c r="X295" s="2" t="s">
        <v>0</v>
      </c>
    </row>
    <row r="296" spans="2:24" ht="15" x14ac:dyDescent="0.25">
      <c r="B296" s="83">
        <v>181</v>
      </c>
      <c r="C296" s="133" t="s">
        <v>400</v>
      </c>
      <c r="S296"/>
      <c r="X296" s="2" t="s">
        <v>0</v>
      </c>
    </row>
    <row r="297" spans="2:24" ht="15" x14ac:dyDescent="0.25">
      <c r="B297" s="83">
        <v>182</v>
      </c>
      <c r="C297" s="133" t="s">
        <v>401</v>
      </c>
      <c r="S297"/>
      <c r="X297" s="2" t="s">
        <v>0</v>
      </c>
    </row>
    <row r="298" spans="2:24" ht="15" x14ac:dyDescent="0.25">
      <c r="B298" s="83">
        <v>183</v>
      </c>
      <c r="C298" s="133" t="s">
        <v>402</v>
      </c>
      <c r="S298"/>
      <c r="X298" s="2" t="s">
        <v>0</v>
      </c>
    </row>
    <row r="299" spans="2:24" ht="15" x14ac:dyDescent="0.25">
      <c r="B299" s="83">
        <v>184</v>
      </c>
      <c r="C299" s="133" t="s">
        <v>403</v>
      </c>
      <c r="S299"/>
      <c r="X299" s="2" t="s">
        <v>0</v>
      </c>
    </row>
    <row r="300" spans="2:24" ht="15" x14ac:dyDescent="0.25">
      <c r="B300" s="83">
        <v>185</v>
      </c>
      <c r="C300" s="133" t="s">
        <v>404</v>
      </c>
      <c r="S300"/>
      <c r="X300" s="2" t="s">
        <v>0</v>
      </c>
    </row>
    <row r="301" spans="2:24" ht="15" x14ac:dyDescent="0.25">
      <c r="B301" s="83">
        <v>186</v>
      </c>
      <c r="C301" s="133" t="s">
        <v>405</v>
      </c>
      <c r="S301"/>
      <c r="X301" s="2" t="s">
        <v>0</v>
      </c>
    </row>
    <row r="302" spans="2:24" ht="15" x14ac:dyDescent="0.25">
      <c r="B302" s="83">
        <v>187</v>
      </c>
      <c r="C302" s="133" t="s">
        <v>406</v>
      </c>
      <c r="S302"/>
      <c r="X302" s="2" t="s">
        <v>0</v>
      </c>
    </row>
    <row r="303" spans="2:24" ht="15" x14ac:dyDescent="0.25">
      <c r="B303" s="83">
        <v>188</v>
      </c>
      <c r="C303" s="133" t="s">
        <v>407</v>
      </c>
      <c r="S303"/>
      <c r="X303" s="2" t="s">
        <v>0</v>
      </c>
    </row>
    <row r="304" spans="2:24" ht="15" x14ac:dyDescent="0.25">
      <c r="B304" s="83">
        <v>189</v>
      </c>
      <c r="C304" s="133" t="s">
        <v>408</v>
      </c>
      <c r="S304"/>
      <c r="X304" s="2" t="s">
        <v>0</v>
      </c>
    </row>
    <row r="305" spans="2:24" ht="15" x14ac:dyDescent="0.25">
      <c r="B305" s="83">
        <v>190</v>
      </c>
      <c r="C305" s="133" t="s">
        <v>409</v>
      </c>
      <c r="S305"/>
      <c r="X305" s="2" t="s">
        <v>0</v>
      </c>
    </row>
    <row r="306" spans="2:24" ht="15" x14ac:dyDescent="0.25">
      <c r="B306" s="83">
        <v>191</v>
      </c>
      <c r="C306" s="133" t="s">
        <v>410</v>
      </c>
      <c r="S306"/>
      <c r="X306" s="2" t="s">
        <v>0</v>
      </c>
    </row>
    <row r="307" spans="2:24" ht="15" x14ac:dyDescent="0.25">
      <c r="B307" s="83">
        <v>192</v>
      </c>
      <c r="C307" s="133" t="s">
        <v>119</v>
      </c>
      <c r="S307"/>
      <c r="X307" s="2" t="s">
        <v>0</v>
      </c>
    </row>
    <row r="308" spans="2:24" ht="15" x14ac:dyDescent="0.25">
      <c r="B308" s="83">
        <v>193</v>
      </c>
      <c r="C308" s="133" t="s">
        <v>411</v>
      </c>
      <c r="S308"/>
      <c r="X308" s="2" t="s">
        <v>0</v>
      </c>
    </row>
    <row r="309" spans="2:24" ht="15" x14ac:dyDescent="0.25">
      <c r="B309" s="83">
        <v>194</v>
      </c>
      <c r="C309" s="133" t="s">
        <v>412</v>
      </c>
      <c r="S309"/>
      <c r="X309" s="2" t="s">
        <v>0</v>
      </c>
    </row>
    <row r="310" spans="2:24" ht="15" x14ac:dyDescent="0.25">
      <c r="B310" s="83">
        <v>195</v>
      </c>
      <c r="C310" s="133" t="s">
        <v>413</v>
      </c>
      <c r="S310"/>
      <c r="X310" s="2" t="s">
        <v>0</v>
      </c>
    </row>
    <row r="311" spans="2:24" ht="15" x14ac:dyDescent="0.25">
      <c r="B311" s="83">
        <v>196</v>
      </c>
      <c r="C311" s="133" t="s">
        <v>414</v>
      </c>
      <c r="S311"/>
      <c r="X311" s="2" t="s">
        <v>0</v>
      </c>
    </row>
    <row r="312" spans="2:24" ht="15" x14ac:dyDescent="0.25">
      <c r="B312" s="83">
        <v>197</v>
      </c>
      <c r="C312" s="133" t="s">
        <v>415</v>
      </c>
      <c r="S312"/>
      <c r="X312" s="2" t="s">
        <v>0</v>
      </c>
    </row>
    <row r="313" spans="2:24" ht="15" x14ac:dyDescent="0.25">
      <c r="B313" s="83">
        <v>198</v>
      </c>
      <c r="C313" s="133" t="s">
        <v>416</v>
      </c>
      <c r="S313"/>
      <c r="X313" s="2" t="s">
        <v>0</v>
      </c>
    </row>
    <row r="314" spans="2:24" ht="15" x14ac:dyDescent="0.25">
      <c r="B314" s="83">
        <v>199</v>
      </c>
      <c r="C314" s="133" t="s">
        <v>417</v>
      </c>
      <c r="S314"/>
      <c r="X314" s="2" t="s">
        <v>0</v>
      </c>
    </row>
    <row r="315" spans="2:24" ht="15" x14ac:dyDescent="0.25">
      <c r="B315" s="83">
        <v>200</v>
      </c>
      <c r="C315" s="133" t="s">
        <v>418</v>
      </c>
      <c r="S315"/>
      <c r="X315" s="2" t="s">
        <v>0</v>
      </c>
    </row>
    <row r="316" spans="2:24" ht="15" x14ac:dyDescent="0.25">
      <c r="B316" s="83">
        <v>201</v>
      </c>
      <c r="C316" s="133" t="s">
        <v>419</v>
      </c>
      <c r="S316"/>
      <c r="X316" s="2" t="s">
        <v>0</v>
      </c>
    </row>
    <row r="317" spans="2:24" ht="15" x14ac:dyDescent="0.25">
      <c r="B317" s="83">
        <v>202</v>
      </c>
      <c r="C317" s="133" t="s">
        <v>420</v>
      </c>
      <c r="S317"/>
      <c r="X317" s="2" t="s">
        <v>0</v>
      </c>
    </row>
    <row r="318" spans="2:24" ht="15" x14ac:dyDescent="0.25">
      <c r="B318" s="83">
        <v>203</v>
      </c>
      <c r="C318" s="133" t="s">
        <v>421</v>
      </c>
      <c r="S318"/>
      <c r="X318" s="2" t="s">
        <v>0</v>
      </c>
    </row>
    <row r="319" spans="2:24" ht="15" x14ac:dyDescent="0.25">
      <c r="B319" s="83">
        <v>204</v>
      </c>
      <c r="C319" s="133" t="s">
        <v>422</v>
      </c>
      <c r="S319"/>
      <c r="X319" s="2" t="s">
        <v>0</v>
      </c>
    </row>
    <row r="320" spans="2:24" ht="15" x14ac:dyDescent="0.25">
      <c r="B320" s="83">
        <v>205</v>
      </c>
      <c r="C320" s="133" t="s">
        <v>423</v>
      </c>
      <c r="S320"/>
      <c r="X320" s="2" t="s">
        <v>0</v>
      </c>
    </row>
    <row r="321" spans="1:24" ht="15" x14ac:dyDescent="0.25">
      <c r="B321" s="83">
        <v>206</v>
      </c>
      <c r="C321" s="133" t="s">
        <v>424</v>
      </c>
      <c r="S321"/>
      <c r="X321" s="2" t="s">
        <v>0</v>
      </c>
    </row>
    <row r="322" spans="1:24" ht="15" x14ac:dyDescent="0.25">
      <c r="B322" s="83">
        <v>207</v>
      </c>
      <c r="C322" s="133" t="s">
        <v>425</v>
      </c>
      <c r="S322"/>
      <c r="X322" s="2" t="s">
        <v>0</v>
      </c>
    </row>
    <row r="323" spans="1:24" ht="15" x14ac:dyDescent="0.25">
      <c r="B323" s="83">
        <v>208</v>
      </c>
      <c r="C323" s="133" t="s">
        <v>426</v>
      </c>
      <c r="S323"/>
      <c r="X323" s="2" t="s">
        <v>0</v>
      </c>
    </row>
    <row r="324" spans="1:24" ht="15" x14ac:dyDescent="0.25">
      <c r="B324" s="83">
        <v>209</v>
      </c>
      <c r="C324" s="133" t="s">
        <v>427</v>
      </c>
      <c r="S324"/>
      <c r="X324" s="2" t="s">
        <v>0</v>
      </c>
    </row>
    <row r="325" spans="1:24" ht="15" x14ac:dyDescent="0.25">
      <c r="B325" s="83">
        <v>210</v>
      </c>
      <c r="C325" s="133" t="s">
        <v>428</v>
      </c>
      <c r="S325"/>
      <c r="X325" s="2" t="s">
        <v>0</v>
      </c>
    </row>
    <row r="326" spans="1:24" ht="15" x14ac:dyDescent="0.25">
      <c r="B326" s="83">
        <v>211</v>
      </c>
      <c r="C326" s="133" t="s">
        <v>429</v>
      </c>
      <c r="S326"/>
      <c r="X326" s="2" t="s">
        <v>0</v>
      </c>
    </row>
    <row r="327" spans="1:24" ht="15" x14ac:dyDescent="0.25">
      <c r="B327" s="83">
        <v>212</v>
      </c>
      <c r="C327" s="133" t="s">
        <v>430</v>
      </c>
      <c r="S327"/>
      <c r="X327" s="2" t="s">
        <v>0</v>
      </c>
    </row>
    <row r="328" spans="1:24" ht="15" x14ac:dyDescent="0.25">
      <c r="B328" s="83">
        <v>213</v>
      </c>
      <c r="C328" s="133" t="s">
        <v>431</v>
      </c>
      <c r="S328"/>
      <c r="X328" s="2" t="s">
        <v>0</v>
      </c>
    </row>
    <row r="329" spans="1:24" ht="15" x14ac:dyDescent="0.25">
      <c r="B329" s="83">
        <v>214</v>
      </c>
      <c r="C329" s="133" t="s">
        <v>432</v>
      </c>
      <c r="S329"/>
      <c r="X329" s="2" t="s">
        <v>0</v>
      </c>
    </row>
    <row r="330" spans="1:24" ht="15" x14ac:dyDescent="0.25">
      <c r="B330" s="83">
        <v>215</v>
      </c>
      <c r="C330" s="133" t="s">
        <v>433</v>
      </c>
      <c r="S330"/>
      <c r="X330" s="2" t="s">
        <v>0</v>
      </c>
    </row>
    <row r="331" spans="1:24" ht="15" x14ac:dyDescent="0.25">
      <c r="B331" s="83">
        <v>216</v>
      </c>
      <c r="C331" s="133" t="s">
        <v>432</v>
      </c>
      <c r="S331"/>
      <c r="X331" s="2" t="s">
        <v>0</v>
      </c>
    </row>
    <row r="332" spans="1:24" x14ac:dyDescent="0.2">
      <c r="B332" s="83">
        <v>217</v>
      </c>
      <c r="C332" s="133" t="s">
        <v>433</v>
      </c>
      <c r="X332" s="2" t="s">
        <v>0</v>
      </c>
    </row>
    <row r="333" spans="1:24" x14ac:dyDescent="0.2">
      <c r="B333" s="79">
        <v>218</v>
      </c>
      <c r="C333" s="134" t="s">
        <v>434</v>
      </c>
      <c r="X333" s="2" t="s">
        <v>0</v>
      </c>
    </row>
    <row r="334" spans="1:24" x14ac:dyDescent="0.2">
      <c r="X334" s="2" t="s">
        <v>0</v>
      </c>
    </row>
    <row r="335" spans="1:24" x14ac:dyDescent="0.2">
      <c r="D335" s="135" t="str">
        <f ca="1">"'"&amp;MID(CELL("filename",$A$336),1+FIND("]",CELL("filename",$A$336)),255)&amp;"'!"</f>
        <v>'AM23.Param'!</v>
      </c>
      <c r="M335" s="136"/>
      <c r="X335" s="2" t="s">
        <v>0</v>
      </c>
    </row>
    <row r="336" spans="1:24" x14ac:dyDescent="0.2">
      <c r="A336" s="123" t="s">
        <v>435</v>
      </c>
      <c r="B336" s="117">
        <v>1</v>
      </c>
      <c r="C336" s="137"/>
      <c r="D336" s="135" t="str">
        <f ca="1">CELL("address",E336)&amp;":"&amp;CELL("address",E336)</f>
        <v>$E$336:$E$336</v>
      </c>
      <c r="E336" s="132" t="s">
        <v>436</v>
      </c>
      <c r="F336" s="132"/>
      <c r="G336" s="132"/>
      <c r="H336" s="132"/>
      <c r="I336" s="132"/>
      <c r="J336" s="132"/>
      <c r="K336" s="132"/>
      <c r="L336" s="132"/>
      <c r="M336" s="132"/>
      <c r="N336" s="132"/>
      <c r="O336" s="132"/>
      <c r="P336" s="132"/>
      <c r="Q336" s="132"/>
      <c r="R336" s="132"/>
      <c r="S336" s="132"/>
      <c r="T336" s="132"/>
      <c r="U336" s="132"/>
      <c r="V336" s="132"/>
      <c r="X336" s="2" t="s">
        <v>0</v>
      </c>
    </row>
    <row r="337" spans="1:24" x14ac:dyDescent="0.2">
      <c r="B337" s="83">
        <v>2</v>
      </c>
      <c r="C337" s="138" t="s">
        <v>437</v>
      </c>
      <c r="D337" s="139" t="str">
        <f ca="1">CELL("address",E337)&amp;":"&amp;CELL("address",V337)</f>
        <v>$E$337:$V$337</v>
      </c>
      <c r="E337" s="133" t="s">
        <v>436</v>
      </c>
      <c r="F337" s="133" t="s">
        <v>438</v>
      </c>
      <c r="G337" s="133" t="s">
        <v>439</v>
      </c>
      <c r="H337" s="133" t="s">
        <v>440</v>
      </c>
      <c r="I337" s="133" t="s">
        <v>441</v>
      </c>
      <c r="J337" s="133" t="s">
        <v>442</v>
      </c>
      <c r="K337" s="133" t="s">
        <v>443</v>
      </c>
      <c r="L337" s="133" t="s">
        <v>444</v>
      </c>
      <c r="M337" s="133" t="s">
        <v>445</v>
      </c>
      <c r="N337" s="133" t="s">
        <v>446</v>
      </c>
      <c r="O337" s="133" t="s">
        <v>447</v>
      </c>
      <c r="P337" s="133" t="s">
        <v>448</v>
      </c>
      <c r="Q337" s="133" t="s">
        <v>449</v>
      </c>
      <c r="R337" s="133" t="s">
        <v>450</v>
      </c>
      <c r="S337" s="133" t="s">
        <v>451</v>
      </c>
      <c r="T337" s="133" t="s">
        <v>452</v>
      </c>
      <c r="U337" s="133" t="s">
        <v>453</v>
      </c>
      <c r="V337" s="133" t="s">
        <v>454</v>
      </c>
      <c r="X337" s="2" t="s">
        <v>0</v>
      </c>
    </row>
    <row r="338" spans="1:24" x14ac:dyDescent="0.2">
      <c r="B338" s="83">
        <v>3</v>
      </c>
      <c r="C338" s="3" t="s">
        <v>455</v>
      </c>
      <c r="D338" s="139" t="str">
        <f ca="1">CELL("address",E338)&amp;":"&amp;CELL("address",V338)</f>
        <v>$E$338:$V$338</v>
      </c>
      <c r="E338" s="133" t="s">
        <v>436</v>
      </c>
      <c r="F338" s="133" t="s">
        <v>456</v>
      </c>
      <c r="G338" s="133" t="s">
        <v>457</v>
      </c>
      <c r="H338" s="133" t="s">
        <v>458</v>
      </c>
      <c r="I338" s="133" t="s">
        <v>459</v>
      </c>
      <c r="J338" s="133" t="s">
        <v>460</v>
      </c>
      <c r="K338" s="133" t="s">
        <v>461</v>
      </c>
      <c r="L338" s="133" t="s">
        <v>462</v>
      </c>
      <c r="M338" s="133" t="s">
        <v>463</v>
      </c>
      <c r="N338" s="133" t="s">
        <v>464</v>
      </c>
      <c r="O338" s="133" t="s">
        <v>465</v>
      </c>
      <c r="P338" s="133" t="s">
        <v>466</v>
      </c>
      <c r="Q338" s="133" t="s">
        <v>467</v>
      </c>
      <c r="R338" s="133" t="s">
        <v>468</v>
      </c>
      <c r="S338" s="133" t="s">
        <v>452</v>
      </c>
      <c r="T338" s="133" t="s">
        <v>469</v>
      </c>
      <c r="U338" s="133" t="s">
        <v>470</v>
      </c>
      <c r="V338" s="133" t="s">
        <v>471</v>
      </c>
      <c r="X338" s="2" t="s">
        <v>0</v>
      </c>
    </row>
    <row r="339" spans="1:24" x14ac:dyDescent="0.2">
      <c r="B339" s="83">
        <v>4</v>
      </c>
      <c r="C339" s="138" t="s">
        <v>472</v>
      </c>
      <c r="D339" s="139" t="str">
        <f ca="1">CELL("address",E339)&amp;":"&amp;CELL("address",N339)</f>
        <v>$E$339:$N$339</v>
      </c>
      <c r="E339" s="133" t="s">
        <v>436</v>
      </c>
      <c r="F339" s="133" t="s">
        <v>473</v>
      </c>
      <c r="G339" s="133" t="s">
        <v>442</v>
      </c>
      <c r="H339" s="133" t="s">
        <v>443</v>
      </c>
      <c r="I339" s="133" t="s">
        <v>444</v>
      </c>
      <c r="J339" s="133" t="s">
        <v>474</v>
      </c>
      <c r="K339" s="133" t="s">
        <v>451</v>
      </c>
      <c r="L339" s="133" t="s">
        <v>452</v>
      </c>
      <c r="M339" s="133" t="s">
        <v>453</v>
      </c>
      <c r="N339" s="133" t="s">
        <v>475</v>
      </c>
      <c r="O339" s="133"/>
      <c r="P339" s="133"/>
      <c r="Q339" s="133"/>
      <c r="R339" s="133"/>
      <c r="S339" s="133"/>
      <c r="T339" s="133"/>
      <c r="U339" s="133"/>
      <c r="V339" s="133"/>
      <c r="X339" s="2" t="s">
        <v>0</v>
      </c>
    </row>
    <row r="340" spans="1:24" x14ac:dyDescent="0.2">
      <c r="B340" s="83">
        <v>5</v>
      </c>
      <c r="C340" s="138" t="s">
        <v>476</v>
      </c>
      <c r="D340" s="139" t="str">
        <f t="shared" ref="D340:D343" ca="1" si="2">CELL("address",E340)&amp;":"&amp;CELL("address",V340)</f>
        <v>$E$340:$V$340</v>
      </c>
      <c r="E340" s="133" t="s">
        <v>436</v>
      </c>
      <c r="F340" s="133" t="s">
        <v>438</v>
      </c>
      <c r="G340" s="133" t="s">
        <v>439</v>
      </c>
      <c r="H340" s="133" t="s">
        <v>440</v>
      </c>
      <c r="I340" s="133" t="s">
        <v>441</v>
      </c>
      <c r="J340" s="133" t="s">
        <v>442</v>
      </c>
      <c r="K340" s="133" t="s">
        <v>443</v>
      </c>
      <c r="L340" s="133" t="s">
        <v>444</v>
      </c>
      <c r="M340" s="133" t="s">
        <v>445</v>
      </c>
      <c r="N340" s="133" t="s">
        <v>446</v>
      </c>
      <c r="O340" s="133" t="s">
        <v>447</v>
      </c>
      <c r="P340" s="133" t="s">
        <v>448</v>
      </c>
      <c r="Q340" s="133" t="s">
        <v>449</v>
      </c>
      <c r="R340" s="133" t="s">
        <v>450</v>
      </c>
      <c r="S340" s="133" t="s">
        <v>451</v>
      </c>
      <c r="T340" s="133" t="s">
        <v>452</v>
      </c>
      <c r="U340" s="133" t="s">
        <v>453</v>
      </c>
      <c r="V340" s="133" t="s">
        <v>454</v>
      </c>
      <c r="X340" s="2" t="s">
        <v>0</v>
      </c>
    </row>
    <row r="341" spans="1:24" x14ac:dyDescent="0.2">
      <c r="B341" s="83">
        <v>6</v>
      </c>
      <c r="C341" s="138" t="s">
        <v>477</v>
      </c>
      <c r="D341" s="139" t="str">
        <f t="shared" ca="1" si="2"/>
        <v>$E$341:$V$341</v>
      </c>
      <c r="E341" s="133" t="s">
        <v>436</v>
      </c>
      <c r="F341" s="133" t="s">
        <v>438</v>
      </c>
      <c r="G341" s="133" t="s">
        <v>439</v>
      </c>
      <c r="H341" s="133" t="s">
        <v>440</v>
      </c>
      <c r="I341" s="133" t="s">
        <v>441</v>
      </c>
      <c r="J341" s="133" t="s">
        <v>442</v>
      </c>
      <c r="K341" s="133" t="s">
        <v>443</v>
      </c>
      <c r="L341" s="133" t="s">
        <v>444</v>
      </c>
      <c r="M341" s="133" t="s">
        <v>445</v>
      </c>
      <c r="N341" s="133" t="s">
        <v>446</v>
      </c>
      <c r="O341" s="133" t="s">
        <v>447</v>
      </c>
      <c r="P341" s="133" t="s">
        <v>448</v>
      </c>
      <c r="Q341" s="133" t="s">
        <v>449</v>
      </c>
      <c r="R341" s="133" t="s">
        <v>450</v>
      </c>
      <c r="S341" s="133" t="s">
        <v>451</v>
      </c>
      <c r="T341" s="133" t="s">
        <v>452</v>
      </c>
      <c r="U341" s="133" t="s">
        <v>453</v>
      </c>
      <c r="V341" s="133" t="s">
        <v>454</v>
      </c>
      <c r="X341" s="2" t="s">
        <v>0</v>
      </c>
    </row>
    <row r="342" spans="1:24" x14ac:dyDescent="0.2">
      <c r="B342" s="83">
        <v>7</v>
      </c>
      <c r="C342" s="138" t="s">
        <v>478</v>
      </c>
      <c r="D342" s="139" t="str">
        <f t="shared" ca="1" si="2"/>
        <v>$E$342:$V$342</v>
      </c>
      <c r="E342" s="133" t="s">
        <v>436</v>
      </c>
      <c r="F342" s="133" t="s">
        <v>438</v>
      </c>
      <c r="G342" s="133" t="s">
        <v>439</v>
      </c>
      <c r="H342" s="133" t="s">
        <v>440</v>
      </c>
      <c r="I342" s="133" t="s">
        <v>441</v>
      </c>
      <c r="J342" s="133" t="s">
        <v>442</v>
      </c>
      <c r="K342" s="133" t="s">
        <v>443</v>
      </c>
      <c r="L342" s="133" t="s">
        <v>444</v>
      </c>
      <c r="M342" s="133" t="s">
        <v>445</v>
      </c>
      <c r="N342" s="133" t="s">
        <v>446</v>
      </c>
      <c r="O342" s="133" t="s">
        <v>447</v>
      </c>
      <c r="P342" s="133" t="s">
        <v>448</v>
      </c>
      <c r="Q342" s="133" t="s">
        <v>449</v>
      </c>
      <c r="R342" s="133" t="s">
        <v>450</v>
      </c>
      <c r="S342" s="133" t="s">
        <v>451</v>
      </c>
      <c r="T342" s="133" t="s">
        <v>452</v>
      </c>
      <c r="U342" s="133" t="s">
        <v>453</v>
      </c>
      <c r="V342" s="133" t="s">
        <v>454</v>
      </c>
      <c r="X342" s="2" t="s">
        <v>0</v>
      </c>
    </row>
    <row r="343" spans="1:24" x14ac:dyDescent="0.2">
      <c r="B343" s="83">
        <v>8</v>
      </c>
      <c r="C343" s="138" t="s">
        <v>479</v>
      </c>
      <c r="D343" s="139" t="str">
        <f t="shared" ca="1" si="2"/>
        <v>$E$343:$V$343</v>
      </c>
      <c r="E343" s="133" t="s">
        <v>436</v>
      </c>
      <c r="F343" s="133" t="s">
        <v>438</v>
      </c>
      <c r="G343" s="133" t="s">
        <v>439</v>
      </c>
      <c r="H343" s="133" t="s">
        <v>440</v>
      </c>
      <c r="I343" s="133" t="s">
        <v>441</v>
      </c>
      <c r="J343" s="133" t="s">
        <v>442</v>
      </c>
      <c r="K343" s="133" t="s">
        <v>443</v>
      </c>
      <c r="L343" s="133" t="s">
        <v>444</v>
      </c>
      <c r="M343" s="133" t="s">
        <v>445</v>
      </c>
      <c r="N343" s="133" t="s">
        <v>446</v>
      </c>
      <c r="O343" s="133" t="s">
        <v>447</v>
      </c>
      <c r="P343" s="133" t="s">
        <v>448</v>
      </c>
      <c r="Q343" s="133" t="s">
        <v>449</v>
      </c>
      <c r="R343" s="133" t="s">
        <v>450</v>
      </c>
      <c r="S343" s="133" t="s">
        <v>451</v>
      </c>
      <c r="T343" s="133" t="s">
        <v>452</v>
      </c>
      <c r="U343" s="133" t="s">
        <v>453</v>
      </c>
      <c r="V343" s="133" t="s">
        <v>454</v>
      </c>
      <c r="X343" s="2" t="s">
        <v>0</v>
      </c>
    </row>
    <row r="344" spans="1:24" x14ac:dyDescent="0.2">
      <c r="B344" s="83">
        <v>9</v>
      </c>
      <c r="C344" s="138" t="s">
        <v>184</v>
      </c>
      <c r="D344" s="139" t="str">
        <f ca="1">CELL("address",E344)&amp;":"&amp;CELL("address",E344)</f>
        <v>$E$344:$E$344</v>
      </c>
      <c r="E344" s="133" t="s">
        <v>436</v>
      </c>
      <c r="F344" s="133"/>
      <c r="G344" s="133"/>
      <c r="H344" s="133"/>
      <c r="I344" s="133"/>
      <c r="J344" s="133"/>
      <c r="K344" s="133"/>
      <c r="L344" s="133"/>
      <c r="M344" s="133"/>
      <c r="N344" s="133"/>
      <c r="O344" s="133"/>
      <c r="P344" s="133"/>
      <c r="Q344" s="133"/>
      <c r="R344" s="133"/>
      <c r="S344" s="133"/>
      <c r="T344" s="133"/>
      <c r="U344" s="133"/>
      <c r="V344" s="133"/>
      <c r="X344" s="2" t="s">
        <v>0</v>
      </c>
    </row>
    <row r="345" spans="1:24" x14ac:dyDescent="0.2">
      <c r="B345" s="79">
        <v>10</v>
      </c>
      <c r="C345" s="140" t="s">
        <v>480</v>
      </c>
      <c r="D345" s="141" t="str">
        <f ca="1">CELL("address",E345)&amp;":"&amp;CELL("address",E345)</f>
        <v>$E$345:$E$345</v>
      </c>
      <c r="E345" s="134" t="s">
        <v>436</v>
      </c>
      <c r="F345" s="134"/>
      <c r="G345" s="134"/>
      <c r="H345" s="134"/>
      <c r="I345" s="134"/>
      <c r="J345" s="134"/>
      <c r="K345" s="134"/>
      <c r="L345" s="134"/>
      <c r="M345" s="134"/>
      <c r="N345" s="134"/>
      <c r="O345" s="134"/>
      <c r="P345" s="134"/>
      <c r="Q345" s="134"/>
      <c r="R345" s="134"/>
      <c r="S345" s="134"/>
      <c r="T345" s="134"/>
      <c r="U345" s="134"/>
      <c r="V345" s="134"/>
      <c r="X345" s="2" t="s">
        <v>0</v>
      </c>
    </row>
    <row r="346" spans="1:24" x14ac:dyDescent="0.2">
      <c r="X346" s="2" t="s">
        <v>0</v>
      </c>
    </row>
    <row r="347" spans="1:24" x14ac:dyDescent="0.2">
      <c r="A347" s="123" t="s">
        <v>506</v>
      </c>
      <c r="B347" s="117">
        <v>1</v>
      </c>
      <c r="C347" s="127"/>
      <c r="X347" s="2" t="s">
        <v>0</v>
      </c>
    </row>
    <row r="348" spans="1:24" x14ac:dyDescent="0.2">
      <c r="B348" s="83">
        <v>2</v>
      </c>
      <c r="C348" s="128" t="s">
        <v>481</v>
      </c>
      <c r="X348" s="2" t="s">
        <v>0</v>
      </c>
    </row>
    <row r="349" spans="1:24" x14ac:dyDescent="0.2">
      <c r="B349" s="83">
        <v>3</v>
      </c>
      <c r="C349" s="128" t="s">
        <v>482</v>
      </c>
      <c r="X349" s="2" t="s">
        <v>0</v>
      </c>
    </row>
    <row r="350" spans="1:24" x14ac:dyDescent="0.2">
      <c r="B350" s="83">
        <v>4</v>
      </c>
      <c r="C350" s="128" t="s">
        <v>483</v>
      </c>
      <c r="X350" s="2" t="s">
        <v>0</v>
      </c>
    </row>
    <row r="351" spans="1:24" x14ac:dyDescent="0.2">
      <c r="B351" s="79">
        <v>5</v>
      </c>
      <c r="C351" s="129" t="s">
        <v>184</v>
      </c>
      <c r="X351" s="2" t="s">
        <v>0</v>
      </c>
    </row>
    <row r="352" spans="1:24" x14ac:dyDescent="0.2">
      <c r="X352" s="2" t="s">
        <v>0</v>
      </c>
    </row>
    <row r="353" spans="1:24" x14ac:dyDescent="0.2">
      <c r="A353" s="123" t="s">
        <v>512</v>
      </c>
      <c r="B353" s="117">
        <v>1</v>
      </c>
      <c r="C353" s="127"/>
      <c r="X353" s="2" t="s">
        <v>0</v>
      </c>
    </row>
    <row r="354" spans="1:24" x14ac:dyDescent="0.2">
      <c r="B354" s="83">
        <v>2</v>
      </c>
      <c r="C354" s="128" t="s">
        <v>514</v>
      </c>
      <c r="X354" s="2" t="s">
        <v>0</v>
      </c>
    </row>
    <row r="355" spans="1:24" x14ac:dyDescent="0.2">
      <c r="B355" s="83">
        <v>3</v>
      </c>
      <c r="C355" s="128" t="s">
        <v>515</v>
      </c>
      <c r="X355" s="2" t="s">
        <v>0</v>
      </c>
    </row>
    <row r="356" spans="1:24" x14ac:dyDescent="0.2">
      <c r="B356" s="79">
        <v>4</v>
      </c>
      <c r="C356" s="129" t="s">
        <v>516</v>
      </c>
      <c r="X356" s="2" t="s">
        <v>0</v>
      </c>
    </row>
    <row r="357" spans="1:24" x14ac:dyDescent="0.2">
      <c r="X357" s="2" t="s">
        <v>0</v>
      </c>
    </row>
    <row r="358" spans="1:24" x14ac:dyDescent="0.2">
      <c r="A358" s="123" t="s">
        <v>484</v>
      </c>
      <c r="B358" s="117">
        <v>1</v>
      </c>
      <c r="C358" s="127" t="s">
        <v>485</v>
      </c>
      <c r="D358" s="127" t="s">
        <v>485</v>
      </c>
      <c r="X358" s="2" t="s">
        <v>0</v>
      </c>
    </row>
    <row r="359" spans="1:24" x14ac:dyDescent="0.2">
      <c r="B359" s="83">
        <v>2</v>
      </c>
      <c r="C359" s="128" t="s">
        <v>486</v>
      </c>
      <c r="D359" s="128" t="s">
        <v>486</v>
      </c>
      <c r="X359" s="2" t="s">
        <v>0</v>
      </c>
    </row>
    <row r="360" spans="1:24" x14ac:dyDescent="0.2">
      <c r="B360" s="79">
        <v>3</v>
      </c>
      <c r="C360" s="129"/>
      <c r="D360" s="128" t="s">
        <v>487</v>
      </c>
      <c r="X360" s="2" t="s">
        <v>0</v>
      </c>
    </row>
    <row r="361" spans="1:24" x14ac:dyDescent="0.2">
      <c r="D361" s="128" t="s">
        <v>582</v>
      </c>
      <c r="X361" s="2" t="s">
        <v>0</v>
      </c>
    </row>
    <row r="362" spans="1:24" x14ac:dyDescent="0.2">
      <c r="D362" s="129"/>
      <c r="X362" s="2" t="s">
        <v>0</v>
      </c>
    </row>
    <row r="363" spans="1:24" x14ac:dyDescent="0.2">
      <c r="X363" s="2" t="s">
        <v>0</v>
      </c>
    </row>
    <row r="364" spans="1:24" x14ac:dyDescent="0.2">
      <c r="A364" s="123" t="s">
        <v>488</v>
      </c>
      <c r="B364" s="117">
        <v>1</v>
      </c>
      <c r="C364" s="127" t="s">
        <v>489</v>
      </c>
      <c r="D364" s="127" t="s">
        <v>490</v>
      </c>
      <c r="X364" s="2" t="s">
        <v>0</v>
      </c>
    </row>
    <row r="365" spans="1:24" x14ac:dyDescent="0.2">
      <c r="B365" s="83">
        <v>2</v>
      </c>
      <c r="C365" s="128" t="s">
        <v>491</v>
      </c>
      <c r="D365" s="128" t="s">
        <v>492</v>
      </c>
      <c r="X365" s="2" t="s">
        <v>0</v>
      </c>
    </row>
    <row r="366" spans="1:24" x14ac:dyDescent="0.2">
      <c r="B366" s="79">
        <v>3</v>
      </c>
      <c r="C366" s="129"/>
      <c r="D366" s="129" t="s">
        <v>156</v>
      </c>
      <c r="X366" s="2" t="s">
        <v>0</v>
      </c>
    </row>
    <row r="367" spans="1:24" x14ac:dyDescent="0.2">
      <c r="X367" s="2" t="s">
        <v>0</v>
      </c>
    </row>
    <row r="368" spans="1:24" x14ac:dyDescent="0.2">
      <c r="A368" s="123" t="s">
        <v>493</v>
      </c>
      <c r="B368" s="117">
        <v>1</v>
      </c>
      <c r="C368" s="127" t="s">
        <v>494</v>
      </c>
      <c r="X368" s="2" t="s">
        <v>0</v>
      </c>
    </row>
    <row r="369" spans="1:24" x14ac:dyDescent="0.2">
      <c r="B369" s="83">
        <v>2</v>
      </c>
      <c r="C369" s="128" t="s">
        <v>495</v>
      </c>
      <c r="X369" s="2" t="s">
        <v>0</v>
      </c>
    </row>
    <row r="370" spans="1:24" x14ac:dyDescent="0.2">
      <c r="B370" s="79">
        <v>3</v>
      </c>
      <c r="C370" s="129" t="s">
        <v>159</v>
      </c>
      <c r="X370" s="2" t="s">
        <v>0</v>
      </c>
    </row>
    <row r="371" spans="1:24" x14ac:dyDescent="0.2">
      <c r="X371" s="2" t="s">
        <v>0</v>
      </c>
    </row>
    <row r="372" spans="1:24" x14ac:dyDescent="0.2">
      <c r="A372" s="123" t="s">
        <v>496</v>
      </c>
      <c r="B372" s="117">
        <v>1</v>
      </c>
      <c r="C372" s="127" t="s">
        <v>155</v>
      </c>
      <c r="X372" s="2" t="s">
        <v>0</v>
      </c>
    </row>
    <row r="373" spans="1:24" x14ac:dyDescent="0.2">
      <c r="B373" s="83">
        <v>2</v>
      </c>
      <c r="C373" s="128" t="s">
        <v>592</v>
      </c>
      <c r="X373" s="2" t="s">
        <v>0</v>
      </c>
    </row>
    <row r="374" spans="1:24" x14ac:dyDescent="0.2">
      <c r="B374" s="83">
        <v>3</v>
      </c>
      <c r="C374" s="128" t="s">
        <v>498</v>
      </c>
      <c r="X374" s="2" t="s">
        <v>0</v>
      </c>
    </row>
    <row r="375" spans="1:24" x14ac:dyDescent="0.2">
      <c r="B375" s="83">
        <v>4</v>
      </c>
      <c r="C375" s="128" t="s">
        <v>559</v>
      </c>
      <c r="X375" s="2" t="s">
        <v>0</v>
      </c>
    </row>
    <row r="376" spans="1:24" ht="15" customHeight="1" x14ac:dyDescent="0.2">
      <c r="B376" s="83">
        <v>5</v>
      </c>
      <c r="C376" s="128" t="s">
        <v>560</v>
      </c>
      <c r="X376" s="2" t="s">
        <v>0</v>
      </c>
    </row>
    <row r="377" spans="1:24" ht="15" customHeight="1" x14ac:dyDescent="0.2">
      <c r="B377" s="83">
        <v>6</v>
      </c>
      <c r="C377" s="128" t="s">
        <v>561</v>
      </c>
      <c r="X377" s="2"/>
    </row>
    <row r="378" spans="1:24" ht="15" customHeight="1" x14ac:dyDescent="0.2">
      <c r="B378" s="83">
        <v>7</v>
      </c>
      <c r="C378" s="128" t="s">
        <v>562</v>
      </c>
      <c r="X378" s="2"/>
    </row>
    <row r="379" spans="1:24" ht="15" customHeight="1" x14ac:dyDescent="0.2">
      <c r="B379" s="83">
        <v>8</v>
      </c>
      <c r="C379" s="128" t="s">
        <v>596</v>
      </c>
      <c r="X379" s="2" t="s">
        <v>0</v>
      </c>
    </row>
    <row r="380" spans="1:24" ht="15" customHeight="1" x14ac:dyDescent="0.2">
      <c r="B380" s="83">
        <v>9</v>
      </c>
      <c r="C380" s="128" t="s">
        <v>142</v>
      </c>
      <c r="X380" s="2" t="s">
        <v>0</v>
      </c>
    </row>
    <row r="381" spans="1:24" x14ac:dyDescent="0.2">
      <c r="B381" s="79">
        <v>10</v>
      </c>
      <c r="C381" s="129" t="s">
        <v>143</v>
      </c>
      <c r="X381" s="2" t="s">
        <v>0</v>
      </c>
    </row>
    <row r="382" spans="1:24" x14ac:dyDescent="0.2">
      <c r="E382" s="131"/>
      <c r="X382" s="2" t="s">
        <v>0</v>
      </c>
    </row>
    <row r="383" spans="1:24" x14ac:dyDescent="0.2">
      <c r="A383" s="123" t="s">
        <v>497</v>
      </c>
      <c r="B383" s="117">
        <v>1</v>
      </c>
      <c r="C383" s="127" t="s">
        <v>169</v>
      </c>
      <c r="E383" s="131"/>
      <c r="X383" s="2" t="s">
        <v>0</v>
      </c>
    </row>
    <row r="384" spans="1:24" x14ac:dyDescent="0.2">
      <c r="B384" s="79">
        <v>2</v>
      </c>
      <c r="C384" s="129" t="s">
        <v>590</v>
      </c>
      <c r="E384" s="131"/>
      <c r="X384" s="2" t="s">
        <v>0</v>
      </c>
    </row>
    <row r="385" spans="1:24" x14ac:dyDescent="0.2">
      <c r="E385" s="131"/>
      <c r="X385" s="2"/>
    </row>
    <row r="386" spans="1:24" x14ac:dyDescent="0.2">
      <c r="A386" s="123" t="s">
        <v>686</v>
      </c>
      <c r="B386" s="117">
        <v>1</v>
      </c>
      <c r="C386" s="127" t="s">
        <v>633</v>
      </c>
      <c r="E386" s="131"/>
      <c r="X386" s="2"/>
    </row>
    <row r="387" spans="1:24" x14ac:dyDescent="0.2">
      <c r="B387" s="83">
        <v>2</v>
      </c>
      <c r="C387" s="128" t="s">
        <v>635</v>
      </c>
      <c r="E387" s="131"/>
      <c r="X387" s="2"/>
    </row>
    <row r="388" spans="1:24" x14ac:dyDescent="0.2">
      <c r="B388" s="83">
        <v>3</v>
      </c>
      <c r="C388" s="128" t="s">
        <v>634</v>
      </c>
      <c r="E388" s="131"/>
      <c r="X388" s="2"/>
    </row>
    <row r="389" spans="1:24" x14ac:dyDescent="0.2">
      <c r="B389" s="79">
        <v>4</v>
      </c>
      <c r="C389" s="129" t="s">
        <v>184</v>
      </c>
      <c r="E389" s="131"/>
      <c r="X389" s="2"/>
    </row>
    <row r="390" spans="1:24" x14ac:dyDescent="0.2">
      <c r="E390" s="131"/>
      <c r="X390" s="2"/>
    </row>
    <row r="391" spans="1:24" x14ac:dyDescent="0.2">
      <c r="E391" s="131"/>
      <c r="X391" s="2" t="s">
        <v>0</v>
      </c>
    </row>
    <row r="392" spans="1:24" x14ac:dyDescent="0.2">
      <c r="A392" s="2" t="s">
        <v>0</v>
      </c>
      <c r="B392" s="2" t="s">
        <v>0</v>
      </c>
      <c r="C392" s="2" t="s">
        <v>0</v>
      </c>
      <c r="D392" s="2" t="s">
        <v>0</v>
      </c>
      <c r="E392" s="2" t="s">
        <v>0</v>
      </c>
      <c r="F392" s="2" t="s">
        <v>0</v>
      </c>
      <c r="G392" s="2" t="s">
        <v>0</v>
      </c>
      <c r="H392" s="2" t="s">
        <v>0</v>
      </c>
      <c r="I392" s="2" t="s">
        <v>0</v>
      </c>
      <c r="J392" s="2" t="s">
        <v>0</v>
      </c>
      <c r="K392" s="2" t="s">
        <v>0</v>
      </c>
      <c r="L392" s="2" t="s">
        <v>0</v>
      </c>
      <c r="M392" s="2" t="s">
        <v>0</v>
      </c>
      <c r="N392" s="2" t="s">
        <v>0</v>
      </c>
      <c r="O392" s="2" t="s">
        <v>0</v>
      </c>
      <c r="P392" s="2" t="s">
        <v>0</v>
      </c>
      <c r="Q392" s="2" t="s">
        <v>0</v>
      </c>
      <c r="R392" s="2" t="s">
        <v>0</v>
      </c>
      <c r="S392" s="2" t="s">
        <v>0</v>
      </c>
      <c r="T392" s="2" t="s">
        <v>0</v>
      </c>
      <c r="U392" s="2" t="s">
        <v>0</v>
      </c>
      <c r="V392" s="2" t="s">
        <v>0</v>
      </c>
      <c r="W392" s="2" t="s">
        <v>0</v>
      </c>
      <c r="X392" s="2" t="s">
        <v>0</v>
      </c>
    </row>
  </sheetData>
  <sheetProtection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AV1017"/>
  <sheetViews>
    <sheetView zoomScaleNormal="100" workbookViewId="0">
      <selection sqref="A1:B1"/>
    </sheetView>
  </sheetViews>
  <sheetFormatPr defaultColWidth="9.140625" defaultRowHeight="12.75" x14ac:dyDescent="0.2"/>
  <cols>
    <col min="1" max="1" width="8.5703125" style="1" customWidth="1"/>
    <col min="2" max="2" width="45.28515625" style="1" customWidth="1"/>
    <col min="3" max="3" width="16.7109375" style="1" customWidth="1"/>
    <col min="4" max="4" width="15.85546875" style="28" customWidth="1"/>
    <col min="5" max="5" width="19.85546875" style="28" customWidth="1"/>
    <col min="6" max="6" width="11.42578125" style="1" bestFit="1" customWidth="1"/>
    <col min="7" max="7" width="19.85546875" style="1" customWidth="1"/>
    <col min="8" max="8" width="11" style="1" customWidth="1"/>
    <col min="9" max="9" width="11.42578125" style="1" bestFit="1" customWidth="1"/>
    <col min="10" max="11" width="25" style="26" customWidth="1"/>
    <col min="12" max="12" width="12.7109375" style="1" customWidth="1"/>
    <col min="13" max="15" width="13.42578125" style="1" customWidth="1"/>
    <col min="16" max="18" width="14.42578125" style="1" customWidth="1"/>
    <col min="19" max="19" width="14.28515625" style="1" customWidth="1"/>
    <col min="20" max="20" width="14" style="1" customWidth="1"/>
    <col min="21" max="22" width="19.28515625" style="1" customWidth="1"/>
    <col min="23" max="23" width="2.85546875" style="1" customWidth="1"/>
    <col min="24" max="25" width="14.28515625" style="1" customWidth="1"/>
    <col min="26" max="26" width="14.28515625" style="28" customWidth="1"/>
    <col min="27" max="30" width="14.28515625" style="1" customWidth="1"/>
    <col min="31" max="31" width="2.42578125" style="1" customWidth="1"/>
    <col min="32" max="32" width="24.28515625" style="1" customWidth="1"/>
    <col min="33" max="33" width="4.28515625" style="1" customWidth="1"/>
    <col min="34" max="40" width="14.42578125" style="1" customWidth="1"/>
    <col min="41" max="41" width="2.85546875" style="1" customWidth="1"/>
    <col min="42" max="42" width="16.28515625" style="1" customWidth="1"/>
    <col min="43" max="43" width="17" style="1" customWidth="1"/>
    <col min="44" max="44" width="12.7109375" style="1" customWidth="1"/>
    <col min="45" max="45" width="14.5703125" style="1" customWidth="1"/>
    <col min="46" max="46" width="15.5703125" style="1" customWidth="1"/>
    <col min="47" max="47" width="13.42578125" style="1" customWidth="1"/>
    <col min="48" max="48" width="12.28515625" style="1" customWidth="1"/>
    <col min="49" max="16384" width="9.140625" style="1"/>
  </cols>
  <sheetData>
    <row r="1" spans="1:48" ht="15" customHeight="1" x14ac:dyDescent="0.2">
      <c r="A1" s="445" t="str">
        <f>IF(OR(ISBLANK(D6),D6="-"),"&lt;IAIG's Name&gt;",D6)</f>
        <v>&lt;IAIG's Name&gt;</v>
      </c>
      <c r="B1" s="446"/>
      <c r="C1" s="227"/>
      <c r="D1" s="227"/>
      <c r="E1" s="227"/>
      <c r="F1" s="227"/>
      <c r="G1" s="227"/>
      <c r="H1" s="227"/>
      <c r="I1" s="227"/>
      <c r="J1" s="14"/>
      <c r="K1" s="14"/>
      <c r="L1" s="227"/>
      <c r="M1" s="227"/>
      <c r="N1" s="227"/>
      <c r="O1" s="227"/>
      <c r="P1" s="227"/>
      <c r="Q1" s="227"/>
      <c r="R1" s="227"/>
      <c r="S1" s="13" t="str">
        <f ca="1">HYPERLINK("#"&amp;CELL("address",Version),Version)</f>
        <v>IAIS 2023 Aggregation Method Data Collection-(20230509)</v>
      </c>
      <c r="T1" s="227"/>
      <c r="U1" s="227"/>
      <c r="V1" s="227"/>
      <c r="W1" s="227"/>
      <c r="X1" s="227"/>
      <c r="Y1" s="227"/>
      <c r="Z1" s="14"/>
      <c r="AA1" s="227"/>
      <c r="AB1" s="227"/>
      <c r="AC1" s="227"/>
      <c r="AD1" s="227"/>
      <c r="AE1" s="227"/>
      <c r="AF1" s="227"/>
      <c r="AG1" s="227"/>
      <c r="AH1" s="227"/>
      <c r="AI1" s="227"/>
      <c r="AJ1" s="227"/>
      <c r="AK1" s="227"/>
      <c r="AL1" s="227"/>
      <c r="AM1" s="227"/>
      <c r="AN1" s="227"/>
      <c r="AO1" s="227"/>
      <c r="AP1" s="227"/>
      <c r="AQ1" s="227"/>
      <c r="AR1" s="227"/>
      <c r="AS1" s="227"/>
      <c r="AT1" s="227"/>
      <c r="AU1" s="227"/>
      <c r="AV1" s="15"/>
    </row>
    <row r="2" spans="1:48" x14ac:dyDescent="0.2">
      <c r="A2" s="447" t="str">
        <f>IF(ISBLANK(D10),"&lt;Currency&gt;",D10&amp;" - ("&amp;IF(ISBLANK(D11),"&lt;Unit&gt;",D11)&amp;")")</f>
        <v>&lt;Currency&gt;</v>
      </c>
      <c r="B2" s="447"/>
      <c r="C2" s="228"/>
      <c r="D2" s="17"/>
      <c r="E2" s="17"/>
      <c r="F2" s="17"/>
      <c r="G2" s="17"/>
      <c r="H2" s="17"/>
      <c r="I2" s="17"/>
      <c r="J2" s="19" t="s">
        <v>19</v>
      </c>
      <c r="K2" s="20"/>
      <c r="L2" s="17"/>
      <c r="M2" s="17"/>
      <c r="N2" s="17"/>
      <c r="O2" s="17"/>
      <c r="P2" s="17"/>
      <c r="Q2" s="17"/>
      <c r="R2" s="17"/>
      <c r="S2" s="18" t="str">
        <f>IF(ISBLANK(D8),"&lt;Reporting Date&gt;","Year "&amp;YEAR(D8))&amp;IF(SUM(D12)&gt;1," - v"&amp;D12,"")</f>
        <v>&lt;Reporting Date&gt;</v>
      </c>
      <c r="T2" s="17"/>
      <c r="U2" s="17"/>
      <c r="V2" s="17"/>
      <c r="W2" s="17"/>
      <c r="X2" s="17"/>
      <c r="Y2" s="17"/>
      <c r="Z2" s="20"/>
      <c r="AA2" s="17"/>
      <c r="AB2" s="17"/>
      <c r="AC2" s="17"/>
      <c r="AD2" s="17"/>
      <c r="AE2" s="17"/>
      <c r="AF2" s="17"/>
      <c r="AG2" s="17"/>
      <c r="AH2" s="17"/>
      <c r="AI2" s="17"/>
      <c r="AJ2" s="17"/>
      <c r="AK2" s="17"/>
      <c r="AL2" s="17"/>
      <c r="AM2" s="17"/>
      <c r="AN2" s="17"/>
      <c r="AO2" s="17"/>
      <c r="AP2" s="17"/>
      <c r="AQ2" s="17"/>
      <c r="AR2" s="17"/>
      <c r="AS2" s="17"/>
      <c r="AT2" s="17"/>
      <c r="AU2" s="17"/>
      <c r="AV2" s="21"/>
    </row>
    <row r="3" spans="1:48"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row>
    <row r="4" spans="1:48" x14ac:dyDescent="0.2">
      <c r="B4" s="23" t="s">
        <v>20</v>
      </c>
      <c r="C4" s="24"/>
      <c r="D4" s="24"/>
      <c r="E4" s="25"/>
      <c r="Z4" s="1"/>
    </row>
    <row r="5" spans="1:48" x14ac:dyDescent="0.2">
      <c r="B5" s="27"/>
      <c r="C5" s="38" t="s">
        <v>21</v>
      </c>
      <c r="D5" s="448">
        <v>1</v>
      </c>
      <c r="E5" s="448"/>
      <c r="K5" s="1"/>
      <c r="M5" s="28"/>
      <c r="N5" s="28"/>
      <c r="O5" s="28"/>
      <c r="Z5" s="1"/>
    </row>
    <row r="6" spans="1:48" x14ac:dyDescent="0.2">
      <c r="B6" s="29" t="s">
        <v>22</v>
      </c>
      <c r="C6" s="30">
        <v>1</v>
      </c>
      <c r="D6" s="449"/>
      <c r="E6" s="450"/>
      <c r="K6" s="1"/>
      <c r="Z6" s="1"/>
    </row>
    <row r="7" spans="1:48" x14ac:dyDescent="0.2">
      <c r="B7" s="29" t="s">
        <v>23</v>
      </c>
      <c r="C7" s="30">
        <v>2</v>
      </c>
      <c r="D7" s="443"/>
      <c r="E7" s="444"/>
      <c r="K7" s="1"/>
      <c r="Z7" s="1"/>
    </row>
    <row r="8" spans="1:48" x14ac:dyDescent="0.2">
      <c r="B8" s="29" t="s">
        <v>24</v>
      </c>
      <c r="C8" s="30">
        <v>3</v>
      </c>
      <c r="D8" s="435"/>
      <c r="E8" s="436"/>
      <c r="K8" s="1"/>
      <c r="Z8" s="1"/>
    </row>
    <row r="9" spans="1:48" x14ac:dyDescent="0.2">
      <c r="B9" s="29" t="s">
        <v>25</v>
      </c>
      <c r="C9" s="30">
        <v>4</v>
      </c>
      <c r="D9" s="437"/>
      <c r="E9" s="438"/>
      <c r="K9" s="1"/>
      <c r="Z9" s="1"/>
    </row>
    <row r="10" spans="1:48" x14ac:dyDescent="0.2">
      <c r="B10" s="29" t="s">
        <v>26</v>
      </c>
      <c r="C10" s="30">
        <v>5</v>
      </c>
      <c r="D10" s="439"/>
      <c r="E10" s="440"/>
      <c r="K10" s="1"/>
    </row>
    <row r="11" spans="1:48" x14ac:dyDescent="0.2">
      <c r="B11" s="29" t="s">
        <v>27</v>
      </c>
      <c r="C11" s="30">
        <v>6</v>
      </c>
      <c r="D11" s="439"/>
      <c r="E11" s="440"/>
      <c r="K11" s="1"/>
      <c r="M11" s="28"/>
      <c r="N11" s="28"/>
      <c r="O11" s="28"/>
      <c r="P11" s="28"/>
      <c r="Q11" s="31"/>
      <c r="R11" s="31"/>
    </row>
    <row r="12" spans="1:48" x14ac:dyDescent="0.2">
      <c r="B12" s="29" t="s">
        <v>28</v>
      </c>
      <c r="C12" s="252">
        <v>7</v>
      </c>
      <c r="D12" s="441"/>
      <c r="E12" s="442"/>
      <c r="K12" s="1"/>
      <c r="M12" s="28"/>
      <c r="N12" s="28"/>
      <c r="O12" s="28"/>
    </row>
    <row r="13" spans="1:48" x14ac:dyDescent="0.2">
      <c r="D13" s="1"/>
      <c r="E13" s="1"/>
      <c r="J13" s="1"/>
      <c r="K13" s="1"/>
      <c r="M13" s="28"/>
      <c r="N13" s="28"/>
      <c r="O13" s="28"/>
      <c r="P13" s="48">
        <f t="shared" ref="P13:S13" si="0">SUM(P18:P1017)</f>
        <v>0</v>
      </c>
      <c r="Q13" s="48">
        <f t="shared" si="0"/>
        <v>0</v>
      </c>
      <c r="R13" s="48">
        <f t="shared" si="0"/>
        <v>0</v>
      </c>
      <c r="S13" s="48">
        <f t="shared" si="0"/>
        <v>0</v>
      </c>
      <c r="U13" s="47" t="s">
        <v>517</v>
      </c>
      <c r="V13" s="48">
        <f>SUM(V18:V1017)</f>
        <v>0</v>
      </c>
      <c r="X13" s="48">
        <f>SUM(X18:X1017)</f>
        <v>0</v>
      </c>
      <c r="Y13" s="48">
        <f>SUM(Y18:Y1017)</f>
        <v>0</v>
      </c>
      <c r="Z13" s="48">
        <f t="shared" ref="Z13:AH13" si="1">SUM(Z18:Z1017)</f>
        <v>0</v>
      </c>
      <c r="AA13" s="48">
        <f t="shared" si="1"/>
        <v>0</v>
      </c>
      <c r="AB13" s="48">
        <f t="shared" si="1"/>
        <v>0</v>
      </c>
      <c r="AC13" s="48">
        <f t="shared" si="1"/>
        <v>0</v>
      </c>
      <c r="AD13" s="48">
        <f t="shared" si="1"/>
        <v>0</v>
      </c>
      <c r="AF13" s="48">
        <f t="shared" si="1"/>
        <v>0</v>
      </c>
      <c r="AH13" s="48">
        <f t="shared" si="1"/>
        <v>0</v>
      </c>
      <c r="AI13" s="48">
        <f t="shared" ref="AI13:AV13" si="2">SUM(AI18:AI1017)</f>
        <v>0</v>
      </c>
      <c r="AJ13" s="48">
        <f t="shared" si="2"/>
        <v>0</v>
      </c>
      <c r="AK13" s="48">
        <f t="shared" si="2"/>
        <v>0</v>
      </c>
      <c r="AL13" s="48">
        <f t="shared" si="2"/>
        <v>0</v>
      </c>
      <c r="AM13" s="48">
        <f t="shared" si="2"/>
        <v>0</v>
      </c>
      <c r="AN13" s="48">
        <f t="shared" si="2"/>
        <v>0</v>
      </c>
      <c r="AP13" s="48">
        <f t="shared" si="2"/>
        <v>0</v>
      </c>
      <c r="AQ13" s="48">
        <f t="shared" si="2"/>
        <v>0</v>
      </c>
      <c r="AR13" s="48">
        <f t="shared" si="2"/>
        <v>0</v>
      </c>
      <c r="AS13" s="48">
        <f t="shared" si="2"/>
        <v>0</v>
      </c>
      <c r="AT13" s="48">
        <f t="shared" si="2"/>
        <v>0</v>
      </c>
      <c r="AU13" s="48">
        <f t="shared" si="2"/>
        <v>0</v>
      </c>
      <c r="AV13" s="48">
        <f t="shared" si="2"/>
        <v>0</v>
      </c>
    </row>
    <row r="14" spans="1:48" x14ac:dyDescent="0.2">
      <c r="D14" s="1"/>
      <c r="E14" s="1"/>
      <c r="J14" s="1"/>
      <c r="K14" s="1"/>
      <c r="Q14" s="28"/>
      <c r="R14" s="28"/>
      <c r="S14" s="28"/>
      <c r="Z14" s="1"/>
    </row>
    <row r="15" spans="1:48" ht="15" customHeight="1" x14ac:dyDescent="0.2">
      <c r="D15" s="1"/>
      <c r="E15" s="1"/>
      <c r="G15" s="28"/>
      <c r="X15" s="218" t="s">
        <v>29</v>
      </c>
      <c r="Y15" s="54"/>
      <c r="Z15" s="54"/>
      <c r="AA15" s="54"/>
      <c r="AB15" s="54"/>
      <c r="AC15" s="54"/>
      <c r="AD15" s="55"/>
      <c r="AE15" s="33"/>
      <c r="AF15" s="33"/>
      <c r="AH15" s="219" t="s">
        <v>30</v>
      </c>
      <c r="AI15" s="219"/>
      <c r="AJ15" s="219"/>
      <c r="AK15" s="219"/>
      <c r="AL15" s="219"/>
      <c r="AM15" s="219"/>
      <c r="AN15" s="219"/>
      <c r="AP15" s="218" t="s">
        <v>31</v>
      </c>
      <c r="AQ15" s="54"/>
      <c r="AR15" s="54"/>
      <c r="AS15" s="54"/>
      <c r="AT15" s="54"/>
      <c r="AU15" s="54"/>
      <c r="AV15" s="55"/>
    </row>
    <row r="16" spans="1:48" ht="94.5" customHeight="1" x14ac:dyDescent="0.2">
      <c r="A16" s="34"/>
      <c r="B16" s="34" t="s">
        <v>32</v>
      </c>
      <c r="C16" s="34" t="s">
        <v>33</v>
      </c>
      <c r="D16" s="35" t="s">
        <v>34</v>
      </c>
      <c r="E16" s="34" t="s">
        <v>35</v>
      </c>
      <c r="F16" s="34" t="s">
        <v>36</v>
      </c>
      <c r="G16" s="34" t="s">
        <v>37</v>
      </c>
      <c r="H16" s="34" t="s">
        <v>38</v>
      </c>
      <c r="I16" s="34" t="s">
        <v>39</v>
      </c>
      <c r="J16" s="34" t="s">
        <v>40</v>
      </c>
      <c r="K16" s="34" t="s">
        <v>41</v>
      </c>
      <c r="L16" s="34" t="s">
        <v>42</v>
      </c>
      <c r="M16" s="34" t="s">
        <v>43</v>
      </c>
      <c r="N16" s="34" t="s">
        <v>44</v>
      </c>
      <c r="O16" s="34" t="s">
        <v>45</v>
      </c>
      <c r="P16" s="34" t="s">
        <v>46</v>
      </c>
      <c r="Q16" s="34" t="s">
        <v>47</v>
      </c>
      <c r="R16" s="34" t="s">
        <v>48</v>
      </c>
      <c r="S16" s="34" t="s">
        <v>49</v>
      </c>
      <c r="U16" s="34" t="s">
        <v>50</v>
      </c>
      <c r="V16" s="34" t="s">
        <v>51</v>
      </c>
      <c r="X16" s="34" t="s">
        <v>52</v>
      </c>
      <c r="Y16" s="36" t="s">
        <v>53</v>
      </c>
      <c r="Z16" s="34" t="s">
        <v>505</v>
      </c>
      <c r="AA16" s="35" t="s">
        <v>54</v>
      </c>
      <c r="AB16" s="35" t="s">
        <v>499</v>
      </c>
      <c r="AC16" s="34" t="s">
        <v>55</v>
      </c>
      <c r="AD16" s="34" t="s">
        <v>56</v>
      </c>
      <c r="AE16" s="33"/>
      <c r="AF16" s="34" t="s">
        <v>57</v>
      </c>
      <c r="AH16" s="34" t="s">
        <v>58</v>
      </c>
      <c r="AI16" s="34" t="s">
        <v>53</v>
      </c>
      <c r="AJ16" s="34" t="s">
        <v>505</v>
      </c>
      <c r="AK16" s="35" t="s">
        <v>54</v>
      </c>
      <c r="AL16" s="35" t="s">
        <v>499</v>
      </c>
      <c r="AM16" s="34" t="s">
        <v>55</v>
      </c>
      <c r="AN16" s="34" t="s">
        <v>574</v>
      </c>
      <c r="AP16" s="34" t="s">
        <v>575</v>
      </c>
      <c r="AQ16" s="34" t="s">
        <v>53</v>
      </c>
      <c r="AR16" s="34" t="s">
        <v>576</v>
      </c>
      <c r="AS16" s="34" t="s">
        <v>577</v>
      </c>
      <c r="AT16" s="34" t="s">
        <v>578</v>
      </c>
      <c r="AU16" s="34" t="s">
        <v>576</v>
      </c>
      <c r="AV16" s="34" t="s">
        <v>579</v>
      </c>
    </row>
    <row r="17" spans="1:48" ht="13.5" customHeight="1" x14ac:dyDescent="0.2">
      <c r="A17" s="38" t="s">
        <v>59</v>
      </c>
      <c r="B17" s="37">
        <v>1</v>
      </c>
      <c r="C17" s="308">
        <v>2</v>
      </c>
      <c r="D17" s="37">
        <v>3</v>
      </c>
      <c r="E17" s="37">
        <v>4</v>
      </c>
      <c r="F17" s="37">
        <v>5</v>
      </c>
      <c r="G17" s="37">
        <v>6</v>
      </c>
      <c r="H17" s="37">
        <v>7</v>
      </c>
      <c r="I17" s="37">
        <v>8</v>
      </c>
      <c r="J17" s="37">
        <v>9</v>
      </c>
      <c r="K17" s="37">
        <v>10</v>
      </c>
      <c r="L17" s="37">
        <v>11</v>
      </c>
      <c r="M17" s="37">
        <v>12</v>
      </c>
      <c r="N17" s="37">
        <v>13</v>
      </c>
      <c r="O17" s="37">
        <v>14</v>
      </c>
      <c r="P17" s="37">
        <v>15</v>
      </c>
      <c r="Q17" s="37">
        <v>16</v>
      </c>
      <c r="R17" s="37">
        <v>17</v>
      </c>
      <c r="S17" s="428">
        <v>18</v>
      </c>
      <c r="U17" s="38" t="s">
        <v>60</v>
      </c>
      <c r="V17" s="37">
        <v>1</v>
      </c>
      <c r="X17" s="37">
        <v>2</v>
      </c>
      <c r="Y17" s="37">
        <v>3</v>
      </c>
      <c r="Z17" s="37">
        <v>4</v>
      </c>
      <c r="AA17" s="37">
        <v>5</v>
      </c>
      <c r="AB17" s="37">
        <v>6</v>
      </c>
      <c r="AC17" s="37">
        <v>7</v>
      </c>
      <c r="AD17" s="37">
        <v>8</v>
      </c>
      <c r="AF17" s="37">
        <v>9</v>
      </c>
      <c r="AH17" s="37">
        <v>10</v>
      </c>
      <c r="AI17" s="37">
        <v>11</v>
      </c>
      <c r="AJ17" s="37">
        <v>12</v>
      </c>
      <c r="AK17" s="37">
        <v>13</v>
      </c>
      <c r="AL17" s="37">
        <v>14</v>
      </c>
      <c r="AM17" s="37">
        <v>15</v>
      </c>
      <c r="AN17" s="37">
        <v>16</v>
      </c>
      <c r="AP17" s="37">
        <v>17</v>
      </c>
      <c r="AQ17" s="37">
        <v>18</v>
      </c>
      <c r="AR17" s="37">
        <v>19</v>
      </c>
      <c r="AS17" s="37">
        <v>20</v>
      </c>
      <c r="AT17" s="37">
        <v>21</v>
      </c>
      <c r="AU17" s="37">
        <v>22</v>
      </c>
      <c r="AV17" s="428">
        <v>23</v>
      </c>
    </row>
    <row r="18" spans="1:48" x14ac:dyDescent="0.2">
      <c r="A18" s="30">
        <v>1</v>
      </c>
      <c r="B18" s="371" t="str">
        <f>IFERROR(VLOOKUP(G18,'AM23.Param'!$C$61:$D$407,2,FALSE),"")</f>
        <v/>
      </c>
      <c r="C18" s="372"/>
      <c r="D18" s="373"/>
      <c r="E18" s="372"/>
      <c r="F18" s="373"/>
      <c r="G18" s="372"/>
      <c r="H18" s="373"/>
      <c r="I18" s="374" t="str">
        <f>IFERROR(VLOOKUP(H18,$D$18:$F$1017,3,FALSE),"")</f>
        <v/>
      </c>
      <c r="J18" s="375"/>
      <c r="K18" s="375"/>
      <c r="L18" s="372"/>
      <c r="M18" s="373"/>
      <c r="N18" s="372"/>
      <c r="O18" s="372"/>
      <c r="P18" s="376"/>
      <c r="Q18" s="376"/>
      <c r="R18" s="376"/>
      <c r="S18" s="377">
        <f t="shared" ref="S18:S20" si="3">Q18-R18</f>
        <v>0</v>
      </c>
      <c r="U18" s="30">
        <v>1</v>
      </c>
      <c r="V18" s="39"/>
      <c r="X18" s="39"/>
      <c r="Y18" s="39"/>
      <c r="Z18" s="43">
        <f>SUMIFS('AM23.Financial Instruments'!O$7:O$223,'AM23.Financial Instruments'!$M$7:$M$223,D20)</f>
        <v>0</v>
      </c>
      <c r="AA18" s="39"/>
      <c r="AB18" s="39"/>
      <c r="AC18" s="39"/>
      <c r="AD18" s="40">
        <f>X18-SUM(Y18:AC18)</f>
        <v>0</v>
      </c>
      <c r="AF18" s="41"/>
      <c r="AH18" s="41"/>
      <c r="AI18" s="41"/>
      <c r="AJ18" s="41"/>
      <c r="AK18" s="41"/>
      <c r="AL18" s="41"/>
      <c r="AM18" s="41"/>
      <c r="AN18" s="40">
        <f t="shared" ref="AN18:AN20" si="4">AH18-SUM(AI18:AM18)</f>
        <v>0</v>
      </c>
      <c r="AP18" s="392">
        <f>SUMPRODUCT(V$18:V$1017,1*(H$18:H$1017=$D18))</f>
        <v>0</v>
      </c>
      <c r="AQ18" s="393">
        <f t="shared" ref="AQ18:AQ81" si="5">Y18</f>
        <v>0</v>
      </c>
      <c r="AR18" s="394">
        <f>AP18-AQ18</f>
        <v>0</v>
      </c>
      <c r="AS18" s="393">
        <f>SUMPRODUCT(AF$18:AF$1017,1*(H$18:H$1017=$D18))</f>
        <v>0</v>
      </c>
      <c r="AT18" s="393">
        <f t="shared" ref="AT18:AT81" si="6">AI18</f>
        <v>0</v>
      </c>
      <c r="AU18" s="394">
        <f>AS18-AT18</f>
        <v>0</v>
      </c>
      <c r="AV18" s="395" t="str">
        <f t="shared" ref="AV18:AV81" si="7">IFERROR(AD18/AN18,"")</f>
        <v/>
      </c>
    </row>
    <row r="19" spans="1:48" x14ac:dyDescent="0.2">
      <c r="A19" s="30">
        <v>2</v>
      </c>
      <c r="B19" s="378" t="str">
        <f>IFERROR(VLOOKUP(G19,'AM23.Param'!$C$61:$D$407,2,FALSE),"")</f>
        <v/>
      </c>
      <c r="C19" s="379"/>
      <c r="D19" s="380"/>
      <c r="E19" s="379"/>
      <c r="F19" s="380"/>
      <c r="G19" s="379"/>
      <c r="H19" s="380"/>
      <c r="I19" s="381" t="str">
        <f t="shared" ref="I19:I82" si="8">IFERROR(VLOOKUP(H19,$D$18:$F$1017,3,FALSE),"")</f>
        <v/>
      </c>
      <c r="J19" s="382"/>
      <c r="K19" s="382"/>
      <c r="L19" s="379"/>
      <c r="M19" s="380"/>
      <c r="N19" s="379"/>
      <c r="O19" s="379"/>
      <c r="P19" s="383"/>
      <c r="Q19" s="383"/>
      <c r="R19" s="383"/>
      <c r="S19" s="384">
        <f t="shared" si="3"/>
        <v>0</v>
      </c>
      <c r="U19" s="30">
        <v>2</v>
      </c>
      <c r="V19" s="42"/>
      <c r="X19" s="42"/>
      <c r="Y19" s="42"/>
      <c r="Z19" s="43">
        <f>SUMIFS('AM23.Financial Instruments'!O$7:O$223,'AM23.Financial Instruments'!$M$7:$M$223,D21)</f>
        <v>0</v>
      </c>
      <c r="AA19" s="42"/>
      <c r="AB19" s="42"/>
      <c r="AC19" s="42"/>
      <c r="AD19" s="44">
        <f t="shared" ref="AD19:AD20" si="9">X19-SUM(Y19:AC19)</f>
        <v>0</v>
      </c>
      <c r="AF19" s="45"/>
      <c r="AH19" s="45"/>
      <c r="AI19" s="45"/>
      <c r="AJ19" s="45"/>
      <c r="AK19" s="45"/>
      <c r="AL19" s="45"/>
      <c r="AM19" s="45"/>
      <c r="AN19" s="44">
        <f t="shared" si="4"/>
        <v>0</v>
      </c>
      <c r="AP19" s="396">
        <f t="shared" ref="AP19:AP82" si="10">SUMPRODUCT(V$18:V$1017,1*(H$18:H$1017=$D19))</f>
        <v>0</v>
      </c>
      <c r="AQ19" s="397">
        <f t="shared" si="5"/>
        <v>0</v>
      </c>
      <c r="AR19" s="398">
        <f t="shared" ref="AR19:AR82" si="11">AP19-AQ19</f>
        <v>0</v>
      </c>
      <c r="AS19" s="397">
        <f t="shared" ref="AS19:AS82" si="12">SUMPRODUCT(AF$18:AF$1017,1*(H$18:H$1017=$D19))</f>
        <v>0</v>
      </c>
      <c r="AT19" s="397">
        <f t="shared" si="6"/>
        <v>0</v>
      </c>
      <c r="AU19" s="398">
        <f t="shared" ref="AU19:AU82" si="13">AS19-AT19</f>
        <v>0</v>
      </c>
      <c r="AV19" s="399" t="str">
        <f t="shared" si="7"/>
        <v/>
      </c>
    </row>
    <row r="20" spans="1:48" x14ac:dyDescent="0.2">
      <c r="A20" s="30">
        <v>3</v>
      </c>
      <c r="B20" s="378" t="str">
        <f>IFERROR(VLOOKUP(G20,'AM23.Param'!$C$61:$D$407,2,FALSE),"")</f>
        <v/>
      </c>
      <c r="C20" s="379"/>
      <c r="D20" s="380"/>
      <c r="E20" s="379"/>
      <c r="F20" s="380"/>
      <c r="G20" s="379"/>
      <c r="H20" s="380"/>
      <c r="I20" s="381" t="str">
        <f t="shared" si="8"/>
        <v/>
      </c>
      <c r="J20" s="382"/>
      <c r="K20" s="382"/>
      <c r="L20" s="379"/>
      <c r="M20" s="380"/>
      <c r="N20" s="379"/>
      <c r="O20" s="379"/>
      <c r="P20" s="383"/>
      <c r="Q20" s="383"/>
      <c r="R20" s="383"/>
      <c r="S20" s="384">
        <f t="shared" si="3"/>
        <v>0</v>
      </c>
      <c r="U20" s="30">
        <v>3</v>
      </c>
      <c r="V20" s="42"/>
      <c r="X20" s="42"/>
      <c r="Y20" s="42"/>
      <c r="Z20" s="43">
        <f>SUMIFS('AM23.Financial Instruments'!O$7:O$223,'AM23.Financial Instruments'!$M$7:$M$223,D22)</f>
        <v>0</v>
      </c>
      <c r="AA20" s="42"/>
      <c r="AB20" s="42"/>
      <c r="AC20" s="42"/>
      <c r="AD20" s="44">
        <f t="shared" si="9"/>
        <v>0</v>
      </c>
      <c r="AF20" s="45"/>
      <c r="AH20" s="45"/>
      <c r="AI20" s="45"/>
      <c r="AJ20" s="45"/>
      <c r="AK20" s="45"/>
      <c r="AL20" s="45"/>
      <c r="AM20" s="45"/>
      <c r="AN20" s="44">
        <f t="shared" si="4"/>
        <v>0</v>
      </c>
      <c r="AP20" s="396">
        <f t="shared" si="10"/>
        <v>0</v>
      </c>
      <c r="AQ20" s="397">
        <f t="shared" si="5"/>
        <v>0</v>
      </c>
      <c r="AR20" s="398">
        <f t="shared" si="11"/>
        <v>0</v>
      </c>
      <c r="AS20" s="397">
        <f t="shared" si="12"/>
        <v>0</v>
      </c>
      <c r="AT20" s="397">
        <f t="shared" si="6"/>
        <v>0</v>
      </c>
      <c r="AU20" s="398">
        <f t="shared" si="13"/>
        <v>0</v>
      </c>
      <c r="AV20" s="399" t="str">
        <f t="shared" si="7"/>
        <v/>
      </c>
    </row>
    <row r="21" spans="1:48" x14ac:dyDescent="0.2">
      <c r="A21" s="30">
        <v>4</v>
      </c>
      <c r="B21" s="378" t="str">
        <f>IFERROR(VLOOKUP(G21,'AM23.Param'!$C$61:$D$407,2,FALSE),"")</f>
        <v/>
      </c>
      <c r="C21" s="379"/>
      <c r="D21" s="380"/>
      <c r="E21" s="379"/>
      <c r="F21" s="380"/>
      <c r="G21" s="379"/>
      <c r="H21" s="380"/>
      <c r="I21" s="381" t="str">
        <f t="shared" si="8"/>
        <v/>
      </c>
      <c r="J21" s="382"/>
      <c r="K21" s="382"/>
      <c r="L21" s="379"/>
      <c r="M21" s="380"/>
      <c r="N21" s="379"/>
      <c r="O21" s="379"/>
      <c r="P21" s="383"/>
      <c r="Q21" s="383"/>
      <c r="R21" s="383"/>
      <c r="S21" s="384">
        <f t="shared" ref="S21:S84" si="14">Q21-R21</f>
        <v>0</v>
      </c>
      <c r="U21" s="30">
        <v>4</v>
      </c>
      <c r="V21" s="42"/>
      <c r="X21" s="42"/>
      <c r="Y21" s="42"/>
      <c r="Z21" s="43">
        <f>SUMIFS('AM23.Financial Instruments'!O$7:O$223,'AM23.Financial Instruments'!$M$7:$M$223,D23)</f>
        <v>0</v>
      </c>
      <c r="AA21" s="42"/>
      <c r="AB21" s="42"/>
      <c r="AC21" s="42"/>
      <c r="AD21" s="44">
        <f t="shared" ref="AD21:AD84" si="15">X21-SUM(Y21:AC21)</f>
        <v>0</v>
      </c>
      <c r="AF21" s="45"/>
      <c r="AH21" s="45"/>
      <c r="AI21" s="45"/>
      <c r="AJ21" s="45"/>
      <c r="AK21" s="45"/>
      <c r="AL21" s="45"/>
      <c r="AM21" s="45"/>
      <c r="AN21" s="44">
        <f t="shared" ref="AN21:AN84" si="16">AH21-SUM(AI21:AM21)</f>
        <v>0</v>
      </c>
      <c r="AP21" s="396">
        <f t="shared" si="10"/>
        <v>0</v>
      </c>
      <c r="AQ21" s="397">
        <f t="shared" si="5"/>
        <v>0</v>
      </c>
      <c r="AR21" s="398">
        <f t="shared" si="11"/>
        <v>0</v>
      </c>
      <c r="AS21" s="397">
        <f t="shared" si="12"/>
        <v>0</v>
      </c>
      <c r="AT21" s="397">
        <f t="shared" si="6"/>
        <v>0</v>
      </c>
      <c r="AU21" s="398">
        <f t="shared" si="13"/>
        <v>0</v>
      </c>
      <c r="AV21" s="399" t="str">
        <f t="shared" si="7"/>
        <v/>
      </c>
    </row>
    <row r="22" spans="1:48" x14ac:dyDescent="0.2">
      <c r="A22" s="30">
        <v>5</v>
      </c>
      <c r="B22" s="378" t="str">
        <f>IFERROR(VLOOKUP(G22,'AM23.Param'!$C$61:$D$407,2,FALSE),"")</f>
        <v/>
      </c>
      <c r="C22" s="379"/>
      <c r="D22" s="380"/>
      <c r="E22" s="379"/>
      <c r="F22" s="380"/>
      <c r="G22" s="379"/>
      <c r="H22" s="380"/>
      <c r="I22" s="381" t="str">
        <f t="shared" si="8"/>
        <v/>
      </c>
      <c r="J22" s="382"/>
      <c r="K22" s="382"/>
      <c r="L22" s="379"/>
      <c r="M22" s="380"/>
      <c r="N22" s="379"/>
      <c r="O22" s="379"/>
      <c r="P22" s="383"/>
      <c r="Q22" s="383"/>
      <c r="R22" s="383"/>
      <c r="S22" s="384">
        <f t="shared" si="14"/>
        <v>0</v>
      </c>
      <c r="U22" s="30">
        <v>5</v>
      </c>
      <c r="V22" s="42"/>
      <c r="X22" s="42"/>
      <c r="Y22" s="42"/>
      <c r="Z22" s="43">
        <f>SUMIFS('AM23.Financial Instruments'!O$7:O$223,'AM23.Financial Instruments'!$M$7:$M$223,D24)</f>
        <v>0</v>
      </c>
      <c r="AA22" s="42"/>
      <c r="AB22" s="42"/>
      <c r="AC22" s="42"/>
      <c r="AD22" s="44">
        <f t="shared" si="15"/>
        <v>0</v>
      </c>
      <c r="AF22" s="45"/>
      <c r="AH22" s="45"/>
      <c r="AI22" s="45"/>
      <c r="AJ22" s="45"/>
      <c r="AK22" s="45"/>
      <c r="AL22" s="45"/>
      <c r="AM22" s="45"/>
      <c r="AN22" s="44">
        <f t="shared" si="16"/>
        <v>0</v>
      </c>
      <c r="AP22" s="396">
        <f t="shared" si="10"/>
        <v>0</v>
      </c>
      <c r="AQ22" s="397">
        <f t="shared" si="5"/>
        <v>0</v>
      </c>
      <c r="AR22" s="398">
        <f t="shared" si="11"/>
        <v>0</v>
      </c>
      <c r="AS22" s="397">
        <f t="shared" si="12"/>
        <v>0</v>
      </c>
      <c r="AT22" s="397">
        <f t="shared" si="6"/>
        <v>0</v>
      </c>
      <c r="AU22" s="398">
        <f t="shared" si="13"/>
        <v>0</v>
      </c>
      <c r="AV22" s="399" t="str">
        <f t="shared" si="7"/>
        <v/>
      </c>
    </row>
    <row r="23" spans="1:48" x14ac:dyDescent="0.2">
      <c r="A23" s="46">
        <v>6</v>
      </c>
      <c r="B23" s="378" t="str">
        <f>IFERROR(VLOOKUP(G23,'AM23.Param'!$C$61:$D$407,2,FALSE),"")</f>
        <v/>
      </c>
      <c r="C23" s="379"/>
      <c r="D23" s="380"/>
      <c r="E23" s="379"/>
      <c r="F23" s="380"/>
      <c r="G23" s="379"/>
      <c r="H23" s="380"/>
      <c r="I23" s="381" t="str">
        <f t="shared" si="8"/>
        <v/>
      </c>
      <c r="J23" s="382"/>
      <c r="K23" s="382"/>
      <c r="L23" s="379"/>
      <c r="M23" s="380"/>
      <c r="N23" s="379"/>
      <c r="O23" s="379"/>
      <c r="P23" s="383"/>
      <c r="Q23" s="383"/>
      <c r="R23" s="383"/>
      <c r="S23" s="384">
        <f t="shared" si="14"/>
        <v>0</v>
      </c>
      <c r="U23" s="30">
        <v>6</v>
      </c>
      <c r="V23" s="42"/>
      <c r="X23" s="42"/>
      <c r="Y23" s="42"/>
      <c r="Z23" s="43">
        <f>SUMIFS('AM23.Financial Instruments'!O$7:O$223,'AM23.Financial Instruments'!$M$7:$M$223,D25)</f>
        <v>0</v>
      </c>
      <c r="AA23" s="42"/>
      <c r="AB23" s="42"/>
      <c r="AC23" s="42"/>
      <c r="AD23" s="44">
        <f t="shared" si="15"/>
        <v>0</v>
      </c>
      <c r="AF23" s="45"/>
      <c r="AH23" s="45"/>
      <c r="AI23" s="45"/>
      <c r="AJ23" s="45"/>
      <c r="AK23" s="45"/>
      <c r="AL23" s="45"/>
      <c r="AM23" s="45"/>
      <c r="AN23" s="44">
        <f t="shared" si="16"/>
        <v>0</v>
      </c>
      <c r="AP23" s="396">
        <f t="shared" si="10"/>
        <v>0</v>
      </c>
      <c r="AQ23" s="397">
        <f t="shared" si="5"/>
        <v>0</v>
      </c>
      <c r="AR23" s="398">
        <f t="shared" si="11"/>
        <v>0</v>
      </c>
      <c r="AS23" s="397">
        <f t="shared" si="12"/>
        <v>0</v>
      </c>
      <c r="AT23" s="397">
        <f t="shared" si="6"/>
        <v>0</v>
      </c>
      <c r="AU23" s="398">
        <f t="shared" si="13"/>
        <v>0</v>
      </c>
      <c r="AV23" s="399" t="str">
        <f t="shared" si="7"/>
        <v/>
      </c>
    </row>
    <row r="24" spans="1:48" x14ac:dyDescent="0.2">
      <c r="A24" s="46">
        <v>7</v>
      </c>
      <c r="B24" s="378" t="str">
        <f>IFERROR(VLOOKUP(G24,'AM23.Param'!$C$61:$D$407,2,FALSE),"")</f>
        <v/>
      </c>
      <c r="C24" s="379"/>
      <c r="D24" s="380"/>
      <c r="E24" s="379"/>
      <c r="F24" s="380"/>
      <c r="G24" s="379"/>
      <c r="H24" s="380"/>
      <c r="I24" s="381" t="str">
        <f t="shared" si="8"/>
        <v/>
      </c>
      <c r="J24" s="382"/>
      <c r="K24" s="382"/>
      <c r="L24" s="379"/>
      <c r="M24" s="380"/>
      <c r="N24" s="379"/>
      <c r="O24" s="379"/>
      <c r="P24" s="383"/>
      <c r="Q24" s="383"/>
      <c r="R24" s="383"/>
      <c r="S24" s="384">
        <f t="shared" si="14"/>
        <v>0</v>
      </c>
      <c r="U24" s="30">
        <v>7</v>
      </c>
      <c r="V24" s="42"/>
      <c r="X24" s="42"/>
      <c r="Y24" s="42"/>
      <c r="Z24" s="43">
        <f>SUMIFS('AM23.Financial Instruments'!O$7:O$223,'AM23.Financial Instruments'!$M$7:$M$223,D26)</f>
        <v>0</v>
      </c>
      <c r="AA24" s="42"/>
      <c r="AB24" s="42"/>
      <c r="AC24" s="42"/>
      <c r="AD24" s="44">
        <f t="shared" si="15"/>
        <v>0</v>
      </c>
      <c r="AF24" s="45"/>
      <c r="AH24" s="45"/>
      <c r="AI24" s="45"/>
      <c r="AJ24" s="45"/>
      <c r="AK24" s="45"/>
      <c r="AL24" s="45"/>
      <c r="AM24" s="45"/>
      <c r="AN24" s="44">
        <f t="shared" si="16"/>
        <v>0</v>
      </c>
      <c r="AP24" s="396">
        <f t="shared" si="10"/>
        <v>0</v>
      </c>
      <c r="AQ24" s="397">
        <f t="shared" si="5"/>
        <v>0</v>
      </c>
      <c r="AR24" s="398">
        <f t="shared" si="11"/>
        <v>0</v>
      </c>
      <c r="AS24" s="397">
        <f t="shared" si="12"/>
        <v>0</v>
      </c>
      <c r="AT24" s="397">
        <f t="shared" si="6"/>
        <v>0</v>
      </c>
      <c r="AU24" s="398">
        <f t="shared" si="13"/>
        <v>0</v>
      </c>
      <c r="AV24" s="399" t="str">
        <f t="shared" si="7"/>
        <v/>
      </c>
    </row>
    <row r="25" spans="1:48" x14ac:dyDescent="0.2">
      <c r="A25" s="46">
        <v>8</v>
      </c>
      <c r="B25" s="378" t="str">
        <f>IFERROR(VLOOKUP(G25,'AM23.Param'!$C$61:$D$407,2,FALSE),"")</f>
        <v/>
      </c>
      <c r="C25" s="379"/>
      <c r="D25" s="380"/>
      <c r="E25" s="379"/>
      <c r="F25" s="380"/>
      <c r="G25" s="379"/>
      <c r="H25" s="380"/>
      <c r="I25" s="381" t="str">
        <f t="shared" si="8"/>
        <v/>
      </c>
      <c r="J25" s="382"/>
      <c r="K25" s="382"/>
      <c r="L25" s="379"/>
      <c r="M25" s="380"/>
      <c r="N25" s="379"/>
      <c r="O25" s="379"/>
      <c r="P25" s="383"/>
      <c r="Q25" s="383"/>
      <c r="R25" s="383"/>
      <c r="S25" s="384">
        <f t="shared" si="14"/>
        <v>0</v>
      </c>
      <c r="U25" s="30">
        <v>8</v>
      </c>
      <c r="V25" s="42"/>
      <c r="X25" s="42"/>
      <c r="Y25" s="42"/>
      <c r="Z25" s="43">
        <f>SUMIFS('AM23.Financial Instruments'!O$7:O$223,'AM23.Financial Instruments'!$M$7:$M$223,D27)</f>
        <v>0</v>
      </c>
      <c r="AA25" s="42"/>
      <c r="AB25" s="42"/>
      <c r="AC25" s="42"/>
      <c r="AD25" s="44">
        <f t="shared" si="15"/>
        <v>0</v>
      </c>
      <c r="AF25" s="45"/>
      <c r="AH25" s="45"/>
      <c r="AI25" s="45"/>
      <c r="AJ25" s="45"/>
      <c r="AK25" s="45"/>
      <c r="AL25" s="45"/>
      <c r="AM25" s="45"/>
      <c r="AN25" s="44">
        <f t="shared" si="16"/>
        <v>0</v>
      </c>
      <c r="AP25" s="396">
        <f t="shared" si="10"/>
        <v>0</v>
      </c>
      <c r="AQ25" s="397">
        <f t="shared" si="5"/>
        <v>0</v>
      </c>
      <c r="AR25" s="398">
        <f t="shared" si="11"/>
        <v>0</v>
      </c>
      <c r="AS25" s="397">
        <f t="shared" si="12"/>
        <v>0</v>
      </c>
      <c r="AT25" s="397">
        <f t="shared" si="6"/>
        <v>0</v>
      </c>
      <c r="AU25" s="398">
        <f t="shared" si="13"/>
        <v>0</v>
      </c>
      <c r="AV25" s="399" t="str">
        <f t="shared" si="7"/>
        <v/>
      </c>
    </row>
    <row r="26" spans="1:48" x14ac:dyDescent="0.2">
      <c r="A26" s="46">
        <v>9</v>
      </c>
      <c r="B26" s="378" t="str">
        <f>IFERROR(VLOOKUP(G26,'AM23.Param'!$C$61:$D$407,2,FALSE),"")</f>
        <v/>
      </c>
      <c r="C26" s="379"/>
      <c r="D26" s="380"/>
      <c r="E26" s="379"/>
      <c r="F26" s="380"/>
      <c r="G26" s="379"/>
      <c r="H26" s="380"/>
      <c r="I26" s="381" t="str">
        <f t="shared" si="8"/>
        <v/>
      </c>
      <c r="J26" s="382"/>
      <c r="K26" s="382"/>
      <c r="L26" s="379"/>
      <c r="M26" s="380"/>
      <c r="N26" s="379"/>
      <c r="O26" s="379"/>
      <c r="P26" s="383"/>
      <c r="Q26" s="383"/>
      <c r="R26" s="383"/>
      <c r="S26" s="384">
        <f t="shared" si="14"/>
        <v>0</v>
      </c>
      <c r="U26" s="30">
        <v>9</v>
      </c>
      <c r="V26" s="42"/>
      <c r="X26" s="42"/>
      <c r="Y26" s="42"/>
      <c r="Z26" s="43">
        <f>SUMIFS('AM23.Financial Instruments'!O$7:O$223,'AM23.Financial Instruments'!$M$7:$M$223,D28)</f>
        <v>0</v>
      </c>
      <c r="AA26" s="42"/>
      <c r="AB26" s="42"/>
      <c r="AC26" s="42"/>
      <c r="AD26" s="44">
        <f t="shared" si="15"/>
        <v>0</v>
      </c>
      <c r="AF26" s="45"/>
      <c r="AH26" s="45"/>
      <c r="AI26" s="45"/>
      <c r="AJ26" s="45"/>
      <c r="AK26" s="45"/>
      <c r="AL26" s="45"/>
      <c r="AM26" s="45"/>
      <c r="AN26" s="44">
        <f t="shared" si="16"/>
        <v>0</v>
      </c>
      <c r="AP26" s="396">
        <f t="shared" si="10"/>
        <v>0</v>
      </c>
      <c r="AQ26" s="397">
        <f t="shared" si="5"/>
        <v>0</v>
      </c>
      <c r="AR26" s="398">
        <f t="shared" si="11"/>
        <v>0</v>
      </c>
      <c r="AS26" s="397">
        <f t="shared" si="12"/>
        <v>0</v>
      </c>
      <c r="AT26" s="397">
        <f t="shared" si="6"/>
        <v>0</v>
      </c>
      <c r="AU26" s="398">
        <f t="shared" si="13"/>
        <v>0</v>
      </c>
      <c r="AV26" s="399" t="str">
        <f t="shared" si="7"/>
        <v/>
      </c>
    </row>
    <row r="27" spans="1:48" x14ac:dyDescent="0.2">
      <c r="A27" s="46">
        <v>10</v>
      </c>
      <c r="B27" s="378" t="str">
        <f>IFERROR(VLOOKUP(G27,'AM23.Param'!$C$61:$D$407,2,FALSE),"")</f>
        <v/>
      </c>
      <c r="C27" s="379"/>
      <c r="D27" s="380"/>
      <c r="E27" s="379"/>
      <c r="F27" s="380"/>
      <c r="G27" s="379"/>
      <c r="H27" s="380"/>
      <c r="I27" s="381" t="str">
        <f t="shared" si="8"/>
        <v/>
      </c>
      <c r="J27" s="382"/>
      <c r="K27" s="382"/>
      <c r="L27" s="379"/>
      <c r="M27" s="380"/>
      <c r="N27" s="379"/>
      <c r="O27" s="379"/>
      <c r="P27" s="383"/>
      <c r="Q27" s="383"/>
      <c r="R27" s="383"/>
      <c r="S27" s="384">
        <f t="shared" si="14"/>
        <v>0</v>
      </c>
      <c r="U27" s="30">
        <v>10</v>
      </c>
      <c r="V27" s="42"/>
      <c r="X27" s="42"/>
      <c r="Y27" s="42"/>
      <c r="Z27" s="43">
        <f>SUMIFS('AM23.Financial Instruments'!O$7:O$223,'AM23.Financial Instruments'!$M$7:$M$223,D29)</f>
        <v>0</v>
      </c>
      <c r="AA27" s="42"/>
      <c r="AB27" s="42"/>
      <c r="AC27" s="42"/>
      <c r="AD27" s="44">
        <f t="shared" si="15"/>
        <v>0</v>
      </c>
      <c r="AF27" s="45"/>
      <c r="AH27" s="45"/>
      <c r="AI27" s="45"/>
      <c r="AJ27" s="45"/>
      <c r="AK27" s="45"/>
      <c r="AL27" s="45"/>
      <c r="AM27" s="45"/>
      <c r="AN27" s="44">
        <f t="shared" si="16"/>
        <v>0</v>
      </c>
      <c r="AP27" s="396">
        <f t="shared" si="10"/>
        <v>0</v>
      </c>
      <c r="AQ27" s="397">
        <f t="shared" si="5"/>
        <v>0</v>
      </c>
      <c r="AR27" s="398">
        <f t="shared" si="11"/>
        <v>0</v>
      </c>
      <c r="AS27" s="397">
        <f t="shared" si="12"/>
        <v>0</v>
      </c>
      <c r="AT27" s="397">
        <f t="shared" si="6"/>
        <v>0</v>
      </c>
      <c r="AU27" s="398">
        <f t="shared" si="13"/>
        <v>0</v>
      </c>
      <c r="AV27" s="399" t="str">
        <f t="shared" si="7"/>
        <v/>
      </c>
    </row>
    <row r="28" spans="1:48" x14ac:dyDescent="0.2">
      <c r="A28" s="46">
        <v>11</v>
      </c>
      <c r="B28" s="378" t="str">
        <f>IFERROR(VLOOKUP(G28,'AM23.Param'!$C$61:$D$407,2,FALSE),"")</f>
        <v/>
      </c>
      <c r="C28" s="379"/>
      <c r="D28" s="380"/>
      <c r="E28" s="379"/>
      <c r="F28" s="380"/>
      <c r="G28" s="379"/>
      <c r="H28" s="380"/>
      <c r="I28" s="381" t="str">
        <f t="shared" si="8"/>
        <v/>
      </c>
      <c r="J28" s="382"/>
      <c r="K28" s="382"/>
      <c r="L28" s="379"/>
      <c r="M28" s="380"/>
      <c r="N28" s="379"/>
      <c r="O28" s="379"/>
      <c r="P28" s="383"/>
      <c r="Q28" s="383"/>
      <c r="R28" s="383"/>
      <c r="S28" s="384">
        <f t="shared" si="14"/>
        <v>0</v>
      </c>
      <c r="U28" s="30">
        <v>11</v>
      </c>
      <c r="V28" s="42"/>
      <c r="X28" s="42"/>
      <c r="Y28" s="42"/>
      <c r="Z28" s="43">
        <f>SUMIFS('AM23.Financial Instruments'!O$7:O$223,'AM23.Financial Instruments'!$M$7:$M$223,D30)</f>
        <v>0</v>
      </c>
      <c r="AA28" s="42"/>
      <c r="AB28" s="42"/>
      <c r="AC28" s="42"/>
      <c r="AD28" s="44">
        <f t="shared" si="15"/>
        <v>0</v>
      </c>
      <c r="AF28" s="45"/>
      <c r="AH28" s="45"/>
      <c r="AI28" s="45"/>
      <c r="AJ28" s="45"/>
      <c r="AK28" s="45"/>
      <c r="AL28" s="45"/>
      <c r="AM28" s="45"/>
      <c r="AN28" s="44">
        <f t="shared" si="16"/>
        <v>0</v>
      </c>
      <c r="AP28" s="396">
        <f t="shared" si="10"/>
        <v>0</v>
      </c>
      <c r="AQ28" s="397">
        <f t="shared" si="5"/>
        <v>0</v>
      </c>
      <c r="AR28" s="398">
        <f t="shared" si="11"/>
        <v>0</v>
      </c>
      <c r="AS28" s="397">
        <f t="shared" si="12"/>
        <v>0</v>
      </c>
      <c r="AT28" s="397">
        <f t="shared" si="6"/>
        <v>0</v>
      </c>
      <c r="AU28" s="398">
        <f t="shared" si="13"/>
        <v>0</v>
      </c>
      <c r="AV28" s="399" t="str">
        <f t="shared" si="7"/>
        <v/>
      </c>
    </row>
    <row r="29" spans="1:48" x14ac:dyDescent="0.2">
      <c r="A29" s="46">
        <v>12</v>
      </c>
      <c r="B29" s="378" t="str">
        <f>IFERROR(VLOOKUP(G29,'AM23.Param'!$C$61:$D$407,2,FALSE),"")</f>
        <v/>
      </c>
      <c r="C29" s="379"/>
      <c r="D29" s="380"/>
      <c r="E29" s="379"/>
      <c r="F29" s="380"/>
      <c r="G29" s="379"/>
      <c r="H29" s="380"/>
      <c r="I29" s="381" t="str">
        <f t="shared" si="8"/>
        <v/>
      </c>
      <c r="J29" s="382"/>
      <c r="K29" s="382"/>
      <c r="L29" s="379"/>
      <c r="M29" s="380"/>
      <c r="N29" s="379"/>
      <c r="O29" s="379"/>
      <c r="P29" s="383"/>
      <c r="Q29" s="383"/>
      <c r="R29" s="383"/>
      <c r="S29" s="384">
        <f t="shared" si="14"/>
        <v>0</v>
      </c>
      <c r="U29" s="30">
        <v>12</v>
      </c>
      <c r="V29" s="42"/>
      <c r="X29" s="42"/>
      <c r="Y29" s="42"/>
      <c r="Z29" s="43">
        <f>SUMIFS('AM23.Financial Instruments'!O$7:O$223,'AM23.Financial Instruments'!$M$7:$M$223,D31)</f>
        <v>0</v>
      </c>
      <c r="AA29" s="42"/>
      <c r="AB29" s="42"/>
      <c r="AC29" s="42"/>
      <c r="AD29" s="44">
        <f t="shared" si="15"/>
        <v>0</v>
      </c>
      <c r="AF29" s="45"/>
      <c r="AH29" s="45"/>
      <c r="AI29" s="45"/>
      <c r="AJ29" s="45"/>
      <c r="AK29" s="45"/>
      <c r="AL29" s="45"/>
      <c r="AM29" s="45"/>
      <c r="AN29" s="44">
        <f t="shared" si="16"/>
        <v>0</v>
      </c>
      <c r="AP29" s="396">
        <f t="shared" si="10"/>
        <v>0</v>
      </c>
      <c r="AQ29" s="397">
        <f t="shared" si="5"/>
        <v>0</v>
      </c>
      <c r="AR29" s="398">
        <f t="shared" si="11"/>
        <v>0</v>
      </c>
      <c r="AS29" s="397">
        <f t="shared" si="12"/>
        <v>0</v>
      </c>
      <c r="AT29" s="397">
        <f t="shared" si="6"/>
        <v>0</v>
      </c>
      <c r="AU29" s="398">
        <f t="shared" si="13"/>
        <v>0</v>
      </c>
      <c r="AV29" s="399" t="str">
        <f t="shared" si="7"/>
        <v/>
      </c>
    </row>
    <row r="30" spans="1:48" x14ac:dyDescent="0.2">
      <c r="A30" s="46">
        <v>13</v>
      </c>
      <c r="B30" s="378" t="str">
        <f>IFERROR(VLOOKUP(G30,'AM23.Param'!$C$61:$D$407,2,FALSE),"")</f>
        <v/>
      </c>
      <c r="C30" s="379"/>
      <c r="D30" s="380"/>
      <c r="E30" s="379"/>
      <c r="F30" s="380"/>
      <c r="G30" s="379"/>
      <c r="H30" s="380"/>
      <c r="I30" s="381" t="str">
        <f t="shared" si="8"/>
        <v/>
      </c>
      <c r="J30" s="382"/>
      <c r="K30" s="382"/>
      <c r="L30" s="379"/>
      <c r="M30" s="380"/>
      <c r="N30" s="379"/>
      <c r="O30" s="379"/>
      <c r="P30" s="383"/>
      <c r="Q30" s="383"/>
      <c r="R30" s="383"/>
      <c r="S30" s="384">
        <f t="shared" si="14"/>
        <v>0</v>
      </c>
      <c r="U30" s="30">
        <v>13</v>
      </c>
      <c r="V30" s="42"/>
      <c r="X30" s="42"/>
      <c r="Y30" s="42"/>
      <c r="Z30" s="43">
        <f>SUMIFS('AM23.Financial Instruments'!O$7:O$223,'AM23.Financial Instruments'!$M$7:$M$223,D32)</f>
        <v>0</v>
      </c>
      <c r="AA30" s="42"/>
      <c r="AB30" s="42"/>
      <c r="AC30" s="42"/>
      <c r="AD30" s="44">
        <f t="shared" si="15"/>
        <v>0</v>
      </c>
      <c r="AF30" s="45"/>
      <c r="AH30" s="45"/>
      <c r="AI30" s="45"/>
      <c r="AJ30" s="45"/>
      <c r="AK30" s="45"/>
      <c r="AL30" s="45"/>
      <c r="AM30" s="45"/>
      <c r="AN30" s="44">
        <f t="shared" si="16"/>
        <v>0</v>
      </c>
      <c r="AP30" s="396">
        <f t="shared" si="10"/>
        <v>0</v>
      </c>
      <c r="AQ30" s="397">
        <f t="shared" si="5"/>
        <v>0</v>
      </c>
      <c r="AR30" s="398">
        <f t="shared" si="11"/>
        <v>0</v>
      </c>
      <c r="AS30" s="397">
        <f t="shared" si="12"/>
        <v>0</v>
      </c>
      <c r="AT30" s="397">
        <f t="shared" si="6"/>
        <v>0</v>
      </c>
      <c r="AU30" s="398">
        <f t="shared" si="13"/>
        <v>0</v>
      </c>
      <c r="AV30" s="399" t="str">
        <f t="shared" si="7"/>
        <v/>
      </c>
    </row>
    <row r="31" spans="1:48" x14ac:dyDescent="0.2">
      <c r="A31" s="46">
        <v>14</v>
      </c>
      <c r="B31" s="378" t="str">
        <f>IFERROR(VLOOKUP(G31,'AM23.Param'!$C$61:$D$407,2,FALSE),"")</f>
        <v/>
      </c>
      <c r="C31" s="379"/>
      <c r="D31" s="380"/>
      <c r="E31" s="379"/>
      <c r="F31" s="380"/>
      <c r="G31" s="379"/>
      <c r="H31" s="380"/>
      <c r="I31" s="381" t="str">
        <f t="shared" si="8"/>
        <v/>
      </c>
      <c r="J31" s="382"/>
      <c r="K31" s="382"/>
      <c r="L31" s="379"/>
      <c r="M31" s="380"/>
      <c r="N31" s="379"/>
      <c r="O31" s="379"/>
      <c r="P31" s="383"/>
      <c r="Q31" s="383"/>
      <c r="R31" s="383"/>
      <c r="S31" s="384">
        <f t="shared" si="14"/>
        <v>0</v>
      </c>
      <c r="U31" s="30">
        <v>14</v>
      </c>
      <c r="V31" s="42"/>
      <c r="X31" s="42"/>
      <c r="Y31" s="42"/>
      <c r="Z31" s="43">
        <f>SUMIFS('AM23.Financial Instruments'!O$7:O$223,'AM23.Financial Instruments'!$M$7:$M$223,D33)</f>
        <v>0</v>
      </c>
      <c r="AA31" s="42"/>
      <c r="AB31" s="42"/>
      <c r="AC31" s="42"/>
      <c r="AD31" s="44">
        <f t="shared" si="15"/>
        <v>0</v>
      </c>
      <c r="AF31" s="45"/>
      <c r="AH31" s="45"/>
      <c r="AI31" s="45"/>
      <c r="AJ31" s="45"/>
      <c r="AK31" s="45"/>
      <c r="AL31" s="45"/>
      <c r="AM31" s="45"/>
      <c r="AN31" s="44">
        <f t="shared" si="16"/>
        <v>0</v>
      </c>
      <c r="AP31" s="396">
        <f t="shared" si="10"/>
        <v>0</v>
      </c>
      <c r="AQ31" s="397">
        <f t="shared" si="5"/>
        <v>0</v>
      </c>
      <c r="AR31" s="398">
        <f t="shared" si="11"/>
        <v>0</v>
      </c>
      <c r="AS31" s="397">
        <f t="shared" si="12"/>
        <v>0</v>
      </c>
      <c r="AT31" s="397">
        <f t="shared" si="6"/>
        <v>0</v>
      </c>
      <c r="AU31" s="398">
        <f t="shared" si="13"/>
        <v>0</v>
      </c>
      <c r="AV31" s="399" t="str">
        <f t="shared" si="7"/>
        <v/>
      </c>
    </row>
    <row r="32" spans="1:48" x14ac:dyDescent="0.2">
      <c r="A32" s="46">
        <v>15</v>
      </c>
      <c r="B32" s="378" t="str">
        <f>IFERROR(VLOOKUP(G32,'AM23.Param'!$C$61:$D$407,2,FALSE),"")</f>
        <v/>
      </c>
      <c r="C32" s="379"/>
      <c r="D32" s="380"/>
      <c r="E32" s="379"/>
      <c r="F32" s="380"/>
      <c r="G32" s="379"/>
      <c r="H32" s="380"/>
      <c r="I32" s="381" t="str">
        <f t="shared" si="8"/>
        <v/>
      </c>
      <c r="J32" s="382"/>
      <c r="K32" s="382"/>
      <c r="L32" s="379"/>
      <c r="M32" s="380"/>
      <c r="N32" s="379"/>
      <c r="O32" s="379"/>
      <c r="P32" s="383"/>
      <c r="Q32" s="383"/>
      <c r="R32" s="383"/>
      <c r="S32" s="384">
        <f t="shared" si="14"/>
        <v>0</v>
      </c>
      <c r="U32" s="30">
        <v>15</v>
      </c>
      <c r="V32" s="42"/>
      <c r="X32" s="42"/>
      <c r="Y32" s="42"/>
      <c r="Z32" s="43">
        <f>SUMIFS('AM23.Financial Instruments'!O$7:O$223,'AM23.Financial Instruments'!$M$7:$M$223,D34)</f>
        <v>0</v>
      </c>
      <c r="AA32" s="42"/>
      <c r="AB32" s="42"/>
      <c r="AC32" s="42"/>
      <c r="AD32" s="44">
        <f t="shared" si="15"/>
        <v>0</v>
      </c>
      <c r="AF32" s="45"/>
      <c r="AH32" s="45"/>
      <c r="AI32" s="45"/>
      <c r="AJ32" s="45"/>
      <c r="AK32" s="45"/>
      <c r="AL32" s="45"/>
      <c r="AM32" s="45"/>
      <c r="AN32" s="44">
        <f t="shared" si="16"/>
        <v>0</v>
      </c>
      <c r="AP32" s="396">
        <f t="shared" si="10"/>
        <v>0</v>
      </c>
      <c r="AQ32" s="397">
        <f t="shared" si="5"/>
        <v>0</v>
      </c>
      <c r="AR32" s="398">
        <f t="shared" si="11"/>
        <v>0</v>
      </c>
      <c r="AS32" s="397">
        <f t="shared" si="12"/>
        <v>0</v>
      </c>
      <c r="AT32" s="397">
        <f t="shared" si="6"/>
        <v>0</v>
      </c>
      <c r="AU32" s="398">
        <f t="shared" si="13"/>
        <v>0</v>
      </c>
      <c r="AV32" s="399" t="str">
        <f t="shared" si="7"/>
        <v/>
      </c>
    </row>
    <row r="33" spans="1:48" x14ac:dyDescent="0.2">
      <c r="A33" s="46">
        <v>16</v>
      </c>
      <c r="B33" s="378" t="str">
        <f>IFERROR(VLOOKUP(G33,'AM23.Param'!$C$61:$D$407,2,FALSE),"")</f>
        <v/>
      </c>
      <c r="C33" s="379"/>
      <c r="D33" s="380"/>
      <c r="E33" s="379"/>
      <c r="F33" s="380"/>
      <c r="G33" s="379"/>
      <c r="H33" s="380"/>
      <c r="I33" s="381" t="str">
        <f t="shared" si="8"/>
        <v/>
      </c>
      <c r="J33" s="382"/>
      <c r="K33" s="382"/>
      <c r="L33" s="379"/>
      <c r="M33" s="380"/>
      <c r="N33" s="379"/>
      <c r="O33" s="379"/>
      <c r="P33" s="383"/>
      <c r="Q33" s="383"/>
      <c r="R33" s="383"/>
      <c r="S33" s="384">
        <f t="shared" si="14"/>
        <v>0</v>
      </c>
      <c r="U33" s="30">
        <v>16</v>
      </c>
      <c r="V33" s="42"/>
      <c r="X33" s="42"/>
      <c r="Y33" s="42"/>
      <c r="Z33" s="43">
        <f>SUMIFS('AM23.Financial Instruments'!O$7:O$223,'AM23.Financial Instruments'!$M$7:$M$223,D35)</f>
        <v>0</v>
      </c>
      <c r="AA33" s="42"/>
      <c r="AB33" s="42"/>
      <c r="AC33" s="42"/>
      <c r="AD33" s="44">
        <f t="shared" si="15"/>
        <v>0</v>
      </c>
      <c r="AF33" s="45"/>
      <c r="AH33" s="45"/>
      <c r="AI33" s="45"/>
      <c r="AJ33" s="45"/>
      <c r="AK33" s="45"/>
      <c r="AL33" s="45"/>
      <c r="AM33" s="45"/>
      <c r="AN33" s="44">
        <f t="shared" si="16"/>
        <v>0</v>
      </c>
      <c r="AP33" s="396">
        <f t="shared" si="10"/>
        <v>0</v>
      </c>
      <c r="AQ33" s="397">
        <f t="shared" si="5"/>
        <v>0</v>
      </c>
      <c r="AR33" s="398">
        <f t="shared" si="11"/>
        <v>0</v>
      </c>
      <c r="AS33" s="397">
        <f t="shared" si="12"/>
        <v>0</v>
      </c>
      <c r="AT33" s="397">
        <f t="shared" si="6"/>
        <v>0</v>
      </c>
      <c r="AU33" s="398">
        <f t="shared" si="13"/>
        <v>0</v>
      </c>
      <c r="AV33" s="399" t="str">
        <f t="shared" si="7"/>
        <v/>
      </c>
    </row>
    <row r="34" spans="1:48" x14ac:dyDescent="0.2">
      <c r="A34" s="46">
        <v>17</v>
      </c>
      <c r="B34" s="378" t="str">
        <f>IFERROR(VLOOKUP(G34,'AM23.Param'!$C$61:$D$407,2,FALSE),"")</f>
        <v/>
      </c>
      <c r="C34" s="379"/>
      <c r="D34" s="380"/>
      <c r="E34" s="379"/>
      <c r="F34" s="380"/>
      <c r="G34" s="379"/>
      <c r="H34" s="380"/>
      <c r="I34" s="381" t="str">
        <f t="shared" si="8"/>
        <v/>
      </c>
      <c r="J34" s="382"/>
      <c r="K34" s="382"/>
      <c r="L34" s="379"/>
      <c r="M34" s="380"/>
      <c r="N34" s="379"/>
      <c r="O34" s="379"/>
      <c r="P34" s="383"/>
      <c r="Q34" s="383"/>
      <c r="R34" s="383"/>
      <c r="S34" s="384">
        <f t="shared" si="14"/>
        <v>0</v>
      </c>
      <c r="U34" s="30">
        <v>17</v>
      </c>
      <c r="V34" s="42"/>
      <c r="X34" s="42"/>
      <c r="Y34" s="42"/>
      <c r="Z34" s="43">
        <f>SUMIFS('AM23.Financial Instruments'!O$7:O$223,'AM23.Financial Instruments'!$M$7:$M$223,D36)</f>
        <v>0</v>
      </c>
      <c r="AA34" s="42"/>
      <c r="AB34" s="42"/>
      <c r="AC34" s="42"/>
      <c r="AD34" s="44">
        <f t="shared" si="15"/>
        <v>0</v>
      </c>
      <c r="AF34" s="45"/>
      <c r="AH34" s="45"/>
      <c r="AI34" s="45"/>
      <c r="AJ34" s="45"/>
      <c r="AK34" s="45"/>
      <c r="AL34" s="45"/>
      <c r="AM34" s="45"/>
      <c r="AN34" s="44">
        <f t="shared" si="16"/>
        <v>0</v>
      </c>
      <c r="AP34" s="396">
        <f t="shared" si="10"/>
        <v>0</v>
      </c>
      <c r="AQ34" s="397">
        <f t="shared" si="5"/>
        <v>0</v>
      </c>
      <c r="AR34" s="398">
        <f t="shared" si="11"/>
        <v>0</v>
      </c>
      <c r="AS34" s="397">
        <f t="shared" si="12"/>
        <v>0</v>
      </c>
      <c r="AT34" s="397">
        <f t="shared" si="6"/>
        <v>0</v>
      </c>
      <c r="AU34" s="398">
        <f t="shared" si="13"/>
        <v>0</v>
      </c>
      <c r="AV34" s="399" t="str">
        <f t="shared" si="7"/>
        <v/>
      </c>
    </row>
    <row r="35" spans="1:48" x14ac:dyDescent="0.2">
      <c r="A35" s="46">
        <v>18</v>
      </c>
      <c r="B35" s="378" t="str">
        <f>IFERROR(VLOOKUP(G35,'AM23.Param'!$C$61:$D$407,2,FALSE),"")</f>
        <v/>
      </c>
      <c r="C35" s="379"/>
      <c r="D35" s="380"/>
      <c r="E35" s="379"/>
      <c r="F35" s="380"/>
      <c r="G35" s="379"/>
      <c r="H35" s="380"/>
      <c r="I35" s="381" t="str">
        <f t="shared" si="8"/>
        <v/>
      </c>
      <c r="J35" s="382"/>
      <c r="K35" s="382"/>
      <c r="L35" s="379"/>
      <c r="M35" s="380"/>
      <c r="N35" s="379"/>
      <c r="O35" s="379"/>
      <c r="P35" s="383"/>
      <c r="Q35" s="383"/>
      <c r="R35" s="383"/>
      <c r="S35" s="384">
        <f t="shared" si="14"/>
        <v>0</v>
      </c>
      <c r="U35" s="30">
        <v>18</v>
      </c>
      <c r="V35" s="42"/>
      <c r="X35" s="42"/>
      <c r="Y35" s="42"/>
      <c r="Z35" s="43">
        <f>SUMIFS('AM23.Financial Instruments'!O$7:O$223,'AM23.Financial Instruments'!$M$7:$M$223,D37)</f>
        <v>0</v>
      </c>
      <c r="AA35" s="42"/>
      <c r="AB35" s="42"/>
      <c r="AC35" s="42"/>
      <c r="AD35" s="44">
        <f t="shared" si="15"/>
        <v>0</v>
      </c>
      <c r="AF35" s="45"/>
      <c r="AH35" s="45"/>
      <c r="AI35" s="45"/>
      <c r="AJ35" s="45"/>
      <c r="AK35" s="45"/>
      <c r="AL35" s="45"/>
      <c r="AM35" s="45"/>
      <c r="AN35" s="44">
        <f t="shared" si="16"/>
        <v>0</v>
      </c>
      <c r="AP35" s="396">
        <f t="shared" si="10"/>
        <v>0</v>
      </c>
      <c r="AQ35" s="397">
        <f t="shared" si="5"/>
        <v>0</v>
      </c>
      <c r="AR35" s="398">
        <f t="shared" si="11"/>
        <v>0</v>
      </c>
      <c r="AS35" s="397">
        <f t="shared" si="12"/>
        <v>0</v>
      </c>
      <c r="AT35" s="397">
        <f t="shared" si="6"/>
        <v>0</v>
      </c>
      <c r="AU35" s="398">
        <f t="shared" si="13"/>
        <v>0</v>
      </c>
      <c r="AV35" s="399" t="str">
        <f t="shared" si="7"/>
        <v/>
      </c>
    </row>
    <row r="36" spans="1:48" x14ac:dyDescent="0.2">
      <c r="A36" s="46">
        <v>19</v>
      </c>
      <c r="B36" s="378" t="str">
        <f>IFERROR(VLOOKUP(G36,'AM23.Param'!$C$61:$D$407,2,FALSE),"")</f>
        <v/>
      </c>
      <c r="C36" s="379"/>
      <c r="D36" s="380"/>
      <c r="E36" s="379"/>
      <c r="F36" s="380"/>
      <c r="G36" s="379"/>
      <c r="H36" s="380"/>
      <c r="I36" s="381" t="str">
        <f t="shared" si="8"/>
        <v/>
      </c>
      <c r="J36" s="382"/>
      <c r="K36" s="382"/>
      <c r="L36" s="379"/>
      <c r="M36" s="380"/>
      <c r="N36" s="379"/>
      <c r="O36" s="379"/>
      <c r="P36" s="383"/>
      <c r="Q36" s="383"/>
      <c r="R36" s="383"/>
      <c r="S36" s="384">
        <f t="shared" si="14"/>
        <v>0</v>
      </c>
      <c r="U36" s="30">
        <v>19</v>
      </c>
      <c r="V36" s="42"/>
      <c r="X36" s="42"/>
      <c r="Y36" s="42"/>
      <c r="Z36" s="43">
        <f>SUMIFS('AM23.Financial Instruments'!O$7:O$223,'AM23.Financial Instruments'!$M$7:$M$223,D38)</f>
        <v>0</v>
      </c>
      <c r="AA36" s="42"/>
      <c r="AB36" s="42"/>
      <c r="AC36" s="42"/>
      <c r="AD36" s="44">
        <f t="shared" si="15"/>
        <v>0</v>
      </c>
      <c r="AF36" s="45"/>
      <c r="AH36" s="45"/>
      <c r="AI36" s="45"/>
      <c r="AJ36" s="45"/>
      <c r="AK36" s="45"/>
      <c r="AL36" s="45"/>
      <c r="AM36" s="45"/>
      <c r="AN36" s="44">
        <f t="shared" si="16"/>
        <v>0</v>
      </c>
      <c r="AP36" s="396">
        <f t="shared" si="10"/>
        <v>0</v>
      </c>
      <c r="AQ36" s="397">
        <f t="shared" si="5"/>
        <v>0</v>
      </c>
      <c r="AR36" s="398">
        <f t="shared" si="11"/>
        <v>0</v>
      </c>
      <c r="AS36" s="397">
        <f t="shared" si="12"/>
        <v>0</v>
      </c>
      <c r="AT36" s="397">
        <f t="shared" si="6"/>
        <v>0</v>
      </c>
      <c r="AU36" s="398">
        <f t="shared" si="13"/>
        <v>0</v>
      </c>
      <c r="AV36" s="399" t="str">
        <f t="shared" si="7"/>
        <v/>
      </c>
    </row>
    <row r="37" spans="1:48" x14ac:dyDescent="0.2">
      <c r="A37" s="46">
        <v>20</v>
      </c>
      <c r="B37" s="378" t="str">
        <f>IFERROR(VLOOKUP(G37,'AM23.Param'!$C$61:$D$407,2,FALSE),"")</f>
        <v/>
      </c>
      <c r="C37" s="379"/>
      <c r="D37" s="380"/>
      <c r="E37" s="379"/>
      <c r="F37" s="380"/>
      <c r="G37" s="379"/>
      <c r="H37" s="380"/>
      <c r="I37" s="381" t="str">
        <f t="shared" si="8"/>
        <v/>
      </c>
      <c r="J37" s="382"/>
      <c r="K37" s="382"/>
      <c r="L37" s="379"/>
      <c r="M37" s="380"/>
      <c r="N37" s="379"/>
      <c r="O37" s="379"/>
      <c r="P37" s="383"/>
      <c r="Q37" s="383"/>
      <c r="R37" s="383"/>
      <c r="S37" s="384">
        <f t="shared" si="14"/>
        <v>0</v>
      </c>
      <c r="U37" s="30">
        <v>20</v>
      </c>
      <c r="V37" s="42"/>
      <c r="X37" s="42"/>
      <c r="Y37" s="42"/>
      <c r="Z37" s="43">
        <f>SUMIFS('AM23.Financial Instruments'!O$7:O$223,'AM23.Financial Instruments'!$M$7:$M$223,D39)</f>
        <v>0</v>
      </c>
      <c r="AA37" s="42"/>
      <c r="AB37" s="42"/>
      <c r="AC37" s="42"/>
      <c r="AD37" s="44">
        <f t="shared" si="15"/>
        <v>0</v>
      </c>
      <c r="AF37" s="45"/>
      <c r="AH37" s="45"/>
      <c r="AI37" s="45"/>
      <c r="AJ37" s="45"/>
      <c r="AK37" s="45"/>
      <c r="AL37" s="45"/>
      <c r="AM37" s="45"/>
      <c r="AN37" s="44">
        <f t="shared" si="16"/>
        <v>0</v>
      </c>
      <c r="AP37" s="396">
        <f t="shared" si="10"/>
        <v>0</v>
      </c>
      <c r="AQ37" s="397">
        <f t="shared" si="5"/>
        <v>0</v>
      </c>
      <c r="AR37" s="398">
        <f t="shared" si="11"/>
        <v>0</v>
      </c>
      <c r="AS37" s="397">
        <f t="shared" si="12"/>
        <v>0</v>
      </c>
      <c r="AT37" s="397">
        <f t="shared" si="6"/>
        <v>0</v>
      </c>
      <c r="AU37" s="398">
        <f t="shared" si="13"/>
        <v>0</v>
      </c>
      <c r="AV37" s="399" t="str">
        <f t="shared" si="7"/>
        <v/>
      </c>
    </row>
    <row r="38" spans="1:48" x14ac:dyDescent="0.2">
      <c r="A38" s="46">
        <v>21</v>
      </c>
      <c r="B38" s="378" t="str">
        <f>IFERROR(VLOOKUP(G38,'AM23.Param'!$C$61:$D$407,2,FALSE),"")</f>
        <v/>
      </c>
      <c r="C38" s="379"/>
      <c r="D38" s="380"/>
      <c r="E38" s="379"/>
      <c r="F38" s="380"/>
      <c r="G38" s="379"/>
      <c r="H38" s="380"/>
      <c r="I38" s="381" t="str">
        <f t="shared" si="8"/>
        <v/>
      </c>
      <c r="J38" s="382"/>
      <c r="K38" s="382"/>
      <c r="L38" s="379"/>
      <c r="M38" s="380"/>
      <c r="N38" s="379"/>
      <c r="O38" s="379"/>
      <c r="P38" s="383"/>
      <c r="Q38" s="383"/>
      <c r="R38" s="383"/>
      <c r="S38" s="384">
        <f t="shared" si="14"/>
        <v>0</v>
      </c>
      <c r="U38" s="30">
        <v>21</v>
      </c>
      <c r="V38" s="42"/>
      <c r="X38" s="42"/>
      <c r="Y38" s="42"/>
      <c r="Z38" s="43">
        <f>SUMIFS('AM23.Financial Instruments'!O$7:O$223,'AM23.Financial Instruments'!$M$7:$M$223,D40)</f>
        <v>0</v>
      </c>
      <c r="AA38" s="42"/>
      <c r="AB38" s="42"/>
      <c r="AC38" s="42"/>
      <c r="AD38" s="44">
        <f t="shared" si="15"/>
        <v>0</v>
      </c>
      <c r="AF38" s="45"/>
      <c r="AH38" s="45"/>
      <c r="AI38" s="45"/>
      <c r="AJ38" s="45"/>
      <c r="AK38" s="45"/>
      <c r="AL38" s="45"/>
      <c r="AM38" s="45"/>
      <c r="AN38" s="44">
        <f t="shared" si="16"/>
        <v>0</v>
      </c>
      <c r="AP38" s="396">
        <f t="shared" si="10"/>
        <v>0</v>
      </c>
      <c r="AQ38" s="397">
        <f t="shared" si="5"/>
        <v>0</v>
      </c>
      <c r="AR38" s="398">
        <f t="shared" si="11"/>
        <v>0</v>
      </c>
      <c r="AS38" s="397">
        <f t="shared" si="12"/>
        <v>0</v>
      </c>
      <c r="AT38" s="397">
        <f t="shared" si="6"/>
        <v>0</v>
      </c>
      <c r="AU38" s="398">
        <f t="shared" si="13"/>
        <v>0</v>
      </c>
      <c r="AV38" s="399" t="str">
        <f t="shared" si="7"/>
        <v/>
      </c>
    </row>
    <row r="39" spans="1:48" x14ac:dyDescent="0.2">
      <c r="A39" s="46">
        <v>22</v>
      </c>
      <c r="B39" s="378" t="str">
        <f>IFERROR(VLOOKUP(G39,'AM23.Param'!$C$61:$D$407,2,FALSE),"")</f>
        <v/>
      </c>
      <c r="C39" s="379"/>
      <c r="D39" s="380"/>
      <c r="E39" s="379"/>
      <c r="F39" s="380"/>
      <c r="G39" s="379"/>
      <c r="H39" s="380"/>
      <c r="I39" s="381" t="str">
        <f t="shared" si="8"/>
        <v/>
      </c>
      <c r="J39" s="382"/>
      <c r="K39" s="382"/>
      <c r="L39" s="379"/>
      <c r="M39" s="380"/>
      <c r="N39" s="379"/>
      <c r="O39" s="379"/>
      <c r="P39" s="383"/>
      <c r="Q39" s="383"/>
      <c r="R39" s="383"/>
      <c r="S39" s="384">
        <f t="shared" si="14"/>
        <v>0</v>
      </c>
      <c r="U39" s="30">
        <v>22</v>
      </c>
      <c r="V39" s="42"/>
      <c r="X39" s="42"/>
      <c r="Y39" s="42"/>
      <c r="Z39" s="43">
        <f>SUMIFS('AM23.Financial Instruments'!O$7:O$223,'AM23.Financial Instruments'!$M$7:$M$223,D41)</f>
        <v>0</v>
      </c>
      <c r="AA39" s="42"/>
      <c r="AB39" s="42"/>
      <c r="AC39" s="42"/>
      <c r="AD39" s="44">
        <f t="shared" si="15"/>
        <v>0</v>
      </c>
      <c r="AF39" s="45"/>
      <c r="AH39" s="45"/>
      <c r="AI39" s="45"/>
      <c r="AJ39" s="45"/>
      <c r="AK39" s="45"/>
      <c r="AL39" s="45"/>
      <c r="AM39" s="45"/>
      <c r="AN39" s="44">
        <f t="shared" si="16"/>
        <v>0</v>
      </c>
      <c r="AP39" s="396">
        <f t="shared" si="10"/>
        <v>0</v>
      </c>
      <c r="AQ39" s="397">
        <f t="shared" si="5"/>
        <v>0</v>
      </c>
      <c r="AR39" s="398">
        <f t="shared" si="11"/>
        <v>0</v>
      </c>
      <c r="AS39" s="397">
        <f t="shared" si="12"/>
        <v>0</v>
      </c>
      <c r="AT39" s="397">
        <f t="shared" si="6"/>
        <v>0</v>
      </c>
      <c r="AU39" s="398">
        <f t="shared" si="13"/>
        <v>0</v>
      </c>
      <c r="AV39" s="399" t="str">
        <f t="shared" si="7"/>
        <v/>
      </c>
    </row>
    <row r="40" spans="1:48" x14ac:dyDescent="0.2">
      <c r="A40" s="46">
        <v>23</v>
      </c>
      <c r="B40" s="378" t="str">
        <f>IFERROR(VLOOKUP(G40,'AM23.Param'!$C$61:$D$407,2,FALSE),"")</f>
        <v/>
      </c>
      <c r="C40" s="379"/>
      <c r="D40" s="380"/>
      <c r="E40" s="379"/>
      <c r="F40" s="380"/>
      <c r="G40" s="379"/>
      <c r="H40" s="380"/>
      <c r="I40" s="381" t="str">
        <f t="shared" si="8"/>
        <v/>
      </c>
      <c r="J40" s="382"/>
      <c r="K40" s="382"/>
      <c r="L40" s="379"/>
      <c r="M40" s="380"/>
      <c r="N40" s="379"/>
      <c r="O40" s="379"/>
      <c r="P40" s="383"/>
      <c r="Q40" s="383"/>
      <c r="R40" s="383"/>
      <c r="S40" s="384">
        <f t="shared" si="14"/>
        <v>0</v>
      </c>
      <c r="U40" s="30">
        <v>23</v>
      </c>
      <c r="V40" s="42"/>
      <c r="X40" s="42"/>
      <c r="Y40" s="42"/>
      <c r="Z40" s="43">
        <f>SUMIFS('AM23.Financial Instruments'!O$7:O$223,'AM23.Financial Instruments'!$M$7:$M$223,D42)</f>
        <v>0</v>
      </c>
      <c r="AA40" s="42"/>
      <c r="AB40" s="42"/>
      <c r="AC40" s="42"/>
      <c r="AD40" s="44">
        <f t="shared" si="15"/>
        <v>0</v>
      </c>
      <c r="AF40" s="45"/>
      <c r="AH40" s="45"/>
      <c r="AI40" s="45"/>
      <c r="AJ40" s="45"/>
      <c r="AK40" s="45"/>
      <c r="AL40" s="45"/>
      <c r="AM40" s="45"/>
      <c r="AN40" s="44">
        <f t="shared" si="16"/>
        <v>0</v>
      </c>
      <c r="AP40" s="396">
        <f t="shared" si="10"/>
        <v>0</v>
      </c>
      <c r="AQ40" s="397">
        <f t="shared" si="5"/>
        <v>0</v>
      </c>
      <c r="AR40" s="398">
        <f t="shared" si="11"/>
        <v>0</v>
      </c>
      <c r="AS40" s="397">
        <f t="shared" si="12"/>
        <v>0</v>
      </c>
      <c r="AT40" s="397">
        <f t="shared" si="6"/>
        <v>0</v>
      </c>
      <c r="AU40" s="398">
        <f t="shared" si="13"/>
        <v>0</v>
      </c>
      <c r="AV40" s="399" t="str">
        <f t="shared" si="7"/>
        <v/>
      </c>
    </row>
    <row r="41" spans="1:48" x14ac:dyDescent="0.2">
      <c r="A41" s="46">
        <v>24</v>
      </c>
      <c r="B41" s="378" t="str">
        <f>IFERROR(VLOOKUP(G41,'AM23.Param'!$C$61:$D$407,2,FALSE),"")</f>
        <v/>
      </c>
      <c r="C41" s="379"/>
      <c r="D41" s="380"/>
      <c r="E41" s="379"/>
      <c r="F41" s="380"/>
      <c r="G41" s="379"/>
      <c r="H41" s="380"/>
      <c r="I41" s="381" t="str">
        <f t="shared" si="8"/>
        <v/>
      </c>
      <c r="J41" s="382"/>
      <c r="K41" s="382"/>
      <c r="L41" s="379"/>
      <c r="M41" s="380"/>
      <c r="N41" s="379"/>
      <c r="O41" s="379"/>
      <c r="P41" s="383"/>
      <c r="Q41" s="383"/>
      <c r="R41" s="383"/>
      <c r="S41" s="384">
        <f t="shared" si="14"/>
        <v>0</v>
      </c>
      <c r="U41" s="30">
        <v>24</v>
      </c>
      <c r="V41" s="42"/>
      <c r="X41" s="42"/>
      <c r="Y41" s="42"/>
      <c r="Z41" s="43">
        <f>SUMIFS('AM23.Financial Instruments'!O$7:O$223,'AM23.Financial Instruments'!$M$7:$M$223,D43)</f>
        <v>0</v>
      </c>
      <c r="AA41" s="42"/>
      <c r="AB41" s="42"/>
      <c r="AC41" s="42"/>
      <c r="AD41" s="44">
        <f t="shared" si="15"/>
        <v>0</v>
      </c>
      <c r="AF41" s="45"/>
      <c r="AH41" s="45"/>
      <c r="AI41" s="45"/>
      <c r="AJ41" s="45"/>
      <c r="AK41" s="45"/>
      <c r="AL41" s="45"/>
      <c r="AM41" s="45"/>
      <c r="AN41" s="44">
        <f t="shared" si="16"/>
        <v>0</v>
      </c>
      <c r="AP41" s="396">
        <f t="shared" si="10"/>
        <v>0</v>
      </c>
      <c r="AQ41" s="397">
        <f t="shared" si="5"/>
        <v>0</v>
      </c>
      <c r="AR41" s="398">
        <f t="shared" si="11"/>
        <v>0</v>
      </c>
      <c r="AS41" s="397">
        <f t="shared" si="12"/>
        <v>0</v>
      </c>
      <c r="AT41" s="397">
        <f t="shared" si="6"/>
        <v>0</v>
      </c>
      <c r="AU41" s="398">
        <f t="shared" si="13"/>
        <v>0</v>
      </c>
      <c r="AV41" s="399" t="str">
        <f t="shared" si="7"/>
        <v/>
      </c>
    </row>
    <row r="42" spans="1:48" x14ac:dyDescent="0.2">
      <c r="A42" s="46">
        <v>25</v>
      </c>
      <c r="B42" s="378" t="str">
        <f>IFERROR(VLOOKUP(G42,'AM23.Param'!$C$61:$D$407,2,FALSE),"")</f>
        <v/>
      </c>
      <c r="C42" s="379"/>
      <c r="D42" s="380"/>
      <c r="E42" s="379"/>
      <c r="F42" s="380"/>
      <c r="G42" s="379"/>
      <c r="H42" s="380"/>
      <c r="I42" s="381" t="str">
        <f t="shared" si="8"/>
        <v/>
      </c>
      <c r="J42" s="382"/>
      <c r="K42" s="382"/>
      <c r="L42" s="379"/>
      <c r="M42" s="380"/>
      <c r="N42" s="379"/>
      <c r="O42" s="379"/>
      <c r="P42" s="383"/>
      <c r="Q42" s="383"/>
      <c r="R42" s="383"/>
      <c r="S42" s="384">
        <f t="shared" si="14"/>
        <v>0</v>
      </c>
      <c r="U42" s="30">
        <v>25</v>
      </c>
      <c r="V42" s="42"/>
      <c r="X42" s="42"/>
      <c r="Y42" s="42"/>
      <c r="Z42" s="43">
        <f>SUMIFS('AM23.Financial Instruments'!O$7:O$223,'AM23.Financial Instruments'!$M$7:$M$223,D44)</f>
        <v>0</v>
      </c>
      <c r="AA42" s="42"/>
      <c r="AB42" s="42"/>
      <c r="AC42" s="42"/>
      <c r="AD42" s="44">
        <f t="shared" si="15"/>
        <v>0</v>
      </c>
      <c r="AF42" s="45"/>
      <c r="AH42" s="45"/>
      <c r="AI42" s="45"/>
      <c r="AJ42" s="45"/>
      <c r="AK42" s="45"/>
      <c r="AL42" s="45"/>
      <c r="AM42" s="45"/>
      <c r="AN42" s="44">
        <f t="shared" si="16"/>
        <v>0</v>
      </c>
      <c r="AP42" s="396">
        <f t="shared" si="10"/>
        <v>0</v>
      </c>
      <c r="AQ42" s="397">
        <f t="shared" si="5"/>
        <v>0</v>
      </c>
      <c r="AR42" s="398">
        <f t="shared" si="11"/>
        <v>0</v>
      </c>
      <c r="AS42" s="397">
        <f t="shared" si="12"/>
        <v>0</v>
      </c>
      <c r="AT42" s="397">
        <f t="shared" si="6"/>
        <v>0</v>
      </c>
      <c r="AU42" s="398">
        <f t="shared" si="13"/>
        <v>0</v>
      </c>
      <c r="AV42" s="399" t="str">
        <f t="shared" si="7"/>
        <v/>
      </c>
    </row>
    <row r="43" spans="1:48" x14ac:dyDescent="0.2">
      <c r="A43" s="46">
        <v>26</v>
      </c>
      <c r="B43" s="378" t="str">
        <f>IFERROR(VLOOKUP(G43,'AM23.Param'!$C$61:$D$407,2,FALSE),"")</f>
        <v/>
      </c>
      <c r="C43" s="379"/>
      <c r="D43" s="380"/>
      <c r="E43" s="379"/>
      <c r="F43" s="380"/>
      <c r="G43" s="379"/>
      <c r="H43" s="380"/>
      <c r="I43" s="381" t="str">
        <f t="shared" si="8"/>
        <v/>
      </c>
      <c r="J43" s="382"/>
      <c r="K43" s="382"/>
      <c r="L43" s="379"/>
      <c r="M43" s="380"/>
      <c r="N43" s="379"/>
      <c r="O43" s="379"/>
      <c r="P43" s="383"/>
      <c r="Q43" s="383"/>
      <c r="R43" s="383"/>
      <c r="S43" s="384">
        <f t="shared" si="14"/>
        <v>0</v>
      </c>
      <c r="U43" s="30">
        <v>26</v>
      </c>
      <c r="V43" s="42"/>
      <c r="X43" s="42"/>
      <c r="Y43" s="42"/>
      <c r="Z43" s="43">
        <f>SUMIFS('AM23.Financial Instruments'!O$7:O$223,'AM23.Financial Instruments'!$M$7:$M$223,D45)</f>
        <v>0</v>
      </c>
      <c r="AA43" s="42"/>
      <c r="AB43" s="42"/>
      <c r="AC43" s="42"/>
      <c r="AD43" s="44">
        <f t="shared" si="15"/>
        <v>0</v>
      </c>
      <c r="AF43" s="45"/>
      <c r="AH43" s="45"/>
      <c r="AI43" s="45"/>
      <c r="AJ43" s="45"/>
      <c r="AK43" s="45"/>
      <c r="AL43" s="45"/>
      <c r="AM43" s="45"/>
      <c r="AN43" s="44">
        <f t="shared" si="16"/>
        <v>0</v>
      </c>
      <c r="AP43" s="396">
        <f t="shared" si="10"/>
        <v>0</v>
      </c>
      <c r="AQ43" s="397">
        <f t="shared" si="5"/>
        <v>0</v>
      </c>
      <c r="AR43" s="398">
        <f t="shared" si="11"/>
        <v>0</v>
      </c>
      <c r="AS43" s="397">
        <f t="shared" si="12"/>
        <v>0</v>
      </c>
      <c r="AT43" s="397">
        <f t="shared" si="6"/>
        <v>0</v>
      </c>
      <c r="AU43" s="398">
        <f t="shared" si="13"/>
        <v>0</v>
      </c>
      <c r="AV43" s="399" t="str">
        <f t="shared" si="7"/>
        <v/>
      </c>
    </row>
    <row r="44" spans="1:48" x14ac:dyDescent="0.2">
      <c r="A44" s="46">
        <v>27</v>
      </c>
      <c r="B44" s="378" t="str">
        <f>IFERROR(VLOOKUP(G44,'AM23.Param'!$C$61:$D$407,2,FALSE),"")</f>
        <v/>
      </c>
      <c r="C44" s="379"/>
      <c r="D44" s="380"/>
      <c r="E44" s="379"/>
      <c r="F44" s="380"/>
      <c r="G44" s="379"/>
      <c r="H44" s="380"/>
      <c r="I44" s="381" t="str">
        <f t="shared" si="8"/>
        <v/>
      </c>
      <c r="J44" s="382"/>
      <c r="K44" s="382"/>
      <c r="L44" s="379"/>
      <c r="M44" s="380"/>
      <c r="N44" s="379"/>
      <c r="O44" s="379"/>
      <c r="P44" s="383"/>
      <c r="Q44" s="383"/>
      <c r="R44" s="383"/>
      <c r="S44" s="384">
        <f t="shared" si="14"/>
        <v>0</v>
      </c>
      <c r="U44" s="30">
        <v>27</v>
      </c>
      <c r="V44" s="42"/>
      <c r="X44" s="42"/>
      <c r="Y44" s="42"/>
      <c r="Z44" s="43">
        <f>SUMIFS('AM23.Financial Instruments'!O$7:O$223,'AM23.Financial Instruments'!$M$7:$M$223,D46)</f>
        <v>0</v>
      </c>
      <c r="AA44" s="42"/>
      <c r="AB44" s="42"/>
      <c r="AC44" s="42"/>
      <c r="AD44" s="44">
        <f t="shared" si="15"/>
        <v>0</v>
      </c>
      <c r="AF44" s="45"/>
      <c r="AH44" s="45"/>
      <c r="AI44" s="45"/>
      <c r="AJ44" s="45"/>
      <c r="AK44" s="45"/>
      <c r="AL44" s="45"/>
      <c r="AM44" s="45"/>
      <c r="AN44" s="44">
        <f t="shared" si="16"/>
        <v>0</v>
      </c>
      <c r="AP44" s="396">
        <f t="shared" si="10"/>
        <v>0</v>
      </c>
      <c r="AQ44" s="397">
        <f t="shared" si="5"/>
        <v>0</v>
      </c>
      <c r="AR44" s="398">
        <f t="shared" si="11"/>
        <v>0</v>
      </c>
      <c r="AS44" s="397">
        <f t="shared" si="12"/>
        <v>0</v>
      </c>
      <c r="AT44" s="397">
        <f t="shared" si="6"/>
        <v>0</v>
      </c>
      <c r="AU44" s="398">
        <f t="shared" si="13"/>
        <v>0</v>
      </c>
      <c r="AV44" s="399" t="str">
        <f t="shared" si="7"/>
        <v/>
      </c>
    </row>
    <row r="45" spans="1:48" x14ac:dyDescent="0.2">
      <c r="A45" s="46">
        <v>28</v>
      </c>
      <c r="B45" s="378" t="str">
        <f>IFERROR(VLOOKUP(G45,'AM23.Param'!$C$61:$D$407,2,FALSE),"")</f>
        <v/>
      </c>
      <c r="C45" s="379"/>
      <c r="D45" s="380"/>
      <c r="E45" s="379"/>
      <c r="F45" s="380"/>
      <c r="G45" s="379"/>
      <c r="H45" s="380"/>
      <c r="I45" s="381" t="str">
        <f t="shared" si="8"/>
        <v/>
      </c>
      <c r="J45" s="382"/>
      <c r="K45" s="382"/>
      <c r="L45" s="379"/>
      <c r="M45" s="380"/>
      <c r="N45" s="379"/>
      <c r="O45" s="379"/>
      <c r="P45" s="383"/>
      <c r="Q45" s="383"/>
      <c r="R45" s="383"/>
      <c r="S45" s="384">
        <f t="shared" si="14"/>
        <v>0</v>
      </c>
      <c r="U45" s="30">
        <v>28</v>
      </c>
      <c r="V45" s="42"/>
      <c r="X45" s="42"/>
      <c r="Y45" s="42"/>
      <c r="Z45" s="43">
        <f>SUMIFS('AM23.Financial Instruments'!O$7:O$223,'AM23.Financial Instruments'!$M$7:$M$223,D47)</f>
        <v>0</v>
      </c>
      <c r="AA45" s="42"/>
      <c r="AB45" s="42"/>
      <c r="AC45" s="42"/>
      <c r="AD45" s="44">
        <f t="shared" si="15"/>
        <v>0</v>
      </c>
      <c r="AF45" s="45"/>
      <c r="AH45" s="45"/>
      <c r="AI45" s="45"/>
      <c r="AJ45" s="45"/>
      <c r="AK45" s="45"/>
      <c r="AL45" s="45"/>
      <c r="AM45" s="45"/>
      <c r="AN45" s="44">
        <f t="shared" si="16"/>
        <v>0</v>
      </c>
      <c r="AP45" s="396">
        <f t="shared" si="10"/>
        <v>0</v>
      </c>
      <c r="AQ45" s="397">
        <f t="shared" si="5"/>
        <v>0</v>
      </c>
      <c r="AR45" s="398">
        <f t="shared" si="11"/>
        <v>0</v>
      </c>
      <c r="AS45" s="397">
        <f t="shared" si="12"/>
        <v>0</v>
      </c>
      <c r="AT45" s="397">
        <f t="shared" si="6"/>
        <v>0</v>
      </c>
      <c r="AU45" s="398">
        <f t="shared" si="13"/>
        <v>0</v>
      </c>
      <c r="AV45" s="399" t="str">
        <f t="shared" si="7"/>
        <v/>
      </c>
    </row>
    <row r="46" spans="1:48" x14ac:dyDescent="0.2">
      <c r="A46" s="46">
        <v>29</v>
      </c>
      <c r="B46" s="378" t="str">
        <f>IFERROR(VLOOKUP(G46,'AM23.Param'!$C$61:$D$407,2,FALSE),"")</f>
        <v/>
      </c>
      <c r="C46" s="379"/>
      <c r="D46" s="380"/>
      <c r="E46" s="379"/>
      <c r="F46" s="380"/>
      <c r="G46" s="379"/>
      <c r="H46" s="380"/>
      <c r="I46" s="381" t="str">
        <f t="shared" si="8"/>
        <v/>
      </c>
      <c r="J46" s="382"/>
      <c r="K46" s="382"/>
      <c r="L46" s="379"/>
      <c r="M46" s="380"/>
      <c r="N46" s="379"/>
      <c r="O46" s="379"/>
      <c r="P46" s="383"/>
      <c r="Q46" s="383"/>
      <c r="R46" s="383"/>
      <c r="S46" s="384">
        <f t="shared" si="14"/>
        <v>0</v>
      </c>
      <c r="U46" s="30">
        <v>29</v>
      </c>
      <c r="V46" s="42"/>
      <c r="X46" s="42"/>
      <c r="Y46" s="42"/>
      <c r="Z46" s="43">
        <f>SUMIFS('AM23.Financial Instruments'!O$7:O$223,'AM23.Financial Instruments'!$M$7:$M$223,D48)</f>
        <v>0</v>
      </c>
      <c r="AA46" s="42"/>
      <c r="AB46" s="42"/>
      <c r="AC46" s="42"/>
      <c r="AD46" s="44">
        <f t="shared" si="15"/>
        <v>0</v>
      </c>
      <c r="AF46" s="45"/>
      <c r="AH46" s="45"/>
      <c r="AI46" s="45"/>
      <c r="AJ46" s="45"/>
      <c r="AK46" s="45"/>
      <c r="AL46" s="45"/>
      <c r="AM46" s="45"/>
      <c r="AN46" s="44">
        <f t="shared" si="16"/>
        <v>0</v>
      </c>
      <c r="AP46" s="396">
        <f t="shared" si="10"/>
        <v>0</v>
      </c>
      <c r="AQ46" s="397">
        <f t="shared" si="5"/>
        <v>0</v>
      </c>
      <c r="AR46" s="398">
        <f t="shared" si="11"/>
        <v>0</v>
      </c>
      <c r="AS46" s="397">
        <f t="shared" si="12"/>
        <v>0</v>
      </c>
      <c r="AT46" s="397">
        <f t="shared" si="6"/>
        <v>0</v>
      </c>
      <c r="AU46" s="398">
        <f t="shared" si="13"/>
        <v>0</v>
      </c>
      <c r="AV46" s="399" t="str">
        <f t="shared" si="7"/>
        <v/>
      </c>
    </row>
    <row r="47" spans="1:48" x14ac:dyDescent="0.2">
      <c r="A47" s="46">
        <v>30</v>
      </c>
      <c r="B47" s="378" t="str">
        <f>IFERROR(VLOOKUP(G47,'AM23.Param'!$C$61:$D$407,2,FALSE),"")</f>
        <v/>
      </c>
      <c r="C47" s="379"/>
      <c r="D47" s="380"/>
      <c r="E47" s="379"/>
      <c r="F47" s="380"/>
      <c r="G47" s="379"/>
      <c r="H47" s="380"/>
      <c r="I47" s="381" t="str">
        <f t="shared" si="8"/>
        <v/>
      </c>
      <c r="J47" s="382"/>
      <c r="K47" s="382"/>
      <c r="L47" s="379"/>
      <c r="M47" s="380"/>
      <c r="N47" s="379"/>
      <c r="O47" s="379"/>
      <c r="P47" s="383"/>
      <c r="Q47" s="383"/>
      <c r="R47" s="383"/>
      <c r="S47" s="384">
        <f t="shared" si="14"/>
        <v>0</v>
      </c>
      <c r="U47" s="30">
        <v>30</v>
      </c>
      <c r="V47" s="42"/>
      <c r="X47" s="42"/>
      <c r="Y47" s="42"/>
      <c r="Z47" s="43">
        <f>SUMIFS('AM23.Financial Instruments'!O$7:O$223,'AM23.Financial Instruments'!$M$7:$M$223,D49)</f>
        <v>0</v>
      </c>
      <c r="AA47" s="42"/>
      <c r="AB47" s="42"/>
      <c r="AC47" s="42"/>
      <c r="AD47" s="44">
        <f t="shared" si="15"/>
        <v>0</v>
      </c>
      <c r="AF47" s="45"/>
      <c r="AH47" s="45"/>
      <c r="AI47" s="45"/>
      <c r="AJ47" s="45"/>
      <c r="AK47" s="45"/>
      <c r="AL47" s="45"/>
      <c r="AM47" s="45"/>
      <c r="AN47" s="44">
        <f t="shared" si="16"/>
        <v>0</v>
      </c>
      <c r="AP47" s="396">
        <f t="shared" si="10"/>
        <v>0</v>
      </c>
      <c r="AQ47" s="397">
        <f t="shared" si="5"/>
        <v>0</v>
      </c>
      <c r="AR47" s="398">
        <f t="shared" si="11"/>
        <v>0</v>
      </c>
      <c r="AS47" s="397">
        <f t="shared" si="12"/>
        <v>0</v>
      </c>
      <c r="AT47" s="397">
        <f t="shared" si="6"/>
        <v>0</v>
      </c>
      <c r="AU47" s="398">
        <f t="shared" si="13"/>
        <v>0</v>
      </c>
      <c r="AV47" s="399" t="str">
        <f t="shared" si="7"/>
        <v/>
      </c>
    </row>
    <row r="48" spans="1:48" x14ac:dyDescent="0.2">
      <c r="A48" s="46">
        <v>31</v>
      </c>
      <c r="B48" s="378" t="str">
        <f>IFERROR(VLOOKUP(G48,'AM23.Param'!$C$61:$D$407,2,FALSE),"")</f>
        <v/>
      </c>
      <c r="C48" s="379"/>
      <c r="D48" s="380"/>
      <c r="E48" s="379"/>
      <c r="F48" s="380"/>
      <c r="G48" s="379"/>
      <c r="H48" s="380"/>
      <c r="I48" s="381" t="str">
        <f t="shared" si="8"/>
        <v/>
      </c>
      <c r="J48" s="382"/>
      <c r="K48" s="382"/>
      <c r="L48" s="379"/>
      <c r="M48" s="380"/>
      <c r="N48" s="379"/>
      <c r="O48" s="379"/>
      <c r="P48" s="383"/>
      <c r="Q48" s="383"/>
      <c r="R48" s="383"/>
      <c r="S48" s="384">
        <f t="shared" si="14"/>
        <v>0</v>
      </c>
      <c r="U48" s="30">
        <v>31</v>
      </c>
      <c r="V48" s="42"/>
      <c r="X48" s="42"/>
      <c r="Y48" s="42"/>
      <c r="Z48" s="43">
        <f>SUMIFS('AM23.Financial Instruments'!O$7:O$223,'AM23.Financial Instruments'!$M$7:$M$223,D50)</f>
        <v>0</v>
      </c>
      <c r="AA48" s="42"/>
      <c r="AB48" s="42"/>
      <c r="AC48" s="42"/>
      <c r="AD48" s="44">
        <f t="shared" si="15"/>
        <v>0</v>
      </c>
      <c r="AF48" s="45"/>
      <c r="AH48" s="45"/>
      <c r="AI48" s="45"/>
      <c r="AJ48" s="45"/>
      <c r="AK48" s="45"/>
      <c r="AL48" s="45"/>
      <c r="AM48" s="45"/>
      <c r="AN48" s="44">
        <f t="shared" si="16"/>
        <v>0</v>
      </c>
      <c r="AP48" s="396">
        <f t="shared" si="10"/>
        <v>0</v>
      </c>
      <c r="AQ48" s="397">
        <f t="shared" si="5"/>
        <v>0</v>
      </c>
      <c r="AR48" s="398">
        <f t="shared" si="11"/>
        <v>0</v>
      </c>
      <c r="AS48" s="397">
        <f t="shared" si="12"/>
        <v>0</v>
      </c>
      <c r="AT48" s="397">
        <f t="shared" si="6"/>
        <v>0</v>
      </c>
      <c r="AU48" s="398">
        <f t="shared" si="13"/>
        <v>0</v>
      </c>
      <c r="AV48" s="399" t="str">
        <f t="shared" si="7"/>
        <v/>
      </c>
    </row>
    <row r="49" spans="1:48" x14ac:dyDescent="0.2">
      <c r="A49" s="46">
        <v>32</v>
      </c>
      <c r="B49" s="378" t="str">
        <f>IFERROR(VLOOKUP(G49,'AM23.Param'!$C$61:$D$407,2,FALSE),"")</f>
        <v/>
      </c>
      <c r="C49" s="379"/>
      <c r="D49" s="380"/>
      <c r="E49" s="379"/>
      <c r="F49" s="380"/>
      <c r="G49" s="379"/>
      <c r="H49" s="380"/>
      <c r="I49" s="381" t="str">
        <f t="shared" si="8"/>
        <v/>
      </c>
      <c r="J49" s="382"/>
      <c r="K49" s="382"/>
      <c r="L49" s="379"/>
      <c r="M49" s="380"/>
      <c r="N49" s="379"/>
      <c r="O49" s="379"/>
      <c r="P49" s="383"/>
      <c r="Q49" s="383"/>
      <c r="R49" s="383"/>
      <c r="S49" s="384">
        <f t="shared" si="14"/>
        <v>0</v>
      </c>
      <c r="U49" s="30">
        <v>32</v>
      </c>
      <c r="V49" s="42"/>
      <c r="X49" s="42"/>
      <c r="Y49" s="42"/>
      <c r="Z49" s="43">
        <f>SUMIFS('AM23.Financial Instruments'!O$7:O$223,'AM23.Financial Instruments'!$M$7:$M$223,D51)</f>
        <v>0</v>
      </c>
      <c r="AA49" s="42"/>
      <c r="AB49" s="42"/>
      <c r="AC49" s="42"/>
      <c r="AD49" s="44">
        <f t="shared" si="15"/>
        <v>0</v>
      </c>
      <c r="AF49" s="45"/>
      <c r="AH49" s="45"/>
      <c r="AI49" s="45"/>
      <c r="AJ49" s="45"/>
      <c r="AK49" s="45"/>
      <c r="AL49" s="45"/>
      <c r="AM49" s="45"/>
      <c r="AN49" s="44">
        <f t="shared" si="16"/>
        <v>0</v>
      </c>
      <c r="AP49" s="396">
        <f t="shared" si="10"/>
        <v>0</v>
      </c>
      <c r="AQ49" s="397">
        <f t="shared" si="5"/>
        <v>0</v>
      </c>
      <c r="AR49" s="398">
        <f t="shared" si="11"/>
        <v>0</v>
      </c>
      <c r="AS49" s="397">
        <f t="shared" si="12"/>
        <v>0</v>
      </c>
      <c r="AT49" s="397">
        <f t="shared" si="6"/>
        <v>0</v>
      </c>
      <c r="AU49" s="398">
        <f t="shared" si="13"/>
        <v>0</v>
      </c>
      <c r="AV49" s="399" t="str">
        <f t="shared" si="7"/>
        <v/>
      </c>
    </row>
    <row r="50" spans="1:48" x14ac:dyDescent="0.2">
      <c r="A50" s="46">
        <v>33</v>
      </c>
      <c r="B50" s="378" t="str">
        <f>IFERROR(VLOOKUP(G50,'AM23.Param'!$C$61:$D$407,2,FALSE),"")</f>
        <v/>
      </c>
      <c r="C50" s="379"/>
      <c r="D50" s="380"/>
      <c r="E50" s="379"/>
      <c r="F50" s="380"/>
      <c r="G50" s="379"/>
      <c r="H50" s="380"/>
      <c r="I50" s="381" t="str">
        <f t="shared" si="8"/>
        <v/>
      </c>
      <c r="J50" s="382"/>
      <c r="K50" s="382"/>
      <c r="L50" s="379"/>
      <c r="M50" s="380"/>
      <c r="N50" s="379"/>
      <c r="O50" s="379"/>
      <c r="P50" s="383"/>
      <c r="Q50" s="383"/>
      <c r="R50" s="383"/>
      <c r="S50" s="384">
        <f t="shared" si="14"/>
        <v>0</v>
      </c>
      <c r="U50" s="30">
        <v>33</v>
      </c>
      <c r="V50" s="42"/>
      <c r="X50" s="42"/>
      <c r="Y50" s="42"/>
      <c r="Z50" s="43">
        <f>SUMIFS('AM23.Financial Instruments'!O$7:O$223,'AM23.Financial Instruments'!$M$7:$M$223,D52)</f>
        <v>0</v>
      </c>
      <c r="AA50" s="42"/>
      <c r="AB50" s="42"/>
      <c r="AC50" s="42"/>
      <c r="AD50" s="44">
        <f t="shared" si="15"/>
        <v>0</v>
      </c>
      <c r="AF50" s="45"/>
      <c r="AH50" s="45"/>
      <c r="AI50" s="45"/>
      <c r="AJ50" s="45"/>
      <c r="AK50" s="45"/>
      <c r="AL50" s="45"/>
      <c r="AM50" s="45"/>
      <c r="AN50" s="44">
        <f t="shared" si="16"/>
        <v>0</v>
      </c>
      <c r="AP50" s="396">
        <f t="shared" si="10"/>
        <v>0</v>
      </c>
      <c r="AQ50" s="397">
        <f t="shared" si="5"/>
        <v>0</v>
      </c>
      <c r="AR50" s="398">
        <f t="shared" si="11"/>
        <v>0</v>
      </c>
      <c r="AS50" s="397">
        <f t="shared" si="12"/>
        <v>0</v>
      </c>
      <c r="AT50" s="397">
        <f t="shared" si="6"/>
        <v>0</v>
      </c>
      <c r="AU50" s="398">
        <f t="shared" si="13"/>
        <v>0</v>
      </c>
      <c r="AV50" s="399" t="str">
        <f t="shared" si="7"/>
        <v/>
      </c>
    </row>
    <row r="51" spans="1:48" x14ac:dyDescent="0.2">
      <c r="A51" s="46">
        <v>34</v>
      </c>
      <c r="B51" s="378" t="str">
        <f>IFERROR(VLOOKUP(G51,'AM23.Param'!$C$61:$D$407,2,FALSE),"")</f>
        <v/>
      </c>
      <c r="C51" s="379"/>
      <c r="D51" s="380"/>
      <c r="E51" s="379"/>
      <c r="F51" s="380"/>
      <c r="G51" s="379"/>
      <c r="H51" s="380"/>
      <c r="I51" s="381" t="str">
        <f t="shared" si="8"/>
        <v/>
      </c>
      <c r="J51" s="382"/>
      <c r="K51" s="382"/>
      <c r="L51" s="379"/>
      <c r="M51" s="380"/>
      <c r="N51" s="379"/>
      <c r="O51" s="379"/>
      <c r="P51" s="383"/>
      <c r="Q51" s="383"/>
      <c r="R51" s="383"/>
      <c r="S51" s="384">
        <f t="shared" si="14"/>
        <v>0</v>
      </c>
      <c r="U51" s="30">
        <v>34</v>
      </c>
      <c r="V51" s="42"/>
      <c r="X51" s="42"/>
      <c r="Y51" s="42"/>
      <c r="Z51" s="43">
        <f>SUMIFS('AM23.Financial Instruments'!O$7:O$223,'AM23.Financial Instruments'!$M$7:$M$223,D53)</f>
        <v>0</v>
      </c>
      <c r="AA51" s="42"/>
      <c r="AB51" s="42"/>
      <c r="AC51" s="42"/>
      <c r="AD51" s="44">
        <f t="shared" si="15"/>
        <v>0</v>
      </c>
      <c r="AF51" s="45"/>
      <c r="AH51" s="45"/>
      <c r="AI51" s="45"/>
      <c r="AJ51" s="45"/>
      <c r="AK51" s="45"/>
      <c r="AL51" s="45"/>
      <c r="AM51" s="45"/>
      <c r="AN51" s="44">
        <f t="shared" si="16"/>
        <v>0</v>
      </c>
      <c r="AP51" s="396">
        <f t="shared" si="10"/>
        <v>0</v>
      </c>
      <c r="AQ51" s="397">
        <f t="shared" si="5"/>
        <v>0</v>
      </c>
      <c r="AR51" s="398">
        <f t="shared" si="11"/>
        <v>0</v>
      </c>
      <c r="AS51" s="397">
        <f t="shared" si="12"/>
        <v>0</v>
      </c>
      <c r="AT51" s="397">
        <f t="shared" si="6"/>
        <v>0</v>
      </c>
      <c r="AU51" s="398">
        <f t="shared" si="13"/>
        <v>0</v>
      </c>
      <c r="AV51" s="399" t="str">
        <f t="shared" si="7"/>
        <v/>
      </c>
    </row>
    <row r="52" spans="1:48" x14ac:dyDescent="0.2">
      <c r="A52" s="46">
        <v>35</v>
      </c>
      <c r="B52" s="378" t="str">
        <f>IFERROR(VLOOKUP(G52,'AM23.Param'!$C$61:$D$407,2,FALSE),"")</f>
        <v/>
      </c>
      <c r="C52" s="379"/>
      <c r="D52" s="380"/>
      <c r="E52" s="379"/>
      <c r="F52" s="380"/>
      <c r="G52" s="379"/>
      <c r="H52" s="380"/>
      <c r="I52" s="381" t="str">
        <f t="shared" si="8"/>
        <v/>
      </c>
      <c r="J52" s="382"/>
      <c r="K52" s="382"/>
      <c r="L52" s="379"/>
      <c r="M52" s="380"/>
      <c r="N52" s="379"/>
      <c r="O52" s="379"/>
      <c r="P52" s="383"/>
      <c r="Q52" s="383"/>
      <c r="R52" s="383"/>
      <c r="S52" s="384">
        <f t="shared" si="14"/>
        <v>0</v>
      </c>
      <c r="U52" s="30">
        <v>35</v>
      </c>
      <c r="V52" s="42"/>
      <c r="X52" s="42"/>
      <c r="Y52" s="42"/>
      <c r="Z52" s="43">
        <f>SUMIFS('AM23.Financial Instruments'!O$7:O$223,'AM23.Financial Instruments'!$M$7:$M$223,D54)</f>
        <v>0</v>
      </c>
      <c r="AA52" s="42"/>
      <c r="AB52" s="42"/>
      <c r="AC52" s="42"/>
      <c r="AD52" s="44">
        <f t="shared" si="15"/>
        <v>0</v>
      </c>
      <c r="AF52" s="45"/>
      <c r="AH52" s="45"/>
      <c r="AI52" s="45"/>
      <c r="AJ52" s="45"/>
      <c r="AK52" s="45"/>
      <c r="AL52" s="45"/>
      <c r="AM52" s="45"/>
      <c r="AN52" s="44">
        <f t="shared" si="16"/>
        <v>0</v>
      </c>
      <c r="AP52" s="396">
        <f t="shared" si="10"/>
        <v>0</v>
      </c>
      <c r="AQ52" s="397">
        <f t="shared" si="5"/>
        <v>0</v>
      </c>
      <c r="AR52" s="398">
        <f t="shared" si="11"/>
        <v>0</v>
      </c>
      <c r="AS52" s="397">
        <f t="shared" si="12"/>
        <v>0</v>
      </c>
      <c r="AT52" s="397">
        <f t="shared" si="6"/>
        <v>0</v>
      </c>
      <c r="AU52" s="398">
        <f t="shared" si="13"/>
        <v>0</v>
      </c>
      <c r="AV52" s="399" t="str">
        <f t="shared" si="7"/>
        <v/>
      </c>
    </row>
    <row r="53" spans="1:48" x14ac:dyDescent="0.2">
      <c r="A53" s="46">
        <v>36</v>
      </c>
      <c r="B53" s="378" t="str">
        <f>IFERROR(VLOOKUP(G53,'AM23.Param'!$C$61:$D$407,2,FALSE),"")</f>
        <v/>
      </c>
      <c r="C53" s="379"/>
      <c r="D53" s="380"/>
      <c r="E53" s="379"/>
      <c r="F53" s="380"/>
      <c r="G53" s="379"/>
      <c r="H53" s="380"/>
      <c r="I53" s="381" t="str">
        <f t="shared" si="8"/>
        <v/>
      </c>
      <c r="J53" s="382"/>
      <c r="K53" s="382"/>
      <c r="L53" s="379"/>
      <c r="M53" s="380"/>
      <c r="N53" s="379"/>
      <c r="O53" s="379"/>
      <c r="P53" s="383"/>
      <c r="Q53" s="383"/>
      <c r="R53" s="383"/>
      <c r="S53" s="384">
        <f t="shared" si="14"/>
        <v>0</v>
      </c>
      <c r="U53" s="30">
        <v>36</v>
      </c>
      <c r="V53" s="42"/>
      <c r="X53" s="42"/>
      <c r="Y53" s="42"/>
      <c r="Z53" s="43">
        <f>SUMIFS('AM23.Financial Instruments'!O$7:O$223,'AM23.Financial Instruments'!$M$7:$M$223,D55)</f>
        <v>0</v>
      </c>
      <c r="AA53" s="42"/>
      <c r="AB53" s="42"/>
      <c r="AC53" s="42"/>
      <c r="AD53" s="44">
        <f t="shared" si="15"/>
        <v>0</v>
      </c>
      <c r="AF53" s="45"/>
      <c r="AH53" s="45"/>
      <c r="AI53" s="45"/>
      <c r="AJ53" s="45"/>
      <c r="AK53" s="45"/>
      <c r="AL53" s="45"/>
      <c r="AM53" s="45"/>
      <c r="AN53" s="44">
        <f t="shared" si="16"/>
        <v>0</v>
      </c>
      <c r="AP53" s="396">
        <f t="shared" si="10"/>
        <v>0</v>
      </c>
      <c r="AQ53" s="397">
        <f t="shared" si="5"/>
        <v>0</v>
      </c>
      <c r="AR53" s="398">
        <f t="shared" si="11"/>
        <v>0</v>
      </c>
      <c r="AS53" s="397">
        <f t="shared" si="12"/>
        <v>0</v>
      </c>
      <c r="AT53" s="397">
        <f t="shared" si="6"/>
        <v>0</v>
      </c>
      <c r="AU53" s="398">
        <f t="shared" si="13"/>
        <v>0</v>
      </c>
      <c r="AV53" s="399" t="str">
        <f t="shared" si="7"/>
        <v/>
      </c>
    </row>
    <row r="54" spans="1:48" x14ac:dyDescent="0.2">
      <c r="A54" s="46">
        <v>37</v>
      </c>
      <c r="B54" s="378" t="str">
        <f>IFERROR(VLOOKUP(G54,'AM23.Param'!$C$61:$D$407,2,FALSE),"")</f>
        <v/>
      </c>
      <c r="C54" s="379"/>
      <c r="D54" s="380"/>
      <c r="E54" s="379"/>
      <c r="F54" s="380"/>
      <c r="G54" s="379"/>
      <c r="H54" s="380"/>
      <c r="I54" s="381" t="str">
        <f t="shared" si="8"/>
        <v/>
      </c>
      <c r="J54" s="382"/>
      <c r="K54" s="382"/>
      <c r="L54" s="379"/>
      <c r="M54" s="380"/>
      <c r="N54" s="379"/>
      <c r="O54" s="379"/>
      <c r="P54" s="383"/>
      <c r="Q54" s="383"/>
      <c r="R54" s="383"/>
      <c r="S54" s="384">
        <f t="shared" si="14"/>
        <v>0</v>
      </c>
      <c r="U54" s="30">
        <v>37</v>
      </c>
      <c r="V54" s="42"/>
      <c r="X54" s="42"/>
      <c r="Y54" s="42"/>
      <c r="Z54" s="43">
        <f>SUMIFS('AM23.Financial Instruments'!O$7:O$223,'AM23.Financial Instruments'!$M$7:$M$223,D56)</f>
        <v>0</v>
      </c>
      <c r="AA54" s="42"/>
      <c r="AB54" s="42"/>
      <c r="AC54" s="42"/>
      <c r="AD54" s="44">
        <f t="shared" si="15"/>
        <v>0</v>
      </c>
      <c r="AF54" s="45"/>
      <c r="AH54" s="45"/>
      <c r="AI54" s="45"/>
      <c r="AJ54" s="45"/>
      <c r="AK54" s="45"/>
      <c r="AL54" s="45"/>
      <c r="AM54" s="45"/>
      <c r="AN54" s="44">
        <f t="shared" si="16"/>
        <v>0</v>
      </c>
      <c r="AP54" s="396">
        <f t="shared" si="10"/>
        <v>0</v>
      </c>
      <c r="AQ54" s="397">
        <f t="shared" si="5"/>
        <v>0</v>
      </c>
      <c r="AR54" s="398">
        <f t="shared" si="11"/>
        <v>0</v>
      </c>
      <c r="AS54" s="397">
        <f t="shared" si="12"/>
        <v>0</v>
      </c>
      <c r="AT54" s="397">
        <f t="shared" si="6"/>
        <v>0</v>
      </c>
      <c r="AU54" s="398">
        <f t="shared" si="13"/>
        <v>0</v>
      </c>
      <c r="AV54" s="399" t="str">
        <f t="shared" si="7"/>
        <v/>
      </c>
    </row>
    <row r="55" spans="1:48" x14ac:dyDescent="0.2">
      <c r="A55" s="46">
        <v>38</v>
      </c>
      <c r="B55" s="378" t="str">
        <f>IFERROR(VLOOKUP(G55,'AM23.Param'!$C$61:$D$407,2,FALSE),"")</f>
        <v/>
      </c>
      <c r="C55" s="379"/>
      <c r="D55" s="380"/>
      <c r="E55" s="379"/>
      <c r="F55" s="380"/>
      <c r="G55" s="379"/>
      <c r="H55" s="380"/>
      <c r="I55" s="381" t="str">
        <f t="shared" si="8"/>
        <v/>
      </c>
      <c r="J55" s="382"/>
      <c r="K55" s="382"/>
      <c r="L55" s="379"/>
      <c r="M55" s="380"/>
      <c r="N55" s="379"/>
      <c r="O55" s="379"/>
      <c r="P55" s="383"/>
      <c r="Q55" s="383"/>
      <c r="R55" s="383"/>
      <c r="S55" s="384">
        <f t="shared" si="14"/>
        <v>0</v>
      </c>
      <c r="U55" s="30">
        <v>38</v>
      </c>
      <c r="V55" s="42"/>
      <c r="X55" s="42"/>
      <c r="Y55" s="42"/>
      <c r="Z55" s="43">
        <f>SUMIFS('AM23.Financial Instruments'!O$7:O$223,'AM23.Financial Instruments'!$M$7:$M$223,D57)</f>
        <v>0</v>
      </c>
      <c r="AA55" s="42"/>
      <c r="AB55" s="42"/>
      <c r="AC55" s="42"/>
      <c r="AD55" s="44">
        <f t="shared" si="15"/>
        <v>0</v>
      </c>
      <c r="AF55" s="45"/>
      <c r="AH55" s="45"/>
      <c r="AI55" s="45"/>
      <c r="AJ55" s="45"/>
      <c r="AK55" s="45"/>
      <c r="AL55" s="45"/>
      <c r="AM55" s="45"/>
      <c r="AN55" s="44">
        <f t="shared" si="16"/>
        <v>0</v>
      </c>
      <c r="AP55" s="396">
        <f t="shared" si="10"/>
        <v>0</v>
      </c>
      <c r="AQ55" s="397">
        <f t="shared" si="5"/>
        <v>0</v>
      </c>
      <c r="AR55" s="398">
        <f t="shared" si="11"/>
        <v>0</v>
      </c>
      <c r="AS55" s="397">
        <f t="shared" si="12"/>
        <v>0</v>
      </c>
      <c r="AT55" s="397">
        <f t="shared" si="6"/>
        <v>0</v>
      </c>
      <c r="AU55" s="398">
        <f t="shared" si="13"/>
        <v>0</v>
      </c>
      <c r="AV55" s="399" t="str">
        <f t="shared" si="7"/>
        <v/>
      </c>
    </row>
    <row r="56" spans="1:48" x14ac:dyDescent="0.2">
      <c r="A56" s="46">
        <v>39</v>
      </c>
      <c r="B56" s="378" t="str">
        <f>IFERROR(VLOOKUP(G56,'AM23.Param'!$C$61:$D$407,2,FALSE),"")</f>
        <v/>
      </c>
      <c r="C56" s="379"/>
      <c r="D56" s="380"/>
      <c r="E56" s="379"/>
      <c r="F56" s="380"/>
      <c r="G56" s="379"/>
      <c r="H56" s="380"/>
      <c r="I56" s="381" t="str">
        <f t="shared" si="8"/>
        <v/>
      </c>
      <c r="J56" s="382"/>
      <c r="K56" s="382"/>
      <c r="L56" s="379"/>
      <c r="M56" s="380"/>
      <c r="N56" s="379"/>
      <c r="O56" s="379"/>
      <c r="P56" s="383"/>
      <c r="Q56" s="383"/>
      <c r="R56" s="383"/>
      <c r="S56" s="384">
        <f t="shared" si="14"/>
        <v>0</v>
      </c>
      <c r="U56" s="30">
        <v>39</v>
      </c>
      <c r="V56" s="42"/>
      <c r="X56" s="42"/>
      <c r="Y56" s="42"/>
      <c r="Z56" s="43">
        <f>SUMIFS('AM23.Financial Instruments'!O$7:O$223,'AM23.Financial Instruments'!$M$7:$M$223,D58)</f>
        <v>0</v>
      </c>
      <c r="AA56" s="42"/>
      <c r="AB56" s="42"/>
      <c r="AC56" s="42"/>
      <c r="AD56" s="44">
        <f t="shared" si="15"/>
        <v>0</v>
      </c>
      <c r="AF56" s="45"/>
      <c r="AH56" s="45"/>
      <c r="AI56" s="45"/>
      <c r="AJ56" s="45"/>
      <c r="AK56" s="45"/>
      <c r="AL56" s="45"/>
      <c r="AM56" s="45"/>
      <c r="AN56" s="44">
        <f t="shared" si="16"/>
        <v>0</v>
      </c>
      <c r="AP56" s="396">
        <f t="shared" si="10"/>
        <v>0</v>
      </c>
      <c r="AQ56" s="397">
        <f t="shared" si="5"/>
        <v>0</v>
      </c>
      <c r="AR56" s="398">
        <f t="shared" si="11"/>
        <v>0</v>
      </c>
      <c r="AS56" s="397">
        <f t="shared" si="12"/>
        <v>0</v>
      </c>
      <c r="AT56" s="397">
        <f t="shared" si="6"/>
        <v>0</v>
      </c>
      <c r="AU56" s="398">
        <f t="shared" si="13"/>
        <v>0</v>
      </c>
      <c r="AV56" s="399" t="str">
        <f t="shared" si="7"/>
        <v/>
      </c>
    </row>
    <row r="57" spans="1:48" x14ac:dyDescent="0.2">
      <c r="A57" s="46">
        <v>40</v>
      </c>
      <c r="B57" s="378" t="str">
        <f>IFERROR(VLOOKUP(G57,'AM23.Param'!$C$61:$D$407,2,FALSE),"")</f>
        <v/>
      </c>
      <c r="C57" s="379"/>
      <c r="D57" s="380"/>
      <c r="E57" s="379"/>
      <c r="F57" s="380"/>
      <c r="G57" s="379"/>
      <c r="H57" s="380"/>
      <c r="I57" s="381" t="str">
        <f t="shared" si="8"/>
        <v/>
      </c>
      <c r="J57" s="382"/>
      <c r="K57" s="382"/>
      <c r="L57" s="379"/>
      <c r="M57" s="380"/>
      <c r="N57" s="379"/>
      <c r="O57" s="379"/>
      <c r="P57" s="383"/>
      <c r="Q57" s="383"/>
      <c r="R57" s="383"/>
      <c r="S57" s="384">
        <f t="shared" si="14"/>
        <v>0</v>
      </c>
      <c r="U57" s="30">
        <v>40</v>
      </c>
      <c r="V57" s="42"/>
      <c r="X57" s="42"/>
      <c r="Y57" s="42"/>
      <c r="Z57" s="43">
        <f>SUMIFS('AM23.Financial Instruments'!O$7:O$223,'AM23.Financial Instruments'!$M$7:$M$223,D59)</f>
        <v>0</v>
      </c>
      <c r="AA57" s="42"/>
      <c r="AB57" s="42"/>
      <c r="AC57" s="42"/>
      <c r="AD57" s="44">
        <f t="shared" si="15"/>
        <v>0</v>
      </c>
      <c r="AF57" s="45"/>
      <c r="AH57" s="45"/>
      <c r="AI57" s="45"/>
      <c r="AJ57" s="45"/>
      <c r="AK57" s="45"/>
      <c r="AL57" s="45"/>
      <c r="AM57" s="45"/>
      <c r="AN57" s="44">
        <f t="shared" si="16"/>
        <v>0</v>
      </c>
      <c r="AP57" s="396">
        <f t="shared" si="10"/>
        <v>0</v>
      </c>
      <c r="AQ57" s="397">
        <f t="shared" si="5"/>
        <v>0</v>
      </c>
      <c r="AR57" s="398">
        <f t="shared" si="11"/>
        <v>0</v>
      </c>
      <c r="AS57" s="397">
        <f t="shared" si="12"/>
        <v>0</v>
      </c>
      <c r="AT57" s="397">
        <f t="shared" si="6"/>
        <v>0</v>
      </c>
      <c r="AU57" s="398">
        <f t="shared" si="13"/>
        <v>0</v>
      </c>
      <c r="AV57" s="399" t="str">
        <f t="shared" si="7"/>
        <v/>
      </c>
    </row>
    <row r="58" spans="1:48" x14ac:dyDescent="0.2">
      <c r="A58" s="46">
        <v>41</v>
      </c>
      <c r="B58" s="378" t="str">
        <f>IFERROR(VLOOKUP(G58,'AM23.Param'!$C$61:$D$407,2,FALSE),"")</f>
        <v/>
      </c>
      <c r="C58" s="379"/>
      <c r="D58" s="380"/>
      <c r="E58" s="379"/>
      <c r="F58" s="380"/>
      <c r="G58" s="379"/>
      <c r="H58" s="380"/>
      <c r="I58" s="381" t="str">
        <f t="shared" si="8"/>
        <v/>
      </c>
      <c r="J58" s="382"/>
      <c r="K58" s="382"/>
      <c r="L58" s="379"/>
      <c r="M58" s="380"/>
      <c r="N58" s="379"/>
      <c r="O58" s="379"/>
      <c r="P58" s="383"/>
      <c r="Q58" s="383"/>
      <c r="R58" s="383"/>
      <c r="S58" s="384">
        <f t="shared" si="14"/>
        <v>0</v>
      </c>
      <c r="U58" s="30">
        <v>41</v>
      </c>
      <c r="V58" s="42"/>
      <c r="X58" s="42"/>
      <c r="Y58" s="42"/>
      <c r="Z58" s="43">
        <f>SUMIFS('AM23.Financial Instruments'!O$7:O$223,'AM23.Financial Instruments'!$M$7:$M$223,D60)</f>
        <v>0</v>
      </c>
      <c r="AA58" s="42"/>
      <c r="AB58" s="42"/>
      <c r="AC58" s="42"/>
      <c r="AD58" s="44">
        <f t="shared" si="15"/>
        <v>0</v>
      </c>
      <c r="AF58" s="45"/>
      <c r="AH58" s="45"/>
      <c r="AI58" s="45"/>
      <c r="AJ58" s="45"/>
      <c r="AK58" s="45"/>
      <c r="AL58" s="45"/>
      <c r="AM58" s="45"/>
      <c r="AN58" s="44">
        <f t="shared" si="16"/>
        <v>0</v>
      </c>
      <c r="AP58" s="396">
        <f t="shared" si="10"/>
        <v>0</v>
      </c>
      <c r="AQ58" s="397">
        <f t="shared" si="5"/>
        <v>0</v>
      </c>
      <c r="AR58" s="398">
        <f t="shared" si="11"/>
        <v>0</v>
      </c>
      <c r="AS58" s="397">
        <f t="shared" si="12"/>
        <v>0</v>
      </c>
      <c r="AT58" s="397">
        <f t="shared" si="6"/>
        <v>0</v>
      </c>
      <c r="AU58" s="398">
        <f t="shared" si="13"/>
        <v>0</v>
      </c>
      <c r="AV58" s="399" t="str">
        <f t="shared" si="7"/>
        <v/>
      </c>
    </row>
    <row r="59" spans="1:48" x14ac:dyDescent="0.2">
      <c r="A59" s="46">
        <v>42</v>
      </c>
      <c r="B59" s="378" t="str">
        <f>IFERROR(VLOOKUP(G59,'AM23.Param'!$C$61:$D$407,2,FALSE),"")</f>
        <v/>
      </c>
      <c r="C59" s="379"/>
      <c r="D59" s="380"/>
      <c r="E59" s="379"/>
      <c r="F59" s="380"/>
      <c r="G59" s="379"/>
      <c r="H59" s="380"/>
      <c r="I59" s="381" t="str">
        <f t="shared" si="8"/>
        <v/>
      </c>
      <c r="J59" s="382"/>
      <c r="K59" s="382"/>
      <c r="L59" s="379"/>
      <c r="M59" s="380"/>
      <c r="N59" s="379"/>
      <c r="O59" s="379"/>
      <c r="P59" s="383"/>
      <c r="Q59" s="383"/>
      <c r="R59" s="383"/>
      <c r="S59" s="384">
        <f t="shared" si="14"/>
        <v>0</v>
      </c>
      <c r="U59" s="30">
        <v>42</v>
      </c>
      <c r="V59" s="42"/>
      <c r="X59" s="42"/>
      <c r="Y59" s="42"/>
      <c r="Z59" s="43">
        <f>SUMIFS('AM23.Financial Instruments'!O$7:O$223,'AM23.Financial Instruments'!$M$7:$M$223,D61)</f>
        <v>0</v>
      </c>
      <c r="AA59" s="42"/>
      <c r="AB59" s="42"/>
      <c r="AC59" s="42"/>
      <c r="AD59" s="44">
        <f t="shared" si="15"/>
        <v>0</v>
      </c>
      <c r="AF59" s="45"/>
      <c r="AH59" s="45"/>
      <c r="AI59" s="45"/>
      <c r="AJ59" s="45"/>
      <c r="AK59" s="45"/>
      <c r="AL59" s="45"/>
      <c r="AM59" s="45"/>
      <c r="AN59" s="44">
        <f t="shared" si="16"/>
        <v>0</v>
      </c>
      <c r="AP59" s="396">
        <f t="shared" si="10"/>
        <v>0</v>
      </c>
      <c r="AQ59" s="397">
        <f t="shared" si="5"/>
        <v>0</v>
      </c>
      <c r="AR59" s="398">
        <f t="shared" si="11"/>
        <v>0</v>
      </c>
      <c r="AS59" s="397">
        <f t="shared" si="12"/>
        <v>0</v>
      </c>
      <c r="AT59" s="397">
        <f t="shared" si="6"/>
        <v>0</v>
      </c>
      <c r="AU59" s="398">
        <f t="shared" si="13"/>
        <v>0</v>
      </c>
      <c r="AV59" s="399" t="str">
        <f t="shared" si="7"/>
        <v/>
      </c>
    </row>
    <row r="60" spans="1:48" x14ac:dyDescent="0.2">
      <c r="A60" s="46">
        <v>43</v>
      </c>
      <c r="B60" s="378" t="str">
        <f>IFERROR(VLOOKUP(G60,'AM23.Param'!$C$61:$D$407,2,FALSE),"")</f>
        <v/>
      </c>
      <c r="C60" s="379"/>
      <c r="D60" s="380"/>
      <c r="E60" s="379"/>
      <c r="F60" s="380"/>
      <c r="G60" s="379"/>
      <c r="H60" s="380"/>
      <c r="I60" s="381" t="str">
        <f t="shared" si="8"/>
        <v/>
      </c>
      <c r="J60" s="382"/>
      <c r="K60" s="382"/>
      <c r="L60" s="379"/>
      <c r="M60" s="380"/>
      <c r="N60" s="379"/>
      <c r="O60" s="379"/>
      <c r="P60" s="383"/>
      <c r="Q60" s="383"/>
      <c r="R60" s="383"/>
      <c r="S60" s="384">
        <f t="shared" si="14"/>
        <v>0</v>
      </c>
      <c r="U60" s="30">
        <v>43</v>
      </c>
      <c r="V60" s="42"/>
      <c r="X60" s="42"/>
      <c r="Y60" s="42"/>
      <c r="Z60" s="43">
        <f>SUMIFS('AM23.Financial Instruments'!O$7:O$223,'AM23.Financial Instruments'!$M$7:$M$223,D62)</f>
        <v>0</v>
      </c>
      <c r="AA60" s="42"/>
      <c r="AB60" s="42"/>
      <c r="AC60" s="42"/>
      <c r="AD60" s="44">
        <f t="shared" si="15"/>
        <v>0</v>
      </c>
      <c r="AF60" s="45"/>
      <c r="AH60" s="45"/>
      <c r="AI60" s="45"/>
      <c r="AJ60" s="45"/>
      <c r="AK60" s="45"/>
      <c r="AL60" s="45"/>
      <c r="AM60" s="45"/>
      <c r="AN60" s="44">
        <f t="shared" si="16"/>
        <v>0</v>
      </c>
      <c r="AP60" s="396">
        <f t="shared" si="10"/>
        <v>0</v>
      </c>
      <c r="AQ60" s="397">
        <f t="shared" si="5"/>
        <v>0</v>
      </c>
      <c r="AR60" s="398">
        <f t="shared" si="11"/>
        <v>0</v>
      </c>
      <c r="AS60" s="397">
        <f t="shared" si="12"/>
        <v>0</v>
      </c>
      <c r="AT60" s="397">
        <f t="shared" si="6"/>
        <v>0</v>
      </c>
      <c r="AU60" s="398">
        <f t="shared" si="13"/>
        <v>0</v>
      </c>
      <c r="AV60" s="399" t="str">
        <f t="shared" si="7"/>
        <v/>
      </c>
    </row>
    <row r="61" spans="1:48" x14ac:dyDescent="0.2">
      <c r="A61" s="46">
        <v>44</v>
      </c>
      <c r="B61" s="378" t="str">
        <f>IFERROR(VLOOKUP(G61,'AM23.Param'!$C$61:$D$407,2,FALSE),"")</f>
        <v/>
      </c>
      <c r="C61" s="379"/>
      <c r="D61" s="380"/>
      <c r="E61" s="379"/>
      <c r="F61" s="380"/>
      <c r="G61" s="379"/>
      <c r="H61" s="380"/>
      <c r="I61" s="381" t="str">
        <f t="shared" si="8"/>
        <v/>
      </c>
      <c r="J61" s="382"/>
      <c r="K61" s="382"/>
      <c r="L61" s="379"/>
      <c r="M61" s="380"/>
      <c r="N61" s="379"/>
      <c r="O61" s="379"/>
      <c r="P61" s="383"/>
      <c r="Q61" s="383"/>
      <c r="R61" s="383"/>
      <c r="S61" s="384">
        <f t="shared" si="14"/>
        <v>0</v>
      </c>
      <c r="U61" s="30">
        <v>44</v>
      </c>
      <c r="V61" s="42"/>
      <c r="X61" s="42"/>
      <c r="Y61" s="42"/>
      <c r="Z61" s="43">
        <f>SUMIFS('AM23.Financial Instruments'!O$7:O$223,'AM23.Financial Instruments'!$M$7:$M$223,D63)</f>
        <v>0</v>
      </c>
      <c r="AA61" s="42"/>
      <c r="AB61" s="42"/>
      <c r="AC61" s="42"/>
      <c r="AD61" s="44">
        <f t="shared" si="15"/>
        <v>0</v>
      </c>
      <c r="AF61" s="45"/>
      <c r="AH61" s="45"/>
      <c r="AI61" s="45"/>
      <c r="AJ61" s="45"/>
      <c r="AK61" s="45"/>
      <c r="AL61" s="45"/>
      <c r="AM61" s="45"/>
      <c r="AN61" s="44">
        <f t="shared" si="16"/>
        <v>0</v>
      </c>
      <c r="AP61" s="396">
        <f t="shared" si="10"/>
        <v>0</v>
      </c>
      <c r="AQ61" s="397">
        <f t="shared" si="5"/>
        <v>0</v>
      </c>
      <c r="AR61" s="398">
        <f t="shared" si="11"/>
        <v>0</v>
      </c>
      <c r="AS61" s="397">
        <f t="shared" si="12"/>
        <v>0</v>
      </c>
      <c r="AT61" s="397">
        <f t="shared" si="6"/>
        <v>0</v>
      </c>
      <c r="AU61" s="398">
        <f t="shared" si="13"/>
        <v>0</v>
      </c>
      <c r="AV61" s="399" t="str">
        <f t="shared" si="7"/>
        <v/>
      </c>
    </row>
    <row r="62" spans="1:48" x14ac:dyDescent="0.2">
      <c r="A62" s="46">
        <v>45</v>
      </c>
      <c r="B62" s="378" t="str">
        <f>IFERROR(VLOOKUP(G62,'AM23.Param'!$C$61:$D$407,2,FALSE),"")</f>
        <v/>
      </c>
      <c r="C62" s="379"/>
      <c r="D62" s="380"/>
      <c r="E62" s="379"/>
      <c r="F62" s="380"/>
      <c r="G62" s="379"/>
      <c r="H62" s="380"/>
      <c r="I62" s="381" t="str">
        <f t="shared" si="8"/>
        <v/>
      </c>
      <c r="J62" s="382"/>
      <c r="K62" s="382"/>
      <c r="L62" s="379"/>
      <c r="M62" s="380"/>
      <c r="N62" s="379"/>
      <c r="O62" s="379"/>
      <c r="P62" s="383"/>
      <c r="Q62" s="383"/>
      <c r="R62" s="383"/>
      <c r="S62" s="384">
        <f t="shared" si="14"/>
        <v>0</v>
      </c>
      <c r="U62" s="30">
        <v>45</v>
      </c>
      <c r="V62" s="42"/>
      <c r="X62" s="42"/>
      <c r="Y62" s="42"/>
      <c r="Z62" s="43">
        <f>SUMIFS('AM23.Financial Instruments'!O$7:O$223,'AM23.Financial Instruments'!$M$7:$M$223,D64)</f>
        <v>0</v>
      </c>
      <c r="AA62" s="42"/>
      <c r="AB62" s="42"/>
      <c r="AC62" s="42"/>
      <c r="AD62" s="44">
        <f t="shared" si="15"/>
        <v>0</v>
      </c>
      <c r="AF62" s="45"/>
      <c r="AH62" s="45"/>
      <c r="AI62" s="45"/>
      <c r="AJ62" s="45"/>
      <c r="AK62" s="45"/>
      <c r="AL62" s="45"/>
      <c r="AM62" s="45"/>
      <c r="AN62" s="44">
        <f t="shared" si="16"/>
        <v>0</v>
      </c>
      <c r="AP62" s="396">
        <f t="shared" si="10"/>
        <v>0</v>
      </c>
      <c r="AQ62" s="397">
        <f t="shared" si="5"/>
        <v>0</v>
      </c>
      <c r="AR62" s="398">
        <f t="shared" si="11"/>
        <v>0</v>
      </c>
      <c r="AS62" s="397">
        <f t="shared" si="12"/>
        <v>0</v>
      </c>
      <c r="AT62" s="397">
        <f t="shared" si="6"/>
        <v>0</v>
      </c>
      <c r="AU62" s="398">
        <f t="shared" si="13"/>
        <v>0</v>
      </c>
      <c r="AV62" s="399" t="str">
        <f t="shared" si="7"/>
        <v/>
      </c>
    </row>
    <row r="63" spans="1:48" x14ac:dyDescent="0.2">
      <c r="A63" s="46">
        <v>46</v>
      </c>
      <c r="B63" s="378" t="str">
        <f>IFERROR(VLOOKUP(G63,'AM23.Param'!$C$61:$D$407,2,FALSE),"")</f>
        <v/>
      </c>
      <c r="C63" s="379"/>
      <c r="D63" s="380"/>
      <c r="E63" s="379"/>
      <c r="F63" s="380"/>
      <c r="G63" s="379"/>
      <c r="H63" s="380"/>
      <c r="I63" s="381" t="str">
        <f t="shared" si="8"/>
        <v/>
      </c>
      <c r="J63" s="382"/>
      <c r="K63" s="382"/>
      <c r="L63" s="379"/>
      <c r="M63" s="380"/>
      <c r="N63" s="379"/>
      <c r="O63" s="379"/>
      <c r="P63" s="383"/>
      <c r="Q63" s="383"/>
      <c r="R63" s="383"/>
      <c r="S63" s="384">
        <f t="shared" si="14"/>
        <v>0</v>
      </c>
      <c r="U63" s="30">
        <v>46</v>
      </c>
      <c r="V63" s="42"/>
      <c r="X63" s="42"/>
      <c r="Y63" s="42"/>
      <c r="Z63" s="43">
        <f>SUMIFS('AM23.Financial Instruments'!O$7:O$223,'AM23.Financial Instruments'!$M$7:$M$223,D65)</f>
        <v>0</v>
      </c>
      <c r="AA63" s="42"/>
      <c r="AB63" s="42"/>
      <c r="AC63" s="42"/>
      <c r="AD63" s="44">
        <f t="shared" si="15"/>
        <v>0</v>
      </c>
      <c r="AF63" s="45"/>
      <c r="AH63" s="45"/>
      <c r="AI63" s="45"/>
      <c r="AJ63" s="45"/>
      <c r="AK63" s="45"/>
      <c r="AL63" s="45"/>
      <c r="AM63" s="45"/>
      <c r="AN63" s="44">
        <f t="shared" si="16"/>
        <v>0</v>
      </c>
      <c r="AP63" s="396">
        <f t="shared" si="10"/>
        <v>0</v>
      </c>
      <c r="AQ63" s="397">
        <f t="shared" si="5"/>
        <v>0</v>
      </c>
      <c r="AR63" s="398">
        <f t="shared" si="11"/>
        <v>0</v>
      </c>
      <c r="AS63" s="397">
        <f t="shared" si="12"/>
        <v>0</v>
      </c>
      <c r="AT63" s="397">
        <f t="shared" si="6"/>
        <v>0</v>
      </c>
      <c r="AU63" s="398">
        <f t="shared" si="13"/>
        <v>0</v>
      </c>
      <c r="AV63" s="399" t="str">
        <f t="shared" si="7"/>
        <v/>
      </c>
    </row>
    <row r="64" spans="1:48" x14ac:dyDescent="0.2">
      <c r="A64" s="46">
        <v>47</v>
      </c>
      <c r="B64" s="378" t="str">
        <f>IFERROR(VLOOKUP(G64,'AM23.Param'!$C$61:$D$407,2,FALSE),"")</f>
        <v/>
      </c>
      <c r="C64" s="379"/>
      <c r="D64" s="380"/>
      <c r="E64" s="379"/>
      <c r="F64" s="380"/>
      <c r="G64" s="379"/>
      <c r="H64" s="380"/>
      <c r="I64" s="381" t="str">
        <f t="shared" si="8"/>
        <v/>
      </c>
      <c r="J64" s="382"/>
      <c r="K64" s="382"/>
      <c r="L64" s="379"/>
      <c r="M64" s="380"/>
      <c r="N64" s="379"/>
      <c r="O64" s="379"/>
      <c r="P64" s="383"/>
      <c r="Q64" s="383"/>
      <c r="R64" s="383"/>
      <c r="S64" s="384">
        <f t="shared" si="14"/>
        <v>0</v>
      </c>
      <c r="U64" s="30">
        <v>47</v>
      </c>
      <c r="V64" s="42"/>
      <c r="X64" s="42"/>
      <c r="Y64" s="42"/>
      <c r="Z64" s="43">
        <f>SUMIFS('AM23.Financial Instruments'!O$7:O$223,'AM23.Financial Instruments'!$M$7:$M$223,D66)</f>
        <v>0</v>
      </c>
      <c r="AA64" s="42"/>
      <c r="AB64" s="42"/>
      <c r="AC64" s="42"/>
      <c r="AD64" s="44">
        <f t="shared" si="15"/>
        <v>0</v>
      </c>
      <c r="AF64" s="45"/>
      <c r="AH64" s="45"/>
      <c r="AI64" s="45"/>
      <c r="AJ64" s="45"/>
      <c r="AK64" s="45"/>
      <c r="AL64" s="45"/>
      <c r="AM64" s="45"/>
      <c r="AN64" s="44">
        <f t="shared" si="16"/>
        <v>0</v>
      </c>
      <c r="AP64" s="396">
        <f t="shared" si="10"/>
        <v>0</v>
      </c>
      <c r="AQ64" s="397">
        <f t="shared" si="5"/>
        <v>0</v>
      </c>
      <c r="AR64" s="398">
        <f t="shared" si="11"/>
        <v>0</v>
      </c>
      <c r="AS64" s="397">
        <f t="shared" si="12"/>
        <v>0</v>
      </c>
      <c r="AT64" s="397">
        <f t="shared" si="6"/>
        <v>0</v>
      </c>
      <c r="AU64" s="398">
        <f t="shared" si="13"/>
        <v>0</v>
      </c>
      <c r="AV64" s="399" t="str">
        <f t="shared" si="7"/>
        <v/>
      </c>
    </row>
    <row r="65" spans="1:48" x14ac:dyDescent="0.2">
      <c r="A65" s="46">
        <v>48</v>
      </c>
      <c r="B65" s="378" t="str">
        <f>IFERROR(VLOOKUP(G65,'AM23.Param'!$C$61:$D$407,2,FALSE),"")</f>
        <v/>
      </c>
      <c r="C65" s="379"/>
      <c r="D65" s="380"/>
      <c r="E65" s="379"/>
      <c r="F65" s="380"/>
      <c r="G65" s="379"/>
      <c r="H65" s="380"/>
      <c r="I65" s="381" t="str">
        <f t="shared" si="8"/>
        <v/>
      </c>
      <c r="J65" s="382"/>
      <c r="K65" s="382"/>
      <c r="L65" s="379"/>
      <c r="M65" s="380"/>
      <c r="N65" s="379"/>
      <c r="O65" s="379"/>
      <c r="P65" s="383"/>
      <c r="Q65" s="383"/>
      <c r="R65" s="383"/>
      <c r="S65" s="384">
        <f t="shared" si="14"/>
        <v>0</v>
      </c>
      <c r="U65" s="30">
        <v>48</v>
      </c>
      <c r="V65" s="42"/>
      <c r="X65" s="42"/>
      <c r="Y65" s="42"/>
      <c r="Z65" s="43">
        <f>SUMIFS('AM23.Financial Instruments'!O$7:O$223,'AM23.Financial Instruments'!$M$7:$M$223,D67)</f>
        <v>0</v>
      </c>
      <c r="AA65" s="42"/>
      <c r="AB65" s="42"/>
      <c r="AC65" s="42"/>
      <c r="AD65" s="44">
        <f t="shared" si="15"/>
        <v>0</v>
      </c>
      <c r="AF65" s="45"/>
      <c r="AH65" s="45"/>
      <c r="AI65" s="45"/>
      <c r="AJ65" s="45"/>
      <c r="AK65" s="45"/>
      <c r="AL65" s="45"/>
      <c r="AM65" s="45"/>
      <c r="AN65" s="44">
        <f t="shared" si="16"/>
        <v>0</v>
      </c>
      <c r="AP65" s="396">
        <f t="shared" si="10"/>
        <v>0</v>
      </c>
      <c r="AQ65" s="397">
        <f t="shared" si="5"/>
        <v>0</v>
      </c>
      <c r="AR65" s="398">
        <f t="shared" si="11"/>
        <v>0</v>
      </c>
      <c r="AS65" s="397">
        <f t="shared" si="12"/>
        <v>0</v>
      </c>
      <c r="AT65" s="397">
        <f t="shared" si="6"/>
        <v>0</v>
      </c>
      <c r="AU65" s="398">
        <f t="shared" si="13"/>
        <v>0</v>
      </c>
      <c r="AV65" s="399" t="str">
        <f t="shared" si="7"/>
        <v/>
      </c>
    </row>
    <row r="66" spans="1:48" x14ac:dyDescent="0.2">
      <c r="A66" s="46">
        <v>49</v>
      </c>
      <c r="B66" s="378" t="str">
        <f>IFERROR(VLOOKUP(G66,'AM23.Param'!$C$61:$D$407,2,FALSE),"")</f>
        <v/>
      </c>
      <c r="C66" s="379"/>
      <c r="D66" s="380"/>
      <c r="E66" s="379"/>
      <c r="F66" s="380"/>
      <c r="G66" s="379"/>
      <c r="H66" s="380"/>
      <c r="I66" s="381" t="str">
        <f t="shared" si="8"/>
        <v/>
      </c>
      <c r="J66" s="382"/>
      <c r="K66" s="382"/>
      <c r="L66" s="379"/>
      <c r="M66" s="380"/>
      <c r="N66" s="379"/>
      <c r="O66" s="379"/>
      <c r="P66" s="383"/>
      <c r="Q66" s="383"/>
      <c r="R66" s="383"/>
      <c r="S66" s="384">
        <f t="shared" si="14"/>
        <v>0</v>
      </c>
      <c r="U66" s="30">
        <v>49</v>
      </c>
      <c r="V66" s="42"/>
      <c r="X66" s="42"/>
      <c r="Y66" s="42"/>
      <c r="Z66" s="43">
        <f>SUMIFS('AM23.Financial Instruments'!O$7:O$223,'AM23.Financial Instruments'!$M$7:$M$223,D68)</f>
        <v>0</v>
      </c>
      <c r="AA66" s="42"/>
      <c r="AB66" s="42"/>
      <c r="AC66" s="42"/>
      <c r="AD66" s="44">
        <f t="shared" si="15"/>
        <v>0</v>
      </c>
      <c r="AF66" s="45"/>
      <c r="AH66" s="45"/>
      <c r="AI66" s="45"/>
      <c r="AJ66" s="45"/>
      <c r="AK66" s="45"/>
      <c r="AL66" s="45"/>
      <c r="AM66" s="45"/>
      <c r="AN66" s="44">
        <f t="shared" si="16"/>
        <v>0</v>
      </c>
      <c r="AP66" s="396">
        <f t="shared" si="10"/>
        <v>0</v>
      </c>
      <c r="AQ66" s="397">
        <f t="shared" si="5"/>
        <v>0</v>
      </c>
      <c r="AR66" s="398">
        <f t="shared" si="11"/>
        <v>0</v>
      </c>
      <c r="AS66" s="397">
        <f t="shared" si="12"/>
        <v>0</v>
      </c>
      <c r="AT66" s="397">
        <f t="shared" si="6"/>
        <v>0</v>
      </c>
      <c r="AU66" s="398">
        <f t="shared" si="13"/>
        <v>0</v>
      </c>
      <c r="AV66" s="399" t="str">
        <f t="shared" si="7"/>
        <v/>
      </c>
    </row>
    <row r="67" spans="1:48" x14ac:dyDescent="0.2">
      <c r="A67" s="46">
        <v>50</v>
      </c>
      <c r="B67" s="378" t="str">
        <f>IFERROR(VLOOKUP(G67,'AM23.Param'!$C$61:$D$407,2,FALSE),"")</f>
        <v/>
      </c>
      <c r="C67" s="379"/>
      <c r="D67" s="380"/>
      <c r="E67" s="379"/>
      <c r="F67" s="380"/>
      <c r="G67" s="379"/>
      <c r="H67" s="380"/>
      <c r="I67" s="381" t="str">
        <f t="shared" si="8"/>
        <v/>
      </c>
      <c r="J67" s="382"/>
      <c r="K67" s="382"/>
      <c r="L67" s="379"/>
      <c r="M67" s="380"/>
      <c r="N67" s="379"/>
      <c r="O67" s="379"/>
      <c r="P67" s="383"/>
      <c r="Q67" s="383"/>
      <c r="R67" s="383"/>
      <c r="S67" s="384">
        <f t="shared" si="14"/>
        <v>0</v>
      </c>
      <c r="U67" s="30">
        <v>50</v>
      </c>
      <c r="V67" s="42"/>
      <c r="X67" s="42"/>
      <c r="Y67" s="42"/>
      <c r="Z67" s="43">
        <f>SUMIFS('AM23.Financial Instruments'!O$7:O$223,'AM23.Financial Instruments'!$M$7:$M$223,D69)</f>
        <v>0</v>
      </c>
      <c r="AA67" s="42"/>
      <c r="AB67" s="42"/>
      <c r="AC67" s="42"/>
      <c r="AD67" s="44">
        <f t="shared" si="15"/>
        <v>0</v>
      </c>
      <c r="AF67" s="45"/>
      <c r="AH67" s="45"/>
      <c r="AI67" s="45"/>
      <c r="AJ67" s="45"/>
      <c r="AK67" s="45"/>
      <c r="AL67" s="45"/>
      <c r="AM67" s="45"/>
      <c r="AN67" s="44">
        <f t="shared" si="16"/>
        <v>0</v>
      </c>
      <c r="AP67" s="396">
        <f t="shared" si="10"/>
        <v>0</v>
      </c>
      <c r="AQ67" s="397">
        <f t="shared" si="5"/>
        <v>0</v>
      </c>
      <c r="AR67" s="398">
        <f t="shared" si="11"/>
        <v>0</v>
      </c>
      <c r="AS67" s="397">
        <f t="shared" si="12"/>
        <v>0</v>
      </c>
      <c r="AT67" s="397">
        <f t="shared" si="6"/>
        <v>0</v>
      </c>
      <c r="AU67" s="398">
        <f t="shared" si="13"/>
        <v>0</v>
      </c>
      <c r="AV67" s="399" t="str">
        <f t="shared" si="7"/>
        <v/>
      </c>
    </row>
    <row r="68" spans="1:48" x14ac:dyDescent="0.2">
      <c r="A68" s="46">
        <v>51</v>
      </c>
      <c r="B68" s="378" t="str">
        <f>IFERROR(VLOOKUP(G68,'AM23.Param'!$C$61:$D$407,2,FALSE),"")</f>
        <v/>
      </c>
      <c r="C68" s="379"/>
      <c r="D68" s="380"/>
      <c r="E68" s="379"/>
      <c r="F68" s="380"/>
      <c r="G68" s="379"/>
      <c r="H68" s="380"/>
      <c r="I68" s="381" t="str">
        <f t="shared" si="8"/>
        <v/>
      </c>
      <c r="J68" s="382"/>
      <c r="K68" s="382"/>
      <c r="L68" s="379"/>
      <c r="M68" s="380"/>
      <c r="N68" s="379"/>
      <c r="O68" s="379"/>
      <c r="P68" s="383"/>
      <c r="Q68" s="383"/>
      <c r="R68" s="383"/>
      <c r="S68" s="384">
        <f t="shared" si="14"/>
        <v>0</v>
      </c>
      <c r="U68" s="30">
        <v>51</v>
      </c>
      <c r="V68" s="42"/>
      <c r="X68" s="42"/>
      <c r="Y68" s="42"/>
      <c r="Z68" s="43">
        <f>SUMIFS('AM23.Financial Instruments'!O$7:O$223,'AM23.Financial Instruments'!$M$7:$M$223,D70)</f>
        <v>0</v>
      </c>
      <c r="AA68" s="42"/>
      <c r="AB68" s="42"/>
      <c r="AC68" s="42"/>
      <c r="AD68" s="44">
        <f t="shared" si="15"/>
        <v>0</v>
      </c>
      <c r="AF68" s="45"/>
      <c r="AH68" s="45"/>
      <c r="AI68" s="45"/>
      <c r="AJ68" s="45"/>
      <c r="AK68" s="45"/>
      <c r="AL68" s="45"/>
      <c r="AM68" s="45"/>
      <c r="AN68" s="44">
        <f t="shared" si="16"/>
        <v>0</v>
      </c>
      <c r="AP68" s="396">
        <f t="shared" si="10"/>
        <v>0</v>
      </c>
      <c r="AQ68" s="397">
        <f t="shared" si="5"/>
        <v>0</v>
      </c>
      <c r="AR68" s="398">
        <f t="shared" si="11"/>
        <v>0</v>
      </c>
      <c r="AS68" s="397">
        <f t="shared" si="12"/>
        <v>0</v>
      </c>
      <c r="AT68" s="397">
        <f t="shared" si="6"/>
        <v>0</v>
      </c>
      <c r="AU68" s="398">
        <f t="shared" si="13"/>
        <v>0</v>
      </c>
      <c r="AV68" s="399" t="str">
        <f t="shared" si="7"/>
        <v/>
      </c>
    </row>
    <row r="69" spans="1:48" x14ac:dyDescent="0.2">
      <c r="A69" s="46">
        <v>52</v>
      </c>
      <c r="B69" s="378" t="str">
        <f>IFERROR(VLOOKUP(G69,'AM23.Param'!$C$61:$D$407,2,FALSE),"")</f>
        <v/>
      </c>
      <c r="C69" s="379"/>
      <c r="D69" s="380"/>
      <c r="E69" s="379"/>
      <c r="F69" s="380"/>
      <c r="G69" s="379"/>
      <c r="H69" s="380"/>
      <c r="I69" s="381" t="str">
        <f t="shared" si="8"/>
        <v/>
      </c>
      <c r="J69" s="382"/>
      <c r="K69" s="382"/>
      <c r="L69" s="379"/>
      <c r="M69" s="380"/>
      <c r="N69" s="379"/>
      <c r="O69" s="379"/>
      <c r="P69" s="383"/>
      <c r="Q69" s="383"/>
      <c r="R69" s="383"/>
      <c r="S69" s="384">
        <f t="shared" si="14"/>
        <v>0</v>
      </c>
      <c r="U69" s="30">
        <v>52</v>
      </c>
      <c r="V69" s="42"/>
      <c r="X69" s="42"/>
      <c r="Y69" s="42"/>
      <c r="Z69" s="43">
        <f>SUMIFS('AM23.Financial Instruments'!O$7:O$223,'AM23.Financial Instruments'!$M$7:$M$223,D71)</f>
        <v>0</v>
      </c>
      <c r="AA69" s="42"/>
      <c r="AB69" s="42"/>
      <c r="AC69" s="42"/>
      <c r="AD69" s="44">
        <f t="shared" si="15"/>
        <v>0</v>
      </c>
      <c r="AF69" s="45"/>
      <c r="AH69" s="45"/>
      <c r="AI69" s="45"/>
      <c r="AJ69" s="45"/>
      <c r="AK69" s="45"/>
      <c r="AL69" s="45"/>
      <c r="AM69" s="45"/>
      <c r="AN69" s="44">
        <f t="shared" si="16"/>
        <v>0</v>
      </c>
      <c r="AP69" s="396">
        <f t="shared" si="10"/>
        <v>0</v>
      </c>
      <c r="AQ69" s="397">
        <f t="shared" si="5"/>
        <v>0</v>
      </c>
      <c r="AR69" s="398">
        <f t="shared" si="11"/>
        <v>0</v>
      </c>
      <c r="AS69" s="397">
        <f t="shared" si="12"/>
        <v>0</v>
      </c>
      <c r="AT69" s="397">
        <f t="shared" si="6"/>
        <v>0</v>
      </c>
      <c r="AU69" s="398">
        <f t="shared" si="13"/>
        <v>0</v>
      </c>
      <c r="AV69" s="399" t="str">
        <f t="shared" si="7"/>
        <v/>
      </c>
    </row>
    <row r="70" spans="1:48" x14ac:dyDescent="0.2">
      <c r="A70" s="46">
        <v>53</v>
      </c>
      <c r="B70" s="378" t="str">
        <f>IFERROR(VLOOKUP(G70,'AM23.Param'!$C$61:$D$407,2,FALSE),"")</f>
        <v/>
      </c>
      <c r="C70" s="379"/>
      <c r="D70" s="380"/>
      <c r="E70" s="379"/>
      <c r="F70" s="380"/>
      <c r="G70" s="379"/>
      <c r="H70" s="380"/>
      <c r="I70" s="381" t="str">
        <f t="shared" si="8"/>
        <v/>
      </c>
      <c r="J70" s="382"/>
      <c r="K70" s="382"/>
      <c r="L70" s="379"/>
      <c r="M70" s="380"/>
      <c r="N70" s="379"/>
      <c r="O70" s="379"/>
      <c r="P70" s="383"/>
      <c r="Q70" s="383"/>
      <c r="R70" s="383"/>
      <c r="S70" s="384">
        <f t="shared" si="14"/>
        <v>0</v>
      </c>
      <c r="U70" s="30">
        <v>53</v>
      </c>
      <c r="V70" s="42"/>
      <c r="X70" s="42"/>
      <c r="Y70" s="42"/>
      <c r="Z70" s="43">
        <f>SUMIFS('AM23.Financial Instruments'!O$7:O$223,'AM23.Financial Instruments'!$M$7:$M$223,D72)</f>
        <v>0</v>
      </c>
      <c r="AA70" s="42"/>
      <c r="AB70" s="42"/>
      <c r="AC70" s="42"/>
      <c r="AD70" s="44">
        <f t="shared" si="15"/>
        <v>0</v>
      </c>
      <c r="AF70" s="45"/>
      <c r="AH70" s="45"/>
      <c r="AI70" s="45"/>
      <c r="AJ70" s="45"/>
      <c r="AK70" s="45"/>
      <c r="AL70" s="45"/>
      <c r="AM70" s="45"/>
      <c r="AN70" s="44">
        <f t="shared" si="16"/>
        <v>0</v>
      </c>
      <c r="AP70" s="396">
        <f t="shared" si="10"/>
        <v>0</v>
      </c>
      <c r="AQ70" s="397">
        <f t="shared" si="5"/>
        <v>0</v>
      </c>
      <c r="AR70" s="398">
        <f t="shared" si="11"/>
        <v>0</v>
      </c>
      <c r="AS70" s="397">
        <f t="shared" si="12"/>
        <v>0</v>
      </c>
      <c r="AT70" s="397">
        <f t="shared" si="6"/>
        <v>0</v>
      </c>
      <c r="AU70" s="398">
        <f t="shared" si="13"/>
        <v>0</v>
      </c>
      <c r="AV70" s="399" t="str">
        <f t="shared" si="7"/>
        <v/>
      </c>
    </row>
    <row r="71" spans="1:48" x14ac:dyDescent="0.2">
      <c r="A71" s="46">
        <v>54</v>
      </c>
      <c r="B71" s="378" t="str">
        <f>IFERROR(VLOOKUP(G71,'AM23.Param'!$C$61:$D$407,2,FALSE),"")</f>
        <v/>
      </c>
      <c r="C71" s="379"/>
      <c r="D71" s="380"/>
      <c r="E71" s="379"/>
      <c r="F71" s="380"/>
      <c r="G71" s="379"/>
      <c r="H71" s="380"/>
      <c r="I71" s="381" t="str">
        <f t="shared" si="8"/>
        <v/>
      </c>
      <c r="J71" s="382"/>
      <c r="K71" s="382"/>
      <c r="L71" s="379"/>
      <c r="M71" s="380"/>
      <c r="N71" s="379"/>
      <c r="O71" s="379"/>
      <c r="P71" s="383"/>
      <c r="Q71" s="383"/>
      <c r="R71" s="383"/>
      <c r="S71" s="384">
        <f t="shared" si="14"/>
        <v>0</v>
      </c>
      <c r="U71" s="30">
        <v>54</v>
      </c>
      <c r="V71" s="42"/>
      <c r="X71" s="42"/>
      <c r="Y71" s="42"/>
      <c r="Z71" s="43">
        <f>SUMIFS('AM23.Financial Instruments'!O$7:O$223,'AM23.Financial Instruments'!$M$7:$M$223,D73)</f>
        <v>0</v>
      </c>
      <c r="AA71" s="42"/>
      <c r="AB71" s="42"/>
      <c r="AC71" s="42"/>
      <c r="AD71" s="44">
        <f t="shared" si="15"/>
        <v>0</v>
      </c>
      <c r="AF71" s="45"/>
      <c r="AH71" s="45"/>
      <c r="AI71" s="45"/>
      <c r="AJ71" s="45"/>
      <c r="AK71" s="45"/>
      <c r="AL71" s="45"/>
      <c r="AM71" s="45"/>
      <c r="AN71" s="44">
        <f t="shared" si="16"/>
        <v>0</v>
      </c>
      <c r="AP71" s="396">
        <f t="shared" si="10"/>
        <v>0</v>
      </c>
      <c r="AQ71" s="397">
        <f t="shared" si="5"/>
        <v>0</v>
      </c>
      <c r="AR71" s="398">
        <f t="shared" si="11"/>
        <v>0</v>
      </c>
      <c r="AS71" s="397">
        <f t="shared" si="12"/>
        <v>0</v>
      </c>
      <c r="AT71" s="397">
        <f t="shared" si="6"/>
        <v>0</v>
      </c>
      <c r="AU71" s="398">
        <f t="shared" si="13"/>
        <v>0</v>
      </c>
      <c r="AV71" s="399" t="str">
        <f t="shared" si="7"/>
        <v/>
      </c>
    </row>
    <row r="72" spans="1:48" x14ac:dyDescent="0.2">
      <c r="A72" s="46">
        <v>55</v>
      </c>
      <c r="B72" s="378" t="str">
        <f>IFERROR(VLOOKUP(G72,'AM23.Param'!$C$61:$D$407,2,FALSE),"")</f>
        <v/>
      </c>
      <c r="C72" s="379"/>
      <c r="D72" s="380"/>
      <c r="E72" s="379"/>
      <c r="F72" s="380"/>
      <c r="G72" s="379"/>
      <c r="H72" s="380"/>
      <c r="I72" s="381" t="str">
        <f t="shared" si="8"/>
        <v/>
      </c>
      <c r="J72" s="382"/>
      <c r="K72" s="382"/>
      <c r="L72" s="379"/>
      <c r="M72" s="380"/>
      <c r="N72" s="379"/>
      <c r="O72" s="379"/>
      <c r="P72" s="383"/>
      <c r="Q72" s="383"/>
      <c r="R72" s="383"/>
      <c r="S72" s="384">
        <f t="shared" si="14"/>
        <v>0</v>
      </c>
      <c r="U72" s="30">
        <v>55</v>
      </c>
      <c r="V72" s="42"/>
      <c r="X72" s="42"/>
      <c r="Y72" s="42"/>
      <c r="Z72" s="43">
        <f>SUMIFS('AM23.Financial Instruments'!O$7:O$223,'AM23.Financial Instruments'!$M$7:$M$223,D74)</f>
        <v>0</v>
      </c>
      <c r="AA72" s="42"/>
      <c r="AB72" s="42"/>
      <c r="AC72" s="42"/>
      <c r="AD72" s="44">
        <f t="shared" si="15"/>
        <v>0</v>
      </c>
      <c r="AF72" s="45"/>
      <c r="AH72" s="45"/>
      <c r="AI72" s="45"/>
      <c r="AJ72" s="45"/>
      <c r="AK72" s="45"/>
      <c r="AL72" s="45"/>
      <c r="AM72" s="45"/>
      <c r="AN72" s="44">
        <f t="shared" si="16"/>
        <v>0</v>
      </c>
      <c r="AP72" s="396">
        <f t="shared" si="10"/>
        <v>0</v>
      </c>
      <c r="AQ72" s="397">
        <f t="shared" si="5"/>
        <v>0</v>
      </c>
      <c r="AR72" s="398">
        <f t="shared" si="11"/>
        <v>0</v>
      </c>
      <c r="AS72" s="397">
        <f t="shared" si="12"/>
        <v>0</v>
      </c>
      <c r="AT72" s="397">
        <f t="shared" si="6"/>
        <v>0</v>
      </c>
      <c r="AU72" s="398">
        <f t="shared" si="13"/>
        <v>0</v>
      </c>
      <c r="AV72" s="399" t="str">
        <f t="shared" si="7"/>
        <v/>
      </c>
    </row>
    <row r="73" spans="1:48" x14ac:dyDescent="0.2">
      <c r="A73" s="46">
        <v>56</v>
      </c>
      <c r="B73" s="378" t="str">
        <f>IFERROR(VLOOKUP(G73,'AM23.Param'!$C$61:$D$407,2,FALSE),"")</f>
        <v/>
      </c>
      <c r="C73" s="379"/>
      <c r="D73" s="380"/>
      <c r="E73" s="379"/>
      <c r="F73" s="380"/>
      <c r="G73" s="379"/>
      <c r="H73" s="380"/>
      <c r="I73" s="381" t="str">
        <f t="shared" si="8"/>
        <v/>
      </c>
      <c r="J73" s="382"/>
      <c r="K73" s="382"/>
      <c r="L73" s="379"/>
      <c r="M73" s="380"/>
      <c r="N73" s="379"/>
      <c r="O73" s="379"/>
      <c r="P73" s="383"/>
      <c r="Q73" s="383"/>
      <c r="R73" s="383"/>
      <c r="S73" s="384">
        <f t="shared" si="14"/>
        <v>0</v>
      </c>
      <c r="U73" s="30">
        <v>56</v>
      </c>
      <c r="V73" s="42"/>
      <c r="X73" s="42"/>
      <c r="Y73" s="42"/>
      <c r="Z73" s="43">
        <f>SUMIFS('AM23.Financial Instruments'!O$7:O$223,'AM23.Financial Instruments'!$M$7:$M$223,D75)</f>
        <v>0</v>
      </c>
      <c r="AA73" s="42"/>
      <c r="AB73" s="42"/>
      <c r="AC73" s="42"/>
      <c r="AD73" s="44">
        <f t="shared" si="15"/>
        <v>0</v>
      </c>
      <c r="AF73" s="45"/>
      <c r="AH73" s="45"/>
      <c r="AI73" s="45"/>
      <c r="AJ73" s="45"/>
      <c r="AK73" s="45"/>
      <c r="AL73" s="45"/>
      <c r="AM73" s="45"/>
      <c r="AN73" s="44">
        <f t="shared" si="16"/>
        <v>0</v>
      </c>
      <c r="AP73" s="396">
        <f t="shared" si="10"/>
        <v>0</v>
      </c>
      <c r="AQ73" s="397">
        <f t="shared" si="5"/>
        <v>0</v>
      </c>
      <c r="AR73" s="398">
        <f t="shared" si="11"/>
        <v>0</v>
      </c>
      <c r="AS73" s="397">
        <f t="shared" si="12"/>
        <v>0</v>
      </c>
      <c r="AT73" s="397">
        <f t="shared" si="6"/>
        <v>0</v>
      </c>
      <c r="AU73" s="398">
        <f t="shared" si="13"/>
        <v>0</v>
      </c>
      <c r="AV73" s="399" t="str">
        <f t="shared" si="7"/>
        <v/>
      </c>
    </row>
    <row r="74" spans="1:48" x14ac:dyDescent="0.2">
      <c r="A74" s="46">
        <v>57</v>
      </c>
      <c r="B74" s="378" t="str">
        <f>IFERROR(VLOOKUP(G74,'AM23.Param'!$C$61:$D$407,2,FALSE),"")</f>
        <v/>
      </c>
      <c r="C74" s="379"/>
      <c r="D74" s="380"/>
      <c r="E74" s="379"/>
      <c r="F74" s="380"/>
      <c r="G74" s="379"/>
      <c r="H74" s="380"/>
      <c r="I74" s="381" t="str">
        <f t="shared" si="8"/>
        <v/>
      </c>
      <c r="J74" s="382"/>
      <c r="K74" s="382"/>
      <c r="L74" s="379"/>
      <c r="M74" s="380"/>
      <c r="N74" s="379"/>
      <c r="O74" s="379"/>
      <c r="P74" s="383"/>
      <c r="Q74" s="383"/>
      <c r="R74" s="383"/>
      <c r="S74" s="384">
        <f t="shared" si="14"/>
        <v>0</v>
      </c>
      <c r="U74" s="30">
        <v>57</v>
      </c>
      <c r="V74" s="42"/>
      <c r="X74" s="42"/>
      <c r="Y74" s="42"/>
      <c r="Z74" s="43">
        <f>SUMIFS('AM23.Financial Instruments'!O$7:O$223,'AM23.Financial Instruments'!$M$7:$M$223,D76)</f>
        <v>0</v>
      </c>
      <c r="AA74" s="42"/>
      <c r="AB74" s="42"/>
      <c r="AC74" s="42"/>
      <c r="AD74" s="44">
        <f t="shared" si="15"/>
        <v>0</v>
      </c>
      <c r="AF74" s="45"/>
      <c r="AH74" s="45"/>
      <c r="AI74" s="45"/>
      <c r="AJ74" s="45"/>
      <c r="AK74" s="45"/>
      <c r="AL74" s="45"/>
      <c r="AM74" s="45"/>
      <c r="AN74" s="44">
        <f t="shared" si="16"/>
        <v>0</v>
      </c>
      <c r="AP74" s="396">
        <f t="shared" si="10"/>
        <v>0</v>
      </c>
      <c r="AQ74" s="397">
        <f t="shared" si="5"/>
        <v>0</v>
      </c>
      <c r="AR74" s="398">
        <f t="shared" si="11"/>
        <v>0</v>
      </c>
      <c r="AS74" s="397">
        <f t="shared" si="12"/>
        <v>0</v>
      </c>
      <c r="AT74" s="397">
        <f t="shared" si="6"/>
        <v>0</v>
      </c>
      <c r="AU74" s="398">
        <f t="shared" si="13"/>
        <v>0</v>
      </c>
      <c r="AV74" s="399" t="str">
        <f t="shared" si="7"/>
        <v/>
      </c>
    </row>
    <row r="75" spans="1:48" x14ac:dyDescent="0.2">
      <c r="A75" s="46">
        <v>58</v>
      </c>
      <c r="B75" s="378" t="str">
        <f>IFERROR(VLOOKUP(G75,'AM23.Param'!$C$61:$D$407,2,FALSE),"")</f>
        <v/>
      </c>
      <c r="C75" s="379"/>
      <c r="D75" s="380"/>
      <c r="E75" s="379"/>
      <c r="F75" s="380"/>
      <c r="G75" s="379"/>
      <c r="H75" s="380"/>
      <c r="I75" s="381" t="str">
        <f t="shared" si="8"/>
        <v/>
      </c>
      <c r="J75" s="382"/>
      <c r="K75" s="382"/>
      <c r="L75" s="379"/>
      <c r="M75" s="380"/>
      <c r="N75" s="379"/>
      <c r="O75" s="379"/>
      <c r="P75" s="383"/>
      <c r="Q75" s="383"/>
      <c r="R75" s="383"/>
      <c r="S75" s="384">
        <f t="shared" si="14"/>
        <v>0</v>
      </c>
      <c r="U75" s="30">
        <v>58</v>
      </c>
      <c r="V75" s="42"/>
      <c r="X75" s="42"/>
      <c r="Y75" s="42"/>
      <c r="Z75" s="43">
        <f>SUMIFS('AM23.Financial Instruments'!O$7:O$223,'AM23.Financial Instruments'!$M$7:$M$223,D77)</f>
        <v>0</v>
      </c>
      <c r="AA75" s="42"/>
      <c r="AB75" s="42"/>
      <c r="AC75" s="42"/>
      <c r="AD75" s="44">
        <f t="shared" si="15"/>
        <v>0</v>
      </c>
      <c r="AF75" s="45"/>
      <c r="AH75" s="45"/>
      <c r="AI75" s="45"/>
      <c r="AJ75" s="45"/>
      <c r="AK75" s="45"/>
      <c r="AL75" s="45"/>
      <c r="AM75" s="45"/>
      <c r="AN75" s="44">
        <f t="shared" si="16"/>
        <v>0</v>
      </c>
      <c r="AP75" s="396">
        <f t="shared" si="10"/>
        <v>0</v>
      </c>
      <c r="AQ75" s="397">
        <f t="shared" si="5"/>
        <v>0</v>
      </c>
      <c r="AR75" s="398">
        <f t="shared" si="11"/>
        <v>0</v>
      </c>
      <c r="AS75" s="397">
        <f t="shared" si="12"/>
        <v>0</v>
      </c>
      <c r="AT75" s="397">
        <f t="shared" si="6"/>
        <v>0</v>
      </c>
      <c r="AU75" s="398">
        <f t="shared" si="13"/>
        <v>0</v>
      </c>
      <c r="AV75" s="399" t="str">
        <f t="shared" si="7"/>
        <v/>
      </c>
    </row>
    <row r="76" spans="1:48" x14ac:dyDescent="0.2">
      <c r="A76" s="46">
        <v>59</v>
      </c>
      <c r="B76" s="378" t="str">
        <f>IFERROR(VLOOKUP(G76,'AM23.Param'!$C$61:$D$407,2,FALSE),"")</f>
        <v/>
      </c>
      <c r="C76" s="379"/>
      <c r="D76" s="380"/>
      <c r="E76" s="379"/>
      <c r="F76" s="380"/>
      <c r="G76" s="379"/>
      <c r="H76" s="380"/>
      <c r="I76" s="381" t="str">
        <f t="shared" si="8"/>
        <v/>
      </c>
      <c r="J76" s="382"/>
      <c r="K76" s="382"/>
      <c r="L76" s="379"/>
      <c r="M76" s="380"/>
      <c r="N76" s="379"/>
      <c r="O76" s="379"/>
      <c r="P76" s="383"/>
      <c r="Q76" s="383"/>
      <c r="R76" s="383"/>
      <c r="S76" s="384">
        <f t="shared" si="14"/>
        <v>0</v>
      </c>
      <c r="U76" s="30">
        <v>59</v>
      </c>
      <c r="V76" s="42"/>
      <c r="X76" s="42"/>
      <c r="Y76" s="42"/>
      <c r="Z76" s="43">
        <f>SUMIFS('AM23.Financial Instruments'!O$7:O$223,'AM23.Financial Instruments'!$M$7:$M$223,D78)</f>
        <v>0</v>
      </c>
      <c r="AA76" s="42"/>
      <c r="AB76" s="42"/>
      <c r="AC76" s="42"/>
      <c r="AD76" s="44">
        <f t="shared" si="15"/>
        <v>0</v>
      </c>
      <c r="AF76" s="45"/>
      <c r="AH76" s="45"/>
      <c r="AI76" s="45"/>
      <c r="AJ76" s="45"/>
      <c r="AK76" s="45"/>
      <c r="AL76" s="45"/>
      <c r="AM76" s="45"/>
      <c r="AN76" s="44">
        <f t="shared" si="16"/>
        <v>0</v>
      </c>
      <c r="AP76" s="396">
        <f t="shared" si="10"/>
        <v>0</v>
      </c>
      <c r="AQ76" s="397">
        <f t="shared" si="5"/>
        <v>0</v>
      </c>
      <c r="AR76" s="398">
        <f t="shared" si="11"/>
        <v>0</v>
      </c>
      <c r="AS76" s="397">
        <f t="shared" si="12"/>
        <v>0</v>
      </c>
      <c r="AT76" s="397">
        <f t="shared" si="6"/>
        <v>0</v>
      </c>
      <c r="AU76" s="398">
        <f t="shared" si="13"/>
        <v>0</v>
      </c>
      <c r="AV76" s="399" t="str">
        <f t="shared" si="7"/>
        <v/>
      </c>
    </row>
    <row r="77" spans="1:48" x14ac:dyDescent="0.2">
      <c r="A77" s="46">
        <v>60</v>
      </c>
      <c r="B77" s="378" t="str">
        <f>IFERROR(VLOOKUP(G77,'AM23.Param'!$C$61:$D$407,2,FALSE),"")</f>
        <v/>
      </c>
      <c r="C77" s="379"/>
      <c r="D77" s="380"/>
      <c r="E77" s="379"/>
      <c r="F77" s="380"/>
      <c r="G77" s="379"/>
      <c r="H77" s="380"/>
      <c r="I77" s="381" t="str">
        <f t="shared" si="8"/>
        <v/>
      </c>
      <c r="J77" s="382"/>
      <c r="K77" s="382"/>
      <c r="L77" s="379"/>
      <c r="M77" s="380"/>
      <c r="N77" s="379"/>
      <c r="O77" s="379"/>
      <c r="P77" s="383"/>
      <c r="Q77" s="383"/>
      <c r="R77" s="383"/>
      <c r="S77" s="384">
        <f t="shared" si="14"/>
        <v>0</v>
      </c>
      <c r="U77" s="30">
        <v>60</v>
      </c>
      <c r="V77" s="42"/>
      <c r="X77" s="42"/>
      <c r="Y77" s="42"/>
      <c r="Z77" s="43">
        <f>SUMIFS('AM23.Financial Instruments'!O$7:O$223,'AM23.Financial Instruments'!$M$7:$M$223,D79)</f>
        <v>0</v>
      </c>
      <c r="AA77" s="42"/>
      <c r="AB77" s="42"/>
      <c r="AC77" s="42"/>
      <c r="AD77" s="44">
        <f t="shared" si="15"/>
        <v>0</v>
      </c>
      <c r="AF77" s="45"/>
      <c r="AH77" s="45"/>
      <c r="AI77" s="45"/>
      <c r="AJ77" s="45"/>
      <c r="AK77" s="45"/>
      <c r="AL77" s="45"/>
      <c r="AM77" s="45"/>
      <c r="AN77" s="44">
        <f t="shared" si="16"/>
        <v>0</v>
      </c>
      <c r="AP77" s="396">
        <f t="shared" si="10"/>
        <v>0</v>
      </c>
      <c r="AQ77" s="397">
        <f t="shared" si="5"/>
        <v>0</v>
      </c>
      <c r="AR77" s="398">
        <f t="shared" si="11"/>
        <v>0</v>
      </c>
      <c r="AS77" s="397">
        <f t="shared" si="12"/>
        <v>0</v>
      </c>
      <c r="AT77" s="397">
        <f t="shared" si="6"/>
        <v>0</v>
      </c>
      <c r="AU77" s="398">
        <f t="shared" si="13"/>
        <v>0</v>
      </c>
      <c r="AV77" s="399" t="str">
        <f t="shared" si="7"/>
        <v/>
      </c>
    </row>
    <row r="78" spans="1:48" x14ac:dyDescent="0.2">
      <c r="A78" s="46">
        <v>61</v>
      </c>
      <c r="B78" s="378" t="str">
        <f>IFERROR(VLOOKUP(G78,'AM23.Param'!$C$61:$D$407,2,FALSE),"")</f>
        <v/>
      </c>
      <c r="C78" s="379"/>
      <c r="D78" s="380"/>
      <c r="E78" s="379"/>
      <c r="F78" s="380"/>
      <c r="G78" s="379"/>
      <c r="H78" s="380"/>
      <c r="I78" s="381" t="str">
        <f t="shared" si="8"/>
        <v/>
      </c>
      <c r="J78" s="382"/>
      <c r="K78" s="382"/>
      <c r="L78" s="379"/>
      <c r="M78" s="380"/>
      <c r="N78" s="379"/>
      <c r="O78" s="379"/>
      <c r="P78" s="383"/>
      <c r="Q78" s="383"/>
      <c r="R78" s="383"/>
      <c r="S78" s="384">
        <f t="shared" si="14"/>
        <v>0</v>
      </c>
      <c r="U78" s="30">
        <v>61</v>
      </c>
      <c r="V78" s="42"/>
      <c r="X78" s="42"/>
      <c r="Y78" s="42"/>
      <c r="Z78" s="43">
        <f>SUMIFS('AM23.Financial Instruments'!O$7:O$223,'AM23.Financial Instruments'!$M$7:$M$223,D80)</f>
        <v>0</v>
      </c>
      <c r="AA78" s="42"/>
      <c r="AB78" s="42"/>
      <c r="AC78" s="42"/>
      <c r="AD78" s="44">
        <f t="shared" si="15"/>
        <v>0</v>
      </c>
      <c r="AF78" s="45"/>
      <c r="AH78" s="45"/>
      <c r="AI78" s="45"/>
      <c r="AJ78" s="45"/>
      <c r="AK78" s="45"/>
      <c r="AL78" s="45"/>
      <c r="AM78" s="45"/>
      <c r="AN78" s="44">
        <f t="shared" si="16"/>
        <v>0</v>
      </c>
      <c r="AP78" s="396">
        <f t="shared" si="10"/>
        <v>0</v>
      </c>
      <c r="AQ78" s="397">
        <f t="shared" si="5"/>
        <v>0</v>
      </c>
      <c r="AR78" s="398">
        <f t="shared" si="11"/>
        <v>0</v>
      </c>
      <c r="AS78" s="397">
        <f t="shared" si="12"/>
        <v>0</v>
      </c>
      <c r="AT78" s="397">
        <f t="shared" si="6"/>
        <v>0</v>
      </c>
      <c r="AU78" s="398">
        <f t="shared" si="13"/>
        <v>0</v>
      </c>
      <c r="AV78" s="399" t="str">
        <f t="shared" si="7"/>
        <v/>
      </c>
    </row>
    <row r="79" spans="1:48" x14ac:dyDescent="0.2">
      <c r="A79" s="46">
        <v>62</v>
      </c>
      <c r="B79" s="378" t="str">
        <f>IFERROR(VLOOKUP(G79,'AM23.Param'!$C$61:$D$407,2,FALSE),"")</f>
        <v/>
      </c>
      <c r="C79" s="379"/>
      <c r="D79" s="380"/>
      <c r="E79" s="379"/>
      <c r="F79" s="380"/>
      <c r="G79" s="379"/>
      <c r="H79" s="380"/>
      <c r="I79" s="381" t="str">
        <f t="shared" si="8"/>
        <v/>
      </c>
      <c r="J79" s="382"/>
      <c r="K79" s="382"/>
      <c r="L79" s="379"/>
      <c r="M79" s="380"/>
      <c r="N79" s="379"/>
      <c r="O79" s="379"/>
      <c r="P79" s="383"/>
      <c r="Q79" s="383"/>
      <c r="R79" s="383"/>
      <c r="S79" s="384">
        <f t="shared" si="14"/>
        <v>0</v>
      </c>
      <c r="U79" s="30">
        <v>62</v>
      </c>
      <c r="V79" s="42"/>
      <c r="X79" s="42"/>
      <c r="Y79" s="42"/>
      <c r="Z79" s="43">
        <f>SUMIFS('AM23.Financial Instruments'!O$7:O$223,'AM23.Financial Instruments'!$M$7:$M$223,D81)</f>
        <v>0</v>
      </c>
      <c r="AA79" s="42"/>
      <c r="AB79" s="42"/>
      <c r="AC79" s="42"/>
      <c r="AD79" s="44">
        <f t="shared" si="15"/>
        <v>0</v>
      </c>
      <c r="AF79" s="45"/>
      <c r="AH79" s="45"/>
      <c r="AI79" s="45"/>
      <c r="AJ79" s="45"/>
      <c r="AK79" s="45"/>
      <c r="AL79" s="45"/>
      <c r="AM79" s="45"/>
      <c r="AN79" s="44">
        <f t="shared" si="16"/>
        <v>0</v>
      </c>
      <c r="AP79" s="396">
        <f t="shared" si="10"/>
        <v>0</v>
      </c>
      <c r="AQ79" s="397">
        <f t="shared" si="5"/>
        <v>0</v>
      </c>
      <c r="AR79" s="398">
        <f t="shared" si="11"/>
        <v>0</v>
      </c>
      <c r="AS79" s="397">
        <f t="shared" si="12"/>
        <v>0</v>
      </c>
      <c r="AT79" s="397">
        <f t="shared" si="6"/>
        <v>0</v>
      </c>
      <c r="AU79" s="398">
        <f t="shared" si="13"/>
        <v>0</v>
      </c>
      <c r="AV79" s="399" t="str">
        <f t="shared" si="7"/>
        <v/>
      </c>
    </row>
    <row r="80" spans="1:48" x14ac:dyDescent="0.2">
      <c r="A80" s="46">
        <v>63</v>
      </c>
      <c r="B80" s="378" t="str">
        <f>IFERROR(VLOOKUP(G80,'AM23.Param'!$C$61:$D$407,2,FALSE),"")</f>
        <v/>
      </c>
      <c r="C80" s="379"/>
      <c r="D80" s="380"/>
      <c r="E80" s="379"/>
      <c r="F80" s="380"/>
      <c r="G80" s="379"/>
      <c r="H80" s="380"/>
      <c r="I80" s="381" t="str">
        <f t="shared" si="8"/>
        <v/>
      </c>
      <c r="J80" s="382"/>
      <c r="K80" s="382"/>
      <c r="L80" s="379"/>
      <c r="M80" s="380"/>
      <c r="N80" s="379"/>
      <c r="O80" s="379"/>
      <c r="P80" s="383"/>
      <c r="Q80" s="383"/>
      <c r="R80" s="383"/>
      <c r="S80" s="384">
        <f t="shared" si="14"/>
        <v>0</v>
      </c>
      <c r="U80" s="30">
        <v>63</v>
      </c>
      <c r="V80" s="42"/>
      <c r="X80" s="42"/>
      <c r="Y80" s="42"/>
      <c r="Z80" s="43">
        <f>SUMIFS('AM23.Financial Instruments'!O$7:O$223,'AM23.Financial Instruments'!$M$7:$M$223,D82)</f>
        <v>0</v>
      </c>
      <c r="AA80" s="42"/>
      <c r="AB80" s="42"/>
      <c r="AC80" s="42"/>
      <c r="AD80" s="44">
        <f t="shared" si="15"/>
        <v>0</v>
      </c>
      <c r="AF80" s="45"/>
      <c r="AH80" s="45"/>
      <c r="AI80" s="45"/>
      <c r="AJ80" s="45"/>
      <c r="AK80" s="45"/>
      <c r="AL80" s="45"/>
      <c r="AM80" s="45"/>
      <c r="AN80" s="44">
        <f t="shared" si="16"/>
        <v>0</v>
      </c>
      <c r="AP80" s="396">
        <f t="shared" si="10"/>
        <v>0</v>
      </c>
      <c r="AQ80" s="397">
        <f t="shared" si="5"/>
        <v>0</v>
      </c>
      <c r="AR80" s="398">
        <f t="shared" si="11"/>
        <v>0</v>
      </c>
      <c r="AS80" s="397">
        <f t="shared" si="12"/>
        <v>0</v>
      </c>
      <c r="AT80" s="397">
        <f t="shared" si="6"/>
        <v>0</v>
      </c>
      <c r="AU80" s="398">
        <f t="shared" si="13"/>
        <v>0</v>
      </c>
      <c r="AV80" s="399" t="str">
        <f t="shared" si="7"/>
        <v/>
      </c>
    </row>
    <row r="81" spans="1:48" x14ac:dyDescent="0.2">
      <c r="A81" s="46">
        <v>64</v>
      </c>
      <c r="B81" s="378" t="str">
        <f>IFERROR(VLOOKUP(G81,'AM23.Param'!$C$61:$D$407,2,FALSE),"")</f>
        <v/>
      </c>
      <c r="C81" s="379"/>
      <c r="D81" s="380"/>
      <c r="E81" s="379"/>
      <c r="F81" s="380"/>
      <c r="G81" s="379"/>
      <c r="H81" s="380"/>
      <c r="I81" s="381" t="str">
        <f t="shared" si="8"/>
        <v/>
      </c>
      <c r="J81" s="382"/>
      <c r="K81" s="382"/>
      <c r="L81" s="379"/>
      <c r="M81" s="380"/>
      <c r="N81" s="379"/>
      <c r="O81" s="379"/>
      <c r="P81" s="383"/>
      <c r="Q81" s="383"/>
      <c r="R81" s="383"/>
      <c r="S81" s="384">
        <f t="shared" si="14"/>
        <v>0</v>
      </c>
      <c r="U81" s="30">
        <v>64</v>
      </c>
      <c r="V81" s="42"/>
      <c r="X81" s="42"/>
      <c r="Y81" s="42"/>
      <c r="Z81" s="43">
        <f>SUMIFS('AM23.Financial Instruments'!O$7:O$223,'AM23.Financial Instruments'!$M$7:$M$223,D83)</f>
        <v>0</v>
      </c>
      <c r="AA81" s="42"/>
      <c r="AB81" s="42"/>
      <c r="AC81" s="42"/>
      <c r="AD81" s="44">
        <f t="shared" si="15"/>
        <v>0</v>
      </c>
      <c r="AF81" s="45"/>
      <c r="AH81" s="45"/>
      <c r="AI81" s="45"/>
      <c r="AJ81" s="45"/>
      <c r="AK81" s="45"/>
      <c r="AL81" s="45"/>
      <c r="AM81" s="45"/>
      <c r="AN81" s="44">
        <f t="shared" si="16"/>
        <v>0</v>
      </c>
      <c r="AP81" s="396">
        <f t="shared" si="10"/>
        <v>0</v>
      </c>
      <c r="AQ81" s="397">
        <f t="shared" si="5"/>
        <v>0</v>
      </c>
      <c r="AR81" s="398">
        <f t="shared" si="11"/>
        <v>0</v>
      </c>
      <c r="AS81" s="397">
        <f t="shared" si="12"/>
        <v>0</v>
      </c>
      <c r="AT81" s="397">
        <f t="shared" si="6"/>
        <v>0</v>
      </c>
      <c r="AU81" s="398">
        <f t="shared" si="13"/>
        <v>0</v>
      </c>
      <c r="AV81" s="399" t="str">
        <f t="shared" si="7"/>
        <v/>
      </c>
    </row>
    <row r="82" spans="1:48" x14ac:dyDescent="0.2">
      <c r="A82" s="46">
        <v>65</v>
      </c>
      <c r="B82" s="378" t="str">
        <f>IFERROR(VLOOKUP(G82,'AM23.Param'!$C$61:$D$407,2,FALSE),"")</f>
        <v/>
      </c>
      <c r="C82" s="379"/>
      <c r="D82" s="380"/>
      <c r="E82" s="379"/>
      <c r="F82" s="380"/>
      <c r="G82" s="379"/>
      <c r="H82" s="380"/>
      <c r="I82" s="381" t="str">
        <f t="shared" si="8"/>
        <v/>
      </c>
      <c r="J82" s="382"/>
      <c r="K82" s="382"/>
      <c r="L82" s="379"/>
      <c r="M82" s="380"/>
      <c r="N82" s="379"/>
      <c r="O82" s="379"/>
      <c r="P82" s="383"/>
      <c r="Q82" s="383"/>
      <c r="R82" s="383"/>
      <c r="S82" s="384">
        <f t="shared" si="14"/>
        <v>0</v>
      </c>
      <c r="U82" s="30">
        <v>65</v>
      </c>
      <c r="V82" s="42"/>
      <c r="X82" s="42"/>
      <c r="Y82" s="42"/>
      <c r="Z82" s="43">
        <f>SUMIFS('AM23.Financial Instruments'!O$7:O$223,'AM23.Financial Instruments'!$M$7:$M$223,D84)</f>
        <v>0</v>
      </c>
      <c r="AA82" s="42"/>
      <c r="AB82" s="42"/>
      <c r="AC82" s="42"/>
      <c r="AD82" s="44">
        <f t="shared" si="15"/>
        <v>0</v>
      </c>
      <c r="AF82" s="45"/>
      <c r="AH82" s="45"/>
      <c r="AI82" s="45"/>
      <c r="AJ82" s="45"/>
      <c r="AK82" s="45"/>
      <c r="AL82" s="45"/>
      <c r="AM82" s="45"/>
      <c r="AN82" s="44">
        <f t="shared" si="16"/>
        <v>0</v>
      </c>
      <c r="AP82" s="396">
        <f t="shared" si="10"/>
        <v>0</v>
      </c>
      <c r="AQ82" s="397">
        <f t="shared" ref="AQ82:AQ145" si="17">Y82</f>
        <v>0</v>
      </c>
      <c r="AR82" s="398">
        <f t="shared" si="11"/>
        <v>0</v>
      </c>
      <c r="AS82" s="397">
        <f t="shared" si="12"/>
        <v>0</v>
      </c>
      <c r="AT82" s="397">
        <f t="shared" ref="AT82:AT145" si="18">AI82</f>
        <v>0</v>
      </c>
      <c r="AU82" s="398">
        <f t="shared" si="13"/>
        <v>0</v>
      </c>
      <c r="AV82" s="399" t="str">
        <f t="shared" ref="AV82:AV145" si="19">IFERROR(AD82/AN82,"")</f>
        <v/>
      </c>
    </row>
    <row r="83" spans="1:48" x14ac:dyDescent="0.2">
      <c r="A83" s="46">
        <v>66</v>
      </c>
      <c r="B83" s="378" t="str">
        <f>IFERROR(VLOOKUP(G83,'AM23.Param'!$C$61:$D$407,2,FALSE),"")</f>
        <v/>
      </c>
      <c r="C83" s="379"/>
      <c r="D83" s="380"/>
      <c r="E83" s="379"/>
      <c r="F83" s="380"/>
      <c r="G83" s="379"/>
      <c r="H83" s="380"/>
      <c r="I83" s="381" t="str">
        <f t="shared" ref="I83:I146" si="20">IFERROR(VLOOKUP(H83,$D$18:$F$1017,3,FALSE),"")</f>
        <v/>
      </c>
      <c r="J83" s="382"/>
      <c r="K83" s="382"/>
      <c r="L83" s="379"/>
      <c r="M83" s="380"/>
      <c r="N83" s="379"/>
      <c r="O83" s="379"/>
      <c r="P83" s="383"/>
      <c r="Q83" s="383"/>
      <c r="R83" s="383"/>
      <c r="S83" s="384">
        <f t="shared" si="14"/>
        <v>0</v>
      </c>
      <c r="U83" s="30">
        <v>66</v>
      </c>
      <c r="V83" s="42"/>
      <c r="X83" s="42"/>
      <c r="Y83" s="42"/>
      <c r="Z83" s="43">
        <f>SUMIFS('AM23.Financial Instruments'!O$7:O$223,'AM23.Financial Instruments'!$M$7:$M$223,D85)</f>
        <v>0</v>
      </c>
      <c r="AA83" s="42"/>
      <c r="AB83" s="42"/>
      <c r="AC83" s="42"/>
      <c r="AD83" s="44">
        <f t="shared" si="15"/>
        <v>0</v>
      </c>
      <c r="AF83" s="45"/>
      <c r="AH83" s="45"/>
      <c r="AI83" s="45"/>
      <c r="AJ83" s="45"/>
      <c r="AK83" s="45"/>
      <c r="AL83" s="45"/>
      <c r="AM83" s="45"/>
      <c r="AN83" s="44">
        <f t="shared" si="16"/>
        <v>0</v>
      </c>
      <c r="AP83" s="396">
        <f t="shared" ref="AP83:AP146" si="21">SUMPRODUCT(V$18:V$1017,1*(H$18:H$1017=$D83))</f>
        <v>0</v>
      </c>
      <c r="AQ83" s="397">
        <f t="shared" si="17"/>
        <v>0</v>
      </c>
      <c r="AR83" s="398">
        <f t="shared" ref="AR83:AR146" si="22">AP83-AQ83</f>
        <v>0</v>
      </c>
      <c r="AS83" s="397">
        <f t="shared" ref="AS83:AS146" si="23">SUMPRODUCT(AF$18:AF$1017,1*(H$18:H$1017=$D83))</f>
        <v>0</v>
      </c>
      <c r="AT83" s="397">
        <f t="shared" si="18"/>
        <v>0</v>
      </c>
      <c r="AU83" s="398">
        <f t="shared" ref="AU83:AU146" si="24">AS83-AT83</f>
        <v>0</v>
      </c>
      <c r="AV83" s="399" t="str">
        <f t="shared" si="19"/>
        <v/>
      </c>
    </row>
    <row r="84" spans="1:48" x14ac:dyDescent="0.2">
      <c r="A84" s="46">
        <v>67</v>
      </c>
      <c r="B84" s="378" t="str">
        <f>IFERROR(VLOOKUP(G84,'AM23.Param'!$C$61:$D$407,2,FALSE),"")</f>
        <v/>
      </c>
      <c r="C84" s="379"/>
      <c r="D84" s="380"/>
      <c r="E84" s="379"/>
      <c r="F84" s="380"/>
      <c r="G84" s="379"/>
      <c r="H84" s="380"/>
      <c r="I84" s="381" t="str">
        <f t="shared" si="20"/>
        <v/>
      </c>
      <c r="J84" s="382"/>
      <c r="K84" s="382"/>
      <c r="L84" s="379"/>
      <c r="M84" s="380"/>
      <c r="N84" s="379"/>
      <c r="O84" s="379"/>
      <c r="P84" s="383"/>
      <c r="Q84" s="383"/>
      <c r="R84" s="383"/>
      <c r="S84" s="384">
        <f t="shared" si="14"/>
        <v>0</v>
      </c>
      <c r="U84" s="30">
        <v>67</v>
      </c>
      <c r="V84" s="42"/>
      <c r="X84" s="42"/>
      <c r="Y84" s="42"/>
      <c r="Z84" s="43">
        <f>SUMIFS('AM23.Financial Instruments'!O$7:O$223,'AM23.Financial Instruments'!$M$7:$M$223,D86)</f>
        <v>0</v>
      </c>
      <c r="AA84" s="42"/>
      <c r="AB84" s="42"/>
      <c r="AC84" s="42"/>
      <c r="AD84" s="44">
        <f t="shared" si="15"/>
        <v>0</v>
      </c>
      <c r="AF84" s="45"/>
      <c r="AH84" s="45"/>
      <c r="AI84" s="45"/>
      <c r="AJ84" s="45"/>
      <c r="AK84" s="45"/>
      <c r="AL84" s="45"/>
      <c r="AM84" s="45"/>
      <c r="AN84" s="44">
        <f t="shared" si="16"/>
        <v>0</v>
      </c>
      <c r="AP84" s="396">
        <f t="shared" si="21"/>
        <v>0</v>
      </c>
      <c r="AQ84" s="397">
        <f t="shared" si="17"/>
        <v>0</v>
      </c>
      <c r="AR84" s="398">
        <f t="shared" si="22"/>
        <v>0</v>
      </c>
      <c r="AS84" s="397">
        <f t="shared" si="23"/>
        <v>0</v>
      </c>
      <c r="AT84" s="397">
        <f t="shared" si="18"/>
        <v>0</v>
      </c>
      <c r="AU84" s="398">
        <f t="shared" si="24"/>
        <v>0</v>
      </c>
      <c r="AV84" s="399" t="str">
        <f t="shared" si="19"/>
        <v/>
      </c>
    </row>
    <row r="85" spans="1:48" x14ac:dyDescent="0.2">
      <c r="A85" s="46">
        <v>68</v>
      </c>
      <c r="B85" s="378" t="str">
        <f>IFERROR(VLOOKUP(G85,'AM23.Param'!$C$61:$D$407,2,FALSE),"")</f>
        <v/>
      </c>
      <c r="C85" s="379"/>
      <c r="D85" s="380"/>
      <c r="E85" s="379"/>
      <c r="F85" s="380"/>
      <c r="G85" s="379"/>
      <c r="H85" s="380"/>
      <c r="I85" s="381" t="str">
        <f t="shared" si="20"/>
        <v/>
      </c>
      <c r="J85" s="382"/>
      <c r="K85" s="382"/>
      <c r="L85" s="379"/>
      <c r="M85" s="380"/>
      <c r="N85" s="379"/>
      <c r="O85" s="379"/>
      <c r="P85" s="383"/>
      <c r="Q85" s="383"/>
      <c r="R85" s="383"/>
      <c r="S85" s="384">
        <f t="shared" ref="S85:S148" si="25">Q85-R85</f>
        <v>0</v>
      </c>
      <c r="U85" s="30">
        <v>68</v>
      </c>
      <c r="V85" s="42"/>
      <c r="X85" s="42"/>
      <c r="Y85" s="42"/>
      <c r="Z85" s="43">
        <f>SUMIFS('AM23.Financial Instruments'!O$7:O$223,'AM23.Financial Instruments'!$M$7:$M$223,D87)</f>
        <v>0</v>
      </c>
      <c r="AA85" s="42"/>
      <c r="AB85" s="42"/>
      <c r="AC85" s="42"/>
      <c r="AD85" s="44">
        <f t="shared" ref="AD85:AD148" si="26">X85-SUM(Y85:AC85)</f>
        <v>0</v>
      </c>
      <c r="AF85" s="45"/>
      <c r="AH85" s="45"/>
      <c r="AI85" s="45"/>
      <c r="AJ85" s="45"/>
      <c r="AK85" s="45"/>
      <c r="AL85" s="45"/>
      <c r="AM85" s="45"/>
      <c r="AN85" s="44">
        <f t="shared" ref="AN85:AN148" si="27">AH85-SUM(AI85:AM85)</f>
        <v>0</v>
      </c>
      <c r="AP85" s="396">
        <f t="shared" si="21"/>
        <v>0</v>
      </c>
      <c r="AQ85" s="397">
        <f t="shared" si="17"/>
        <v>0</v>
      </c>
      <c r="AR85" s="398">
        <f t="shared" si="22"/>
        <v>0</v>
      </c>
      <c r="AS85" s="397">
        <f t="shared" si="23"/>
        <v>0</v>
      </c>
      <c r="AT85" s="397">
        <f t="shared" si="18"/>
        <v>0</v>
      </c>
      <c r="AU85" s="398">
        <f t="shared" si="24"/>
        <v>0</v>
      </c>
      <c r="AV85" s="399" t="str">
        <f t="shared" si="19"/>
        <v/>
      </c>
    </row>
    <row r="86" spans="1:48" x14ac:dyDescent="0.2">
      <c r="A86" s="46">
        <v>69</v>
      </c>
      <c r="B86" s="378" t="str">
        <f>IFERROR(VLOOKUP(G86,'AM23.Param'!$C$61:$D$407,2,FALSE),"")</f>
        <v/>
      </c>
      <c r="C86" s="379"/>
      <c r="D86" s="380"/>
      <c r="E86" s="379"/>
      <c r="F86" s="380"/>
      <c r="G86" s="379"/>
      <c r="H86" s="380"/>
      <c r="I86" s="381" t="str">
        <f t="shared" si="20"/>
        <v/>
      </c>
      <c r="J86" s="382"/>
      <c r="K86" s="382"/>
      <c r="L86" s="379"/>
      <c r="M86" s="380"/>
      <c r="N86" s="379"/>
      <c r="O86" s="379"/>
      <c r="P86" s="383"/>
      <c r="Q86" s="383"/>
      <c r="R86" s="383"/>
      <c r="S86" s="384">
        <f t="shared" si="25"/>
        <v>0</v>
      </c>
      <c r="U86" s="30">
        <v>69</v>
      </c>
      <c r="V86" s="42"/>
      <c r="X86" s="42"/>
      <c r="Y86" s="42"/>
      <c r="Z86" s="43">
        <f>SUMIFS('AM23.Financial Instruments'!O$7:O$223,'AM23.Financial Instruments'!$M$7:$M$223,D88)</f>
        <v>0</v>
      </c>
      <c r="AA86" s="42"/>
      <c r="AB86" s="42"/>
      <c r="AC86" s="42"/>
      <c r="AD86" s="44">
        <f t="shared" si="26"/>
        <v>0</v>
      </c>
      <c r="AF86" s="45"/>
      <c r="AH86" s="45"/>
      <c r="AI86" s="45"/>
      <c r="AJ86" s="45"/>
      <c r="AK86" s="45"/>
      <c r="AL86" s="45"/>
      <c r="AM86" s="45"/>
      <c r="AN86" s="44">
        <f t="shared" si="27"/>
        <v>0</v>
      </c>
      <c r="AP86" s="396">
        <f t="shared" si="21"/>
        <v>0</v>
      </c>
      <c r="AQ86" s="397">
        <f t="shared" si="17"/>
        <v>0</v>
      </c>
      <c r="AR86" s="398">
        <f t="shared" si="22"/>
        <v>0</v>
      </c>
      <c r="AS86" s="397">
        <f t="shared" si="23"/>
        <v>0</v>
      </c>
      <c r="AT86" s="397">
        <f t="shared" si="18"/>
        <v>0</v>
      </c>
      <c r="AU86" s="398">
        <f t="shared" si="24"/>
        <v>0</v>
      </c>
      <c r="AV86" s="399" t="str">
        <f t="shared" si="19"/>
        <v/>
      </c>
    </row>
    <row r="87" spans="1:48" x14ac:dyDescent="0.2">
      <c r="A87" s="46">
        <v>70</v>
      </c>
      <c r="B87" s="378" t="str">
        <f>IFERROR(VLOOKUP(G87,'AM23.Param'!$C$61:$D$407,2,FALSE),"")</f>
        <v/>
      </c>
      <c r="C87" s="379"/>
      <c r="D87" s="380"/>
      <c r="E87" s="379"/>
      <c r="F87" s="380"/>
      <c r="G87" s="379"/>
      <c r="H87" s="380"/>
      <c r="I87" s="381" t="str">
        <f t="shared" si="20"/>
        <v/>
      </c>
      <c r="J87" s="382"/>
      <c r="K87" s="382"/>
      <c r="L87" s="379"/>
      <c r="M87" s="380"/>
      <c r="N87" s="379"/>
      <c r="O87" s="379"/>
      <c r="P87" s="383"/>
      <c r="Q87" s="383"/>
      <c r="R87" s="383"/>
      <c r="S87" s="384">
        <f t="shared" si="25"/>
        <v>0</v>
      </c>
      <c r="U87" s="30">
        <v>70</v>
      </c>
      <c r="V87" s="42"/>
      <c r="X87" s="42"/>
      <c r="Y87" s="42"/>
      <c r="Z87" s="43">
        <f>SUMIFS('AM23.Financial Instruments'!O$7:O$223,'AM23.Financial Instruments'!$M$7:$M$223,D89)</f>
        <v>0</v>
      </c>
      <c r="AA87" s="42"/>
      <c r="AB87" s="42"/>
      <c r="AC87" s="42"/>
      <c r="AD87" s="44">
        <f t="shared" si="26"/>
        <v>0</v>
      </c>
      <c r="AF87" s="45"/>
      <c r="AH87" s="45"/>
      <c r="AI87" s="45"/>
      <c r="AJ87" s="45"/>
      <c r="AK87" s="45"/>
      <c r="AL87" s="45"/>
      <c r="AM87" s="45"/>
      <c r="AN87" s="44">
        <f t="shared" si="27"/>
        <v>0</v>
      </c>
      <c r="AP87" s="396">
        <f t="shared" si="21"/>
        <v>0</v>
      </c>
      <c r="AQ87" s="397">
        <f t="shared" si="17"/>
        <v>0</v>
      </c>
      <c r="AR87" s="398">
        <f t="shared" si="22"/>
        <v>0</v>
      </c>
      <c r="AS87" s="397">
        <f t="shared" si="23"/>
        <v>0</v>
      </c>
      <c r="AT87" s="397">
        <f t="shared" si="18"/>
        <v>0</v>
      </c>
      <c r="AU87" s="398">
        <f t="shared" si="24"/>
        <v>0</v>
      </c>
      <c r="AV87" s="399" t="str">
        <f t="shared" si="19"/>
        <v/>
      </c>
    </row>
    <row r="88" spans="1:48" x14ac:dyDescent="0.2">
      <c r="A88" s="46">
        <v>71</v>
      </c>
      <c r="B88" s="378" t="str">
        <f>IFERROR(VLOOKUP(G88,'AM23.Param'!$C$61:$D$407,2,FALSE),"")</f>
        <v/>
      </c>
      <c r="C88" s="379"/>
      <c r="D88" s="380"/>
      <c r="E88" s="379"/>
      <c r="F88" s="380"/>
      <c r="G88" s="379"/>
      <c r="H88" s="380"/>
      <c r="I88" s="381" t="str">
        <f t="shared" si="20"/>
        <v/>
      </c>
      <c r="J88" s="382"/>
      <c r="K88" s="382"/>
      <c r="L88" s="379"/>
      <c r="M88" s="380"/>
      <c r="N88" s="379"/>
      <c r="O88" s="379"/>
      <c r="P88" s="383"/>
      <c r="Q88" s="383"/>
      <c r="R88" s="383"/>
      <c r="S88" s="384">
        <f t="shared" si="25"/>
        <v>0</v>
      </c>
      <c r="U88" s="30">
        <v>71</v>
      </c>
      <c r="V88" s="42"/>
      <c r="X88" s="42"/>
      <c r="Y88" s="42"/>
      <c r="Z88" s="43">
        <f>SUMIFS('AM23.Financial Instruments'!O$7:O$223,'AM23.Financial Instruments'!$M$7:$M$223,D90)</f>
        <v>0</v>
      </c>
      <c r="AA88" s="42"/>
      <c r="AB88" s="42"/>
      <c r="AC88" s="42"/>
      <c r="AD88" s="44">
        <f t="shared" si="26"/>
        <v>0</v>
      </c>
      <c r="AF88" s="45"/>
      <c r="AH88" s="45"/>
      <c r="AI88" s="45"/>
      <c r="AJ88" s="45"/>
      <c r="AK88" s="45"/>
      <c r="AL88" s="45"/>
      <c r="AM88" s="45"/>
      <c r="AN88" s="44">
        <f t="shared" si="27"/>
        <v>0</v>
      </c>
      <c r="AP88" s="396">
        <f t="shared" si="21"/>
        <v>0</v>
      </c>
      <c r="AQ88" s="397">
        <f t="shared" si="17"/>
        <v>0</v>
      </c>
      <c r="AR88" s="398">
        <f t="shared" si="22"/>
        <v>0</v>
      </c>
      <c r="AS88" s="397">
        <f t="shared" si="23"/>
        <v>0</v>
      </c>
      <c r="AT88" s="397">
        <f t="shared" si="18"/>
        <v>0</v>
      </c>
      <c r="AU88" s="398">
        <f t="shared" si="24"/>
        <v>0</v>
      </c>
      <c r="AV88" s="399" t="str">
        <f t="shared" si="19"/>
        <v/>
      </c>
    </row>
    <row r="89" spans="1:48" x14ac:dyDescent="0.2">
      <c r="A89" s="46">
        <v>72</v>
      </c>
      <c r="B89" s="378" t="str">
        <f>IFERROR(VLOOKUP(G89,'AM23.Param'!$C$61:$D$407,2,FALSE),"")</f>
        <v/>
      </c>
      <c r="C89" s="379"/>
      <c r="D89" s="380"/>
      <c r="E89" s="379"/>
      <c r="F89" s="380"/>
      <c r="G89" s="379"/>
      <c r="H89" s="380"/>
      <c r="I89" s="381" t="str">
        <f t="shared" si="20"/>
        <v/>
      </c>
      <c r="J89" s="382"/>
      <c r="K89" s="382"/>
      <c r="L89" s="379"/>
      <c r="M89" s="380"/>
      <c r="N89" s="379"/>
      <c r="O89" s="379"/>
      <c r="P89" s="383"/>
      <c r="Q89" s="383"/>
      <c r="R89" s="383"/>
      <c r="S89" s="384">
        <f t="shared" si="25"/>
        <v>0</v>
      </c>
      <c r="U89" s="30">
        <v>72</v>
      </c>
      <c r="V89" s="42"/>
      <c r="X89" s="42"/>
      <c r="Y89" s="42"/>
      <c r="Z89" s="43">
        <f>SUMIFS('AM23.Financial Instruments'!O$7:O$223,'AM23.Financial Instruments'!$M$7:$M$223,D91)</f>
        <v>0</v>
      </c>
      <c r="AA89" s="42"/>
      <c r="AB89" s="42"/>
      <c r="AC89" s="42"/>
      <c r="AD89" s="44">
        <f t="shared" si="26"/>
        <v>0</v>
      </c>
      <c r="AF89" s="45"/>
      <c r="AH89" s="45"/>
      <c r="AI89" s="45"/>
      <c r="AJ89" s="45"/>
      <c r="AK89" s="45"/>
      <c r="AL89" s="45"/>
      <c r="AM89" s="45"/>
      <c r="AN89" s="44">
        <f t="shared" si="27"/>
        <v>0</v>
      </c>
      <c r="AP89" s="396">
        <f t="shared" si="21"/>
        <v>0</v>
      </c>
      <c r="AQ89" s="397">
        <f t="shared" si="17"/>
        <v>0</v>
      </c>
      <c r="AR89" s="398">
        <f t="shared" si="22"/>
        <v>0</v>
      </c>
      <c r="AS89" s="397">
        <f t="shared" si="23"/>
        <v>0</v>
      </c>
      <c r="AT89" s="397">
        <f t="shared" si="18"/>
        <v>0</v>
      </c>
      <c r="AU89" s="398">
        <f t="shared" si="24"/>
        <v>0</v>
      </c>
      <c r="AV89" s="399" t="str">
        <f t="shared" si="19"/>
        <v/>
      </c>
    </row>
    <row r="90" spans="1:48" x14ac:dyDescent="0.2">
      <c r="A90" s="46">
        <v>73</v>
      </c>
      <c r="B90" s="378" t="str">
        <f>IFERROR(VLOOKUP(G90,'AM23.Param'!$C$61:$D$407,2,FALSE),"")</f>
        <v/>
      </c>
      <c r="C90" s="379"/>
      <c r="D90" s="380"/>
      <c r="E90" s="379"/>
      <c r="F90" s="380"/>
      <c r="G90" s="379"/>
      <c r="H90" s="380"/>
      <c r="I90" s="381" t="str">
        <f t="shared" si="20"/>
        <v/>
      </c>
      <c r="J90" s="382"/>
      <c r="K90" s="382"/>
      <c r="L90" s="379"/>
      <c r="M90" s="380"/>
      <c r="N90" s="379"/>
      <c r="O90" s="379"/>
      <c r="P90" s="383"/>
      <c r="Q90" s="383"/>
      <c r="R90" s="383"/>
      <c r="S90" s="384">
        <f t="shared" si="25"/>
        <v>0</v>
      </c>
      <c r="U90" s="30">
        <v>73</v>
      </c>
      <c r="V90" s="42"/>
      <c r="X90" s="42"/>
      <c r="Y90" s="42"/>
      <c r="Z90" s="43">
        <f>SUMIFS('AM23.Financial Instruments'!O$7:O$223,'AM23.Financial Instruments'!$M$7:$M$223,D92)</f>
        <v>0</v>
      </c>
      <c r="AA90" s="42"/>
      <c r="AB90" s="42"/>
      <c r="AC90" s="42"/>
      <c r="AD90" s="44">
        <f t="shared" si="26"/>
        <v>0</v>
      </c>
      <c r="AF90" s="45"/>
      <c r="AH90" s="45"/>
      <c r="AI90" s="45"/>
      <c r="AJ90" s="45"/>
      <c r="AK90" s="45"/>
      <c r="AL90" s="45"/>
      <c r="AM90" s="45"/>
      <c r="AN90" s="44">
        <f t="shared" si="27"/>
        <v>0</v>
      </c>
      <c r="AP90" s="396">
        <f t="shared" si="21"/>
        <v>0</v>
      </c>
      <c r="AQ90" s="397">
        <f t="shared" si="17"/>
        <v>0</v>
      </c>
      <c r="AR90" s="398">
        <f t="shared" si="22"/>
        <v>0</v>
      </c>
      <c r="AS90" s="397">
        <f t="shared" si="23"/>
        <v>0</v>
      </c>
      <c r="AT90" s="397">
        <f t="shared" si="18"/>
        <v>0</v>
      </c>
      <c r="AU90" s="398">
        <f t="shared" si="24"/>
        <v>0</v>
      </c>
      <c r="AV90" s="399" t="str">
        <f t="shared" si="19"/>
        <v/>
      </c>
    </row>
    <row r="91" spans="1:48" x14ac:dyDescent="0.2">
      <c r="A91" s="46">
        <v>74</v>
      </c>
      <c r="B91" s="378" t="str">
        <f>IFERROR(VLOOKUP(G91,'AM23.Param'!$C$61:$D$407,2,FALSE),"")</f>
        <v/>
      </c>
      <c r="C91" s="379"/>
      <c r="D91" s="380"/>
      <c r="E91" s="379"/>
      <c r="F91" s="380"/>
      <c r="G91" s="379"/>
      <c r="H91" s="380"/>
      <c r="I91" s="381" t="str">
        <f t="shared" si="20"/>
        <v/>
      </c>
      <c r="J91" s="382"/>
      <c r="K91" s="382"/>
      <c r="L91" s="379"/>
      <c r="M91" s="380"/>
      <c r="N91" s="379"/>
      <c r="O91" s="379"/>
      <c r="P91" s="383"/>
      <c r="Q91" s="383"/>
      <c r="R91" s="383"/>
      <c r="S91" s="384">
        <f t="shared" si="25"/>
        <v>0</v>
      </c>
      <c r="U91" s="30">
        <v>74</v>
      </c>
      <c r="V91" s="42"/>
      <c r="X91" s="42"/>
      <c r="Y91" s="42"/>
      <c r="Z91" s="43">
        <f>SUMIFS('AM23.Financial Instruments'!O$7:O$223,'AM23.Financial Instruments'!$M$7:$M$223,D93)</f>
        <v>0</v>
      </c>
      <c r="AA91" s="42"/>
      <c r="AB91" s="42"/>
      <c r="AC91" s="42"/>
      <c r="AD91" s="44">
        <f t="shared" si="26"/>
        <v>0</v>
      </c>
      <c r="AF91" s="45"/>
      <c r="AH91" s="45"/>
      <c r="AI91" s="45"/>
      <c r="AJ91" s="45"/>
      <c r="AK91" s="45"/>
      <c r="AL91" s="45"/>
      <c r="AM91" s="45"/>
      <c r="AN91" s="44">
        <f t="shared" si="27"/>
        <v>0</v>
      </c>
      <c r="AP91" s="396">
        <f t="shared" si="21"/>
        <v>0</v>
      </c>
      <c r="AQ91" s="397">
        <f t="shared" si="17"/>
        <v>0</v>
      </c>
      <c r="AR91" s="398">
        <f t="shared" si="22"/>
        <v>0</v>
      </c>
      <c r="AS91" s="397">
        <f t="shared" si="23"/>
        <v>0</v>
      </c>
      <c r="AT91" s="397">
        <f t="shared" si="18"/>
        <v>0</v>
      </c>
      <c r="AU91" s="398">
        <f t="shared" si="24"/>
        <v>0</v>
      </c>
      <c r="AV91" s="399" t="str">
        <f t="shared" si="19"/>
        <v/>
      </c>
    </row>
    <row r="92" spans="1:48" x14ac:dyDescent="0.2">
      <c r="A92" s="46">
        <v>75</v>
      </c>
      <c r="B92" s="378" t="str">
        <f>IFERROR(VLOOKUP(G92,'AM23.Param'!$C$61:$D$407,2,FALSE),"")</f>
        <v/>
      </c>
      <c r="C92" s="379"/>
      <c r="D92" s="380"/>
      <c r="E92" s="379"/>
      <c r="F92" s="380"/>
      <c r="G92" s="379"/>
      <c r="H92" s="380"/>
      <c r="I92" s="381" t="str">
        <f t="shared" si="20"/>
        <v/>
      </c>
      <c r="J92" s="382"/>
      <c r="K92" s="382"/>
      <c r="L92" s="379"/>
      <c r="M92" s="380"/>
      <c r="N92" s="379"/>
      <c r="O92" s="379"/>
      <c r="P92" s="383"/>
      <c r="Q92" s="383"/>
      <c r="R92" s="383"/>
      <c r="S92" s="384">
        <f t="shared" si="25"/>
        <v>0</v>
      </c>
      <c r="U92" s="30">
        <v>75</v>
      </c>
      <c r="V92" s="42"/>
      <c r="X92" s="42"/>
      <c r="Y92" s="42"/>
      <c r="Z92" s="43">
        <f>SUMIFS('AM23.Financial Instruments'!O$7:O$223,'AM23.Financial Instruments'!$M$7:$M$223,D94)</f>
        <v>0</v>
      </c>
      <c r="AA92" s="42"/>
      <c r="AB92" s="42"/>
      <c r="AC92" s="42"/>
      <c r="AD92" s="44">
        <f t="shared" si="26"/>
        <v>0</v>
      </c>
      <c r="AF92" s="45"/>
      <c r="AH92" s="45"/>
      <c r="AI92" s="45"/>
      <c r="AJ92" s="45"/>
      <c r="AK92" s="45"/>
      <c r="AL92" s="45"/>
      <c r="AM92" s="45"/>
      <c r="AN92" s="44">
        <f t="shared" si="27"/>
        <v>0</v>
      </c>
      <c r="AP92" s="396">
        <f t="shared" si="21"/>
        <v>0</v>
      </c>
      <c r="AQ92" s="397">
        <f t="shared" si="17"/>
        <v>0</v>
      </c>
      <c r="AR92" s="398">
        <f t="shared" si="22"/>
        <v>0</v>
      </c>
      <c r="AS92" s="397">
        <f t="shared" si="23"/>
        <v>0</v>
      </c>
      <c r="AT92" s="397">
        <f t="shared" si="18"/>
        <v>0</v>
      </c>
      <c r="AU92" s="398">
        <f t="shared" si="24"/>
        <v>0</v>
      </c>
      <c r="AV92" s="399" t="str">
        <f t="shared" si="19"/>
        <v/>
      </c>
    </row>
    <row r="93" spans="1:48" x14ac:dyDescent="0.2">
      <c r="A93" s="46">
        <v>76</v>
      </c>
      <c r="B93" s="378" t="str">
        <f>IFERROR(VLOOKUP(G93,'AM23.Param'!$C$61:$D$407,2,FALSE),"")</f>
        <v/>
      </c>
      <c r="C93" s="379"/>
      <c r="D93" s="380"/>
      <c r="E93" s="379"/>
      <c r="F93" s="380"/>
      <c r="G93" s="379"/>
      <c r="H93" s="380"/>
      <c r="I93" s="381" t="str">
        <f t="shared" si="20"/>
        <v/>
      </c>
      <c r="J93" s="382"/>
      <c r="K93" s="382"/>
      <c r="L93" s="379"/>
      <c r="M93" s="380"/>
      <c r="N93" s="379"/>
      <c r="O93" s="379"/>
      <c r="P93" s="383"/>
      <c r="Q93" s="383"/>
      <c r="R93" s="383"/>
      <c r="S93" s="384">
        <f t="shared" si="25"/>
        <v>0</v>
      </c>
      <c r="U93" s="30">
        <v>76</v>
      </c>
      <c r="V93" s="42"/>
      <c r="X93" s="42"/>
      <c r="Y93" s="42"/>
      <c r="Z93" s="43">
        <f>SUMIFS('AM23.Financial Instruments'!O$7:O$223,'AM23.Financial Instruments'!$M$7:$M$223,D95)</f>
        <v>0</v>
      </c>
      <c r="AA93" s="42"/>
      <c r="AB93" s="42"/>
      <c r="AC93" s="42"/>
      <c r="AD93" s="44">
        <f t="shared" si="26"/>
        <v>0</v>
      </c>
      <c r="AF93" s="45"/>
      <c r="AH93" s="45"/>
      <c r="AI93" s="45"/>
      <c r="AJ93" s="45"/>
      <c r="AK93" s="45"/>
      <c r="AL93" s="45"/>
      <c r="AM93" s="45"/>
      <c r="AN93" s="44">
        <f t="shared" si="27"/>
        <v>0</v>
      </c>
      <c r="AP93" s="396">
        <f t="shared" si="21"/>
        <v>0</v>
      </c>
      <c r="AQ93" s="397">
        <f t="shared" si="17"/>
        <v>0</v>
      </c>
      <c r="AR93" s="398">
        <f t="shared" si="22"/>
        <v>0</v>
      </c>
      <c r="AS93" s="397">
        <f t="shared" si="23"/>
        <v>0</v>
      </c>
      <c r="AT93" s="397">
        <f t="shared" si="18"/>
        <v>0</v>
      </c>
      <c r="AU93" s="398">
        <f t="shared" si="24"/>
        <v>0</v>
      </c>
      <c r="AV93" s="399" t="str">
        <f t="shared" si="19"/>
        <v/>
      </c>
    </row>
    <row r="94" spans="1:48" x14ac:dyDescent="0.2">
      <c r="A94" s="46">
        <v>77</v>
      </c>
      <c r="B94" s="378" t="str">
        <f>IFERROR(VLOOKUP(G94,'AM23.Param'!$C$61:$D$407,2,FALSE),"")</f>
        <v/>
      </c>
      <c r="C94" s="379"/>
      <c r="D94" s="380"/>
      <c r="E94" s="379"/>
      <c r="F94" s="380"/>
      <c r="G94" s="379"/>
      <c r="H94" s="380"/>
      <c r="I94" s="381" t="str">
        <f t="shared" si="20"/>
        <v/>
      </c>
      <c r="J94" s="382"/>
      <c r="K94" s="382"/>
      <c r="L94" s="379"/>
      <c r="M94" s="380"/>
      <c r="N94" s="379"/>
      <c r="O94" s="379"/>
      <c r="P94" s="383"/>
      <c r="Q94" s="383"/>
      <c r="R94" s="383"/>
      <c r="S94" s="384">
        <f t="shared" si="25"/>
        <v>0</v>
      </c>
      <c r="U94" s="30">
        <v>77</v>
      </c>
      <c r="V94" s="42"/>
      <c r="X94" s="42"/>
      <c r="Y94" s="42"/>
      <c r="Z94" s="43">
        <f>SUMIFS('AM23.Financial Instruments'!O$7:O$223,'AM23.Financial Instruments'!$M$7:$M$223,D96)</f>
        <v>0</v>
      </c>
      <c r="AA94" s="42"/>
      <c r="AB94" s="42"/>
      <c r="AC94" s="42"/>
      <c r="AD94" s="44">
        <f t="shared" si="26"/>
        <v>0</v>
      </c>
      <c r="AF94" s="45"/>
      <c r="AH94" s="45"/>
      <c r="AI94" s="45"/>
      <c r="AJ94" s="45"/>
      <c r="AK94" s="45"/>
      <c r="AL94" s="45"/>
      <c r="AM94" s="45"/>
      <c r="AN94" s="44">
        <f t="shared" si="27"/>
        <v>0</v>
      </c>
      <c r="AP94" s="396">
        <f t="shared" si="21"/>
        <v>0</v>
      </c>
      <c r="AQ94" s="397">
        <f t="shared" si="17"/>
        <v>0</v>
      </c>
      <c r="AR94" s="398">
        <f t="shared" si="22"/>
        <v>0</v>
      </c>
      <c r="AS94" s="397">
        <f t="shared" si="23"/>
        <v>0</v>
      </c>
      <c r="AT94" s="397">
        <f t="shared" si="18"/>
        <v>0</v>
      </c>
      <c r="AU94" s="398">
        <f t="shared" si="24"/>
        <v>0</v>
      </c>
      <c r="AV94" s="399" t="str">
        <f t="shared" si="19"/>
        <v/>
      </c>
    </row>
    <row r="95" spans="1:48" x14ac:dyDescent="0.2">
      <c r="A95" s="46">
        <v>78</v>
      </c>
      <c r="B95" s="378" t="str">
        <f>IFERROR(VLOOKUP(G95,'AM23.Param'!$C$61:$D$407,2,FALSE),"")</f>
        <v/>
      </c>
      <c r="C95" s="379"/>
      <c r="D95" s="380"/>
      <c r="E95" s="379"/>
      <c r="F95" s="380"/>
      <c r="G95" s="379"/>
      <c r="H95" s="380"/>
      <c r="I95" s="381" t="str">
        <f t="shared" si="20"/>
        <v/>
      </c>
      <c r="J95" s="382"/>
      <c r="K95" s="382"/>
      <c r="L95" s="379"/>
      <c r="M95" s="380"/>
      <c r="N95" s="379"/>
      <c r="O95" s="379"/>
      <c r="P95" s="383"/>
      <c r="Q95" s="383"/>
      <c r="R95" s="383"/>
      <c r="S95" s="384">
        <f t="shared" si="25"/>
        <v>0</v>
      </c>
      <c r="U95" s="30">
        <v>78</v>
      </c>
      <c r="V95" s="42"/>
      <c r="X95" s="42"/>
      <c r="Y95" s="42"/>
      <c r="Z95" s="43">
        <f>SUMIFS('AM23.Financial Instruments'!O$7:O$223,'AM23.Financial Instruments'!$M$7:$M$223,D97)</f>
        <v>0</v>
      </c>
      <c r="AA95" s="42"/>
      <c r="AB95" s="42"/>
      <c r="AC95" s="42"/>
      <c r="AD95" s="44">
        <f t="shared" si="26"/>
        <v>0</v>
      </c>
      <c r="AF95" s="45"/>
      <c r="AH95" s="45"/>
      <c r="AI95" s="45"/>
      <c r="AJ95" s="45"/>
      <c r="AK95" s="45"/>
      <c r="AL95" s="45"/>
      <c r="AM95" s="45"/>
      <c r="AN95" s="44">
        <f t="shared" si="27"/>
        <v>0</v>
      </c>
      <c r="AP95" s="396">
        <f t="shared" si="21"/>
        <v>0</v>
      </c>
      <c r="AQ95" s="397">
        <f t="shared" si="17"/>
        <v>0</v>
      </c>
      <c r="AR95" s="398">
        <f t="shared" si="22"/>
        <v>0</v>
      </c>
      <c r="AS95" s="397">
        <f t="shared" si="23"/>
        <v>0</v>
      </c>
      <c r="AT95" s="397">
        <f t="shared" si="18"/>
        <v>0</v>
      </c>
      <c r="AU95" s="398">
        <f t="shared" si="24"/>
        <v>0</v>
      </c>
      <c r="AV95" s="399" t="str">
        <f t="shared" si="19"/>
        <v/>
      </c>
    </row>
    <row r="96" spans="1:48" x14ac:dyDescent="0.2">
      <c r="A96" s="46">
        <v>79</v>
      </c>
      <c r="B96" s="378" t="str">
        <f>IFERROR(VLOOKUP(G96,'AM23.Param'!$C$61:$D$407,2,FALSE),"")</f>
        <v/>
      </c>
      <c r="C96" s="379"/>
      <c r="D96" s="380"/>
      <c r="E96" s="379"/>
      <c r="F96" s="380"/>
      <c r="G96" s="379"/>
      <c r="H96" s="380"/>
      <c r="I96" s="381" t="str">
        <f t="shared" si="20"/>
        <v/>
      </c>
      <c r="J96" s="382"/>
      <c r="K96" s="382"/>
      <c r="L96" s="379"/>
      <c r="M96" s="380"/>
      <c r="N96" s="379"/>
      <c r="O96" s="379"/>
      <c r="P96" s="383"/>
      <c r="Q96" s="383"/>
      <c r="R96" s="383"/>
      <c r="S96" s="384">
        <f t="shared" si="25"/>
        <v>0</v>
      </c>
      <c r="U96" s="30">
        <v>79</v>
      </c>
      <c r="V96" s="42"/>
      <c r="X96" s="42"/>
      <c r="Y96" s="42"/>
      <c r="Z96" s="43">
        <f>SUMIFS('AM23.Financial Instruments'!O$7:O$223,'AM23.Financial Instruments'!$M$7:$M$223,D98)</f>
        <v>0</v>
      </c>
      <c r="AA96" s="42"/>
      <c r="AB96" s="42"/>
      <c r="AC96" s="42"/>
      <c r="AD96" s="44">
        <f t="shared" si="26"/>
        <v>0</v>
      </c>
      <c r="AF96" s="45"/>
      <c r="AH96" s="45"/>
      <c r="AI96" s="45"/>
      <c r="AJ96" s="45"/>
      <c r="AK96" s="45"/>
      <c r="AL96" s="45"/>
      <c r="AM96" s="45"/>
      <c r="AN96" s="44">
        <f t="shared" si="27"/>
        <v>0</v>
      </c>
      <c r="AP96" s="396">
        <f t="shared" si="21"/>
        <v>0</v>
      </c>
      <c r="AQ96" s="397">
        <f t="shared" si="17"/>
        <v>0</v>
      </c>
      <c r="AR96" s="398">
        <f t="shared" si="22"/>
        <v>0</v>
      </c>
      <c r="AS96" s="397">
        <f t="shared" si="23"/>
        <v>0</v>
      </c>
      <c r="AT96" s="397">
        <f t="shared" si="18"/>
        <v>0</v>
      </c>
      <c r="AU96" s="398">
        <f t="shared" si="24"/>
        <v>0</v>
      </c>
      <c r="AV96" s="399" t="str">
        <f t="shared" si="19"/>
        <v/>
      </c>
    </row>
    <row r="97" spans="1:48" x14ac:dyDescent="0.2">
      <c r="A97" s="46">
        <v>80</v>
      </c>
      <c r="B97" s="378" t="str">
        <f>IFERROR(VLOOKUP(G97,'AM23.Param'!$C$61:$D$407,2,FALSE),"")</f>
        <v/>
      </c>
      <c r="C97" s="379"/>
      <c r="D97" s="380"/>
      <c r="E97" s="379"/>
      <c r="F97" s="380"/>
      <c r="G97" s="379"/>
      <c r="H97" s="380"/>
      <c r="I97" s="381" t="str">
        <f t="shared" si="20"/>
        <v/>
      </c>
      <c r="J97" s="382"/>
      <c r="K97" s="382"/>
      <c r="L97" s="379"/>
      <c r="M97" s="380"/>
      <c r="N97" s="379"/>
      <c r="O97" s="379"/>
      <c r="P97" s="383"/>
      <c r="Q97" s="383"/>
      <c r="R97" s="383"/>
      <c r="S97" s="384">
        <f t="shared" si="25"/>
        <v>0</v>
      </c>
      <c r="U97" s="30">
        <v>80</v>
      </c>
      <c r="V97" s="42"/>
      <c r="X97" s="42"/>
      <c r="Y97" s="42"/>
      <c r="Z97" s="43">
        <f>SUMIFS('AM23.Financial Instruments'!O$7:O$223,'AM23.Financial Instruments'!$M$7:$M$223,D99)</f>
        <v>0</v>
      </c>
      <c r="AA97" s="42"/>
      <c r="AB97" s="42"/>
      <c r="AC97" s="42"/>
      <c r="AD97" s="44">
        <f t="shared" si="26"/>
        <v>0</v>
      </c>
      <c r="AF97" s="45"/>
      <c r="AH97" s="45"/>
      <c r="AI97" s="45"/>
      <c r="AJ97" s="45"/>
      <c r="AK97" s="45"/>
      <c r="AL97" s="45"/>
      <c r="AM97" s="45"/>
      <c r="AN97" s="44">
        <f t="shared" si="27"/>
        <v>0</v>
      </c>
      <c r="AP97" s="396">
        <f t="shared" si="21"/>
        <v>0</v>
      </c>
      <c r="AQ97" s="397">
        <f t="shared" si="17"/>
        <v>0</v>
      </c>
      <c r="AR97" s="398">
        <f t="shared" si="22"/>
        <v>0</v>
      </c>
      <c r="AS97" s="397">
        <f t="shared" si="23"/>
        <v>0</v>
      </c>
      <c r="AT97" s="397">
        <f t="shared" si="18"/>
        <v>0</v>
      </c>
      <c r="AU97" s="398">
        <f t="shared" si="24"/>
        <v>0</v>
      </c>
      <c r="AV97" s="399" t="str">
        <f t="shared" si="19"/>
        <v/>
      </c>
    </row>
    <row r="98" spans="1:48" x14ac:dyDescent="0.2">
      <c r="A98" s="46">
        <v>81</v>
      </c>
      <c r="B98" s="378" t="str">
        <f>IFERROR(VLOOKUP(G98,'AM23.Param'!$C$61:$D$407,2,FALSE),"")</f>
        <v/>
      </c>
      <c r="C98" s="379"/>
      <c r="D98" s="380"/>
      <c r="E98" s="379"/>
      <c r="F98" s="380"/>
      <c r="G98" s="379"/>
      <c r="H98" s="380"/>
      <c r="I98" s="381" t="str">
        <f t="shared" si="20"/>
        <v/>
      </c>
      <c r="J98" s="382"/>
      <c r="K98" s="382"/>
      <c r="L98" s="379"/>
      <c r="M98" s="380"/>
      <c r="N98" s="379"/>
      <c r="O98" s="379"/>
      <c r="P98" s="383"/>
      <c r="Q98" s="383"/>
      <c r="R98" s="383"/>
      <c r="S98" s="384">
        <f t="shared" si="25"/>
        <v>0</v>
      </c>
      <c r="U98" s="30">
        <v>81</v>
      </c>
      <c r="V98" s="42"/>
      <c r="X98" s="42"/>
      <c r="Y98" s="42"/>
      <c r="Z98" s="43">
        <f>SUMIFS('AM23.Financial Instruments'!O$7:O$223,'AM23.Financial Instruments'!$M$7:$M$223,D100)</f>
        <v>0</v>
      </c>
      <c r="AA98" s="42"/>
      <c r="AB98" s="42"/>
      <c r="AC98" s="42"/>
      <c r="AD98" s="44">
        <f t="shared" si="26"/>
        <v>0</v>
      </c>
      <c r="AF98" s="45"/>
      <c r="AH98" s="45"/>
      <c r="AI98" s="45"/>
      <c r="AJ98" s="45"/>
      <c r="AK98" s="45"/>
      <c r="AL98" s="45"/>
      <c r="AM98" s="45"/>
      <c r="AN98" s="44">
        <f t="shared" si="27"/>
        <v>0</v>
      </c>
      <c r="AP98" s="396">
        <f t="shared" si="21"/>
        <v>0</v>
      </c>
      <c r="AQ98" s="397">
        <f t="shared" si="17"/>
        <v>0</v>
      </c>
      <c r="AR98" s="398">
        <f t="shared" si="22"/>
        <v>0</v>
      </c>
      <c r="AS98" s="397">
        <f t="shared" si="23"/>
        <v>0</v>
      </c>
      <c r="AT98" s="397">
        <f t="shared" si="18"/>
        <v>0</v>
      </c>
      <c r="AU98" s="398">
        <f t="shared" si="24"/>
        <v>0</v>
      </c>
      <c r="AV98" s="399" t="str">
        <f t="shared" si="19"/>
        <v/>
      </c>
    </row>
    <row r="99" spans="1:48" x14ac:dyDescent="0.2">
      <c r="A99" s="46">
        <v>82</v>
      </c>
      <c r="B99" s="378" t="str">
        <f>IFERROR(VLOOKUP(G99,'AM23.Param'!$C$61:$D$407,2,FALSE),"")</f>
        <v/>
      </c>
      <c r="C99" s="379"/>
      <c r="D99" s="380"/>
      <c r="E99" s="379"/>
      <c r="F99" s="380"/>
      <c r="G99" s="379"/>
      <c r="H99" s="380"/>
      <c r="I99" s="381" t="str">
        <f t="shared" si="20"/>
        <v/>
      </c>
      <c r="J99" s="382"/>
      <c r="K99" s="382"/>
      <c r="L99" s="379"/>
      <c r="M99" s="380"/>
      <c r="N99" s="379"/>
      <c r="O99" s="379"/>
      <c r="P99" s="383"/>
      <c r="Q99" s="383"/>
      <c r="R99" s="383"/>
      <c r="S99" s="384">
        <f t="shared" si="25"/>
        <v>0</v>
      </c>
      <c r="U99" s="30">
        <v>82</v>
      </c>
      <c r="V99" s="42"/>
      <c r="X99" s="42"/>
      <c r="Y99" s="42"/>
      <c r="Z99" s="43">
        <f>SUMIFS('AM23.Financial Instruments'!O$7:O$223,'AM23.Financial Instruments'!$M$7:$M$223,D101)</f>
        <v>0</v>
      </c>
      <c r="AA99" s="42"/>
      <c r="AB99" s="42"/>
      <c r="AC99" s="42"/>
      <c r="AD99" s="44">
        <f t="shared" si="26"/>
        <v>0</v>
      </c>
      <c r="AF99" s="45"/>
      <c r="AH99" s="45"/>
      <c r="AI99" s="45"/>
      <c r="AJ99" s="45"/>
      <c r="AK99" s="45"/>
      <c r="AL99" s="45"/>
      <c r="AM99" s="45"/>
      <c r="AN99" s="44">
        <f t="shared" si="27"/>
        <v>0</v>
      </c>
      <c r="AP99" s="396">
        <f t="shared" si="21"/>
        <v>0</v>
      </c>
      <c r="AQ99" s="397">
        <f t="shared" si="17"/>
        <v>0</v>
      </c>
      <c r="AR99" s="398">
        <f t="shared" si="22"/>
        <v>0</v>
      </c>
      <c r="AS99" s="397">
        <f t="shared" si="23"/>
        <v>0</v>
      </c>
      <c r="AT99" s="397">
        <f t="shared" si="18"/>
        <v>0</v>
      </c>
      <c r="AU99" s="398">
        <f t="shared" si="24"/>
        <v>0</v>
      </c>
      <c r="AV99" s="399" t="str">
        <f t="shared" si="19"/>
        <v/>
      </c>
    </row>
    <row r="100" spans="1:48" x14ac:dyDescent="0.2">
      <c r="A100" s="46">
        <v>83</v>
      </c>
      <c r="B100" s="378" t="str">
        <f>IFERROR(VLOOKUP(G100,'AM23.Param'!$C$61:$D$407,2,FALSE),"")</f>
        <v/>
      </c>
      <c r="C100" s="379"/>
      <c r="D100" s="380"/>
      <c r="E100" s="379"/>
      <c r="F100" s="380"/>
      <c r="G100" s="379"/>
      <c r="H100" s="380"/>
      <c r="I100" s="381" t="str">
        <f t="shared" si="20"/>
        <v/>
      </c>
      <c r="J100" s="382"/>
      <c r="K100" s="382"/>
      <c r="L100" s="379"/>
      <c r="M100" s="380"/>
      <c r="N100" s="379"/>
      <c r="O100" s="379"/>
      <c r="P100" s="383"/>
      <c r="Q100" s="383"/>
      <c r="R100" s="383"/>
      <c r="S100" s="384">
        <f t="shared" si="25"/>
        <v>0</v>
      </c>
      <c r="U100" s="30">
        <v>83</v>
      </c>
      <c r="V100" s="42"/>
      <c r="X100" s="42"/>
      <c r="Y100" s="42"/>
      <c r="Z100" s="43">
        <f>SUMIFS('AM23.Financial Instruments'!O$7:O$223,'AM23.Financial Instruments'!$M$7:$M$223,D102)</f>
        <v>0</v>
      </c>
      <c r="AA100" s="42"/>
      <c r="AB100" s="42"/>
      <c r="AC100" s="42"/>
      <c r="AD100" s="44">
        <f t="shared" si="26"/>
        <v>0</v>
      </c>
      <c r="AF100" s="45"/>
      <c r="AH100" s="45"/>
      <c r="AI100" s="45"/>
      <c r="AJ100" s="45"/>
      <c r="AK100" s="45"/>
      <c r="AL100" s="45"/>
      <c r="AM100" s="45"/>
      <c r="AN100" s="44">
        <f t="shared" si="27"/>
        <v>0</v>
      </c>
      <c r="AP100" s="396">
        <f t="shared" si="21"/>
        <v>0</v>
      </c>
      <c r="AQ100" s="397">
        <f t="shared" si="17"/>
        <v>0</v>
      </c>
      <c r="AR100" s="398">
        <f t="shared" si="22"/>
        <v>0</v>
      </c>
      <c r="AS100" s="397">
        <f t="shared" si="23"/>
        <v>0</v>
      </c>
      <c r="AT100" s="397">
        <f t="shared" si="18"/>
        <v>0</v>
      </c>
      <c r="AU100" s="398">
        <f t="shared" si="24"/>
        <v>0</v>
      </c>
      <c r="AV100" s="399" t="str">
        <f t="shared" si="19"/>
        <v/>
      </c>
    </row>
    <row r="101" spans="1:48" x14ac:dyDescent="0.2">
      <c r="A101" s="46">
        <v>84</v>
      </c>
      <c r="B101" s="378" t="str">
        <f>IFERROR(VLOOKUP(G101,'AM23.Param'!$C$61:$D$407,2,FALSE),"")</f>
        <v/>
      </c>
      <c r="C101" s="379"/>
      <c r="D101" s="380"/>
      <c r="E101" s="379"/>
      <c r="F101" s="380"/>
      <c r="G101" s="379"/>
      <c r="H101" s="380"/>
      <c r="I101" s="381" t="str">
        <f t="shared" si="20"/>
        <v/>
      </c>
      <c r="J101" s="382"/>
      <c r="K101" s="382"/>
      <c r="L101" s="379"/>
      <c r="M101" s="380"/>
      <c r="N101" s="379"/>
      <c r="O101" s="379"/>
      <c r="P101" s="383"/>
      <c r="Q101" s="383"/>
      <c r="R101" s="383"/>
      <c r="S101" s="384">
        <f t="shared" si="25"/>
        <v>0</v>
      </c>
      <c r="U101" s="30">
        <v>84</v>
      </c>
      <c r="V101" s="42"/>
      <c r="X101" s="42"/>
      <c r="Y101" s="42"/>
      <c r="Z101" s="43">
        <f>SUMIFS('AM23.Financial Instruments'!O$7:O$223,'AM23.Financial Instruments'!$M$7:$M$223,D103)</f>
        <v>0</v>
      </c>
      <c r="AA101" s="42"/>
      <c r="AB101" s="42"/>
      <c r="AC101" s="42"/>
      <c r="AD101" s="44">
        <f t="shared" si="26"/>
        <v>0</v>
      </c>
      <c r="AF101" s="45"/>
      <c r="AH101" s="45"/>
      <c r="AI101" s="45"/>
      <c r="AJ101" s="45"/>
      <c r="AK101" s="45"/>
      <c r="AL101" s="45"/>
      <c r="AM101" s="45"/>
      <c r="AN101" s="44">
        <f t="shared" si="27"/>
        <v>0</v>
      </c>
      <c r="AP101" s="396">
        <f t="shared" si="21"/>
        <v>0</v>
      </c>
      <c r="AQ101" s="397">
        <f t="shared" si="17"/>
        <v>0</v>
      </c>
      <c r="AR101" s="398">
        <f t="shared" si="22"/>
        <v>0</v>
      </c>
      <c r="AS101" s="397">
        <f t="shared" si="23"/>
        <v>0</v>
      </c>
      <c r="AT101" s="397">
        <f t="shared" si="18"/>
        <v>0</v>
      </c>
      <c r="AU101" s="398">
        <f t="shared" si="24"/>
        <v>0</v>
      </c>
      <c r="AV101" s="399" t="str">
        <f t="shared" si="19"/>
        <v/>
      </c>
    </row>
    <row r="102" spans="1:48" x14ac:dyDescent="0.2">
      <c r="A102" s="46">
        <v>85</v>
      </c>
      <c r="B102" s="378" t="str">
        <f>IFERROR(VLOOKUP(G102,'AM23.Param'!$C$61:$D$407,2,FALSE),"")</f>
        <v/>
      </c>
      <c r="C102" s="379"/>
      <c r="D102" s="380"/>
      <c r="E102" s="379"/>
      <c r="F102" s="380"/>
      <c r="G102" s="379"/>
      <c r="H102" s="380"/>
      <c r="I102" s="381" t="str">
        <f t="shared" si="20"/>
        <v/>
      </c>
      <c r="J102" s="382"/>
      <c r="K102" s="382"/>
      <c r="L102" s="379"/>
      <c r="M102" s="380"/>
      <c r="N102" s="379"/>
      <c r="O102" s="379"/>
      <c r="P102" s="383"/>
      <c r="Q102" s="383"/>
      <c r="R102" s="383"/>
      <c r="S102" s="384">
        <f t="shared" si="25"/>
        <v>0</v>
      </c>
      <c r="U102" s="30">
        <v>85</v>
      </c>
      <c r="V102" s="42"/>
      <c r="X102" s="42"/>
      <c r="Y102" s="42"/>
      <c r="Z102" s="43">
        <f>SUMIFS('AM23.Financial Instruments'!O$7:O$223,'AM23.Financial Instruments'!$M$7:$M$223,D104)</f>
        <v>0</v>
      </c>
      <c r="AA102" s="42"/>
      <c r="AB102" s="42"/>
      <c r="AC102" s="42"/>
      <c r="AD102" s="44">
        <f t="shared" si="26"/>
        <v>0</v>
      </c>
      <c r="AF102" s="45"/>
      <c r="AH102" s="45"/>
      <c r="AI102" s="45"/>
      <c r="AJ102" s="45"/>
      <c r="AK102" s="45"/>
      <c r="AL102" s="45"/>
      <c r="AM102" s="45"/>
      <c r="AN102" s="44">
        <f t="shared" si="27"/>
        <v>0</v>
      </c>
      <c r="AP102" s="396">
        <f t="shared" si="21"/>
        <v>0</v>
      </c>
      <c r="AQ102" s="397">
        <f t="shared" si="17"/>
        <v>0</v>
      </c>
      <c r="AR102" s="398">
        <f t="shared" si="22"/>
        <v>0</v>
      </c>
      <c r="AS102" s="397">
        <f t="shared" si="23"/>
        <v>0</v>
      </c>
      <c r="AT102" s="397">
        <f t="shared" si="18"/>
        <v>0</v>
      </c>
      <c r="AU102" s="398">
        <f t="shared" si="24"/>
        <v>0</v>
      </c>
      <c r="AV102" s="399" t="str">
        <f t="shared" si="19"/>
        <v/>
      </c>
    </row>
    <row r="103" spans="1:48" x14ac:dyDescent="0.2">
      <c r="A103" s="46">
        <v>86</v>
      </c>
      <c r="B103" s="378" t="str">
        <f>IFERROR(VLOOKUP(G103,'AM23.Param'!$C$61:$D$407,2,FALSE),"")</f>
        <v/>
      </c>
      <c r="C103" s="379"/>
      <c r="D103" s="380"/>
      <c r="E103" s="379"/>
      <c r="F103" s="380"/>
      <c r="G103" s="379"/>
      <c r="H103" s="380"/>
      <c r="I103" s="381" t="str">
        <f t="shared" si="20"/>
        <v/>
      </c>
      <c r="J103" s="382"/>
      <c r="K103" s="382"/>
      <c r="L103" s="379"/>
      <c r="M103" s="380"/>
      <c r="N103" s="379"/>
      <c r="O103" s="379"/>
      <c r="P103" s="383"/>
      <c r="Q103" s="383"/>
      <c r="R103" s="383"/>
      <c r="S103" s="384">
        <f t="shared" si="25"/>
        <v>0</v>
      </c>
      <c r="U103" s="30">
        <v>86</v>
      </c>
      <c r="V103" s="42"/>
      <c r="X103" s="42"/>
      <c r="Y103" s="42"/>
      <c r="Z103" s="43">
        <f>SUMIFS('AM23.Financial Instruments'!O$7:O$223,'AM23.Financial Instruments'!$M$7:$M$223,D105)</f>
        <v>0</v>
      </c>
      <c r="AA103" s="42"/>
      <c r="AB103" s="42"/>
      <c r="AC103" s="42"/>
      <c r="AD103" s="44">
        <f t="shared" si="26"/>
        <v>0</v>
      </c>
      <c r="AF103" s="45"/>
      <c r="AH103" s="45"/>
      <c r="AI103" s="45"/>
      <c r="AJ103" s="45"/>
      <c r="AK103" s="45"/>
      <c r="AL103" s="45"/>
      <c r="AM103" s="45"/>
      <c r="AN103" s="44">
        <f t="shared" si="27"/>
        <v>0</v>
      </c>
      <c r="AP103" s="396">
        <f t="shared" si="21"/>
        <v>0</v>
      </c>
      <c r="AQ103" s="397">
        <f t="shared" si="17"/>
        <v>0</v>
      </c>
      <c r="AR103" s="398">
        <f t="shared" si="22"/>
        <v>0</v>
      </c>
      <c r="AS103" s="397">
        <f t="shared" si="23"/>
        <v>0</v>
      </c>
      <c r="AT103" s="397">
        <f t="shared" si="18"/>
        <v>0</v>
      </c>
      <c r="AU103" s="398">
        <f t="shared" si="24"/>
        <v>0</v>
      </c>
      <c r="AV103" s="399" t="str">
        <f t="shared" si="19"/>
        <v/>
      </c>
    </row>
    <row r="104" spans="1:48" x14ac:dyDescent="0.2">
      <c r="A104" s="46">
        <v>87</v>
      </c>
      <c r="B104" s="378" t="str">
        <f>IFERROR(VLOOKUP(G104,'AM23.Param'!$C$61:$D$407,2,FALSE),"")</f>
        <v/>
      </c>
      <c r="C104" s="379"/>
      <c r="D104" s="380"/>
      <c r="E104" s="379"/>
      <c r="F104" s="380"/>
      <c r="G104" s="379"/>
      <c r="H104" s="380"/>
      <c r="I104" s="381" t="str">
        <f t="shared" si="20"/>
        <v/>
      </c>
      <c r="J104" s="382"/>
      <c r="K104" s="382"/>
      <c r="L104" s="379"/>
      <c r="M104" s="380"/>
      <c r="N104" s="379"/>
      <c r="O104" s="379"/>
      <c r="P104" s="383"/>
      <c r="Q104" s="383"/>
      <c r="R104" s="383"/>
      <c r="S104" s="384">
        <f t="shared" si="25"/>
        <v>0</v>
      </c>
      <c r="U104" s="30">
        <v>87</v>
      </c>
      <c r="V104" s="42"/>
      <c r="X104" s="42"/>
      <c r="Y104" s="42"/>
      <c r="Z104" s="43">
        <f>SUMIFS('AM23.Financial Instruments'!O$7:O$223,'AM23.Financial Instruments'!$M$7:$M$223,D106)</f>
        <v>0</v>
      </c>
      <c r="AA104" s="42"/>
      <c r="AB104" s="42"/>
      <c r="AC104" s="42"/>
      <c r="AD104" s="44">
        <f t="shared" si="26"/>
        <v>0</v>
      </c>
      <c r="AF104" s="45"/>
      <c r="AH104" s="45"/>
      <c r="AI104" s="45"/>
      <c r="AJ104" s="45"/>
      <c r="AK104" s="45"/>
      <c r="AL104" s="45"/>
      <c r="AM104" s="45"/>
      <c r="AN104" s="44">
        <f t="shared" si="27"/>
        <v>0</v>
      </c>
      <c r="AP104" s="396">
        <f t="shared" si="21"/>
        <v>0</v>
      </c>
      <c r="AQ104" s="397">
        <f t="shared" si="17"/>
        <v>0</v>
      </c>
      <c r="AR104" s="398">
        <f t="shared" si="22"/>
        <v>0</v>
      </c>
      <c r="AS104" s="397">
        <f t="shared" si="23"/>
        <v>0</v>
      </c>
      <c r="AT104" s="397">
        <f t="shared" si="18"/>
        <v>0</v>
      </c>
      <c r="AU104" s="398">
        <f t="shared" si="24"/>
        <v>0</v>
      </c>
      <c r="AV104" s="399" t="str">
        <f t="shared" si="19"/>
        <v/>
      </c>
    </row>
    <row r="105" spans="1:48" x14ac:dyDescent="0.2">
      <c r="A105" s="46">
        <v>88</v>
      </c>
      <c r="B105" s="378" t="str">
        <f>IFERROR(VLOOKUP(G105,'AM23.Param'!$C$61:$D$407,2,FALSE),"")</f>
        <v/>
      </c>
      <c r="C105" s="379"/>
      <c r="D105" s="380"/>
      <c r="E105" s="379"/>
      <c r="F105" s="380"/>
      <c r="G105" s="379"/>
      <c r="H105" s="380"/>
      <c r="I105" s="381" t="str">
        <f t="shared" si="20"/>
        <v/>
      </c>
      <c r="J105" s="382"/>
      <c r="K105" s="382"/>
      <c r="L105" s="379"/>
      <c r="M105" s="380"/>
      <c r="N105" s="379"/>
      <c r="O105" s="379"/>
      <c r="P105" s="383"/>
      <c r="Q105" s="383"/>
      <c r="R105" s="383"/>
      <c r="S105" s="384">
        <f t="shared" si="25"/>
        <v>0</v>
      </c>
      <c r="U105" s="30">
        <v>88</v>
      </c>
      <c r="V105" s="42"/>
      <c r="X105" s="42"/>
      <c r="Y105" s="42"/>
      <c r="Z105" s="43">
        <f>SUMIFS('AM23.Financial Instruments'!O$7:O$223,'AM23.Financial Instruments'!$M$7:$M$223,D107)</f>
        <v>0</v>
      </c>
      <c r="AA105" s="42"/>
      <c r="AB105" s="42"/>
      <c r="AC105" s="42"/>
      <c r="AD105" s="44">
        <f t="shared" si="26"/>
        <v>0</v>
      </c>
      <c r="AF105" s="45"/>
      <c r="AH105" s="45"/>
      <c r="AI105" s="45"/>
      <c r="AJ105" s="45"/>
      <c r="AK105" s="45"/>
      <c r="AL105" s="45"/>
      <c r="AM105" s="45"/>
      <c r="AN105" s="44">
        <f t="shared" si="27"/>
        <v>0</v>
      </c>
      <c r="AP105" s="396">
        <f t="shared" si="21"/>
        <v>0</v>
      </c>
      <c r="AQ105" s="397">
        <f t="shared" si="17"/>
        <v>0</v>
      </c>
      <c r="AR105" s="398">
        <f t="shared" si="22"/>
        <v>0</v>
      </c>
      <c r="AS105" s="397">
        <f t="shared" si="23"/>
        <v>0</v>
      </c>
      <c r="AT105" s="397">
        <f t="shared" si="18"/>
        <v>0</v>
      </c>
      <c r="AU105" s="398">
        <f t="shared" si="24"/>
        <v>0</v>
      </c>
      <c r="AV105" s="399" t="str">
        <f t="shared" si="19"/>
        <v/>
      </c>
    </row>
    <row r="106" spans="1:48" x14ac:dyDescent="0.2">
      <c r="A106" s="46">
        <v>89</v>
      </c>
      <c r="B106" s="378" t="str">
        <f>IFERROR(VLOOKUP(G106,'AM23.Param'!$C$61:$D$407,2,FALSE),"")</f>
        <v/>
      </c>
      <c r="C106" s="379"/>
      <c r="D106" s="380"/>
      <c r="E106" s="379"/>
      <c r="F106" s="380"/>
      <c r="G106" s="379"/>
      <c r="H106" s="380"/>
      <c r="I106" s="381" t="str">
        <f t="shared" si="20"/>
        <v/>
      </c>
      <c r="J106" s="382"/>
      <c r="K106" s="382"/>
      <c r="L106" s="379"/>
      <c r="M106" s="380"/>
      <c r="N106" s="379"/>
      <c r="O106" s="379"/>
      <c r="P106" s="383"/>
      <c r="Q106" s="383"/>
      <c r="R106" s="383"/>
      <c r="S106" s="384">
        <f t="shared" si="25"/>
        <v>0</v>
      </c>
      <c r="U106" s="30">
        <v>89</v>
      </c>
      <c r="V106" s="42"/>
      <c r="X106" s="42"/>
      <c r="Y106" s="42"/>
      <c r="Z106" s="43">
        <f>SUMIFS('AM23.Financial Instruments'!O$7:O$223,'AM23.Financial Instruments'!$M$7:$M$223,D108)</f>
        <v>0</v>
      </c>
      <c r="AA106" s="42"/>
      <c r="AB106" s="42"/>
      <c r="AC106" s="42"/>
      <c r="AD106" s="44">
        <f t="shared" si="26"/>
        <v>0</v>
      </c>
      <c r="AF106" s="45"/>
      <c r="AH106" s="45"/>
      <c r="AI106" s="45"/>
      <c r="AJ106" s="45"/>
      <c r="AK106" s="45"/>
      <c r="AL106" s="45"/>
      <c r="AM106" s="45"/>
      <c r="AN106" s="44">
        <f t="shared" si="27"/>
        <v>0</v>
      </c>
      <c r="AP106" s="396">
        <f t="shared" si="21"/>
        <v>0</v>
      </c>
      <c r="AQ106" s="397">
        <f t="shared" si="17"/>
        <v>0</v>
      </c>
      <c r="AR106" s="398">
        <f t="shared" si="22"/>
        <v>0</v>
      </c>
      <c r="AS106" s="397">
        <f t="shared" si="23"/>
        <v>0</v>
      </c>
      <c r="AT106" s="397">
        <f t="shared" si="18"/>
        <v>0</v>
      </c>
      <c r="AU106" s="398">
        <f t="shared" si="24"/>
        <v>0</v>
      </c>
      <c r="AV106" s="399" t="str">
        <f t="shared" si="19"/>
        <v/>
      </c>
    </row>
    <row r="107" spans="1:48" x14ac:dyDescent="0.2">
      <c r="A107" s="46">
        <v>90</v>
      </c>
      <c r="B107" s="378" t="str">
        <f>IFERROR(VLOOKUP(G107,'AM23.Param'!$C$61:$D$407,2,FALSE),"")</f>
        <v/>
      </c>
      <c r="C107" s="379"/>
      <c r="D107" s="380"/>
      <c r="E107" s="379"/>
      <c r="F107" s="380"/>
      <c r="G107" s="379"/>
      <c r="H107" s="380"/>
      <c r="I107" s="381" t="str">
        <f t="shared" si="20"/>
        <v/>
      </c>
      <c r="J107" s="382"/>
      <c r="K107" s="382"/>
      <c r="L107" s="379"/>
      <c r="M107" s="380"/>
      <c r="N107" s="379"/>
      <c r="O107" s="379"/>
      <c r="P107" s="383"/>
      <c r="Q107" s="383"/>
      <c r="R107" s="383"/>
      <c r="S107" s="384">
        <f t="shared" si="25"/>
        <v>0</v>
      </c>
      <c r="U107" s="30">
        <v>90</v>
      </c>
      <c r="V107" s="42"/>
      <c r="X107" s="42"/>
      <c r="Y107" s="42"/>
      <c r="Z107" s="43">
        <f>SUMIFS('AM23.Financial Instruments'!O$7:O$223,'AM23.Financial Instruments'!$M$7:$M$223,D109)</f>
        <v>0</v>
      </c>
      <c r="AA107" s="42"/>
      <c r="AB107" s="42"/>
      <c r="AC107" s="42"/>
      <c r="AD107" s="44">
        <f t="shared" si="26"/>
        <v>0</v>
      </c>
      <c r="AF107" s="45"/>
      <c r="AH107" s="45"/>
      <c r="AI107" s="45"/>
      <c r="AJ107" s="45"/>
      <c r="AK107" s="45"/>
      <c r="AL107" s="45"/>
      <c r="AM107" s="45"/>
      <c r="AN107" s="44">
        <f t="shared" si="27"/>
        <v>0</v>
      </c>
      <c r="AP107" s="396">
        <f t="shared" si="21"/>
        <v>0</v>
      </c>
      <c r="AQ107" s="397">
        <f t="shared" si="17"/>
        <v>0</v>
      </c>
      <c r="AR107" s="398">
        <f t="shared" si="22"/>
        <v>0</v>
      </c>
      <c r="AS107" s="397">
        <f t="shared" si="23"/>
        <v>0</v>
      </c>
      <c r="AT107" s="397">
        <f t="shared" si="18"/>
        <v>0</v>
      </c>
      <c r="AU107" s="398">
        <f t="shared" si="24"/>
        <v>0</v>
      </c>
      <c r="AV107" s="399" t="str">
        <f t="shared" si="19"/>
        <v/>
      </c>
    </row>
    <row r="108" spans="1:48" x14ac:dyDescent="0.2">
      <c r="A108" s="46">
        <v>91</v>
      </c>
      <c r="B108" s="378" t="str">
        <f>IFERROR(VLOOKUP(G108,'AM23.Param'!$C$61:$D$407,2,FALSE),"")</f>
        <v/>
      </c>
      <c r="C108" s="379"/>
      <c r="D108" s="380"/>
      <c r="E108" s="379"/>
      <c r="F108" s="380"/>
      <c r="G108" s="379"/>
      <c r="H108" s="380"/>
      <c r="I108" s="381" t="str">
        <f t="shared" si="20"/>
        <v/>
      </c>
      <c r="J108" s="382"/>
      <c r="K108" s="382"/>
      <c r="L108" s="379"/>
      <c r="M108" s="380"/>
      <c r="N108" s="379"/>
      <c r="O108" s="379"/>
      <c r="P108" s="383"/>
      <c r="Q108" s="383"/>
      <c r="R108" s="383"/>
      <c r="S108" s="384">
        <f t="shared" si="25"/>
        <v>0</v>
      </c>
      <c r="U108" s="30">
        <v>91</v>
      </c>
      <c r="V108" s="42"/>
      <c r="X108" s="42"/>
      <c r="Y108" s="42"/>
      <c r="Z108" s="43">
        <f>SUMIFS('AM23.Financial Instruments'!O$7:O$223,'AM23.Financial Instruments'!$M$7:$M$223,D110)</f>
        <v>0</v>
      </c>
      <c r="AA108" s="42"/>
      <c r="AB108" s="42"/>
      <c r="AC108" s="42"/>
      <c r="AD108" s="44">
        <f t="shared" si="26"/>
        <v>0</v>
      </c>
      <c r="AF108" s="45"/>
      <c r="AH108" s="45"/>
      <c r="AI108" s="45"/>
      <c r="AJ108" s="45"/>
      <c r="AK108" s="45"/>
      <c r="AL108" s="45"/>
      <c r="AM108" s="45"/>
      <c r="AN108" s="44">
        <f t="shared" si="27"/>
        <v>0</v>
      </c>
      <c r="AP108" s="396">
        <f t="shared" si="21"/>
        <v>0</v>
      </c>
      <c r="AQ108" s="397">
        <f t="shared" si="17"/>
        <v>0</v>
      </c>
      <c r="AR108" s="398">
        <f t="shared" si="22"/>
        <v>0</v>
      </c>
      <c r="AS108" s="397">
        <f t="shared" si="23"/>
        <v>0</v>
      </c>
      <c r="AT108" s="397">
        <f t="shared" si="18"/>
        <v>0</v>
      </c>
      <c r="AU108" s="398">
        <f t="shared" si="24"/>
        <v>0</v>
      </c>
      <c r="AV108" s="399" t="str">
        <f t="shared" si="19"/>
        <v/>
      </c>
    </row>
    <row r="109" spans="1:48" x14ac:dyDescent="0.2">
      <c r="A109" s="46">
        <v>92</v>
      </c>
      <c r="B109" s="378" t="str">
        <f>IFERROR(VLOOKUP(G109,'AM23.Param'!$C$61:$D$407,2,FALSE),"")</f>
        <v/>
      </c>
      <c r="C109" s="379"/>
      <c r="D109" s="380"/>
      <c r="E109" s="379"/>
      <c r="F109" s="380"/>
      <c r="G109" s="379"/>
      <c r="H109" s="380"/>
      <c r="I109" s="381" t="str">
        <f t="shared" si="20"/>
        <v/>
      </c>
      <c r="J109" s="382"/>
      <c r="K109" s="382"/>
      <c r="L109" s="379"/>
      <c r="M109" s="380"/>
      <c r="N109" s="379"/>
      <c r="O109" s="379"/>
      <c r="P109" s="383"/>
      <c r="Q109" s="383"/>
      <c r="R109" s="383"/>
      <c r="S109" s="384">
        <f t="shared" si="25"/>
        <v>0</v>
      </c>
      <c r="U109" s="30">
        <v>92</v>
      </c>
      <c r="V109" s="42"/>
      <c r="X109" s="42"/>
      <c r="Y109" s="42"/>
      <c r="Z109" s="43">
        <f>SUMIFS('AM23.Financial Instruments'!O$7:O$223,'AM23.Financial Instruments'!$M$7:$M$223,D111)</f>
        <v>0</v>
      </c>
      <c r="AA109" s="42"/>
      <c r="AB109" s="42"/>
      <c r="AC109" s="42"/>
      <c r="AD109" s="44">
        <f t="shared" si="26"/>
        <v>0</v>
      </c>
      <c r="AF109" s="45"/>
      <c r="AH109" s="45"/>
      <c r="AI109" s="45"/>
      <c r="AJ109" s="45"/>
      <c r="AK109" s="45"/>
      <c r="AL109" s="45"/>
      <c r="AM109" s="45"/>
      <c r="AN109" s="44">
        <f t="shared" si="27"/>
        <v>0</v>
      </c>
      <c r="AP109" s="396">
        <f t="shared" si="21"/>
        <v>0</v>
      </c>
      <c r="AQ109" s="397">
        <f t="shared" si="17"/>
        <v>0</v>
      </c>
      <c r="AR109" s="398">
        <f t="shared" si="22"/>
        <v>0</v>
      </c>
      <c r="AS109" s="397">
        <f t="shared" si="23"/>
        <v>0</v>
      </c>
      <c r="AT109" s="397">
        <f t="shared" si="18"/>
        <v>0</v>
      </c>
      <c r="AU109" s="398">
        <f t="shared" si="24"/>
        <v>0</v>
      </c>
      <c r="AV109" s="399" t="str">
        <f t="shared" si="19"/>
        <v/>
      </c>
    </row>
    <row r="110" spans="1:48" x14ac:dyDescent="0.2">
      <c r="A110" s="46">
        <v>93</v>
      </c>
      <c r="B110" s="378" t="str">
        <f>IFERROR(VLOOKUP(G110,'AM23.Param'!$C$61:$D$407,2,FALSE),"")</f>
        <v/>
      </c>
      <c r="C110" s="379"/>
      <c r="D110" s="380"/>
      <c r="E110" s="379"/>
      <c r="F110" s="380"/>
      <c r="G110" s="379"/>
      <c r="H110" s="380"/>
      <c r="I110" s="381" t="str">
        <f t="shared" si="20"/>
        <v/>
      </c>
      <c r="J110" s="382"/>
      <c r="K110" s="382"/>
      <c r="L110" s="379"/>
      <c r="M110" s="380"/>
      <c r="N110" s="379"/>
      <c r="O110" s="379"/>
      <c r="P110" s="383"/>
      <c r="Q110" s="383"/>
      <c r="R110" s="383"/>
      <c r="S110" s="384">
        <f t="shared" si="25"/>
        <v>0</v>
      </c>
      <c r="U110" s="30">
        <v>93</v>
      </c>
      <c r="V110" s="42"/>
      <c r="X110" s="42"/>
      <c r="Y110" s="42"/>
      <c r="Z110" s="43">
        <f>SUMIFS('AM23.Financial Instruments'!O$7:O$223,'AM23.Financial Instruments'!$M$7:$M$223,D112)</f>
        <v>0</v>
      </c>
      <c r="AA110" s="42"/>
      <c r="AB110" s="42"/>
      <c r="AC110" s="42"/>
      <c r="AD110" s="44">
        <f t="shared" si="26"/>
        <v>0</v>
      </c>
      <c r="AF110" s="45"/>
      <c r="AH110" s="45"/>
      <c r="AI110" s="45"/>
      <c r="AJ110" s="45"/>
      <c r="AK110" s="45"/>
      <c r="AL110" s="45"/>
      <c r="AM110" s="45"/>
      <c r="AN110" s="44">
        <f t="shared" si="27"/>
        <v>0</v>
      </c>
      <c r="AP110" s="396">
        <f t="shared" si="21"/>
        <v>0</v>
      </c>
      <c r="AQ110" s="397">
        <f t="shared" si="17"/>
        <v>0</v>
      </c>
      <c r="AR110" s="398">
        <f t="shared" si="22"/>
        <v>0</v>
      </c>
      <c r="AS110" s="397">
        <f t="shared" si="23"/>
        <v>0</v>
      </c>
      <c r="AT110" s="397">
        <f t="shared" si="18"/>
        <v>0</v>
      </c>
      <c r="AU110" s="398">
        <f t="shared" si="24"/>
        <v>0</v>
      </c>
      <c r="AV110" s="399" t="str">
        <f t="shared" si="19"/>
        <v/>
      </c>
    </row>
    <row r="111" spans="1:48" x14ac:dyDescent="0.2">
      <c r="A111" s="46">
        <v>94</v>
      </c>
      <c r="B111" s="378" t="str">
        <f>IFERROR(VLOOKUP(G111,'AM23.Param'!$C$61:$D$407,2,FALSE),"")</f>
        <v/>
      </c>
      <c r="C111" s="379"/>
      <c r="D111" s="380"/>
      <c r="E111" s="379"/>
      <c r="F111" s="380"/>
      <c r="G111" s="379"/>
      <c r="H111" s="380"/>
      <c r="I111" s="381" t="str">
        <f t="shared" si="20"/>
        <v/>
      </c>
      <c r="J111" s="382"/>
      <c r="K111" s="382"/>
      <c r="L111" s="379"/>
      <c r="M111" s="380"/>
      <c r="N111" s="379"/>
      <c r="O111" s="379"/>
      <c r="P111" s="383"/>
      <c r="Q111" s="383"/>
      <c r="R111" s="383"/>
      <c r="S111" s="384">
        <f t="shared" si="25"/>
        <v>0</v>
      </c>
      <c r="U111" s="30">
        <v>94</v>
      </c>
      <c r="V111" s="42"/>
      <c r="X111" s="42"/>
      <c r="Y111" s="42"/>
      <c r="Z111" s="43">
        <f>SUMIFS('AM23.Financial Instruments'!O$7:O$223,'AM23.Financial Instruments'!$M$7:$M$223,D113)</f>
        <v>0</v>
      </c>
      <c r="AA111" s="42"/>
      <c r="AB111" s="42"/>
      <c r="AC111" s="42"/>
      <c r="AD111" s="44">
        <f t="shared" si="26"/>
        <v>0</v>
      </c>
      <c r="AF111" s="45"/>
      <c r="AH111" s="45"/>
      <c r="AI111" s="45"/>
      <c r="AJ111" s="45"/>
      <c r="AK111" s="45"/>
      <c r="AL111" s="45"/>
      <c r="AM111" s="45"/>
      <c r="AN111" s="44">
        <f t="shared" si="27"/>
        <v>0</v>
      </c>
      <c r="AP111" s="396">
        <f t="shared" si="21"/>
        <v>0</v>
      </c>
      <c r="AQ111" s="397">
        <f t="shared" si="17"/>
        <v>0</v>
      </c>
      <c r="AR111" s="398">
        <f t="shared" si="22"/>
        <v>0</v>
      </c>
      <c r="AS111" s="397">
        <f t="shared" si="23"/>
        <v>0</v>
      </c>
      <c r="AT111" s="397">
        <f t="shared" si="18"/>
        <v>0</v>
      </c>
      <c r="AU111" s="398">
        <f t="shared" si="24"/>
        <v>0</v>
      </c>
      <c r="AV111" s="399" t="str">
        <f t="shared" si="19"/>
        <v/>
      </c>
    </row>
    <row r="112" spans="1:48" x14ac:dyDescent="0.2">
      <c r="A112" s="46">
        <v>95</v>
      </c>
      <c r="B112" s="378" t="str">
        <f>IFERROR(VLOOKUP(G112,'AM23.Param'!$C$61:$D$407,2,FALSE),"")</f>
        <v/>
      </c>
      <c r="C112" s="379"/>
      <c r="D112" s="380"/>
      <c r="E112" s="379"/>
      <c r="F112" s="380"/>
      <c r="G112" s="379"/>
      <c r="H112" s="380"/>
      <c r="I112" s="381" t="str">
        <f t="shared" si="20"/>
        <v/>
      </c>
      <c r="J112" s="382"/>
      <c r="K112" s="382"/>
      <c r="L112" s="379"/>
      <c r="M112" s="380"/>
      <c r="N112" s="379"/>
      <c r="O112" s="379"/>
      <c r="P112" s="383"/>
      <c r="Q112" s="383"/>
      <c r="R112" s="383"/>
      <c r="S112" s="384">
        <f t="shared" si="25"/>
        <v>0</v>
      </c>
      <c r="U112" s="30">
        <v>95</v>
      </c>
      <c r="V112" s="42"/>
      <c r="X112" s="42"/>
      <c r="Y112" s="42"/>
      <c r="Z112" s="43">
        <f>SUMIFS('AM23.Financial Instruments'!O$7:O$223,'AM23.Financial Instruments'!$M$7:$M$223,D114)</f>
        <v>0</v>
      </c>
      <c r="AA112" s="42"/>
      <c r="AB112" s="42"/>
      <c r="AC112" s="42"/>
      <c r="AD112" s="44">
        <f t="shared" si="26"/>
        <v>0</v>
      </c>
      <c r="AF112" s="45"/>
      <c r="AH112" s="45"/>
      <c r="AI112" s="45"/>
      <c r="AJ112" s="45"/>
      <c r="AK112" s="45"/>
      <c r="AL112" s="45"/>
      <c r="AM112" s="45"/>
      <c r="AN112" s="44">
        <f t="shared" si="27"/>
        <v>0</v>
      </c>
      <c r="AP112" s="396">
        <f t="shared" si="21"/>
        <v>0</v>
      </c>
      <c r="AQ112" s="397">
        <f t="shared" si="17"/>
        <v>0</v>
      </c>
      <c r="AR112" s="398">
        <f t="shared" si="22"/>
        <v>0</v>
      </c>
      <c r="AS112" s="397">
        <f t="shared" si="23"/>
        <v>0</v>
      </c>
      <c r="AT112" s="397">
        <f t="shared" si="18"/>
        <v>0</v>
      </c>
      <c r="AU112" s="398">
        <f t="shared" si="24"/>
        <v>0</v>
      </c>
      <c r="AV112" s="399" t="str">
        <f t="shared" si="19"/>
        <v/>
      </c>
    </row>
    <row r="113" spans="1:48" x14ac:dyDescent="0.2">
      <c r="A113" s="46">
        <v>96</v>
      </c>
      <c r="B113" s="378" t="str">
        <f>IFERROR(VLOOKUP(G113,'AM23.Param'!$C$61:$D$407,2,FALSE),"")</f>
        <v/>
      </c>
      <c r="C113" s="379"/>
      <c r="D113" s="380"/>
      <c r="E113" s="379"/>
      <c r="F113" s="380"/>
      <c r="G113" s="379"/>
      <c r="H113" s="380"/>
      <c r="I113" s="381" t="str">
        <f t="shared" si="20"/>
        <v/>
      </c>
      <c r="J113" s="382"/>
      <c r="K113" s="382"/>
      <c r="L113" s="379"/>
      <c r="M113" s="380"/>
      <c r="N113" s="379"/>
      <c r="O113" s="379"/>
      <c r="P113" s="383"/>
      <c r="Q113" s="383"/>
      <c r="R113" s="383"/>
      <c r="S113" s="384">
        <f t="shared" si="25"/>
        <v>0</v>
      </c>
      <c r="U113" s="30">
        <v>96</v>
      </c>
      <c r="V113" s="42"/>
      <c r="X113" s="42"/>
      <c r="Y113" s="42"/>
      <c r="Z113" s="43">
        <f>SUMIFS('AM23.Financial Instruments'!O$7:O$223,'AM23.Financial Instruments'!$M$7:$M$223,D115)</f>
        <v>0</v>
      </c>
      <c r="AA113" s="42"/>
      <c r="AB113" s="42"/>
      <c r="AC113" s="42"/>
      <c r="AD113" s="44">
        <f t="shared" si="26"/>
        <v>0</v>
      </c>
      <c r="AF113" s="45"/>
      <c r="AH113" s="45"/>
      <c r="AI113" s="45"/>
      <c r="AJ113" s="45"/>
      <c r="AK113" s="45"/>
      <c r="AL113" s="45"/>
      <c r="AM113" s="45"/>
      <c r="AN113" s="44">
        <f t="shared" si="27"/>
        <v>0</v>
      </c>
      <c r="AP113" s="396">
        <f t="shared" si="21"/>
        <v>0</v>
      </c>
      <c r="AQ113" s="397">
        <f t="shared" si="17"/>
        <v>0</v>
      </c>
      <c r="AR113" s="398">
        <f t="shared" si="22"/>
        <v>0</v>
      </c>
      <c r="AS113" s="397">
        <f t="shared" si="23"/>
        <v>0</v>
      </c>
      <c r="AT113" s="397">
        <f t="shared" si="18"/>
        <v>0</v>
      </c>
      <c r="AU113" s="398">
        <f t="shared" si="24"/>
        <v>0</v>
      </c>
      <c r="AV113" s="399" t="str">
        <f t="shared" si="19"/>
        <v/>
      </c>
    </row>
    <row r="114" spans="1:48" x14ac:dyDescent="0.2">
      <c r="A114" s="46">
        <v>97</v>
      </c>
      <c r="B114" s="378" t="str">
        <f>IFERROR(VLOOKUP(G114,'AM23.Param'!$C$61:$D$407,2,FALSE),"")</f>
        <v/>
      </c>
      <c r="C114" s="379"/>
      <c r="D114" s="380"/>
      <c r="E114" s="379"/>
      <c r="F114" s="380"/>
      <c r="G114" s="379"/>
      <c r="H114" s="380"/>
      <c r="I114" s="381" t="str">
        <f t="shared" si="20"/>
        <v/>
      </c>
      <c r="J114" s="382"/>
      <c r="K114" s="382"/>
      <c r="L114" s="379"/>
      <c r="M114" s="380"/>
      <c r="N114" s="379"/>
      <c r="O114" s="379"/>
      <c r="P114" s="383"/>
      <c r="Q114" s="383"/>
      <c r="R114" s="383"/>
      <c r="S114" s="384">
        <f t="shared" si="25"/>
        <v>0</v>
      </c>
      <c r="U114" s="30">
        <v>97</v>
      </c>
      <c r="V114" s="42"/>
      <c r="X114" s="42"/>
      <c r="Y114" s="42"/>
      <c r="Z114" s="43">
        <f>SUMIFS('AM23.Financial Instruments'!O$7:O$223,'AM23.Financial Instruments'!$M$7:$M$223,D116)</f>
        <v>0</v>
      </c>
      <c r="AA114" s="42"/>
      <c r="AB114" s="42"/>
      <c r="AC114" s="42"/>
      <c r="AD114" s="44">
        <f t="shared" si="26"/>
        <v>0</v>
      </c>
      <c r="AF114" s="45"/>
      <c r="AH114" s="45"/>
      <c r="AI114" s="45"/>
      <c r="AJ114" s="45"/>
      <c r="AK114" s="45"/>
      <c r="AL114" s="45"/>
      <c r="AM114" s="45"/>
      <c r="AN114" s="44">
        <f t="shared" si="27"/>
        <v>0</v>
      </c>
      <c r="AP114" s="396">
        <f t="shared" si="21"/>
        <v>0</v>
      </c>
      <c r="AQ114" s="397">
        <f t="shared" si="17"/>
        <v>0</v>
      </c>
      <c r="AR114" s="398">
        <f t="shared" si="22"/>
        <v>0</v>
      </c>
      <c r="AS114" s="397">
        <f t="shared" si="23"/>
        <v>0</v>
      </c>
      <c r="AT114" s="397">
        <f t="shared" si="18"/>
        <v>0</v>
      </c>
      <c r="AU114" s="398">
        <f t="shared" si="24"/>
        <v>0</v>
      </c>
      <c r="AV114" s="399" t="str">
        <f t="shared" si="19"/>
        <v/>
      </c>
    </row>
    <row r="115" spans="1:48" x14ac:dyDescent="0.2">
      <c r="A115" s="46">
        <v>98</v>
      </c>
      <c r="B115" s="378" t="str">
        <f>IFERROR(VLOOKUP(G115,'AM23.Param'!$C$61:$D$407,2,FALSE),"")</f>
        <v/>
      </c>
      <c r="C115" s="379"/>
      <c r="D115" s="380"/>
      <c r="E115" s="379"/>
      <c r="F115" s="380"/>
      <c r="G115" s="379"/>
      <c r="H115" s="380"/>
      <c r="I115" s="381" t="str">
        <f t="shared" si="20"/>
        <v/>
      </c>
      <c r="J115" s="382"/>
      <c r="K115" s="382"/>
      <c r="L115" s="379"/>
      <c r="M115" s="380"/>
      <c r="N115" s="379"/>
      <c r="O115" s="379"/>
      <c r="P115" s="383"/>
      <c r="Q115" s="383"/>
      <c r="R115" s="383"/>
      <c r="S115" s="384">
        <f t="shared" si="25"/>
        <v>0</v>
      </c>
      <c r="U115" s="30">
        <v>98</v>
      </c>
      <c r="V115" s="42"/>
      <c r="X115" s="42"/>
      <c r="Y115" s="42"/>
      <c r="Z115" s="43">
        <f>SUMIFS('AM23.Financial Instruments'!O$7:O$223,'AM23.Financial Instruments'!$M$7:$M$223,D117)</f>
        <v>0</v>
      </c>
      <c r="AA115" s="42"/>
      <c r="AB115" s="42"/>
      <c r="AC115" s="42"/>
      <c r="AD115" s="44">
        <f t="shared" si="26"/>
        <v>0</v>
      </c>
      <c r="AF115" s="45"/>
      <c r="AH115" s="45"/>
      <c r="AI115" s="45"/>
      <c r="AJ115" s="45"/>
      <c r="AK115" s="45"/>
      <c r="AL115" s="45"/>
      <c r="AM115" s="45"/>
      <c r="AN115" s="44">
        <f t="shared" si="27"/>
        <v>0</v>
      </c>
      <c r="AP115" s="396">
        <f t="shared" si="21"/>
        <v>0</v>
      </c>
      <c r="AQ115" s="397">
        <f t="shared" si="17"/>
        <v>0</v>
      </c>
      <c r="AR115" s="398">
        <f t="shared" si="22"/>
        <v>0</v>
      </c>
      <c r="AS115" s="397">
        <f t="shared" si="23"/>
        <v>0</v>
      </c>
      <c r="AT115" s="397">
        <f t="shared" si="18"/>
        <v>0</v>
      </c>
      <c r="AU115" s="398">
        <f t="shared" si="24"/>
        <v>0</v>
      </c>
      <c r="AV115" s="399" t="str">
        <f t="shared" si="19"/>
        <v/>
      </c>
    </row>
    <row r="116" spans="1:48" x14ac:dyDescent="0.2">
      <c r="A116" s="46">
        <v>99</v>
      </c>
      <c r="B116" s="378" t="str">
        <f>IFERROR(VLOOKUP(G116,'AM23.Param'!$C$61:$D$407,2,FALSE),"")</f>
        <v/>
      </c>
      <c r="C116" s="379"/>
      <c r="D116" s="380"/>
      <c r="E116" s="379"/>
      <c r="F116" s="380"/>
      <c r="G116" s="379"/>
      <c r="H116" s="380"/>
      <c r="I116" s="381" t="str">
        <f t="shared" si="20"/>
        <v/>
      </c>
      <c r="J116" s="382"/>
      <c r="K116" s="382"/>
      <c r="L116" s="379"/>
      <c r="M116" s="380"/>
      <c r="N116" s="379"/>
      <c r="O116" s="379"/>
      <c r="P116" s="383"/>
      <c r="Q116" s="383"/>
      <c r="R116" s="383"/>
      <c r="S116" s="384">
        <f t="shared" si="25"/>
        <v>0</v>
      </c>
      <c r="U116" s="30">
        <v>99</v>
      </c>
      <c r="V116" s="42"/>
      <c r="X116" s="42"/>
      <c r="Y116" s="42"/>
      <c r="Z116" s="43">
        <f>SUMIFS('AM23.Financial Instruments'!O$7:O$223,'AM23.Financial Instruments'!$M$7:$M$223,D118)</f>
        <v>0</v>
      </c>
      <c r="AA116" s="42"/>
      <c r="AB116" s="42"/>
      <c r="AC116" s="42"/>
      <c r="AD116" s="44">
        <f t="shared" si="26"/>
        <v>0</v>
      </c>
      <c r="AF116" s="45"/>
      <c r="AH116" s="45"/>
      <c r="AI116" s="45"/>
      <c r="AJ116" s="45"/>
      <c r="AK116" s="45"/>
      <c r="AL116" s="45"/>
      <c r="AM116" s="45"/>
      <c r="AN116" s="44">
        <f t="shared" si="27"/>
        <v>0</v>
      </c>
      <c r="AP116" s="396">
        <f t="shared" si="21"/>
        <v>0</v>
      </c>
      <c r="AQ116" s="397">
        <f t="shared" si="17"/>
        <v>0</v>
      </c>
      <c r="AR116" s="398">
        <f t="shared" si="22"/>
        <v>0</v>
      </c>
      <c r="AS116" s="397">
        <f t="shared" si="23"/>
        <v>0</v>
      </c>
      <c r="AT116" s="397">
        <f t="shared" si="18"/>
        <v>0</v>
      </c>
      <c r="AU116" s="398">
        <f t="shared" si="24"/>
        <v>0</v>
      </c>
      <c r="AV116" s="399" t="str">
        <f t="shared" si="19"/>
        <v/>
      </c>
    </row>
    <row r="117" spans="1:48" x14ac:dyDescent="0.2">
      <c r="A117" s="46">
        <v>100</v>
      </c>
      <c r="B117" s="378" t="str">
        <f>IFERROR(VLOOKUP(G117,'AM23.Param'!$C$61:$D$407,2,FALSE),"")</f>
        <v/>
      </c>
      <c r="C117" s="379"/>
      <c r="D117" s="380"/>
      <c r="E117" s="379"/>
      <c r="F117" s="380"/>
      <c r="G117" s="379"/>
      <c r="H117" s="380"/>
      <c r="I117" s="381" t="str">
        <f t="shared" si="20"/>
        <v/>
      </c>
      <c r="J117" s="382"/>
      <c r="K117" s="382"/>
      <c r="L117" s="379"/>
      <c r="M117" s="380"/>
      <c r="N117" s="379"/>
      <c r="O117" s="379"/>
      <c r="P117" s="383"/>
      <c r="Q117" s="383"/>
      <c r="R117" s="383"/>
      <c r="S117" s="384">
        <f t="shared" si="25"/>
        <v>0</v>
      </c>
      <c r="U117" s="30">
        <v>100</v>
      </c>
      <c r="V117" s="42"/>
      <c r="X117" s="42"/>
      <c r="Y117" s="42"/>
      <c r="Z117" s="43">
        <f>SUMIFS('AM23.Financial Instruments'!O$7:O$223,'AM23.Financial Instruments'!$M$7:$M$223,D119)</f>
        <v>0</v>
      </c>
      <c r="AA117" s="42"/>
      <c r="AB117" s="42"/>
      <c r="AC117" s="42"/>
      <c r="AD117" s="44">
        <f t="shared" si="26"/>
        <v>0</v>
      </c>
      <c r="AF117" s="45"/>
      <c r="AH117" s="45"/>
      <c r="AI117" s="45"/>
      <c r="AJ117" s="45"/>
      <c r="AK117" s="45"/>
      <c r="AL117" s="45"/>
      <c r="AM117" s="45"/>
      <c r="AN117" s="44">
        <f t="shared" si="27"/>
        <v>0</v>
      </c>
      <c r="AP117" s="396">
        <f t="shared" si="21"/>
        <v>0</v>
      </c>
      <c r="AQ117" s="397">
        <f t="shared" si="17"/>
        <v>0</v>
      </c>
      <c r="AR117" s="398">
        <f t="shared" si="22"/>
        <v>0</v>
      </c>
      <c r="AS117" s="397">
        <f t="shared" si="23"/>
        <v>0</v>
      </c>
      <c r="AT117" s="397">
        <f t="shared" si="18"/>
        <v>0</v>
      </c>
      <c r="AU117" s="398">
        <f t="shared" si="24"/>
        <v>0</v>
      </c>
      <c r="AV117" s="399" t="str">
        <f t="shared" si="19"/>
        <v/>
      </c>
    </row>
    <row r="118" spans="1:48" x14ac:dyDescent="0.2">
      <c r="A118" s="46">
        <v>101</v>
      </c>
      <c r="B118" s="378" t="str">
        <f>IFERROR(VLOOKUP(G118,'AM23.Param'!$C$61:$D$407,2,FALSE),"")</f>
        <v/>
      </c>
      <c r="C118" s="379"/>
      <c r="D118" s="380"/>
      <c r="E118" s="379"/>
      <c r="F118" s="380"/>
      <c r="G118" s="379"/>
      <c r="H118" s="380"/>
      <c r="I118" s="381" t="str">
        <f t="shared" si="20"/>
        <v/>
      </c>
      <c r="J118" s="382"/>
      <c r="K118" s="382"/>
      <c r="L118" s="379"/>
      <c r="M118" s="380"/>
      <c r="N118" s="379"/>
      <c r="O118" s="379"/>
      <c r="P118" s="383"/>
      <c r="Q118" s="383"/>
      <c r="R118" s="383"/>
      <c r="S118" s="384">
        <f t="shared" si="25"/>
        <v>0</v>
      </c>
      <c r="U118" s="30">
        <v>101</v>
      </c>
      <c r="V118" s="42"/>
      <c r="X118" s="42"/>
      <c r="Y118" s="42"/>
      <c r="Z118" s="43">
        <f>SUMIFS('AM23.Financial Instruments'!O$7:O$223,'AM23.Financial Instruments'!$M$7:$M$223,D120)</f>
        <v>0</v>
      </c>
      <c r="AA118" s="42"/>
      <c r="AB118" s="42"/>
      <c r="AC118" s="42"/>
      <c r="AD118" s="44">
        <f t="shared" si="26"/>
        <v>0</v>
      </c>
      <c r="AF118" s="45"/>
      <c r="AH118" s="45"/>
      <c r="AI118" s="45"/>
      <c r="AJ118" s="45"/>
      <c r="AK118" s="45"/>
      <c r="AL118" s="45"/>
      <c r="AM118" s="45"/>
      <c r="AN118" s="44">
        <f t="shared" si="27"/>
        <v>0</v>
      </c>
      <c r="AP118" s="396">
        <f t="shared" si="21"/>
        <v>0</v>
      </c>
      <c r="AQ118" s="397">
        <f t="shared" si="17"/>
        <v>0</v>
      </c>
      <c r="AR118" s="398">
        <f t="shared" si="22"/>
        <v>0</v>
      </c>
      <c r="AS118" s="397">
        <f t="shared" si="23"/>
        <v>0</v>
      </c>
      <c r="AT118" s="397">
        <f t="shared" si="18"/>
        <v>0</v>
      </c>
      <c r="AU118" s="398">
        <f t="shared" si="24"/>
        <v>0</v>
      </c>
      <c r="AV118" s="399" t="str">
        <f t="shared" si="19"/>
        <v/>
      </c>
    </row>
    <row r="119" spans="1:48" x14ac:dyDescent="0.2">
      <c r="A119" s="46">
        <v>102</v>
      </c>
      <c r="B119" s="378" t="str">
        <f>IFERROR(VLOOKUP(G119,'AM23.Param'!$C$61:$D$407,2,FALSE),"")</f>
        <v/>
      </c>
      <c r="C119" s="379"/>
      <c r="D119" s="380"/>
      <c r="E119" s="379"/>
      <c r="F119" s="380"/>
      <c r="G119" s="379"/>
      <c r="H119" s="380"/>
      <c r="I119" s="381" t="str">
        <f t="shared" si="20"/>
        <v/>
      </c>
      <c r="J119" s="382"/>
      <c r="K119" s="382"/>
      <c r="L119" s="379"/>
      <c r="M119" s="380"/>
      <c r="N119" s="379"/>
      <c r="O119" s="379"/>
      <c r="P119" s="383"/>
      <c r="Q119" s="383"/>
      <c r="R119" s="383"/>
      <c r="S119" s="384">
        <f t="shared" si="25"/>
        <v>0</v>
      </c>
      <c r="U119" s="30">
        <v>102</v>
      </c>
      <c r="V119" s="42"/>
      <c r="X119" s="42"/>
      <c r="Y119" s="42"/>
      <c r="Z119" s="43">
        <f>SUMIFS('AM23.Financial Instruments'!O$7:O$223,'AM23.Financial Instruments'!$M$7:$M$223,D121)</f>
        <v>0</v>
      </c>
      <c r="AA119" s="42"/>
      <c r="AB119" s="42"/>
      <c r="AC119" s="42"/>
      <c r="AD119" s="44">
        <f t="shared" si="26"/>
        <v>0</v>
      </c>
      <c r="AF119" s="45"/>
      <c r="AH119" s="45"/>
      <c r="AI119" s="45"/>
      <c r="AJ119" s="45"/>
      <c r="AK119" s="45"/>
      <c r="AL119" s="45"/>
      <c r="AM119" s="45"/>
      <c r="AN119" s="44">
        <f t="shared" si="27"/>
        <v>0</v>
      </c>
      <c r="AP119" s="396">
        <f t="shared" si="21"/>
        <v>0</v>
      </c>
      <c r="AQ119" s="397">
        <f t="shared" si="17"/>
        <v>0</v>
      </c>
      <c r="AR119" s="398">
        <f t="shared" si="22"/>
        <v>0</v>
      </c>
      <c r="AS119" s="397">
        <f t="shared" si="23"/>
        <v>0</v>
      </c>
      <c r="AT119" s="397">
        <f t="shared" si="18"/>
        <v>0</v>
      </c>
      <c r="AU119" s="398">
        <f t="shared" si="24"/>
        <v>0</v>
      </c>
      <c r="AV119" s="399" t="str">
        <f t="shared" si="19"/>
        <v/>
      </c>
    </row>
    <row r="120" spans="1:48" x14ac:dyDescent="0.2">
      <c r="A120" s="46">
        <v>103</v>
      </c>
      <c r="B120" s="378" t="str">
        <f>IFERROR(VLOOKUP(G120,'AM23.Param'!$C$61:$D$407,2,FALSE),"")</f>
        <v/>
      </c>
      <c r="C120" s="379"/>
      <c r="D120" s="380"/>
      <c r="E120" s="379"/>
      <c r="F120" s="380"/>
      <c r="G120" s="379"/>
      <c r="H120" s="380"/>
      <c r="I120" s="381" t="str">
        <f t="shared" si="20"/>
        <v/>
      </c>
      <c r="J120" s="382"/>
      <c r="K120" s="382"/>
      <c r="L120" s="379"/>
      <c r="M120" s="380"/>
      <c r="N120" s="379"/>
      <c r="O120" s="379"/>
      <c r="P120" s="383"/>
      <c r="Q120" s="383"/>
      <c r="R120" s="383"/>
      <c r="S120" s="384">
        <f t="shared" si="25"/>
        <v>0</v>
      </c>
      <c r="U120" s="30">
        <v>103</v>
      </c>
      <c r="V120" s="42"/>
      <c r="X120" s="42"/>
      <c r="Y120" s="42"/>
      <c r="Z120" s="43">
        <f>SUMIFS('AM23.Financial Instruments'!O$7:O$223,'AM23.Financial Instruments'!$M$7:$M$223,D122)</f>
        <v>0</v>
      </c>
      <c r="AA120" s="42"/>
      <c r="AB120" s="42"/>
      <c r="AC120" s="42"/>
      <c r="AD120" s="44">
        <f t="shared" si="26"/>
        <v>0</v>
      </c>
      <c r="AF120" s="45"/>
      <c r="AH120" s="45"/>
      <c r="AI120" s="45"/>
      <c r="AJ120" s="45"/>
      <c r="AK120" s="45"/>
      <c r="AL120" s="45"/>
      <c r="AM120" s="45"/>
      <c r="AN120" s="44">
        <f t="shared" si="27"/>
        <v>0</v>
      </c>
      <c r="AP120" s="396">
        <f t="shared" si="21"/>
        <v>0</v>
      </c>
      <c r="AQ120" s="397">
        <f t="shared" si="17"/>
        <v>0</v>
      </c>
      <c r="AR120" s="398">
        <f t="shared" si="22"/>
        <v>0</v>
      </c>
      <c r="AS120" s="397">
        <f t="shared" si="23"/>
        <v>0</v>
      </c>
      <c r="AT120" s="397">
        <f t="shared" si="18"/>
        <v>0</v>
      </c>
      <c r="AU120" s="398">
        <f t="shared" si="24"/>
        <v>0</v>
      </c>
      <c r="AV120" s="399" t="str">
        <f t="shared" si="19"/>
        <v/>
      </c>
    </row>
    <row r="121" spans="1:48" x14ac:dyDescent="0.2">
      <c r="A121" s="46">
        <v>104</v>
      </c>
      <c r="B121" s="378" t="str">
        <f>IFERROR(VLOOKUP(G121,'AM23.Param'!$C$61:$D$407,2,FALSE),"")</f>
        <v/>
      </c>
      <c r="C121" s="379"/>
      <c r="D121" s="380"/>
      <c r="E121" s="379"/>
      <c r="F121" s="380"/>
      <c r="G121" s="379"/>
      <c r="H121" s="380"/>
      <c r="I121" s="381" t="str">
        <f t="shared" si="20"/>
        <v/>
      </c>
      <c r="J121" s="382"/>
      <c r="K121" s="382"/>
      <c r="L121" s="379"/>
      <c r="M121" s="380"/>
      <c r="N121" s="379"/>
      <c r="O121" s="379"/>
      <c r="P121" s="383"/>
      <c r="Q121" s="383"/>
      <c r="R121" s="383"/>
      <c r="S121" s="384">
        <f t="shared" si="25"/>
        <v>0</v>
      </c>
      <c r="U121" s="30">
        <v>104</v>
      </c>
      <c r="V121" s="42"/>
      <c r="X121" s="42"/>
      <c r="Y121" s="42"/>
      <c r="Z121" s="43">
        <f>SUMIFS('AM23.Financial Instruments'!O$7:O$223,'AM23.Financial Instruments'!$M$7:$M$223,D123)</f>
        <v>0</v>
      </c>
      <c r="AA121" s="42"/>
      <c r="AB121" s="42"/>
      <c r="AC121" s="42"/>
      <c r="AD121" s="44">
        <f t="shared" si="26"/>
        <v>0</v>
      </c>
      <c r="AF121" s="45"/>
      <c r="AH121" s="45"/>
      <c r="AI121" s="45"/>
      <c r="AJ121" s="45"/>
      <c r="AK121" s="45"/>
      <c r="AL121" s="45"/>
      <c r="AM121" s="45"/>
      <c r="AN121" s="44">
        <f t="shared" si="27"/>
        <v>0</v>
      </c>
      <c r="AP121" s="396">
        <f t="shared" si="21"/>
        <v>0</v>
      </c>
      <c r="AQ121" s="397">
        <f t="shared" si="17"/>
        <v>0</v>
      </c>
      <c r="AR121" s="398">
        <f t="shared" si="22"/>
        <v>0</v>
      </c>
      <c r="AS121" s="397">
        <f t="shared" si="23"/>
        <v>0</v>
      </c>
      <c r="AT121" s="397">
        <f t="shared" si="18"/>
        <v>0</v>
      </c>
      <c r="AU121" s="398">
        <f t="shared" si="24"/>
        <v>0</v>
      </c>
      <c r="AV121" s="399" t="str">
        <f t="shared" si="19"/>
        <v/>
      </c>
    </row>
    <row r="122" spans="1:48" x14ac:dyDescent="0.2">
      <c r="A122" s="46">
        <v>105</v>
      </c>
      <c r="B122" s="378" t="str">
        <f>IFERROR(VLOOKUP(G122,'AM23.Param'!$C$61:$D$407,2,FALSE),"")</f>
        <v/>
      </c>
      <c r="C122" s="379"/>
      <c r="D122" s="380"/>
      <c r="E122" s="379"/>
      <c r="F122" s="380"/>
      <c r="G122" s="379"/>
      <c r="H122" s="380"/>
      <c r="I122" s="381" t="str">
        <f t="shared" si="20"/>
        <v/>
      </c>
      <c r="J122" s="382"/>
      <c r="K122" s="382"/>
      <c r="L122" s="379"/>
      <c r="M122" s="380"/>
      <c r="N122" s="379"/>
      <c r="O122" s="379"/>
      <c r="P122" s="383"/>
      <c r="Q122" s="383"/>
      <c r="R122" s="383"/>
      <c r="S122" s="384">
        <f t="shared" si="25"/>
        <v>0</v>
      </c>
      <c r="U122" s="30">
        <v>105</v>
      </c>
      <c r="V122" s="42"/>
      <c r="X122" s="42"/>
      <c r="Y122" s="42"/>
      <c r="Z122" s="43">
        <f>SUMIFS('AM23.Financial Instruments'!O$7:O$223,'AM23.Financial Instruments'!$M$7:$M$223,D124)</f>
        <v>0</v>
      </c>
      <c r="AA122" s="42"/>
      <c r="AB122" s="42"/>
      <c r="AC122" s="42"/>
      <c r="AD122" s="44">
        <f t="shared" si="26"/>
        <v>0</v>
      </c>
      <c r="AF122" s="45"/>
      <c r="AH122" s="45"/>
      <c r="AI122" s="45"/>
      <c r="AJ122" s="45"/>
      <c r="AK122" s="45"/>
      <c r="AL122" s="45"/>
      <c r="AM122" s="45"/>
      <c r="AN122" s="44">
        <f t="shared" si="27"/>
        <v>0</v>
      </c>
      <c r="AP122" s="396">
        <f t="shared" si="21"/>
        <v>0</v>
      </c>
      <c r="AQ122" s="397">
        <f t="shared" si="17"/>
        <v>0</v>
      </c>
      <c r="AR122" s="398">
        <f t="shared" si="22"/>
        <v>0</v>
      </c>
      <c r="AS122" s="397">
        <f t="shared" si="23"/>
        <v>0</v>
      </c>
      <c r="AT122" s="397">
        <f t="shared" si="18"/>
        <v>0</v>
      </c>
      <c r="AU122" s="398">
        <f t="shared" si="24"/>
        <v>0</v>
      </c>
      <c r="AV122" s="399" t="str">
        <f t="shared" si="19"/>
        <v/>
      </c>
    </row>
    <row r="123" spans="1:48" x14ac:dyDescent="0.2">
      <c r="A123" s="46">
        <v>106</v>
      </c>
      <c r="B123" s="378" t="str">
        <f>IFERROR(VLOOKUP(G123,'AM23.Param'!$C$61:$D$407,2,FALSE),"")</f>
        <v/>
      </c>
      <c r="C123" s="379"/>
      <c r="D123" s="380"/>
      <c r="E123" s="379"/>
      <c r="F123" s="380"/>
      <c r="G123" s="379"/>
      <c r="H123" s="380"/>
      <c r="I123" s="381" t="str">
        <f t="shared" si="20"/>
        <v/>
      </c>
      <c r="J123" s="382"/>
      <c r="K123" s="382"/>
      <c r="L123" s="379"/>
      <c r="M123" s="380"/>
      <c r="N123" s="379"/>
      <c r="O123" s="379"/>
      <c r="P123" s="383"/>
      <c r="Q123" s="383"/>
      <c r="R123" s="383"/>
      <c r="S123" s="384">
        <f t="shared" si="25"/>
        <v>0</v>
      </c>
      <c r="U123" s="30">
        <v>106</v>
      </c>
      <c r="V123" s="42"/>
      <c r="X123" s="42"/>
      <c r="Y123" s="42"/>
      <c r="Z123" s="43">
        <f>SUMIFS('AM23.Financial Instruments'!O$7:O$223,'AM23.Financial Instruments'!$M$7:$M$223,D125)</f>
        <v>0</v>
      </c>
      <c r="AA123" s="42"/>
      <c r="AB123" s="42"/>
      <c r="AC123" s="42"/>
      <c r="AD123" s="44">
        <f t="shared" si="26"/>
        <v>0</v>
      </c>
      <c r="AF123" s="45"/>
      <c r="AH123" s="45"/>
      <c r="AI123" s="45"/>
      <c r="AJ123" s="45"/>
      <c r="AK123" s="45"/>
      <c r="AL123" s="45"/>
      <c r="AM123" s="45"/>
      <c r="AN123" s="44">
        <f t="shared" si="27"/>
        <v>0</v>
      </c>
      <c r="AP123" s="396">
        <f t="shared" si="21"/>
        <v>0</v>
      </c>
      <c r="AQ123" s="397">
        <f t="shared" si="17"/>
        <v>0</v>
      </c>
      <c r="AR123" s="398">
        <f t="shared" si="22"/>
        <v>0</v>
      </c>
      <c r="AS123" s="397">
        <f t="shared" si="23"/>
        <v>0</v>
      </c>
      <c r="AT123" s="397">
        <f t="shared" si="18"/>
        <v>0</v>
      </c>
      <c r="AU123" s="398">
        <f t="shared" si="24"/>
        <v>0</v>
      </c>
      <c r="AV123" s="399" t="str">
        <f t="shared" si="19"/>
        <v/>
      </c>
    </row>
    <row r="124" spans="1:48" x14ac:dyDescent="0.2">
      <c r="A124" s="46">
        <v>107</v>
      </c>
      <c r="B124" s="378" t="str">
        <f>IFERROR(VLOOKUP(G124,'AM23.Param'!$C$61:$D$407,2,FALSE),"")</f>
        <v/>
      </c>
      <c r="C124" s="379"/>
      <c r="D124" s="380"/>
      <c r="E124" s="379"/>
      <c r="F124" s="380"/>
      <c r="G124" s="379"/>
      <c r="H124" s="380"/>
      <c r="I124" s="381" t="str">
        <f t="shared" si="20"/>
        <v/>
      </c>
      <c r="J124" s="382"/>
      <c r="K124" s="382"/>
      <c r="L124" s="379"/>
      <c r="M124" s="380"/>
      <c r="N124" s="379"/>
      <c r="O124" s="379"/>
      <c r="P124" s="383"/>
      <c r="Q124" s="383"/>
      <c r="R124" s="383"/>
      <c r="S124" s="384">
        <f t="shared" si="25"/>
        <v>0</v>
      </c>
      <c r="U124" s="30">
        <v>107</v>
      </c>
      <c r="V124" s="42"/>
      <c r="X124" s="42"/>
      <c r="Y124" s="42"/>
      <c r="Z124" s="43">
        <f>SUMIFS('AM23.Financial Instruments'!O$7:O$223,'AM23.Financial Instruments'!$M$7:$M$223,D126)</f>
        <v>0</v>
      </c>
      <c r="AA124" s="42"/>
      <c r="AB124" s="42"/>
      <c r="AC124" s="42"/>
      <c r="AD124" s="44">
        <f t="shared" si="26"/>
        <v>0</v>
      </c>
      <c r="AF124" s="45"/>
      <c r="AH124" s="45"/>
      <c r="AI124" s="45"/>
      <c r="AJ124" s="45"/>
      <c r="AK124" s="45"/>
      <c r="AL124" s="45"/>
      <c r="AM124" s="45"/>
      <c r="AN124" s="44">
        <f t="shared" si="27"/>
        <v>0</v>
      </c>
      <c r="AP124" s="396">
        <f t="shared" si="21"/>
        <v>0</v>
      </c>
      <c r="AQ124" s="397">
        <f t="shared" si="17"/>
        <v>0</v>
      </c>
      <c r="AR124" s="398">
        <f t="shared" si="22"/>
        <v>0</v>
      </c>
      <c r="AS124" s="397">
        <f t="shared" si="23"/>
        <v>0</v>
      </c>
      <c r="AT124" s="397">
        <f t="shared" si="18"/>
        <v>0</v>
      </c>
      <c r="AU124" s="398">
        <f t="shared" si="24"/>
        <v>0</v>
      </c>
      <c r="AV124" s="399" t="str">
        <f t="shared" si="19"/>
        <v/>
      </c>
    </row>
    <row r="125" spans="1:48" x14ac:dyDescent="0.2">
      <c r="A125" s="46">
        <v>108</v>
      </c>
      <c r="B125" s="378" t="str">
        <f>IFERROR(VLOOKUP(G125,'AM23.Param'!$C$61:$D$407,2,FALSE),"")</f>
        <v/>
      </c>
      <c r="C125" s="379"/>
      <c r="D125" s="380"/>
      <c r="E125" s="379"/>
      <c r="F125" s="380"/>
      <c r="G125" s="379"/>
      <c r="H125" s="380"/>
      <c r="I125" s="381" t="str">
        <f t="shared" si="20"/>
        <v/>
      </c>
      <c r="J125" s="382"/>
      <c r="K125" s="382"/>
      <c r="L125" s="379"/>
      <c r="M125" s="380"/>
      <c r="N125" s="379"/>
      <c r="O125" s="379"/>
      <c r="P125" s="383"/>
      <c r="Q125" s="383"/>
      <c r="R125" s="383"/>
      <c r="S125" s="384">
        <f t="shared" si="25"/>
        <v>0</v>
      </c>
      <c r="U125" s="30">
        <v>108</v>
      </c>
      <c r="V125" s="42"/>
      <c r="X125" s="42"/>
      <c r="Y125" s="42"/>
      <c r="Z125" s="43">
        <f>SUMIFS('AM23.Financial Instruments'!O$7:O$223,'AM23.Financial Instruments'!$M$7:$M$223,D127)</f>
        <v>0</v>
      </c>
      <c r="AA125" s="42"/>
      <c r="AB125" s="42"/>
      <c r="AC125" s="42"/>
      <c r="AD125" s="44">
        <f t="shared" si="26"/>
        <v>0</v>
      </c>
      <c r="AF125" s="45"/>
      <c r="AH125" s="45"/>
      <c r="AI125" s="45"/>
      <c r="AJ125" s="45"/>
      <c r="AK125" s="45"/>
      <c r="AL125" s="45"/>
      <c r="AM125" s="45"/>
      <c r="AN125" s="44">
        <f t="shared" si="27"/>
        <v>0</v>
      </c>
      <c r="AP125" s="396">
        <f t="shared" si="21"/>
        <v>0</v>
      </c>
      <c r="AQ125" s="397">
        <f t="shared" si="17"/>
        <v>0</v>
      </c>
      <c r="AR125" s="398">
        <f t="shared" si="22"/>
        <v>0</v>
      </c>
      <c r="AS125" s="397">
        <f t="shared" si="23"/>
        <v>0</v>
      </c>
      <c r="AT125" s="397">
        <f t="shared" si="18"/>
        <v>0</v>
      </c>
      <c r="AU125" s="398">
        <f t="shared" si="24"/>
        <v>0</v>
      </c>
      <c r="AV125" s="399" t="str">
        <f t="shared" si="19"/>
        <v/>
      </c>
    </row>
    <row r="126" spans="1:48" x14ac:dyDescent="0.2">
      <c r="A126" s="46">
        <v>109</v>
      </c>
      <c r="B126" s="378" t="str">
        <f>IFERROR(VLOOKUP(G126,'AM23.Param'!$C$61:$D$407,2,FALSE),"")</f>
        <v/>
      </c>
      <c r="C126" s="379"/>
      <c r="D126" s="380"/>
      <c r="E126" s="379"/>
      <c r="F126" s="380"/>
      <c r="G126" s="379"/>
      <c r="H126" s="380"/>
      <c r="I126" s="381" t="str">
        <f t="shared" si="20"/>
        <v/>
      </c>
      <c r="J126" s="382"/>
      <c r="K126" s="382"/>
      <c r="L126" s="379"/>
      <c r="M126" s="380"/>
      <c r="N126" s="379"/>
      <c r="O126" s="379"/>
      <c r="P126" s="383"/>
      <c r="Q126" s="383"/>
      <c r="R126" s="383"/>
      <c r="S126" s="384">
        <f t="shared" si="25"/>
        <v>0</v>
      </c>
      <c r="U126" s="30">
        <v>109</v>
      </c>
      <c r="V126" s="42"/>
      <c r="X126" s="42"/>
      <c r="Y126" s="42"/>
      <c r="Z126" s="43">
        <f>SUMIFS('AM23.Financial Instruments'!O$7:O$223,'AM23.Financial Instruments'!$M$7:$M$223,D128)</f>
        <v>0</v>
      </c>
      <c r="AA126" s="42"/>
      <c r="AB126" s="42"/>
      <c r="AC126" s="42"/>
      <c r="AD126" s="44">
        <f t="shared" si="26"/>
        <v>0</v>
      </c>
      <c r="AF126" s="45"/>
      <c r="AH126" s="45"/>
      <c r="AI126" s="45"/>
      <c r="AJ126" s="45"/>
      <c r="AK126" s="45"/>
      <c r="AL126" s="45"/>
      <c r="AM126" s="45"/>
      <c r="AN126" s="44">
        <f t="shared" si="27"/>
        <v>0</v>
      </c>
      <c r="AP126" s="396">
        <f t="shared" si="21"/>
        <v>0</v>
      </c>
      <c r="AQ126" s="397">
        <f t="shared" si="17"/>
        <v>0</v>
      </c>
      <c r="AR126" s="398">
        <f t="shared" si="22"/>
        <v>0</v>
      </c>
      <c r="AS126" s="397">
        <f t="shared" si="23"/>
        <v>0</v>
      </c>
      <c r="AT126" s="397">
        <f t="shared" si="18"/>
        <v>0</v>
      </c>
      <c r="AU126" s="398">
        <f t="shared" si="24"/>
        <v>0</v>
      </c>
      <c r="AV126" s="399" t="str">
        <f t="shared" si="19"/>
        <v/>
      </c>
    </row>
    <row r="127" spans="1:48" x14ac:dyDescent="0.2">
      <c r="A127" s="46">
        <v>110</v>
      </c>
      <c r="B127" s="378" t="str">
        <f>IFERROR(VLOOKUP(G127,'AM23.Param'!$C$61:$D$407,2,FALSE),"")</f>
        <v/>
      </c>
      <c r="C127" s="379"/>
      <c r="D127" s="380"/>
      <c r="E127" s="379"/>
      <c r="F127" s="380"/>
      <c r="G127" s="379"/>
      <c r="H127" s="380"/>
      <c r="I127" s="381" t="str">
        <f t="shared" si="20"/>
        <v/>
      </c>
      <c r="J127" s="382"/>
      <c r="K127" s="382"/>
      <c r="L127" s="379"/>
      <c r="M127" s="380"/>
      <c r="N127" s="379"/>
      <c r="O127" s="379"/>
      <c r="P127" s="383"/>
      <c r="Q127" s="383"/>
      <c r="R127" s="383"/>
      <c r="S127" s="384">
        <f t="shared" si="25"/>
        <v>0</v>
      </c>
      <c r="U127" s="30">
        <v>110</v>
      </c>
      <c r="V127" s="42"/>
      <c r="X127" s="42"/>
      <c r="Y127" s="42"/>
      <c r="Z127" s="43">
        <f>SUMIFS('AM23.Financial Instruments'!O$7:O$223,'AM23.Financial Instruments'!$M$7:$M$223,D129)</f>
        <v>0</v>
      </c>
      <c r="AA127" s="42"/>
      <c r="AB127" s="42"/>
      <c r="AC127" s="42"/>
      <c r="AD127" s="44">
        <f t="shared" si="26"/>
        <v>0</v>
      </c>
      <c r="AF127" s="45"/>
      <c r="AH127" s="45"/>
      <c r="AI127" s="45"/>
      <c r="AJ127" s="45"/>
      <c r="AK127" s="45"/>
      <c r="AL127" s="45"/>
      <c r="AM127" s="45"/>
      <c r="AN127" s="44">
        <f t="shared" si="27"/>
        <v>0</v>
      </c>
      <c r="AP127" s="396">
        <f t="shared" si="21"/>
        <v>0</v>
      </c>
      <c r="AQ127" s="397">
        <f t="shared" si="17"/>
        <v>0</v>
      </c>
      <c r="AR127" s="398">
        <f t="shared" si="22"/>
        <v>0</v>
      </c>
      <c r="AS127" s="397">
        <f t="shared" si="23"/>
        <v>0</v>
      </c>
      <c r="AT127" s="397">
        <f t="shared" si="18"/>
        <v>0</v>
      </c>
      <c r="AU127" s="398">
        <f t="shared" si="24"/>
        <v>0</v>
      </c>
      <c r="AV127" s="399" t="str">
        <f t="shared" si="19"/>
        <v/>
      </c>
    </row>
    <row r="128" spans="1:48" x14ac:dyDescent="0.2">
      <c r="A128" s="46">
        <v>111</v>
      </c>
      <c r="B128" s="378" t="str">
        <f>IFERROR(VLOOKUP(G128,'AM23.Param'!$C$61:$D$407,2,FALSE),"")</f>
        <v/>
      </c>
      <c r="C128" s="379"/>
      <c r="D128" s="380"/>
      <c r="E128" s="379"/>
      <c r="F128" s="380"/>
      <c r="G128" s="379"/>
      <c r="H128" s="380"/>
      <c r="I128" s="381" t="str">
        <f t="shared" si="20"/>
        <v/>
      </c>
      <c r="J128" s="382"/>
      <c r="K128" s="382"/>
      <c r="L128" s="379"/>
      <c r="M128" s="380"/>
      <c r="N128" s="379"/>
      <c r="O128" s="379"/>
      <c r="P128" s="383"/>
      <c r="Q128" s="383"/>
      <c r="R128" s="383"/>
      <c r="S128" s="384">
        <f t="shared" si="25"/>
        <v>0</v>
      </c>
      <c r="U128" s="30">
        <v>111</v>
      </c>
      <c r="V128" s="42"/>
      <c r="X128" s="42"/>
      <c r="Y128" s="42"/>
      <c r="Z128" s="43">
        <f>SUMIFS('AM23.Financial Instruments'!O$7:O$223,'AM23.Financial Instruments'!$M$7:$M$223,D130)</f>
        <v>0</v>
      </c>
      <c r="AA128" s="42"/>
      <c r="AB128" s="42"/>
      <c r="AC128" s="42"/>
      <c r="AD128" s="44">
        <f t="shared" si="26"/>
        <v>0</v>
      </c>
      <c r="AF128" s="45"/>
      <c r="AH128" s="45"/>
      <c r="AI128" s="45"/>
      <c r="AJ128" s="45"/>
      <c r="AK128" s="45"/>
      <c r="AL128" s="45"/>
      <c r="AM128" s="45"/>
      <c r="AN128" s="44">
        <f t="shared" si="27"/>
        <v>0</v>
      </c>
      <c r="AP128" s="396">
        <f t="shared" si="21"/>
        <v>0</v>
      </c>
      <c r="AQ128" s="397">
        <f t="shared" si="17"/>
        <v>0</v>
      </c>
      <c r="AR128" s="398">
        <f t="shared" si="22"/>
        <v>0</v>
      </c>
      <c r="AS128" s="397">
        <f t="shared" si="23"/>
        <v>0</v>
      </c>
      <c r="AT128" s="397">
        <f t="shared" si="18"/>
        <v>0</v>
      </c>
      <c r="AU128" s="398">
        <f t="shared" si="24"/>
        <v>0</v>
      </c>
      <c r="AV128" s="399" t="str">
        <f t="shared" si="19"/>
        <v/>
      </c>
    </row>
    <row r="129" spans="1:48" x14ac:dyDescent="0.2">
      <c r="A129" s="46">
        <v>112</v>
      </c>
      <c r="B129" s="378" t="str">
        <f>IFERROR(VLOOKUP(G129,'AM23.Param'!$C$61:$D$407,2,FALSE),"")</f>
        <v/>
      </c>
      <c r="C129" s="379"/>
      <c r="D129" s="380"/>
      <c r="E129" s="379"/>
      <c r="F129" s="380"/>
      <c r="G129" s="379"/>
      <c r="H129" s="380"/>
      <c r="I129" s="381" t="str">
        <f t="shared" si="20"/>
        <v/>
      </c>
      <c r="J129" s="382"/>
      <c r="K129" s="382"/>
      <c r="L129" s="379"/>
      <c r="M129" s="380"/>
      <c r="N129" s="379"/>
      <c r="O129" s="379"/>
      <c r="P129" s="383"/>
      <c r="Q129" s="383"/>
      <c r="R129" s="383"/>
      <c r="S129" s="384">
        <f t="shared" si="25"/>
        <v>0</v>
      </c>
      <c r="U129" s="30">
        <v>112</v>
      </c>
      <c r="V129" s="42"/>
      <c r="X129" s="42"/>
      <c r="Y129" s="42"/>
      <c r="Z129" s="43">
        <f>SUMIFS('AM23.Financial Instruments'!O$7:O$223,'AM23.Financial Instruments'!$M$7:$M$223,D131)</f>
        <v>0</v>
      </c>
      <c r="AA129" s="42"/>
      <c r="AB129" s="42"/>
      <c r="AC129" s="42"/>
      <c r="AD129" s="44">
        <f t="shared" si="26"/>
        <v>0</v>
      </c>
      <c r="AF129" s="45"/>
      <c r="AH129" s="45"/>
      <c r="AI129" s="45"/>
      <c r="AJ129" s="45"/>
      <c r="AK129" s="45"/>
      <c r="AL129" s="45"/>
      <c r="AM129" s="45"/>
      <c r="AN129" s="44">
        <f t="shared" si="27"/>
        <v>0</v>
      </c>
      <c r="AP129" s="396">
        <f t="shared" si="21"/>
        <v>0</v>
      </c>
      <c r="AQ129" s="397">
        <f t="shared" si="17"/>
        <v>0</v>
      </c>
      <c r="AR129" s="398">
        <f t="shared" si="22"/>
        <v>0</v>
      </c>
      <c r="AS129" s="397">
        <f t="shared" si="23"/>
        <v>0</v>
      </c>
      <c r="AT129" s="397">
        <f t="shared" si="18"/>
        <v>0</v>
      </c>
      <c r="AU129" s="398">
        <f t="shared" si="24"/>
        <v>0</v>
      </c>
      <c r="AV129" s="399" t="str">
        <f t="shared" si="19"/>
        <v/>
      </c>
    </row>
    <row r="130" spans="1:48" x14ac:dyDescent="0.2">
      <c r="A130" s="46">
        <v>113</v>
      </c>
      <c r="B130" s="378" t="str">
        <f>IFERROR(VLOOKUP(G130,'AM23.Param'!$C$61:$D$407,2,FALSE),"")</f>
        <v/>
      </c>
      <c r="C130" s="379"/>
      <c r="D130" s="380"/>
      <c r="E130" s="379"/>
      <c r="F130" s="380"/>
      <c r="G130" s="379"/>
      <c r="H130" s="380"/>
      <c r="I130" s="381" t="str">
        <f t="shared" si="20"/>
        <v/>
      </c>
      <c r="J130" s="382"/>
      <c r="K130" s="382"/>
      <c r="L130" s="379"/>
      <c r="M130" s="380"/>
      <c r="N130" s="379"/>
      <c r="O130" s="379"/>
      <c r="P130" s="383"/>
      <c r="Q130" s="383"/>
      <c r="R130" s="383"/>
      <c r="S130" s="384">
        <f t="shared" si="25"/>
        <v>0</v>
      </c>
      <c r="U130" s="30">
        <v>113</v>
      </c>
      <c r="V130" s="42"/>
      <c r="X130" s="42"/>
      <c r="Y130" s="42"/>
      <c r="Z130" s="43">
        <f>SUMIFS('AM23.Financial Instruments'!O$7:O$223,'AM23.Financial Instruments'!$M$7:$M$223,D132)</f>
        <v>0</v>
      </c>
      <c r="AA130" s="42"/>
      <c r="AB130" s="42"/>
      <c r="AC130" s="42"/>
      <c r="AD130" s="44">
        <f t="shared" si="26"/>
        <v>0</v>
      </c>
      <c r="AF130" s="45"/>
      <c r="AH130" s="45"/>
      <c r="AI130" s="45"/>
      <c r="AJ130" s="45"/>
      <c r="AK130" s="45"/>
      <c r="AL130" s="45"/>
      <c r="AM130" s="45"/>
      <c r="AN130" s="44">
        <f t="shared" si="27"/>
        <v>0</v>
      </c>
      <c r="AP130" s="396">
        <f t="shared" si="21"/>
        <v>0</v>
      </c>
      <c r="AQ130" s="397">
        <f t="shared" si="17"/>
        <v>0</v>
      </c>
      <c r="AR130" s="398">
        <f t="shared" si="22"/>
        <v>0</v>
      </c>
      <c r="AS130" s="397">
        <f t="shared" si="23"/>
        <v>0</v>
      </c>
      <c r="AT130" s="397">
        <f t="shared" si="18"/>
        <v>0</v>
      </c>
      <c r="AU130" s="398">
        <f t="shared" si="24"/>
        <v>0</v>
      </c>
      <c r="AV130" s="399" t="str">
        <f t="shared" si="19"/>
        <v/>
      </c>
    </row>
    <row r="131" spans="1:48" x14ac:dyDescent="0.2">
      <c r="A131" s="46">
        <v>114</v>
      </c>
      <c r="B131" s="378" t="str">
        <f>IFERROR(VLOOKUP(G131,'AM23.Param'!$C$61:$D$407,2,FALSE),"")</f>
        <v/>
      </c>
      <c r="C131" s="379"/>
      <c r="D131" s="380"/>
      <c r="E131" s="379"/>
      <c r="F131" s="380"/>
      <c r="G131" s="379"/>
      <c r="H131" s="380"/>
      <c r="I131" s="381" t="str">
        <f t="shared" si="20"/>
        <v/>
      </c>
      <c r="J131" s="382"/>
      <c r="K131" s="382"/>
      <c r="L131" s="379"/>
      <c r="M131" s="380"/>
      <c r="N131" s="379"/>
      <c r="O131" s="379"/>
      <c r="P131" s="383"/>
      <c r="Q131" s="383"/>
      <c r="R131" s="383"/>
      <c r="S131" s="384">
        <f t="shared" si="25"/>
        <v>0</v>
      </c>
      <c r="U131" s="30">
        <v>114</v>
      </c>
      <c r="V131" s="42"/>
      <c r="X131" s="42"/>
      <c r="Y131" s="42"/>
      <c r="Z131" s="43">
        <f>SUMIFS('AM23.Financial Instruments'!O$7:O$223,'AM23.Financial Instruments'!$M$7:$M$223,D133)</f>
        <v>0</v>
      </c>
      <c r="AA131" s="42"/>
      <c r="AB131" s="42"/>
      <c r="AC131" s="42"/>
      <c r="AD131" s="44">
        <f t="shared" si="26"/>
        <v>0</v>
      </c>
      <c r="AF131" s="45"/>
      <c r="AH131" s="45"/>
      <c r="AI131" s="45"/>
      <c r="AJ131" s="45"/>
      <c r="AK131" s="45"/>
      <c r="AL131" s="45"/>
      <c r="AM131" s="45"/>
      <c r="AN131" s="44">
        <f t="shared" si="27"/>
        <v>0</v>
      </c>
      <c r="AP131" s="396">
        <f t="shared" si="21"/>
        <v>0</v>
      </c>
      <c r="AQ131" s="397">
        <f t="shared" si="17"/>
        <v>0</v>
      </c>
      <c r="AR131" s="398">
        <f t="shared" si="22"/>
        <v>0</v>
      </c>
      <c r="AS131" s="397">
        <f t="shared" si="23"/>
        <v>0</v>
      </c>
      <c r="AT131" s="397">
        <f t="shared" si="18"/>
        <v>0</v>
      </c>
      <c r="AU131" s="398">
        <f t="shared" si="24"/>
        <v>0</v>
      </c>
      <c r="AV131" s="399" t="str">
        <f t="shared" si="19"/>
        <v/>
      </c>
    </row>
    <row r="132" spans="1:48" x14ac:dyDescent="0.2">
      <c r="A132" s="46">
        <v>115</v>
      </c>
      <c r="B132" s="378" t="str">
        <f>IFERROR(VLOOKUP(G132,'AM23.Param'!$C$61:$D$407,2,FALSE),"")</f>
        <v/>
      </c>
      <c r="C132" s="379"/>
      <c r="D132" s="380"/>
      <c r="E132" s="379"/>
      <c r="F132" s="380"/>
      <c r="G132" s="379"/>
      <c r="H132" s="380"/>
      <c r="I132" s="381" t="str">
        <f t="shared" si="20"/>
        <v/>
      </c>
      <c r="J132" s="382"/>
      <c r="K132" s="382"/>
      <c r="L132" s="379"/>
      <c r="M132" s="380"/>
      <c r="N132" s="379"/>
      <c r="O132" s="379"/>
      <c r="P132" s="383"/>
      <c r="Q132" s="383"/>
      <c r="R132" s="383"/>
      <c r="S132" s="384">
        <f t="shared" si="25"/>
        <v>0</v>
      </c>
      <c r="U132" s="30">
        <v>115</v>
      </c>
      <c r="V132" s="42"/>
      <c r="X132" s="42"/>
      <c r="Y132" s="42"/>
      <c r="Z132" s="43">
        <f>SUMIFS('AM23.Financial Instruments'!O$7:O$223,'AM23.Financial Instruments'!$M$7:$M$223,D134)</f>
        <v>0</v>
      </c>
      <c r="AA132" s="42"/>
      <c r="AB132" s="42"/>
      <c r="AC132" s="42"/>
      <c r="AD132" s="44">
        <f t="shared" si="26"/>
        <v>0</v>
      </c>
      <c r="AF132" s="45"/>
      <c r="AH132" s="45"/>
      <c r="AI132" s="45"/>
      <c r="AJ132" s="45"/>
      <c r="AK132" s="45"/>
      <c r="AL132" s="45"/>
      <c r="AM132" s="45"/>
      <c r="AN132" s="44">
        <f t="shared" si="27"/>
        <v>0</v>
      </c>
      <c r="AP132" s="396">
        <f t="shared" si="21"/>
        <v>0</v>
      </c>
      <c r="AQ132" s="397">
        <f t="shared" si="17"/>
        <v>0</v>
      </c>
      <c r="AR132" s="398">
        <f t="shared" si="22"/>
        <v>0</v>
      </c>
      <c r="AS132" s="397">
        <f t="shared" si="23"/>
        <v>0</v>
      </c>
      <c r="AT132" s="397">
        <f t="shared" si="18"/>
        <v>0</v>
      </c>
      <c r="AU132" s="398">
        <f t="shared" si="24"/>
        <v>0</v>
      </c>
      <c r="AV132" s="399" t="str">
        <f t="shared" si="19"/>
        <v/>
      </c>
    </row>
    <row r="133" spans="1:48" x14ac:dyDescent="0.2">
      <c r="A133" s="46">
        <v>116</v>
      </c>
      <c r="B133" s="378" t="str">
        <f>IFERROR(VLOOKUP(G133,'AM23.Param'!$C$61:$D$407,2,FALSE),"")</f>
        <v/>
      </c>
      <c r="C133" s="379"/>
      <c r="D133" s="380"/>
      <c r="E133" s="379"/>
      <c r="F133" s="380"/>
      <c r="G133" s="379"/>
      <c r="H133" s="380"/>
      <c r="I133" s="381" t="str">
        <f t="shared" si="20"/>
        <v/>
      </c>
      <c r="J133" s="382"/>
      <c r="K133" s="382"/>
      <c r="L133" s="379"/>
      <c r="M133" s="380"/>
      <c r="N133" s="379"/>
      <c r="O133" s="379"/>
      <c r="P133" s="383"/>
      <c r="Q133" s="383"/>
      <c r="R133" s="383"/>
      <c r="S133" s="384">
        <f t="shared" si="25"/>
        <v>0</v>
      </c>
      <c r="U133" s="30">
        <v>116</v>
      </c>
      <c r="V133" s="42"/>
      <c r="X133" s="42"/>
      <c r="Y133" s="42"/>
      <c r="Z133" s="43">
        <f>SUMIFS('AM23.Financial Instruments'!O$7:O$223,'AM23.Financial Instruments'!$M$7:$M$223,D135)</f>
        <v>0</v>
      </c>
      <c r="AA133" s="42"/>
      <c r="AB133" s="42"/>
      <c r="AC133" s="42"/>
      <c r="AD133" s="44">
        <f t="shared" si="26"/>
        <v>0</v>
      </c>
      <c r="AF133" s="45"/>
      <c r="AH133" s="45"/>
      <c r="AI133" s="45"/>
      <c r="AJ133" s="45"/>
      <c r="AK133" s="45"/>
      <c r="AL133" s="45"/>
      <c r="AM133" s="45"/>
      <c r="AN133" s="44">
        <f t="shared" si="27"/>
        <v>0</v>
      </c>
      <c r="AP133" s="396">
        <f t="shared" si="21"/>
        <v>0</v>
      </c>
      <c r="AQ133" s="397">
        <f t="shared" si="17"/>
        <v>0</v>
      </c>
      <c r="AR133" s="398">
        <f t="shared" si="22"/>
        <v>0</v>
      </c>
      <c r="AS133" s="397">
        <f t="shared" si="23"/>
        <v>0</v>
      </c>
      <c r="AT133" s="397">
        <f t="shared" si="18"/>
        <v>0</v>
      </c>
      <c r="AU133" s="398">
        <f t="shared" si="24"/>
        <v>0</v>
      </c>
      <c r="AV133" s="399" t="str">
        <f t="shared" si="19"/>
        <v/>
      </c>
    </row>
    <row r="134" spans="1:48" x14ac:dyDescent="0.2">
      <c r="A134" s="46">
        <v>117</v>
      </c>
      <c r="B134" s="378" t="str">
        <f>IFERROR(VLOOKUP(G134,'AM23.Param'!$C$61:$D$407,2,FALSE),"")</f>
        <v/>
      </c>
      <c r="C134" s="379"/>
      <c r="D134" s="380"/>
      <c r="E134" s="379"/>
      <c r="F134" s="380"/>
      <c r="G134" s="379"/>
      <c r="H134" s="380"/>
      <c r="I134" s="381" t="str">
        <f t="shared" si="20"/>
        <v/>
      </c>
      <c r="J134" s="382"/>
      <c r="K134" s="382"/>
      <c r="L134" s="379"/>
      <c r="M134" s="380"/>
      <c r="N134" s="379"/>
      <c r="O134" s="379"/>
      <c r="P134" s="383"/>
      <c r="Q134" s="383"/>
      <c r="R134" s="383"/>
      <c r="S134" s="384">
        <f t="shared" si="25"/>
        <v>0</v>
      </c>
      <c r="U134" s="30">
        <v>117</v>
      </c>
      <c r="V134" s="42"/>
      <c r="X134" s="42"/>
      <c r="Y134" s="42"/>
      <c r="Z134" s="43">
        <f>SUMIFS('AM23.Financial Instruments'!O$7:O$223,'AM23.Financial Instruments'!$M$7:$M$223,D136)</f>
        <v>0</v>
      </c>
      <c r="AA134" s="42"/>
      <c r="AB134" s="42"/>
      <c r="AC134" s="42"/>
      <c r="AD134" s="44">
        <f t="shared" si="26"/>
        <v>0</v>
      </c>
      <c r="AF134" s="45"/>
      <c r="AH134" s="45"/>
      <c r="AI134" s="45"/>
      <c r="AJ134" s="45"/>
      <c r="AK134" s="45"/>
      <c r="AL134" s="45"/>
      <c r="AM134" s="45"/>
      <c r="AN134" s="44">
        <f t="shared" si="27"/>
        <v>0</v>
      </c>
      <c r="AP134" s="396">
        <f t="shared" si="21"/>
        <v>0</v>
      </c>
      <c r="AQ134" s="397">
        <f t="shared" si="17"/>
        <v>0</v>
      </c>
      <c r="AR134" s="398">
        <f t="shared" si="22"/>
        <v>0</v>
      </c>
      <c r="AS134" s="397">
        <f t="shared" si="23"/>
        <v>0</v>
      </c>
      <c r="AT134" s="397">
        <f t="shared" si="18"/>
        <v>0</v>
      </c>
      <c r="AU134" s="398">
        <f t="shared" si="24"/>
        <v>0</v>
      </c>
      <c r="AV134" s="399" t="str">
        <f t="shared" si="19"/>
        <v/>
      </c>
    </row>
    <row r="135" spans="1:48" x14ac:dyDescent="0.2">
      <c r="A135" s="46">
        <v>118</v>
      </c>
      <c r="B135" s="378" t="str">
        <f>IFERROR(VLOOKUP(G135,'AM23.Param'!$C$61:$D$407,2,FALSE),"")</f>
        <v/>
      </c>
      <c r="C135" s="379"/>
      <c r="D135" s="380"/>
      <c r="E135" s="379"/>
      <c r="F135" s="380"/>
      <c r="G135" s="379"/>
      <c r="H135" s="380"/>
      <c r="I135" s="381" t="str">
        <f t="shared" si="20"/>
        <v/>
      </c>
      <c r="J135" s="382"/>
      <c r="K135" s="382"/>
      <c r="L135" s="379"/>
      <c r="M135" s="380"/>
      <c r="N135" s="379"/>
      <c r="O135" s="379"/>
      <c r="P135" s="383"/>
      <c r="Q135" s="383"/>
      <c r="R135" s="383"/>
      <c r="S135" s="384">
        <f t="shared" si="25"/>
        <v>0</v>
      </c>
      <c r="U135" s="30">
        <v>118</v>
      </c>
      <c r="V135" s="42"/>
      <c r="X135" s="42"/>
      <c r="Y135" s="42"/>
      <c r="Z135" s="43">
        <f>SUMIFS('AM23.Financial Instruments'!O$7:O$223,'AM23.Financial Instruments'!$M$7:$M$223,D137)</f>
        <v>0</v>
      </c>
      <c r="AA135" s="42"/>
      <c r="AB135" s="42"/>
      <c r="AC135" s="42"/>
      <c r="AD135" s="44">
        <f t="shared" si="26"/>
        <v>0</v>
      </c>
      <c r="AF135" s="45"/>
      <c r="AH135" s="45"/>
      <c r="AI135" s="45"/>
      <c r="AJ135" s="45"/>
      <c r="AK135" s="45"/>
      <c r="AL135" s="45"/>
      <c r="AM135" s="45"/>
      <c r="AN135" s="44">
        <f t="shared" si="27"/>
        <v>0</v>
      </c>
      <c r="AP135" s="396">
        <f t="shared" si="21"/>
        <v>0</v>
      </c>
      <c r="AQ135" s="397">
        <f t="shared" si="17"/>
        <v>0</v>
      </c>
      <c r="AR135" s="398">
        <f t="shared" si="22"/>
        <v>0</v>
      </c>
      <c r="AS135" s="397">
        <f t="shared" si="23"/>
        <v>0</v>
      </c>
      <c r="AT135" s="397">
        <f t="shared" si="18"/>
        <v>0</v>
      </c>
      <c r="AU135" s="398">
        <f t="shared" si="24"/>
        <v>0</v>
      </c>
      <c r="AV135" s="399" t="str">
        <f t="shared" si="19"/>
        <v/>
      </c>
    </row>
    <row r="136" spans="1:48" x14ac:dyDescent="0.2">
      <c r="A136" s="46">
        <v>119</v>
      </c>
      <c r="B136" s="378" t="str">
        <f>IFERROR(VLOOKUP(G136,'AM23.Param'!$C$61:$D$407,2,FALSE),"")</f>
        <v/>
      </c>
      <c r="C136" s="379"/>
      <c r="D136" s="380"/>
      <c r="E136" s="379"/>
      <c r="F136" s="380"/>
      <c r="G136" s="379"/>
      <c r="H136" s="380"/>
      <c r="I136" s="381" t="str">
        <f t="shared" si="20"/>
        <v/>
      </c>
      <c r="J136" s="382"/>
      <c r="K136" s="382"/>
      <c r="L136" s="379"/>
      <c r="M136" s="380"/>
      <c r="N136" s="379"/>
      <c r="O136" s="379"/>
      <c r="P136" s="383"/>
      <c r="Q136" s="383"/>
      <c r="R136" s="383"/>
      <c r="S136" s="384">
        <f t="shared" si="25"/>
        <v>0</v>
      </c>
      <c r="U136" s="30">
        <v>119</v>
      </c>
      <c r="V136" s="42"/>
      <c r="X136" s="42"/>
      <c r="Y136" s="42"/>
      <c r="Z136" s="43">
        <f>SUMIFS('AM23.Financial Instruments'!O$7:O$223,'AM23.Financial Instruments'!$M$7:$M$223,D138)</f>
        <v>0</v>
      </c>
      <c r="AA136" s="42"/>
      <c r="AB136" s="42"/>
      <c r="AC136" s="42"/>
      <c r="AD136" s="44">
        <f t="shared" si="26"/>
        <v>0</v>
      </c>
      <c r="AF136" s="45"/>
      <c r="AH136" s="45"/>
      <c r="AI136" s="45"/>
      <c r="AJ136" s="45"/>
      <c r="AK136" s="45"/>
      <c r="AL136" s="45"/>
      <c r="AM136" s="45"/>
      <c r="AN136" s="44">
        <f t="shared" si="27"/>
        <v>0</v>
      </c>
      <c r="AP136" s="396">
        <f t="shared" si="21"/>
        <v>0</v>
      </c>
      <c r="AQ136" s="397">
        <f t="shared" si="17"/>
        <v>0</v>
      </c>
      <c r="AR136" s="398">
        <f t="shared" si="22"/>
        <v>0</v>
      </c>
      <c r="AS136" s="397">
        <f t="shared" si="23"/>
        <v>0</v>
      </c>
      <c r="AT136" s="397">
        <f t="shared" si="18"/>
        <v>0</v>
      </c>
      <c r="AU136" s="398">
        <f t="shared" si="24"/>
        <v>0</v>
      </c>
      <c r="AV136" s="399" t="str">
        <f t="shared" si="19"/>
        <v/>
      </c>
    </row>
    <row r="137" spans="1:48" x14ac:dyDescent="0.2">
      <c r="A137" s="46">
        <v>120</v>
      </c>
      <c r="B137" s="378" t="str">
        <f>IFERROR(VLOOKUP(G137,'AM23.Param'!$C$61:$D$407,2,FALSE),"")</f>
        <v/>
      </c>
      <c r="C137" s="379"/>
      <c r="D137" s="380"/>
      <c r="E137" s="379"/>
      <c r="F137" s="380"/>
      <c r="G137" s="379"/>
      <c r="H137" s="380"/>
      <c r="I137" s="381" t="str">
        <f t="shared" si="20"/>
        <v/>
      </c>
      <c r="J137" s="382"/>
      <c r="K137" s="382"/>
      <c r="L137" s="379"/>
      <c r="M137" s="380"/>
      <c r="N137" s="379"/>
      <c r="O137" s="379"/>
      <c r="P137" s="383"/>
      <c r="Q137" s="383"/>
      <c r="R137" s="383"/>
      <c r="S137" s="384">
        <f t="shared" si="25"/>
        <v>0</v>
      </c>
      <c r="U137" s="30">
        <v>120</v>
      </c>
      <c r="V137" s="42"/>
      <c r="X137" s="42"/>
      <c r="Y137" s="42"/>
      <c r="Z137" s="43">
        <f>SUMIFS('AM23.Financial Instruments'!O$7:O$223,'AM23.Financial Instruments'!$M$7:$M$223,D139)</f>
        <v>0</v>
      </c>
      <c r="AA137" s="42"/>
      <c r="AB137" s="42"/>
      <c r="AC137" s="42"/>
      <c r="AD137" s="44">
        <f t="shared" si="26"/>
        <v>0</v>
      </c>
      <c r="AF137" s="45"/>
      <c r="AH137" s="45"/>
      <c r="AI137" s="45"/>
      <c r="AJ137" s="45"/>
      <c r="AK137" s="45"/>
      <c r="AL137" s="45"/>
      <c r="AM137" s="45"/>
      <c r="AN137" s="44">
        <f t="shared" si="27"/>
        <v>0</v>
      </c>
      <c r="AP137" s="396">
        <f t="shared" si="21"/>
        <v>0</v>
      </c>
      <c r="AQ137" s="397">
        <f t="shared" si="17"/>
        <v>0</v>
      </c>
      <c r="AR137" s="398">
        <f t="shared" si="22"/>
        <v>0</v>
      </c>
      <c r="AS137" s="397">
        <f t="shared" si="23"/>
        <v>0</v>
      </c>
      <c r="AT137" s="397">
        <f t="shared" si="18"/>
        <v>0</v>
      </c>
      <c r="AU137" s="398">
        <f t="shared" si="24"/>
        <v>0</v>
      </c>
      <c r="AV137" s="399" t="str">
        <f t="shared" si="19"/>
        <v/>
      </c>
    </row>
    <row r="138" spans="1:48" x14ac:dyDescent="0.2">
      <c r="A138" s="46">
        <v>121</v>
      </c>
      <c r="B138" s="378" t="str">
        <f>IFERROR(VLOOKUP(G138,'AM23.Param'!$C$61:$D$407,2,FALSE),"")</f>
        <v/>
      </c>
      <c r="C138" s="379"/>
      <c r="D138" s="380"/>
      <c r="E138" s="379"/>
      <c r="F138" s="380"/>
      <c r="G138" s="379"/>
      <c r="H138" s="380"/>
      <c r="I138" s="381" t="str">
        <f t="shared" si="20"/>
        <v/>
      </c>
      <c r="J138" s="382"/>
      <c r="K138" s="382"/>
      <c r="L138" s="379"/>
      <c r="M138" s="380"/>
      <c r="N138" s="379"/>
      <c r="O138" s="379"/>
      <c r="P138" s="383"/>
      <c r="Q138" s="383"/>
      <c r="R138" s="383"/>
      <c r="S138" s="384">
        <f t="shared" si="25"/>
        <v>0</v>
      </c>
      <c r="U138" s="30">
        <v>121</v>
      </c>
      <c r="V138" s="42"/>
      <c r="X138" s="42"/>
      <c r="Y138" s="42"/>
      <c r="Z138" s="43">
        <f>SUMIFS('AM23.Financial Instruments'!O$7:O$223,'AM23.Financial Instruments'!$M$7:$M$223,D140)</f>
        <v>0</v>
      </c>
      <c r="AA138" s="42"/>
      <c r="AB138" s="42"/>
      <c r="AC138" s="42"/>
      <c r="AD138" s="44">
        <f t="shared" si="26"/>
        <v>0</v>
      </c>
      <c r="AF138" s="45"/>
      <c r="AH138" s="45"/>
      <c r="AI138" s="45"/>
      <c r="AJ138" s="45"/>
      <c r="AK138" s="45"/>
      <c r="AL138" s="45"/>
      <c r="AM138" s="45"/>
      <c r="AN138" s="44">
        <f t="shared" si="27"/>
        <v>0</v>
      </c>
      <c r="AP138" s="396">
        <f t="shared" si="21"/>
        <v>0</v>
      </c>
      <c r="AQ138" s="397">
        <f t="shared" si="17"/>
        <v>0</v>
      </c>
      <c r="AR138" s="398">
        <f t="shared" si="22"/>
        <v>0</v>
      </c>
      <c r="AS138" s="397">
        <f t="shared" si="23"/>
        <v>0</v>
      </c>
      <c r="AT138" s="397">
        <f t="shared" si="18"/>
        <v>0</v>
      </c>
      <c r="AU138" s="398">
        <f t="shared" si="24"/>
        <v>0</v>
      </c>
      <c r="AV138" s="399" t="str">
        <f t="shared" si="19"/>
        <v/>
      </c>
    </row>
    <row r="139" spans="1:48" x14ac:dyDescent="0.2">
      <c r="A139" s="46">
        <v>122</v>
      </c>
      <c r="B139" s="378" t="str">
        <f>IFERROR(VLOOKUP(G139,'AM23.Param'!$C$61:$D$407,2,FALSE),"")</f>
        <v/>
      </c>
      <c r="C139" s="379"/>
      <c r="D139" s="380"/>
      <c r="E139" s="379"/>
      <c r="F139" s="380"/>
      <c r="G139" s="379"/>
      <c r="H139" s="380"/>
      <c r="I139" s="381" t="str">
        <f t="shared" si="20"/>
        <v/>
      </c>
      <c r="J139" s="382"/>
      <c r="K139" s="382"/>
      <c r="L139" s="379"/>
      <c r="M139" s="380"/>
      <c r="N139" s="379"/>
      <c r="O139" s="379"/>
      <c r="P139" s="383"/>
      <c r="Q139" s="383"/>
      <c r="R139" s="383"/>
      <c r="S139" s="384">
        <f t="shared" si="25"/>
        <v>0</v>
      </c>
      <c r="U139" s="30">
        <v>122</v>
      </c>
      <c r="V139" s="42"/>
      <c r="X139" s="42"/>
      <c r="Y139" s="42"/>
      <c r="Z139" s="43">
        <f>SUMIFS('AM23.Financial Instruments'!O$7:O$223,'AM23.Financial Instruments'!$M$7:$M$223,D141)</f>
        <v>0</v>
      </c>
      <c r="AA139" s="42"/>
      <c r="AB139" s="42"/>
      <c r="AC139" s="42"/>
      <c r="AD139" s="44">
        <f t="shared" si="26"/>
        <v>0</v>
      </c>
      <c r="AF139" s="45"/>
      <c r="AH139" s="45"/>
      <c r="AI139" s="45"/>
      <c r="AJ139" s="45"/>
      <c r="AK139" s="45"/>
      <c r="AL139" s="45"/>
      <c r="AM139" s="45"/>
      <c r="AN139" s="44">
        <f t="shared" si="27"/>
        <v>0</v>
      </c>
      <c r="AP139" s="396">
        <f t="shared" si="21"/>
        <v>0</v>
      </c>
      <c r="AQ139" s="397">
        <f t="shared" si="17"/>
        <v>0</v>
      </c>
      <c r="AR139" s="398">
        <f t="shared" si="22"/>
        <v>0</v>
      </c>
      <c r="AS139" s="397">
        <f t="shared" si="23"/>
        <v>0</v>
      </c>
      <c r="AT139" s="397">
        <f t="shared" si="18"/>
        <v>0</v>
      </c>
      <c r="AU139" s="398">
        <f t="shared" si="24"/>
        <v>0</v>
      </c>
      <c r="AV139" s="399" t="str">
        <f t="shared" si="19"/>
        <v/>
      </c>
    </row>
    <row r="140" spans="1:48" x14ac:dyDescent="0.2">
      <c r="A140" s="46">
        <v>123</v>
      </c>
      <c r="B140" s="378" t="str">
        <f>IFERROR(VLOOKUP(G140,'AM23.Param'!$C$61:$D$407,2,FALSE),"")</f>
        <v/>
      </c>
      <c r="C140" s="379"/>
      <c r="D140" s="380"/>
      <c r="E140" s="379"/>
      <c r="F140" s="380"/>
      <c r="G140" s="379"/>
      <c r="H140" s="380"/>
      <c r="I140" s="381" t="str">
        <f t="shared" si="20"/>
        <v/>
      </c>
      <c r="J140" s="382"/>
      <c r="K140" s="382"/>
      <c r="L140" s="379"/>
      <c r="M140" s="380"/>
      <c r="N140" s="379"/>
      <c r="O140" s="379"/>
      <c r="P140" s="383"/>
      <c r="Q140" s="383"/>
      <c r="R140" s="383"/>
      <c r="S140" s="384">
        <f t="shared" si="25"/>
        <v>0</v>
      </c>
      <c r="U140" s="30">
        <v>123</v>
      </c>
      <c r="V140" s="42"/>
      <c r="X140" s="42"/>
      <c r="Y140" s="42"/>
      <c r="Z140" s="43">
        <f>SUMIFS('AM23.Financial Instruments'!O$7:O$223,'AM23.Financial Instruments'!$M$7:$M$223,D142)</f>
        <v>0</v>
      </c>
      <c r="AA140" s="42"/>
      <c r="AB140" s="42"/>
      <c r="AC140" s="42"/>
      <c r="AD140" s="44">
        <f t="shared" si="26"/>
        <v>0</v>
      </c>
      <c r="AF140" s="45"/>
      <c r="AH140" s="45"/>
      <c r="AI140" s="45"/>
      <c r="AJ140" s="45"/>
      <c r="AK140" s="45"/>
      <c r="AL140" s="45"/>
      <c r="AM140" s="45"/>
      <c r="AN140" s="44">
        <f t="shared" si="27"/>
        <v>0</v>
      </c>
      <c r="AP140" s="396">
        <f t="shared" si="21"/>
        <v>0</v>
      </c>
      <c r="AQ140" s="397">
        <f t="shared" si="17"/>
        <v>0</v>
      </c>
      <c r="AR140" s="398">
        <f t="shared" si="22"/>
        <v>0</v>
      </c>
      <c r="AS140" s="397">
        <f t="shared" si="23"/>
        <v>0</v>
      </c>
      <c r="AT140" s="397">
        <f t="shared" si="18"/>
        <v>0</v>
      </c>
      <c r="AU140" s="398">
        <f t="shared" si="24"/>
        <v>0</v>
      </c>
      <c r="AV140" s="399" t="str">
        <f t="shared" si="19"/>
        <v/>
      </c>
    </row>
    <row r="141" spans="1:48" x14ac:dyDescent="0.2">
      <c r="A141" s="46">
        <v>124</v>
      </c>
      <c r="B141" s="378" t="str">
        <f>IFERROR(VLOOKUP(G141,'AM23.Param'!$C$61:$D$407,2,FALSE),"")</f>
        <v/>
      </c>
      <c r="C141" s="379"/>
      <c r="D141" s="380"/>
      <c r="E141" s="379"/>
      <c r="F141" s="380"/>
      <c r="G141" s="379"/>
      <c r="H141" s="380"/>
      <c r="I141" s="381" t="str">
        <f t="shared" si="20"/>
        <v/>
      </c>
      <c r="J141" s="382"/>
      <c r="K141" s="382"/>
      <c r="L141" s="379"/>
      <c r="M141" s="380"/>
      <c r="N141" s="379"/>
      <c r="O141" s="379"/>
      <c r="P141" s="383"/>
      <c r="Q141" s="383"/>
      <c r="R141" s="383"/>
      <c r="S141" s="384">
        <f t="shared" si="25"/>
        <v>0</v>
      </c>
      <c r="U141" s="30">
        <v>124</v>
      </c>
      <c r="V141" s="42"/>
      <c r="X141" s="42"/>
      <c r="Y141" s="42"/>
      <c r="Z141" s="43">
        <f>SUMIFS('AM23.Financial Instruments'!O$7:O$223,'AM23.Financial Instruments'!$M$7:$M$223,D143)</f>
        <v>0</v>
      </c>
      <c r="AA141" s="42"/>
      <c r="AB141" s="42"/>
      <c r="AC141" s="42"/>
      <c r="AD141" s="44">
        <f t="shared" si="26"/>
        <v>0</v>
      </c>
      <c r="AF141" s="45"/>
      <c r="AH141" s="45"/>
      <c r="AI141" s="45"/>
      <c r="AJ141" s="45"/>
      <c r="AK141" s="45"/>
      <c r="AL141" s="45"/>
      <c r="AM141" s="45"/>
      <c r="AN141" s="44">
        <f t="shared" si="27"/>
        <v>0</v>
      </c>
      <c r="AP141" s="396">
        <f t="shared" si="21"/>
        <v>0</v>
      </c>
      <c r="AQ141" s="397">
        <f t="shared" si="17"/>
        <v>0</v>
      </c>
      <c r="AR141" s="398">
        <f t="shared" si="22"/>
        <v>0</v>
      </c>
      <c r="AS141" s="397">
        <f t="shared" si="23"/>
        <v>0</v>
      </c>
      <c r="AT141" s="397">
        <f t="shared" si="18"/>
        <v>0</v>
      </c>
      <c r="AU141" s="398">
        <f t="shared" si="24"/>
        <v>0</v>
      </c>
      <c r="AV141" s="399" t="str">
        <f t="shared" si="19"/>
        <v/>
      </c>
    </row>
    <row r="142" spans="1:48" x14ac:dyDescent="0.2">
      <c r="A142" s="46">
        <v>125</v>
      </c>
      <c r="B142" s="378" t="str">
        <f>IFERROR(VLOOKUP(G142,'AM23.Param'!$C$61:$D$407,2,FALSE),"")</f>
        <v/>
      </c>
      <c r="C142" s="379"/>
      <c r="D142" s="380"/>
      <c r="E142" s="379"/>
      <c r="F142" s="380"/>
      <c r="G142" s="379"/>
      <c r="H142" s="380"/>
      <c r="I142" s="381" t="str">
        <f t="shared" si="20"/>
        <v/>
      </c>
      <c r="J142" s="382"/>
      <c r="K142" s="382"/>
      <c r="L142" s="379"/>
      <c r="M142" s="380"/>
      <c r="N142" s="379"/>
      <c r="O142" s="379"/>
      <c r="P142" s="383"/>
      <c r="Q142" s="383"/>
      <c r="R142" s="383"/>
      <c r="S142" s="384">
        <f t="shared" si="25"/>
        <v>0</v>
      </c>
      <c r="U142" s="30">
        <v>125</v>
      </c>
      <c r="V142" s="42"/>
      <c r="X142" s="42"/>
      <c r="Y142" s="42"/>
      <c r="Z142" s="43">
        <f>SUMIFS('AM23.Financial Instruments'!O$7:O$223,'AM23.Financial Instruments'!$M$7:$M$223,D144)</f>
        <v>0</v>
      </c>
      <c r="AA142" s="42"/>
      <c r="AB142" s="42"/>
      <c r="AC142" s="42"/>
      <c r="AD142" s="44">
        <f t="shared" si="26"/>
        <v>0</v>
      </c>
      <c r="AF142" s="45"/>
      <c r="AH142" s="45"/>
      <c r="AI142" s="45"/>
      <c r="AJ142" s="45"/>
      <c r="AK142" s="45"/>
      <c r="AL142" s="45"/>
      <c r="AM142" s="45"/>
      <c r="AN142" s="44">
        <f t="shared" si="27"/>
        <v>0</v>
      </c>
      <c r="AP142" s="396">
        <f t="shared" si="21"/>
        <v>0</v>
      </c>
      <c r="AQ142" s="397">
        <f t="shared" si="17"/>
        <v>0</v>
      </c>
      <c r="AR142" s="398">
        <f t="shared" si="22"/>
        <v>0</v>
      </c>
      <c r="AS142" s="397">
        <f t="shared" si="23"/>
        <v>0</v>
      </c>
      <c r="AT142" s="397">
        <f t="shared" si="18"/>
        <v>0</v>
      </c>
      <c r="AU142" s="398">
        <f t="shared" si="24"/>
        <v>0</v>
      </c>
      <c r="AV142" s="399" t="str">
        <f t="shared" si="19"/>
        <v/>
      </c>
    </row>
    <row r="143" spans="1:48" x14ac:dyDescent="0.2">
      <c r="A143" s="46">
        <v>126</v>
      </c>
      <c r="B143" s="378" t="str">
        <f>IFERROR(VLOOKUP(G143,'AM23.Param'!$C$61:$D$407,2,FALSE),"")</f>
        <v/>
      </c>
      <c r="C143" s="379"/>
      <c r="D143" s="380"/>
      <c r="E143" s="379"/>
      <c r="F143" s="380"/>
      <c r="G143" s="379"/>
      <c r="H143" s="380"/>
      <c r="I143" s="381" t="str">
        <f t="shared" si="20"/>
        <v/>
      </c>
      <c r="J143" s="382"/>
      <c r="K143" s="382"/>
      <c r="L143" s="379"/>
      <c r="M143" s="380"/>
      <c r="N143" s="379"/>
      <c r="O143" s="379"/>
      <c r="P143" s="383"/>
      <c r="Q143" s="383"/>
      <c r="R143" s="383"/>
      <c r="S143" s="384">
        <f t="shared" si="25"/>
        <v>0</v>
      </c>
      <c r="U143" s="30">
        <v>126</v>
      </c>
      <c r="V143" s="42"/>
      <c r="X143" s="42"/>
      <c r="Y143" s="42"/>
      <c r="Z143" s="43">
        <f>SUMIFS('AM23.Financial Instruments'!O$7:O$223,'AM23.Financial Instruments'!$M$7:$M$223,D145)</f>
        <v>0</v>
      </c>
      <c r="AA143" s="42"/>
      <c r="AB143" s="42"/>
      <c r="AC143" s="42"/>
      <c r="AD143" s="44">
        <f t="shared" si="26"/>
        <v>0</v>
      </c>
      <c r="AF143" s="45"/>
      <c r="AH143" s="45"/>
      <c r="AI143" s="45"/>
      <c r="AJ143" s="45"/>
      <c r="AK143" s="45"/>
      <c r="AL143" s="45"/>
      <c r="AM143" s="45"/>
      <c r="AN143" s="44">
        <f t="shared" si="27"/>
        <v>0</v>
      </c>
      <c r="AP143" s="396">
        <f t="shared" si="21"/>
        <v>0</v>
      </c>
      <c r="AQ143" s="397">
        <f t="shared" si="17"/>
        <v>0</v>
      </c>
      <c r="AR143" s="398">
        <f t="shared" si="22"/>
        <v>0</v>
      </c>
      <c r="AS143" s="397">
        <f t="shared" si="23"/>
        <v>0</v>
      </c>
      <c r="AT143" s="397">
        <f t="shared" si="18"/>
        <v>0</v>
      </c>
      <c r="AU143" s="398">
        <f t="shared" si="24"/>
        <v>0</v>
      </c>
      <c r="AV143" s="399" t="str">
        <f t="shared" si="19"/>
        <v/>
      </c>
    </row>
    <row r="144" spans="1:48" x14ac:dyDescent="0.2">
      <c r="A144" s="46">
        <v>127</v>
      </c>
      <c r="B144" s="378" t="str">
        <f>IFERROR(VLOOKUP(G144,'AM23.Param'!$C$61:$D$407,2,FALSE),"")</f>
        <v/>
      </c>
      <c r="C144" s="379"/>
      <c r="D144" s="380"/>
      <c r="E144" s="379"/>
      <c r="F144" s="380"/>
      <c r="G144" s="379"/>
      <c r="H144" s="380"/>
      <c r="I144" s="381" t="str">
        <f t="shared" si="20"/>
        <v/>
      </c>
      <c r="J144" s="382"/>
      <c r="K144" s="382"/>
      <c r="L144" s="379"/>
      <c r="M144" s="380"/>
      <c r="N144" s="379"/>
      <c r="O144" s="379"/>
      <c r="P144" s="383"/>
      <c r="Q144" s="383"/>
      <c r="R144" s="383"/>
      <c r="S144" s="384">
        <f t="shared" si="25"/>
        <v>0</v>
      </c>
      <c r="U144" s="30">
        <v>127</v>
      </c>
      <c r="V144" s="42"/>
      <c r="X144" s="42"/>
      <c r="Y144" s="42"/>
      <c r="Z144" s="43">
        <f>SUMIFS('AM23.Financial Instruments'!O$7:O$223,'AM23.Financial Instruments'!$M$7:$M$223,D146)</f>
        <v>0</v>
      </c>
      <c r="AA144" s="42"/>
      <c r="AB144" s="42"/>
      <c r="AC144" s="42"/>
      <c r="AD144" s="44">
        <f t="shared" si="26"/>
        <v>0</v>
      </c>
      <c r="AF144" s="45"/>
      <c r="AH144" s="45"/>
      <c r="AI144" s="45"/>
      <c r="AJ144" s="45"/>
      <c r="AK144" s="45"/>
      <c r="AL144" s="45"/>
      <c r="AM144" s="45"/>
      <c r="AN144" s="44">
        <f t="shared" si="27"/>
        <v>0</v>
      </c>
      <c r="AP144" s="396">
        <f t="shared" si="21"/>
        <v>0</v>
      </c>
      <c r="AQ144" s="397">
        <f t="shared" si="17"/>
        <v>0</v>
      </c>
      <c r="AR144" s="398">
        <f t="shared" si="22"/>
        <v>0</v>
      </c>
      <c r="AS144" s="397">
        <f t="shared" si="23"/>
        <v>0</v>
      </c>
      <c r="AT144" s="397">
        <f t="shared" si="18"/>
        <v>0</v>
      </c>
      <c r="AU144" s="398">
        <f t="shared" si="24"/>
        <v>0</v>
      </c>
      <c r="AV144" s="399" t="str">
        <f t="shared" si="19"/>
        <v/>
      </c>
    </row>
    <row r="145" spans="1:48" x14ac:dyDescent="0.2">
      <c r="A145" s="46">
        <v>128</v>
      </c>
      <c r="B145" s="378" t="str">
        <f>IFERROR(VLOOKUP(G145,'AM23.Param'!$C$61:$D$407,2,FALSE),"")</f>
        <v/>
      </c>
      <c r="C145" s="379"/>
      <c r="D145" s="380"/>
      <c r="E145" s="379"/>
      <c r="F145" s="380"/>
      <c r="G145" s="379"/>
      <c r="H145" s="380"/>
      <c r="I145" s="381" t="str">
        <f t="shared" si="20"/>
        <v/>
      </c>
      <c r="J145" s="382"/>
      <c r="K145" s="382"/>
      <c r="L145" s="379"/>
      <c r="M145" s="380"/>
      <c r="N145" s="379"/>
      <c r="O145" s="379"/>
      <c r="P145" s="383"/>
      <c r="Q145" s="383"/>
      <c r="R145" s="383"/>
      <c r="S145" s="384">
        <f t="shared" si="25"/>
        <v>0</v>
      </c>
      <c r="U145" s="30">
        <v>128</v>
      </c>
      <c r="V145" s="42"/>
      <c r="X145" s="42"/>
      <c r="Y145" s="42"/>
      <c r="Z145" s="43">
        <f>SUMIFS('AM23.Financial Instruments'!O$7:O$223,'AM23.Financial Instruments'!$M$7:$M$223,D147)</f>
        <v>0</v>
      </c>
      <c r="AA145" s="42"/>
      <c r="AB145" s="42"/>
      <c r="AC145" s="42"/>
      <c r="AD145" s="44">
        <f t="shared" si="26"/>
        <v>0</v>
      </c>
      <c r="AF145" s="45"/>
      <c r="AH145" s="45"/>
      <c r="AI145" s="45"/>
      <c r="AJ145" s="45"/>
      <c r="AK145" s="45"/>
      <c r="AL145" s="45"/>
      <c r="AM145" s="45"/>
      <c r="AN145" s="44">
        <f t="shared" si="27"/>
        <v>0</v>
      </c>
      <c r="AP145" s="396">
        <f t="shared" si="21"/>
        <v>0</v>
      </c>
      <c r="AQ145" s="397">
        <f t="shared" si="17"/>
        <v>0</v>
      </c>
      <c r="AR145" s="398">
        <f t="shared" si="22"/>
        <v>0</v>
      </c>
      <c r="AS145" s="397">
        <f t="shared" si="23"/>
        <v>0</v>
      </c>
      <c r="AT145" s="397">
        <f t="shared" si="18"/>
        <v>0</v>
      </c>
      <c r="AU145" s="398">
        <f t="shared" si="24"/>
        <v>0</v>
      </c>
      <c r="AV145" s="399" t="str">
        <f t="shared" si="19"/>
        <v/>
      </c>
    </row>
    <row r="146" spans="1:48" x14ac:dyDescent="0.2">
      <c r="A146" s="46">
        <v>129</v>
      </c>
      <c r="B146" s="378" t="str">
        <f>IFERROR(VLOOKUP(G146,'AM23.Param'!$C$61:$D$407,2,FALSE),"")</f>
        <v/>
      </c>
      <c r="C146" s="379"/>
      <c r="D146" s="380"/>
      <c r="E146" s="379"/>
      <c r="F146" s="380"/>
      <c r="G146" s="379"/>
      <c r="H146" s="380"/>
      <c r="I146" s="381" t="str">
        <f t="shared" si="20"/>
        <v/>
      </c>
      <c r="J146" s="382"/>
      <c r="K146" s="382"/>
      <c r="L146" s="379"/>
      <c r="M146" s="380"/>
      <c r="N146" s="379"/>
      <c r="O146" s="379"/>
      <c r="P146" s="383"/>
      <c r="Q146" s="383"/>
      <c r="R146" s="383"/>
      <c r="S146" s="384">
        <f t="shared" si="25"/>
        <v>0</v>
      </c>
      <c r="U146" s="30">
        <v>129</v>
      </c>
      <c r="V146" s="42"/>
      <c r="X146" s="42"/>
      <c r="Y146" s="42"/>
      <c r="Z146" s="43">
        <f>SUMIFS('AM23.Financial Instruments'!O$7:O$223,'AM23.Financial Instruments'!$M$7:$M$223,D148)</f>
        <v>0</v>
      </c>
      <c r="AA146" s="42"/>
      <c r="AB146" s="42"/>
      <c r="AC146" s="42"/>
      <c r="AD146" s="44">
        <f t="shared" si="26"/>
        <v>0</v>
      </c>
      <c r="AF146" s="45"/>
      <c r="AH146" s="45"/>
      <c r="AI146" s="45"/>
      <c r="AJ146" s="45"/>
      <c r="AK146" s="45"/>
      <c r="AL146" s="45"/>
      <c r="AM146" s="45"/>
      <c r="AN146" s="44">
        <f t="shared" si="27"/>
        <v>0</v>
      </c>
      <c r="AP146" s="396">
        <f t="shared" si="21"/>
        <v>0</v>
      </c>
      <c r="AQ146" s="397">
        <f t="shared" ref="AQ146:AQ209" si="28">Y146</f>
        <v>0</v>
      </c>
      <c r="AR146" s="398">
        <f t="shared" si="22"/>
        <v>0</v>
      </c>
      <c r="AS146" s="397">
        <f t="shared" si="23"/>
        <v>0</v>
      </c>
      <c r="AT146" s="397">
        <f t="shared" ref="AT146:AT209" si="29">AI146</f>
        <v>0</v>
      </c>
      <c r="AU146" s="398">
        <f t="shared" si="24"/>
        <v>0</v>
      </c>
      <c r="AV146" s="399" t="str">
        <f t="shared" ref="AV146:AV209" si="30">IFERROR(AD146/AN146,"")</f>
        <v/>
      </c>
    </row>
    <row r="147" spans="1:48" x14ac:dyDescent="0.2">
      <c r="A147" s="46">
        <v>130</v>
      </c>
      <c r="B147" s="378" t="str">
        <f>IFERROR(VLOOKUP(G147,'AM23.Param'!$C$61:$D$407,2,FALSE),"")</f>
        <v/>
      </c>
      <c r="C147" s="379"/>
      <c r="D147" s="380"/>
      <c r="E147" s="379"/>
      <c r="F147" s="380"/>
      <c r="G147" s="379"/>
      <c r="H147" s="380"/>
      <c r="I147" s="381" t="str">
        <f t="shared" ref="I147:I210" si="31">IFERROR(VLOOKUP(H147,$D$18:$F$1017,3,FALSE),"")</f>
        <v/>
      </c>
      <c r="J147" s="382"/>
      <c r="K147" s="382"/>
      <c r="L147" s="379"/>
      <c r="M147" s="380"/>
      <c r="N147" s="379"/>
      <c r="O147" s="379"/>
      <c r="P147" s="383"/>
      <c r="Q147" s="383"/>
      <c r="R147" s="383"/>
      <c r="S147" s="384">
        <f t="shared" si="25"/>
        <v>0</v>
      </c>
      <c r="U147" s="30">
        <v>130</v>
      </c>
      <c r="V147" s="42"/>
      <c r="X147" s="42"/>
      <c r="Y147" s="42"/>
      <c r="Z147" s="43">
        <f>SUMIFS('AM23.Financial Instruments'!O$7:O$223,'AM23.Financial Instruments'!$M$7:$M$223,D149)</f>
        <v>0</v>
      </c>
      <c r="AA147" s="42"/>
      <c r="AB147" s="42"/>
      <c r="AC147" s="42"/>
      <c r="AD147" s="44">
        <f t="shared" si="26"/>
        <v>0</v>
      </c>
      <c r="AF147" s="45"/>
      <c r="AH147" s="45"/>
      <c r="AI147" s="45"/>
      <c r="AJ147" s="45"/>
      <c r="AK147" s="45"/>
      <c r="AL147" s="45"/>
      <c r="AM147" s="45"/>
      <c r="AN147" s="44">
        <f t="shared" si="27"/>
        <v>0</v>
      </c>
      <c r="AP147" s="396">
        <f t="shared" ref="AP147:AP210" si="32">SUMPRODUCT(V$18:V$1017,1*(H$18:H$1017=$D147))</f>
        <v>0</v>
      </c>
      <c r="AQ147" s="397">
        <f t="shared" si="28"/>
        <v>0</v>
      </c>
      <c r="AR147" s="398">
        <f t="shared" ref="AR147:AR210" si="33">AP147-AQ147</f>
        <v>0</v>
      </c>
      <c r="AS147" s="397">
        <f t="shared" ref="AS147:AS210" si="34">SUMPRODUCT(AF$18:AF$1017,1*(H$18:H$1017=$D147))</f>
        <v>0</v>
      </c>
      <c r="AT147" s="397">
        <f t="shared" si="29"/>
        <v>0</v>
      </c>
      <c r="AU147" s="398">
        <f t="shared" ref="AU147:AU210" si="35">AS147-AT147</f>
        <v>0</v>
      </c>
      <c r="AV147" s="399" t="str">
        <f t="shared" si="30"/>
        <v/>
      </c>
    </row>
    <row r="148" spans="1:48" x14ac:dyDescent="0.2">
      <c r="A148" s="46">
        <v>131</v>
      </c>
      <c r="B148" s="378" t="str">
        <f>IFERROR(VLOOKUP(G148,'AM23.Param'!$C$61:$D$407,2,FALSE),"")</f>
        <v/>
      </c>
      <c r="C148" s="379"/>
      <c r="D148" s="380"/>
      <c r="E148" s="379"/>
      <c r="F148" s="380"/>
      <c r="G148" s="379"/>
      <c r="H148" s="380"/>
      <c r="I148" s="381" t="str">
        <f t="shared" si="31"/>
        <v/>
      </c>
      <c r="J148" s="382"/>
      <c r="K148" s="382"/>
      <c r="L148" s="379"/>
      <c r="M148" s="380"/>
      <c r="N148" s="379"/>
      <c r="O148" s="379"/>
      <c r="P148" s="383"/>
      <c r="Q148" s="383"/>
      <c r="R148" s="383"/>
      <c r="S148" s="384">
        <f t="shared" si="25"/>
        <v>0</v>
      </c>
      <c r="U148" s="30">
        <v>131</v>
      </c>
      <c r="V148" s="42"/>
      <c r="X148" s="42"/>
      <c r="Y148" s="42"/>
      <c r="Z148" s="43">
        <f>SUMIFS('AM23.Financial Instruments'!O$7:O$223,'AM23.Financial Instruments'!$M$7:$M$223,D150)</f>
        <v>0</v>
      </c>
      <c r="AA148" s="42"/>
      <c r="AB148" s="42"/>
      <c r="AC148" s="42"/>
      <c r="AD148" s="44">
        <f t="shared" si="26"/>
        <v>0</v>
      </c>
      <c r="AF148" s="45"/>
      <c r="AH148" s="45"/>
      <c r="AI148" s="45"/>
      <c r="AJ148" s="45"/>
      <c r="AK148" s="45"/>
      <c r="AL148" s="45"/>
      <c r="AM148" s="45"/>
      <c r="AN148" s="44">
        <f t="shared" si="27"/>
        <v>0</v>
      </c>
      <c r="AP148" s="396">
        <f t="shared" si="32"/>
        <v>0</v>
      </c>
      <c r="AQ148" s="397">
        <f t="shared" si="28"/>
        <v>0</v>
      </c>
      <c r="AR148" s="398">
        <f t="shared" si="33"/>
        <v>0</v>
      </c>
      <c r="AS148" s="397">
        <f t="shared" si="34"/>
        <v>0</v>
      </c>
      <c r="AT148" s="397">
        <f t="shared" si="29"/>
        <v>0</v>
      </c>
      <c r="AU148" s="398">
        <f t="shared" si="35"/>
        <v>0</v>
      </c>
      <c r="AV148" s="399" t="str">
        <f t="shared" si="30"/>
        <v/>
      </c>
    </row>
    <row r="149" spans="1:48" x14ac:dyDescent="0.2">
      <c r="A149" s="46">
        <v>132</v>
      </c>
      <c r="B149" s="378" t="str">
        <f>IFERROR(VLOOKUP(G149,'AM23.Param'!$C$61:$D$407,2,FALSE),"")</f>
        <v/>
      </c>
      <c r="C149" s="379"/>
      <c r="D149" s="380"/>
      <c r="E149" s="379"/>
      <c r="F149" s="380"/>
      <c r="G149" s="379"/>
      <c r="H149" s="380"/>
      <c r="I149" s="381" t="str">
        <f t="shared" si="31"/>
        <v/>
      </c>
      <c r="J149" s="382"/>
      <c r="K149" s="382"/>
      <c r="L149" s="379"/>
      <c r="M149" s="380"/>
      <c r="N149" s="379"/>
      <c r="O149" s="379"/>
      <c r="P149" s="383"/>
      <c r="Q149" s="383"/>
      <c r="R149" s="383"/>
      <c r="S149" s="384">
        <f t="shared" ref="S149:S212" si="36">Q149-R149</f>
        <v>0</v>
      </c>
      <c r="U149" s="30">
        <v>132</v>
      </c>
      <c r="V149" s="42"/>
      <c r="X149" s="42"/>
      <c r="Y149" s="42"/>
      <c r="Z149" s="43">
        <f>SUMIFS('AM23.Financial Instruments'!O$7:O$223,'AM23.Financial Instruments'!$M$7:$M$223,D151)</f>
        <v>0</v>
      </c>
      <c r="AA149" s="42"/>
      <c r="AB149" s="42"/>
      <c r="AC149" s="42"/>
      <c r="AD149" s="44">
        <f t="shared" ref="AD149:AD212" si="37">X149-SUM(Y149:AC149)</f>
        <v>0</v>
      </c>
      <c r="AF149" s="45"/>
      <c r="AH149" s="45"/>
      <c r="AI149" s="45"/>
      <c r="AJ149" s="45"/>
      <c r="AK149" s="45"/>
      <c r="AL149" s="45"/>
      <c r="AM149" s="45"/>
      <c r="AN149" s="44">
        <f t="shared" ref="AN149:AN212" si="38">AH149-SUM(AI149:AM149)</f>
        <v>0</v>
      </c>
      <c r="AP149" s="396">
        <f t="shared" si="32"/>
        <v>0</v>
      </c>
      <c r="AQ149" s="397">
        <f t="shared" si="28"/>
        <v>0</v>
      </c>
      <c r="AR149" s="398">
        <f t="shared" si="33"/>
        <v>0</v>
      </c>
      <c r="AS149" s="397">
        <f t="shared" si="34"/>
        <v>0</v>
      </c>
      <c r="AT149" s="397">
        <f t="shared" si="29"/>
        <v>0</v>
      </c>
      <c r="AU149" s="398">
        <f t="shared" si="35"/>
        <v>0</v>
      </c>
      <c r="AV149" s="399" t="str">
        <f t="shared" si="30"/>
        <v/>
      </c>
    </row>
    <row r="150" spans="1:48" x14ac:dyDescent="0.2">
      <c r="A150" s="46">
        <v>133</v>
      </c>
      <c r="B150" s="378" t="str">
        <f>IFERROR(VLOOKUP(G150,'AM23.Param'!$C$61:$D$407,2,FALSE),"")</f>
        <v/>
      </c>
      <c r="C150" s="379"/>
      <c r="D150" s="380"/>
      <c r="E150" s="379"/>
      <c r="F150" s="380"/>
      <c r="G150" s="379"/>
      <c r="H150" s="380"/>
      <c r="I150" s="381" t="str">
        <f t="shared" si="31"/>
        <v/>
      </c>
      <c r="J150" s="382"/>
      <c r="K150" s="382"/>
      <c r="L150" s="379"/>
      <c r="M150" s="380"/>
      <c r="N150" s="379"/>
      <c r="O150" s="379"/>
      <c r="P150" s="383"/>
      <c r="Q150" s="383"/>
      <c r="R150" s="383"/>
      <c r="S150" s="384">
        <f t="shared" si="36"/>
        <v>0</v>
      </c>
      <c r="U150" s="30">
        <v>133</v>
      </c>
      <c r="V150" s="42"/>
      <c r="X150" s="42"/>
      <c r="Y150" s="42"/>
      <c r="Z150" s="43">
        <f>SUMIFS('AM23.Financial Instruments'!O$7:O$223,'AM23.Financial Instruments'!$M$7:$M$223,D152)</f>
        <v>0</v>
      </c>
      <c r="AA150" s="42"/>
      <c r="AB150" s="42"/>
      <c r="AC150" s="42"/>
      <c r="AD150" s="44">
        <f t="shared" si="37"/>
        <v>0</v>
      </c>
      <c r="AF150" s="45"/>
      <c r="AH150" s="45"/>
      <c r="AI150" s="45"/>
      <c r="AJ150" s="45"/>
      <c r="AK150" s="45"/>
      <c r="AL150" s="45"/>
      <c r="AM150" s="45"/>
      <c r="AN150" s="44">
        <f t="shared" si="38"/>
        <v>0</v>
      </c>
      <c r="AP150" s="396">
        <f t="shared" si="32"/>
        <v>0</v>
      </c>
      <c r="AQ150" s="397">
        <f t="shared" si="28"/>
        <v>0</v>
      </c>
      <c r="AR150" s="398">
        <f t="shared" si="33"/>
        <v>0</v>
      </c>
      <c r="AS150" s="397">
        <f t="shared" si="34"/>
        <v>0</v>
      </c>
      <c r="AT150" s="397">
        <f t="shared" si="29"/>
        <v>0</v>
      </c>
      <c r="AU150" s="398">
        <f t="shared" si="35"/>
        <v>0</v>
      </c>
      <c r="AV150" s="399" t="str">
        <f t="shared" si="30"/>
        <v/>
      </c>
    </row>
    <row r="151" spans="1:48" x14ac:dyDescent="0.2">
      <c r="A151" s="46">
        <v>134</v>
      </c>
      <c r="B151" s="378" t="str">
        <f>IFERROR(VLOOKUP(G151,'AM23.Param'!$C$61:$D$407,2,FALSE),"")</f>
        <v/>
      </c>
      <c r="C151" s="379"/>
      <c r="D151" s="380"/>
      <c r="E151" s="379"/>
      <c r="F151" s="380"/>
      <c r="G151" s="379"/>
      <c r="H151" s="380"/>
      <c r="I151" s="381" t="str">
        <f t="shared" si="31"/>
        <v/>
      </c>
      <c r="J151" s="382"/>
      <c r="K151" s="382"/>
      <c r="L151" s="379"/>
      <c r="M151" s="380"/>
      <c r="N151" s="379"/>
      <c r="O151" s="379"/>
      <c r="P151" s="383"/>
      <c r="Q151" s="383"/>
      <c r="R151" s="383"/>
      <c r="S151" s="384">
        <f t="shared" si="36"/>
        <v>0</v>
      </c>
      <c r="U151" s="30">
        <v>134</v>
      </c>
      <c r="V151" s="42"/>
      <c r="X151" s="42"/>
      <c r="Y151" s="42"/>
      <c r="Z151" s="43">
        <f>SUMIFS('AM23.Financial Instruments'!O$7:O$223,'AM23.Financial Instruments'!$M$7:$M$223,D153)</f>
        <v>0</v>
      </c>
      <c r="AA151" s="42"/>
      <c r="AB151" s="42"/>
      <c r="AC151" s="42"/>
      <c r="AD151" s="44">
        <f t="shared" si="37"/>
        <v>0</v>
      </c>
      <c r="AF151" s="45"/>
      <c r="AH151" s="45"/>
      <c r="AI151" s="45"/>
      <c r="AJ151" s="45"/>
      <c r="AK151" s="45"/>
      <c r="AL151" s="45"/>
      <c r="AM151" s="45"/>
      <c r="AN151" s="44">
        <f t="shared" si="38"/>
        <v>0</v>
      </c>
      <c r="AP151" s="396">
        <f t="shared" si="32"/>
        <v>0</v>
      </c>
      <c r="AQ151" s="397">
        <f t="shared" si="28"/>
        <v>0</v>
      </c>
      <c r="AR151" s="398">
        <f t="shared" si="33"/>
        <v>0</v>
      </c>
      <c r="AS151" s="397">
        <f t="shared" si="34"/>
        <v>0</v>
      </c>
      <c r="AT151" s="397">
        <f t="shared" si="29"/>
        <v>0</v>
      </c>
      <c r="AU151" s="398">
        <f t="shared" si="35"/>
        <v>0</v>
      </c>
      <c r="AV151" s="399" t="str">
        <f t="shared" si="30"/>
        <v/>
      </c>
    </row>
    <row r="152" spans="1:48" x14ac:dyDescent="0.2">
      <c r="A152" s="46">
        <v>135</v>
      </c>
      <c r="B152" s="378" t="str">
        <f>IFERROR(VLOOKUP(G152,'AM23.Param'!$C$61:$D$407,2,FALSE),"")</f>
        <v/>
      </c>
      <c r="C152" s="379"/>
      <c r="D152" s="380"/>
      <c r="E152" s="379"/>
      <c r="F152" s="380"/>
      <c r="G152" s="379"/>
      <c r="H152" s="380"/>
      <c r="I152" s="381" t="str">
        <f t="shared" si="31"/>
        <v/>
      </c>
      <c r="J152" s="382"/>
      <c r="K152" s="382"/>
      <c r="L152" s="379"/>
      <c r="M152" s="380"/>
      <c r="N152" s="379"/>
      <c r="O152" s="379"/>
      <c r="P152" s="383"/>
      <c r="Q152" s="383"/>
      <c r="R152" s="383"/>
      <c r="S152" s="384">
        <f t="shared" si="36"/>
        <v>0</v>
      </c>
      <c r="U152" s="30">
        <v>135</v>
      </c>
      <c r="V152" s="42"/>
      <c r="X152" s="42"/>
      <c r="Y152" s="42"/>
      <c r="Z152" s="43">
        <f>SUMIFS('AM23.Financial Instruments'!O$7:O$223,'AM23.Financial Instruments'!$M$7:$M$223,D154)</f>
        <v>0</v>
      </c>
      <c r="AA152" s="42"/>
      <c r="AB152" s="42"/>
      <c r="AC152" s="42"/>
      <c r="AD152" s="44">
        <f t="shared" si="37"/>
        <v>0</v>
      </c>
      <c r="AF152" s="45"/>
      <c r="AH152" s="45"/>
      <c r="AI152" s="45"/>
      <c r="AJ152" s="45"/>
      <c r="AK152" s="45"/>
      <c r="AL152" s="45"/>
      <c r="AM152" s="45"/>
      <c r="AN152" s="44">
        <f t="shared" si="38"/>
        <v>0</v>
      </c>
      <c r="AP152" s="396">
        <f t="shared" si="32"/>
        <v>0</v>
      </c>
      <c r="AQ152" s="397">
        <f t="shared" si="28"/>
        <v>0</v>
      </c>
      <c r="AR152" s="398">
        <f t="shared" si="33"/>
        <v>0</v>
      </c>
      <c r="AS152" s="397">
        <f t="shared" si="34"/>
        <v>0</v>
      </c>
      <c r="AT152" s="397">
        <f t="shared" si="29"/>
        <v>0</v>
      </c>
      <c r="AU152" s="398">
        <f t="shared" si="35"/>
        <v>0</v>
      </c>
      <c r="AV152" s="399" t="str">
        <f t="shared" si="30"/>
        <v/>
      </c>
    </row>
    <row r="153" spans="1:48" x14ac:dyDescent="0.2">
      <c r="A153" s="46">
        <v>136</v>
      </c>
      <c r="B153" s="378" t="str">
        <f>IFERROR(VLOOKUP(G153,'AM23.Param'!$C$61:$D$407,2,FALSE),"")</f>
        <v/>
      </c>
      <c r="C153" s="379"/>
      <c r="D153" s="380"/>
      <c r="E153" s="379"/>
      <c r="F153" s="380"/>
      <c r="G153" s="379"/>
      <c r="H153" s="380"/>
      <c r="I153" s="381" t="str">
        <f t="shared" si="31"/>
        <v/>
      </c>
      <c r="J153" s="382"/>
      <c r="K153" s="382"/>
      <c r="L153" s="379"/>
      <c r="M153" s="380"/>
      <c r="N153" s="379"/>
      <c r="O153" s="379"/>
      <c r="P153" s="383"/>
      <c r="Q153" s="383"/>
      <c r="R153" s="383"/>
      <c r="S153" s="384">
        <f t="shared" si="36"/>
        <v>0</v>
      </c>
      <c r="U153" s="30">
        <v>136</v>
      </c>
      <c r="V153" s="42"/>
      <c r="X153" s="42"/>
      <c r="Y153" s="42"/>
      <c r="Z153" s="43">
        <f>SUMIFS('AM23.Financial Instruments'!O$7:O$223,'AM23.Financial Instruments'!$M$7:$M$223,D155)</f>
        <v>0</v>
      </c>
      <c r="AA153" s="42"/>
      <c r="AB153" s="42"/>
      <c r="AC153" s="42"/>
      <c r="AD153" s="44">
        <f t="shared" si="37"/>
        <v>0</v>
      </c>
      <c r="AF153" s="45"/>
      <c r="AH153" s="45"/>
      <c r="AI153" s="45"/>
      <c r="AJ153" s="45"/>
      <c r="AK153" s="45"/>
      <c r="AL153" s="45"/>
      <c r="AM153" s="45"/>
      <c r="AN153" s="44">
        <f t="shared" si="38"/>
        <v>0</v>
      </c>
      <c r="AP153" s="396">
        <f t="shared" si="32"/>
        <v>0</v>
      </c>
      <c r="AQ153" s="397">
        <f t="shared" si="28"/>
        <v>0</v>
      </c>
      <c r="AR153" s="398">
        <f t="shared" si="33"/>
        <v>0</v>
      </c>
      <c r="AS153" s="397">
        <f t="shared" si="34"/>
        <v>0</v>
      </c>
      <c r="AT153" s="397">
        <f t="shared" si="29"/>
        <v>0</v>
      </c>
      <c r="AU153" s="398">
        <f t="shared" si="35"/>
        <v>0</v>
      </c>
      <c r="AV153" s="399" t="str">
        <f t="shared" si="30"/>
        <v/>
      </c>
    </row>
    <row r="154" spans="1:48" x14ac:dyDescent="0.2">
      <c r="A154" s="46">
        <v>137</v>
      </c>
      <c r="B154" s="378" t="str">
        <f>IFERROR(VLOOKUP(G154,'AM23.Param'!$C$61:$D$407,2,FALSE),"")</f>
        <v/>
      </c>
      <c r="C154" s="379"/>
      <c r="D154" s="380"/>
      <c r="E154" s="379"/>
      <c r="F154" s="380"/>
      <c r="G154" s="379"/>
      <c r="H154" s="380"/>
      <c r="I154" s="381" t="str">
        <f t="shared" si="31"/>
        <v/>
      </c>
      <c r="J154" s="382"/>
      <c r="K154" s="382"/>
      <c r="L154" s="379"/>
      <c r="M154" s="380"/>
      <c r="N154" s="379"/>
      <c r="O154" s="379"/>
      <c r="P154" s="383"/>
      <c r="Q154" s="383"/>
      <c r="R154" s="383"/>
      <c r="S154" s="384">
        <f t="shared" si="36"/>
        <v>0</v>
      </c>
      <c r="U154" s="30">
        <v>137</v>
      </c>
      <c r="V154" s="42"/>
      <c r="X154" s="42"/>
      <c r="Y154" s="42"/>
      <c r="Z154" s="43">
        <f>SUMIFS('AM23.Financial Instruments'!O$7:O$223,'AM23.Financial Instruments'!$M$7:$M$223,D156)</f>
        <v>0</v>
      </c>
      <c r="AA154" s="42"/>
      <c r="AB154" s="42"/>
      <c r="AC154" s="42"/>
      <c r="AD154" s="44">
        <f t="shared" si="37"/>
        <v>0</v>
      </c>
      <c r="AF154" s="45"/>
      <c r="AH154" s="45"/>
      <c r="AI154" s="45"/>
      <c r="AJ154" s="45"/>
      <c r="AK154" s="45"/>
      <c r="AL154" s="45"/>
      <c r="AM154" s="45"/>
      <c r="AN154" s="44">
        <f t="shared" si="38"/>
        <v>0</v>
      </c>
      <c r="AP154" s="396">
        <f t="shared" si="32"/>
        <v>0</v>
      </c>
      <c r="AQ154" s="397">
        <f t="shared" si="28"/>
        <v>0</v>
      </c>
      <c r="AR154" s="398">
        <f t="shared" si="33"/>
        <v>0</v>
      </c>
      <c r="AS154" s="397">
        <f t="shared" si="34"/>
        <v>0</v>
      </c>
      <c r="AT154" s="397">
        <f t="shared" si="29"/>
        <v>0</v>
      </c>
      <c r="AU154" s="398">
        <f t="shared" si="35"/>
        <v>0</v>
      </c>
      <c r="AV154" s="399" t="str">
        <f t="shared" si="30"/>
        <v/>
      </c>
    </row>
    <row r="155" spans="1:48" x14ac:dyDescent="0.2">
      <c r="A155" s="46">
        <v>138</v>
      </c>
      <c r="B155" s="378" t="str">
        <f>IFERROR(VLOOKUP(G155,'AM23.Param'!$C$61:$D$407,2,FALSE),"")</f>
        <v/>
      </c>
      <c r="C155" s="379"/>
      <c r="D155" s="380"/>
      <c r="E155" s="379"/>
      <c r="F155" s="380"/>
      <c r="G155" s="379"/>
      <c r="H155" s="380"/>
      <c r="I155" s="381" t="str">
        <f t="shared" si="31"/>
        <v/>
      </c>
      <c r="J155" s="382"/>
      <c r="K155" s="382"/>
      <c r="L155" s="379"/>
      <c r="M155" s="380"/>
      <c r="N155" s="379"/>
      <c r="O155" s="379"/>
      <c r="P155" s="383"/>
      <c r="Q155" s="383"/>
      <c r="R155" s="383"/>
      <c r="S155" s="384">
        <f t="shared" si="36"/>
        <v>0</v>
      </c>
      <c r="U155" s="30">
        <v>138</v>
      </c>
      <c r="V155" s="42"/>
      <c r="X155" s="42"/>
      <c r="Y155" s="42"/>
      <c r="Z155" s="43">
        <f>SUMIFS('AM23.Financial Instruments'!O$7:O$223,'AM23.Financial Instruments'!$M$7:$M$223,D157)</f>
        <v>0</v>
      </c>
      <c r="AA155" s="42"/>
      <c r="AB155" s="42"/>
      <c r="AC155" s="42"/>
      <c r="AD155" s="44">
        <f t="shared" si="37"/>
        <v>0</v>
      </c>
      <c r="AF155" s="45"/>
      <c r="AH155" s="45"/>
      <c r="AI155" s="45"/>
      <c r="AJ155" s="45"/>
      <c r="AK155" s="45"/>
      <c r="AL155" s="45"/>
      <c r="AM155" s="45"/>
      <c r="AN155" s="44">
        <f t="shared" si="38"/>
        <v>0</v>
      </c>
      <c r="AP155" s="396">
        <f t="shared" si="32"/>
        <v>0</v>
      </c>
      <c r="AQ155" s="397">
        <f t="shared" si="28"/>
        <v>0</v>
      </c>
      <c r="AR155" s="398">
        <f t="shared" si="33"/>
        <v>0</v>
      </c>
      <c r="AS155" s="397">
        <f t="shared" si="34"/>
        <v>0</v>
      </c>
      <c r="AT155" s="397">
        <f t="shared" si="29"/>
        <v>0</v>
      </c>
      <c r="AU155" s="398">
        <f t="shared" si="35"/>
        <v>0</v>
      </c>
      <c r="AV155" s="399" t="str">
        <f t="shared" si="30"/>
        <v/>
      </c>
    </row>
    <row r="156" spans="1:48" x14ac:dyDescent="0.2">
      <c r="A156" s="46">
        <v>139</v>
      </c>
      <c r="B156" s="378" t="str">
        <f>IFERROR(VLOOKUP(G156,'AM23.Param'!$C$61:$D$407,2,FALSE),"")</f>
        <v/>
      </c>
      <c r="C156" s="379"/>
      <c r="D156" s="380"/>
      <c r="E156" s="379"/>
      <c r="F156" s="380"/>
      <c r="G156" s="379"/>
      <c r="H156" s="380"/>
      <c r="I156" s="381" t="str">
        <f t="shared" si="31"/>
        <v/>
      </c>
      <c r="J156" s="382"/>
      <c r="K156" s="382"/>
      <c r="L156" s="379"/>
      <c r="M156" s="380"/>
      <c r="N156" s="379"/>
      <c r="O156" s="379"/>
      <c r="P156" s="383"/>
      <c r="Q156" s="383"/>
      <c r="R156" s="383"/>
      <c r="S156" s="384">
        <f t="shared" si="36"/>
        <v>0</v>
      </c>
      <c r="U156" s="30">
        <v>139</v>
      </c>
      <c r="V156" s="42"/>
      <c r="X156" s="42"/>
      <c r="Y156" s="42"/>
      <c r="Z156" s="43">
        <f>SUMIFS('AM23.Financial Instruments'!O$7:O$223,'AM23.Financial Instruments'!$M$7:$M$223,D158)</f>
        <v>0</v>
      </c>
      <c r="AA156" s="42"/>
      <c r="AB156" s="42"/>
      <c r="AC156" s="42"/>
      <c r="AD156" s="44">
        <f t="shared" si="37"/>
        <v>0</v>
      </c>
      <c r="AF156" s="45"/>
      <c r="AH156" s="45"/>
      <c r="AI156" s="45"/>
      <c r="AJ156" s="45"/>
      <c r="AK156" s="45"/>
      <c r="AL156" s="45"/>
      <c r="AM156" s="45"/>
      <c r="AN156" s="44">
        <f t="shared" si="38"/>
        <v>0</v>
      </c>
      <c r="AP156" s="396">
        <f t="shared" si="32"/>
        <v>0</v>
      </c>
      <c r="AQ156" s="397">
        <f t="shared" si="28"/>
        <v>0</v>
      </c>
      <c r="AR156" s="398">
        <f t="shared" si="33"/>
        <v>0</v>
      </c>
      <c r="AS156" s="397">
        <f t="shared" si="34"/>
        <v>0</v>
      </c>
      <c r="AT156" s="397">
        <f t="shared" si="29"/>
        <v>0</v>
      </c>
      <c r="AU156" s="398">
        <f t="shared" si="35"/>
        <v>0</v>
      </c>
      <c r="AV156" s="399" t="str">
        <f t="shared" si="30"/>
        <v/>
      </c>
    </row>
    <row r="157" spans="1:48" x14ac:dyDescent="0.2">
      <c r="A157" s="46">
        <v>140</v>
      </c>
      <c r="B157" s="378" t="str">
        <f>IFERROR(VLOOKUP(G157,'AM23.Param'!$C$61:$D$407,2,FALSE),"")</f>
        <v/>
      </c>
      <c r="C157" s="379"/>
      <c r="D157" s="380"/>
      <c r="E157" s="379"/>
      <c r="F157" s="380"/>
      <c r="G157" s="379"/>
      <c r="H157" s="380"/>
      <c r="I157" s="381" t="str">
        <f t="shared" si="31"/>
        <v/>
      </c>
      <c r="J157" s="382"/>
      <c r="K157" s="382"/>
      <c r="L157" s="379"/>
      <c r="M157" s="380"/>
      <c r="N157" s="379"/>
      <c r="O157" s="379"/>
      <c r="P157" s="383"/>
      <c r="Q157" s="383"/>
      <c r="R157" s="383"/>
      <c r="S157" s="384">
        <f t="shared" si="36"/>
        <v>0</v>
      </c>
      <c r="U157" s="30">
        <v>140</v>
      </c>
      <c r="V157" s="42"/>
      <c r="X157" s="42"/>
      <c r="Y157" s="42"/>
      <c r="Z157" s="43">
        <f>SUMIFS('AM23.Financial Instruments'!O$7:O$223,'AM23.Financial Instruments'!$M$7:$M$223,D159)</f>
        <v>0</v>
      </c>
      <c r="AA157" s="42"/>
      <c r="AB157" s="42"/>
      <c r="AC157" s="42"/>
      <c r="AD157" s="44">
        <f t="shared" si="37"/>
        <v>0</v>
      </c>
      <c r="AF157" s="45"/>
      <c r="AH157" s="45"/>
      <c r="AI157" s="45"/>
      <c r="AJ157" s="45"/>
      <c r="AK157" s="45"/>
      <c r="AL157" s="45"/>
      <c r="AM157" s="45"/>
      <c r="AN157" s="44">
        <f t="shared" si="38"/>
        <v>0</v>
      </c>
      <c r="AP157" s="396">
        <f t="shared" si="32"/>
        <v>0</v>
      </c>
      <c r="AQ157" s="397">
        <f t="shared" si="28"/>
        <v>0</v>
      </c>
      <c r="AR157" s="398">
        <f t="shared" si="33"/>
        <v>0</v>
      </c>
      <c r="AS157" s="397">
        <f t="shared" si="34"/>
        <v>0</v>
      </c>
      <c r="AT157" s="397">
        <f t="shared" si="29"/>
        <v>0</v>
      </c>
      <c r="AU157" s="398">
        <f t="shared" si="35"/>
        <v>0</v>
      </c>
      <c r="AV157" s="399" t="str">
        <f t="shared" si="30"/>
        <v/>
      </c>
    </row>
    <row r="158" spans="1:48" x14ac:dyDescent="0.2">
      <c r="A158" s="46">
        <v>141</v>
      </c>
      <c r="B158" s="378" t="str">
        <f>IFERROR(VLOOKUP(G158,'AM23.Param'!$C$61:$D$407,2,FALSE),"")</f>
        <v/>
      </c>
      <c r="C158" s="379"/>
      <c r="D158" s="380"/>
      <c r="E158" s="379"/>
      <c r="F158" s="380"/>
      <c r="G158" s="379"/>
      <c r="H158" s="380"/>
      <c r="I158" s="381" t="str">
        <f t="shared" si="31"/>
        <v/>
      </c>
      <c r="J158" s="382"/>
      <c r="K158" s="382"/>
      <c r="L158" s="379"/>
      <c r="M158" s="380"/>
      <c r="N158" s="379"/>
      <c r="O158" s="379"/>
      <c r="P158" s="383"/>
      <c r="Q158" s="383"/>
      <c r="R158" s="383"/>
      <c r="S158" s="384">
        <f t="shared" si="36"/>
        <v>0</v>
      </c>
      <c r="U158" s="30">
        <v>141</v>
      </c>
      <c r="V158" s="42"/>
      <c r="X158" s="42"/>
      <c r="Y158" s="42"/>
      <c r="Z158" s="43">
        <f>SUMIFS('AM23.Financial Instruments'!O$7:O$223,'AM23.Financial Instruments'!$M$7:$M$223,D160)</f>
        <v>0</v>
      </c>
      <c r="AA158" s="42"/>
      <c r="AB158" s="42"/>
      <c r="AC158" s="42"/>
      <c r="AD158" s="44">
        <f t="shared" si="37"/>
        <v>0</v>
      </c>
      <c r="AF158" s="45"/>
      <c r="AH158" s="45"/>
      <c r="AI158" s="45"/>
      <c r="AJ158" s="45"/>
      <c r="AK158" s="45"/>
      <c r="AL158" s="45"/>
      <c r="AM158" s="45"/>
      <c r="AN158" s="44">
        <f t="shared" si="38"/>
        <v>0</v>
      </c>
      <c r="AP158" s="396">
        <f t="shared" si="32"/>
        <v>0</v>
      </c>
      <c r="AQ158" s="397">
        <f t="shared" si="28"/>
        <v>0</v>
      </c>
      <c r="AR158" s="398">
        <f t="shared" si="33"/>
        <v>0</v>
      </c>
      <c r="AS158" s="397">
        <f t="shared" si="34"/>
        <v>0</v>
      </c>
      <c r="AT158" s="397">
        <f t="shared" si="29"/>
        <v>0</v>
      </c>
      <c r="AU158" s="398">
        <f t="shared" si="35"/>
        <v>0</v>
      </c>
      <c r="AV158" s="399" t="str">
        <f t="shared" si="30"/>
        <v/>
      </c>
    </row>
    <row r="159" spans="1:48" x14ac:dyDescent="0.2">
      <c r="A159" s="46">
        <v>142</v>
      </c>
      <c r="B159" s="378" t="str">
        <f>IFERROR(VLOOKUP(G159,'AM23.Param'!$C$61:$D$407,2,FALSE),"")</f>
        <v/>
      </c>
      <c r="C159" s="379"/>
      <c r="D159" s="380"/>
      <c r="E159" s="379"/>
      <c r="F159" s="380"/>
      <c r="G159" s="379"/>
      <c r="H159" s="380"/>
      <c r="I159" s="381" t="str">
        <f t="shared" si="31"/>
        <v/>
      </c>
      <c r="J159" s="382"/>
      <c r="K159" s="382"/>
      <c r="L159" s="379"/>
      <c r="M159" s="380"/>
      <c r="N159" s="379"/>
      <c r="O159" s="379"/>
      <c r="P159" s="383"/>
      <c r="Q159" s="383"/>
      <c r="R159" s="383"/>
      <c r="S159" s="384">
        <f t="shared" si="36"/>
        <v>0</v>
      </c>
      <c r="U159" s="30">
        <v>142</v>
      </c>
      <c r="V159" s="42"/>
      <c r="X159" s="42"/>
      <c r="Y159" s="42"/>
      <c r="Z159" s="43">
        <f>SUMIFS('AM23.Financial Instruments'!O$7:O$223,'AM23.Financial Instruments'!$M$7:$M$223,D161)</f>
        <v>0</v>
      </c>
      <c r="AA159" s="42"/>
      <c r="AB159" s="42"/>
      <c r="AC159" s="42"/>
      <c r="AD159" s="44">
        <f t="shared" si="37"/>
        <v>0</v>
      </c>
      <c r="AF159" s="45"/>
      <c r="AH159" s="45"/>
      <c r="AI159" s="45"/>
      <c r="AJ159" s="45"/>
      <c r="AK159" s="45"/>
      <c r="AL159" s="45"/>
      <c r="AM159" s="45"/>
      <c r="AN159" s="44">
        <f t="shared" si="38"/>
        <v>0</v>
      </c>
      <c r="AP159" s="396">
        <f t="shared" si="32"/>
        <v>0</v>
      </c>
      <c r="AQ159" s="397">
        <f t="shared" si="28"/>
        <v>0</v>
      </c>
      <c r="AR159" s="398">
        <f t="shared" si="33"/>
        <v>0</v>
      </c>
      <c r="AS159" s="397">
        <f t="shared" si="34"/>
        <v>0</v>
      </c>
      <c r="AT159" s="397">
        <f t="shared" si="29"/>
        <v>0</v>
      </c>
      <c r="AU159" s="398">
        <f t="shared" si="35"/>
        <v>0</v>
      </c>
      <c r="AV159" s="399" t="str">
        <f t="shared" si="30"/>
        <v/>
      </c>
    </row>
    <row r="160" spans="1:48" x14ac:dyDescent="0.2">
      <c r="A160" s="46">
        <v>143</v>
      </c>
      <c r="B160" s="378" t="str">
        <f>IFERROR(VLOOKUP(G160,'AM23.Param'!$C$61:$D$407,2,FALSE),"")</f>
        <v/>
      </c>
      <c r="C160" s="379"/>
      <c r="D160" s="380"/>
      <c r="E160" s="379"/>
      <c r="F160" s="380"/>
      <c r="G160" s="379"/>
      <c r="H160" s="380"/>
      <c r="I160" s="381" t="str">
        <f t="shared" si="31"/>
        <v/>
      </c>
      <c r="J160" s="382"/>
      <c r="K160" s="382"/>
      <c r="L160" s="379"/>
      <c r="M160" s="380"/>
      <c r="N160" s="379"/>
      <c r="O160" s="379"/>
      <c r="P160" s="383"/>
      <c r="Q160" s="383"/>
      <c r="R160" s="383"/>
      <c r="S160" s="384">
        <f t="shared" si="36"/>
        <v>0</v>
      </c>
      <c r="U160" s="30">
        <v>143</v>
      </c>
      <c r="V160" s="42"/>
      <c r="X160" s="42"/>
      <c r="Y160" s="42"/>
      <c r="Z160" s="43">
        <f>SUMIFS('AM23.Financial Instruments'!O$7:O$223,'AM23.Financial Instruments'!$M$7:$M$223,D162)</f>
        <v>0</v>
      </c>
      <c r="AA160" s="42"/>
      <c r="AB160" s="42"/>
      <c r="AC160" s="42"/>
      <c r="AD160" s="44">
        <f t="shared" si="37"/>
        <v>0</v>
      </c>
      <c r="AF160" s="45"/>
      <c r="AH160" s="45"/>
      <c r="AI160" s="45"/>
      <c r="AJ160" s="45"/>
      <c r="AK160" s="45"/>
      <c r="AL160" s="45"/>
      <c r="AM160" s="45"/>
      <c r="AN160" s="44">
        <f t="shared" si="38"/>
        <v>0</v>
      </c>
      <c r="AP160" s="396">
        <f t="shared" si="32"/>
        <v>0</v>
      </c>
      <c r="AQ160" s="397">
        <f t="shared" si="28"/>
        <v>0</v>
      </c>
      <c r="AR160" s="398">
        <f t="shared" si="33"/>
        <v>0</v>
      </c>
      <c r="AS160" s="397">
        <f t="shared" si="34"/>
        <v>0</v>
      </c>
      <c r="AT160" s="397">
        <f t="shared" si="29"/>
        <v>0</v>
      </c>
      <c r="AU160" s="398">
        <f t="shared" si="35"/>
        <v>0</v>
      </c>
      <c r="AV160" s="399" t="str">
        <f t="shared" si="30"/>
        <v/>
      </c>
    </row>
    <row r="161" spans="1:48" x14ac:dyDescent="0.2">
      <c r="A161" s="46">
        <v>144</v>
      </c>
      <c r="B161" s="378" t="str">
        <f>IFERROR(VLOOKUP(G161,'AM23.Param'!$C$61:$D$407,2,FALSE),"")</f>
        <v/>
      </c>
      <c r="C161" s="379"/>
      <c r="D161" s="380"/>
      <c r="E161" s="379"/>
      <c r="F161" s="380"/>
      <c r="G161" s="379"/>
      <c r="H161" s="380"/>
      <c r="I161" s="381" t="str">
        <f t="shared" si="31"/>
        <v/>
      </c>
      <c r="J161" s="382"/>
      <c r="K161" s="382"/>
      <c r="L161" s="379"/>
      <c r="M161" s="380"/>
      <c r="N161" s="379"/>
      <c r="O161" s="379"/>
      <c r="P161" s="383"/>
      <c r="Q161" s="383"/>
      <c r="R161" s="383"/>
      <c r="S161" s="384">
        <f t="shared" si="36"/>
        <v>0</v>
      </c>
      <c r="U161" s="30">
        <v>144</v>
      </c>
      <c r="V161" s="42"/>
      <c r="X161" s="42"/>
      <c r="Y161" s="42"/>
      <c r="Z161" s="43">
        <f>SUMIFS('AM23.Financial Instruments'!O$7:O$223,'AM23.Financial Instruments'!$M$7:$M$223,D163)</f>
        <v>0</v>
      </c>
      <c r="AA161" s="42"/>
      <c r="AB161" s="42"/>
      <c r="AC161" s="42"/>
      <c r="AD161" s="44">
        <f t="shared" si="37"/>
        <v>0</v>
      </c>
      <c r="AF161" s="45"/>
      <c r="AH161" s="45"/>
      <c r="AI161" s="45"/>
      <c r="AJ161" s="45"/>
      <c r="AK161" s="45"/>
      <c r="AL161" s="45"/>
      <c r="AM161" s="45"/>
      <c r="AN161" s="44">
        <f t="shared" si="38"/>
        <v>0</v>
      </c>
      <c r="AP161" s="396">
        <f t="shared" si="32"/>
        <v>0</v>
      </c>
      <c r="AQ161" s="397">
        <f t="shared" si="28"/>
        <v>0</v>
      </c>
      <c r="AR161" s="398">
        <f t="shared" si="33"/>
        <v>0</v>
      </c>
      <c r="AS161" s="397">
        <f t="shared" si="34"/>
        <v>0</v>
      </c>
      <c r="AT161" s="397">
        <f t="shared" si="29"/>
        <v>0</v>
      </c>
      <c r="AU161" s="398">
        <f t="shared" si="35"/>
        <v>0</v>
      </c>
      <c r="AV161" s="399" t="str">
        <f t="shared" si="30"/>
        <v/>
      </c>
    </row>
    <row r="162" spans="1:48" x14ac:dyDescent="0.2">
      <c r="A162" s="46">
        <v>145</v>
      </c>
      <c r="B162" s="378" t="str">
        <f>IFERROR(VLOOKUP(G162,'AM23.Param'!$C$61:$D$407,2,FALSE),"")</f>
        <v/>
      </c>
      <c r="C162" s="379"/>
      <c r="D162" s="380"/>
      <c r="E162" s="379"/>
      <c r="F162" s="380"/>
      <c r="G162" s="379"/>
      <c r="H162" s="380"/>
      <c r="I162" s="381" t="str">
        <f t="shared" si="31"/>
        <v/>
      </c>
      <c r="J162" s="382"/>
      <c r="K162" s="382"/>
      <c r="L162" s="379"/>
      <c r="M162" s="380"/>
      <c r="N162" s="379"/>
      <c r="O162" s="379"/>
      <c r="P162" s="383"/>
      <c r="Q162" s="383"/>
      <c r="R162" s="383"/>
      <c r="S162" s="384">
        <f t="shared" si="36"/>
        <v>0</v>
      </c>
      <c r="U162" s="30">
        <v>145</v>
      </c>
      <c r="V162" s="42"/>
      <c r="X162" s="42"/>
      <c r="Y162" s="42"/>
      <c r="Z162" s="43">
        <f>SUMIFS('AM23.Financial Instruments'!O$7:O$223,'AM23.Financial Instruments'!$M$7:$M$223,D164)</f>
        <v>0</v>
      </c>
      <c r="AA162" s="42"/>
      <c r="AB162" s="42"/>
      <c r="AC162" s="42"/>
      <c r="AD162" s="44">
        <f t="shared" si="37"/>
        <v>0</v>
      </c>
      <c r="AF162" s="45"/>
      <c r="AH162" s="45"/>
      <c r="AI162" s="45"/>
      <c r="AJ162" s="45"/>
      <c r="AK162" s="45"/>
      <c r="AL162" s="45"/>
      <c r="AM162" s="45"/>
      <c r="AN162" s="44">
        <f t="shared" si="38"/>
        <v>0</v>
      </c>
      <c r="AP162" s="396">
        <f t="shared" si="32"/>
        <v>0</v>
      </c>
      <c r="AQ162" s="397">
        <f t="shared" si="28"/>
        <v>0</v>
      </c>
      <c r="AR162" s="398">
        <f t="shared" si="33"/>
        <v>0</v>
      </c>
      <c r="AS162" s="397">
        <f t="shared" si="34"/>
        <v>0</v>
      </c>
      <c r="AT162" s="397">
        <f t="shared" si="29"/>
        <v>0</v>
      </c>
      <c r="AU162" s="398">
        <f t="shared" si="35"/>
        <v>0</v>
      </c>
      <c r="AV162" s="399" t="str">
        <f t="shared" si="30"/>
        <v/>
      </c>
    </row>
    <row r="163" spans="1:48" x14ac:dyDescent="0.2">
      <c r="A163" s="46">
        <v>146</v>
      </c>
      <c r="B163" s="378" t="str">
        <f>IFERROR(VLOOKUP(G163,'AM23.Param'!$C$61:$D$407,2,FALSE),"")</f>
        <v/>
      </c>
      <c r="C163" s="379"/>
      <c r="D163" s="380"/>
      <c r="E163" s="379"/>
      <c r="F163" s="380"/>
      <c r="G163" s="379"/>
      <c r="H163" s="380"/>
      <c r="I163" s="381" t="str">
        <f t="shared" si="31"/>
        <v/>
      </c>
      <c r="J163" s="382"/>
      <c r="K163" s="382"/>
      <c r="L163" s="379"/>
      <c r="M163" s="380"/>
      <c r="N163" s="379"/>
      <c r="O163" s="379"/>
      <c r="P163" s="383"/>
      <c r="Q163" s="383"/>
      <c r="R163" s="383"/>
      <c r="S163" s="384">
        <f t="shared" si="36"/>
        <v>0</v>
      </c>
      <c r="U163" s="30">
        <v>146</v>
      </c>
      <c r="V163" s="42"/>
      <c r="X163" s="42"/>
      <c r="Y163" s="42"/>
      <c r="Z163" s="43">
        <f>SUMIFS('AM23.Financial Instruments'!O$7:O$223,'AM23.Financial Instruments'!$M$7:$M$223,D165)</f>
        <v>0</v>
      </c>
      <c r="AA163" s="42"/>
      <c r="AB163" s="42"/>
      <c r="AC163" s="42"/>
      <c r="AD163" s="44">
        <f t="shared" si="37"/>
        <v>0</v>
      </c>
      <c r="AF163" s="45"/>
      <c r="AH163" s="45"/>
      <c r="AI163" s="45"/>
      <c r="AJ163" s="45"/>
      <c r="AK163" s="45"/>
      <c r="AL163" s="45"/>
      <c r="AM163" s="45"/>
      <c r="AN163" s="44">
        <f t="shared" si="38"/>
        <v>0</v>
      </c>
      <c r="AP163" s="396">
        <f t="shared" si="32"/>
        <v>0</v>
      </c>
      <c r="AQ163" s="397">
        <f t="shared" si="28"/>
        <v>0</v>
      </c>
      <c r="AR163" s="398">
        <f t="shared" si="33"/>
        <v>0</v>
      </c>
      <c r="AS163" s="397">
        <f t="shared" si="34"/>
        <v>0</v>
      </c>
      <c r="AT163" s="397">
        <f t="shared" si="29"/>
        <v>0</v>
      </c>
      <c r="AU163" s="398">
        <f t="shared" si="35"/>
        <v>0</v>
      </c>
      <c r="AV163" s="399" t="str">
        <f t="shared" si="30"/>
        <v/>
      </c>
    </row>
    <row r="164" spans="1:48" x14ac:dyDescent="0.2">
      <c r="A164" s="46">
        <v>147</v>
      </c>
      <c r="B164" s="378" t="str">
        <f>IFERROR(VLOOKUP(G164,'AM23.Param'!$C$61:$D$407,2,FALSE),"")</f>
        <v/>
      </c>
      <c r="C164" s="379"/>
      <c r="D164" s="380"/>
      <c r="E164" s="379"/>
      <c r="F164" s="380"/>
      <c r="G164" s="379"/>
      <c r="H164" s="380"/>
      <c r="I164" s="381" t="str">
        <f t="shared" si="31"/>
        <v/>
      </c>
      <c r="J164" s="382"/>
      <c r="K164" s="382"/>
      <c r="L164" s="379"/>
      <c r="M164" s="380"/>
      <c r="N164" s="379"/>
      <c r="O164" s="379"/>
      <c r="P164" s="383"/>
      <c r="Q164" s="383"/>
      <c r="R164" s="383"/>
      <c r="S164" s="384">
        <f t="shared" si="36"/>
        <v>0</v>
      </c>
      <c r="U164" s="30">
        <v>147</v>
      </c>
      <c r="V164" s="42"/>
      <c r="X164" s="42"/>
      <c r="Y164" s="42"/>
      <c r="Z164" s="43">
        <f>SUMIFS('AM23.Financial Instruments'!O$7:O$223,'AM23.Financial Instruments'!$M$7:$M$223,D166)</f>
        <v>0</v>
      </c>
      <c r="AA164" s="42"/>
      <c r="AB164" s="42"/>
      <c r="AC164" s="42"/>
      <c r="AD164" s="44">
        <f t="shared" si="37"/>
        <v>0</v>
      </c>
      <c r="AF164" s="45"/>
      <c r="AH164" s="45"/>
      <c r="AI164" s="45"/>
      <c r="AJ164" s="45"/>
      <c r="AK164" s="45"/>
      <c r="AL164" s="45"/>
      <c r="AM164" s="45"/>
      <c r="AN164" s="44">
        <f t="shared" si="38"/>
        <v>0</v>
      </c>
      <c r="AP164" s="396">
        <f t="shared" si="32"/>
        <v>0</v>
      </c>
      <c r="AQ164" s="397">
        <f t="shared" si="28"/>
        <v>0</v>
      </c>
      <c r="AR164" s="398">
        <f t="shared" si="33"/>
        <v>0</v>
      </c>
      <c r="AS164" s="397">
        <f t="shared" si="34"/>
        <v>0</v>
      </c>
      <c r="AT164" s="397">
        <f t="shared" si="29"/>
        <v>0</v>
      </c>
      <c r="AU164" s="398">
        <f t="shared" si="35"/>
        <v>0</v>
      </c>
      <c r="AV164" s="399" t="str">
        <f t="shared" si="30"/>
        <v/>
      </c>
    </row>
    <row r="165" spans="1:48" x14ac:dyDescent="0.2">
      <c r="A165" s="46">
        <v>148</v>
      </c>
      <c r="B165" s="378" t="str">
        <f>IFERROR(VLOOKUP(G165,'AM23.Param'!$C$61:$D$407,2,FALSE),"")</f>
        <v/>
      </c>
      <c r="C165" s="379"/>
      <c r="D165" s="380"/>
      <c r="E165" s="379"/>
      <c r="F165" s="380"/>
      <c r="G165" s="379"/>
      <c r="H165" s="380"/>
      <c r="I165" s="381" t="str">
        <f t="shared" si="31"/>
        <v/>
      </c>
      <c r="J165" s="382"/>
      <c r="K165" s="382"/>
      <c r="L165" s="379"/>
      <c r="M165" s="380"/>
      <c r="N165" s="379"/>
      <c r="O165" s="379"/>
      <c r="P165" s="383"/>
      <c r="Q165" s="383"/>
      <c r="R165" s="383"/>
      <c r="S165" s="384">
        <f t="shared" si="36"/>
        <v>0</v>
      </c>
      <c r="U165" s="30">
        <v>148</v>
      </c>
      <c r="V165" s="42"/>
      <c r="X165" s="42"/>
      <c r="Y165" s="42"/>
      <c r="Z165" s="43">
        <f>SUMIFS('AM23.Financial Instruments'!O$7:O$223,'AM23.Financial Instruments'!$M$7:$M$223,D167)</f>
        <v>0</v>
      </c>
      <c r="AA165" s="42"/>
      <c r="AB165" s="42"/>
      <c r="AC165" s="42"/>
      <c r="AD165" s="44">
        <f t="shared" si="37"/>
        <v>0</v>
      </c>
      <c r="AF165" s="45"/>
      <c r="AH165" s="45"/>
      <c r="AI165" s="45"/>
      <c r="AJ165" s="45"/>
      <c r="AK165" s="45"/>
      <c r="AL165" s="45"/>
      <c r="AM165" s="45"/>
      <c r="AN165" s="44">
        <f t="shared" si="38"/>
        <v>0</v>
      </c>
      <c r="AP165" s="396">
        <f t="shared" si="32"/>
        <v>0</v>
      </c>
      <c r="AQ165" s="397">
        <f t="shared" si="28"/>
        <v>0</v>
      </c>
      <c r="AR165" s="398">
        <f t="shared" si="33"/>
        <v>0</v>
      </c>
      <c r="AS165" s="397">
        <f t="shared" si="34"/>
        <v>0</v>
      </c>
      <c r="AT165" s="397">
        <f t="shared" si="29"/>
        <v>0</v>
      </c>
      <c r="AU165" s="398">
        <f t="shared" si="35"/>
        <v>0</v>
      </c>
      <c r="AV165" s="399" t="str">
        <f t="shared" si="30"/>
        <v/>
      </c>
    </row>
    <row r="166" spans="1:48" x14ac:dyDescent="0.2">
      <c r="A166" s="46">
        <v>149</v>
      </c>
      <c r="B166" s="378" t="str">
        <f>IFERROR(VLOOKUP(G166,'AM23.Param'!$C$61:$D$407,2,FALSE),"")</f>
        <v/>
      </c>
      <c r="C166" s="379"/>
      <c r="D166" s="380"/>
      <c r="E166" s="379"/>
      <c r="F166" s="380"/>
      <c r="G166" s="379"/>
      <c r="H166" s="380"/>
      <c r="I166" s="381" t="str">
        <f t="shared" si="31"/>
        <v/>
      </c>
      <c r="J166" s="382"/>
      <c r="K166" s="382"/>
      <c r="L166" s="379"/>
      <c r="M166" s="380"/>
      <c r="N166" s="379"/>
      <c r="O166" s="379"/>
      <c r="P166" s="383"/>
      <c r="Q166" s="383"/>
      <c r="R166" s="383"/>
      <c r="S166" s="384">
        <f t="shared" si="36"/>
        <v>0</v>
      </c>
      <c r="U166" s="30">
        <v>149</v>
      </c>
      <c r="V166" s="42"/>
      <c r="X166" s="42"/>
      <c r="Y166" s="42"/>
      <c r="Z166" s="43">
        <f>SUMIFS('AM23.Financial Instruments'!O$7:O$223,'AM23.Financial Instruments'!$M$7:$M$223,D168)</f>
        <v>0</v>
      </c>
      <c r="AA166" s="42"/>
      <c r="AB166" s="42"/>
      <c r="AC166" s="42"/>
      <c r="AD166" s="44">
        <f t="shared" si="37"/>
        <v>0</v>
      </c>
      <c r="AF166" s="45"/>
      <c r="AH166" s="45"/>
      <c r="AI166" s="45"/>
      <c r="AJ166" s="45"/>
      <c r="AK166" s="45"/>
      <c r="AL166" s="45"/>
      <c r="AM166" s="45"/>
      <c r="AN166" s="44">
        <f t="shared" si="38"/>
        <v>0</v>
      </c>
      <c r="AP166" s="396">
        <f t="shared" si="32"/>
        <v>0</v>
      </c>
      <c r="AQ166" s="397">
        <f t="shared" si="28"/>
        <v>0</v>
      </c>
      <c r="AR166" s="398">
        <f t="shared" si="33"/>
        <v>0</v>
      </c>
      <c r="AS166" s="397">
        <f t="shared" si="34"/>
        <v>0</v>
      </c>
      <c r="AT166" s="397">
        <f t="shared" si="29"/>
        <v>0</v>
      </c>
      <c r="AU166" s="398">
        <f t="shared" si="35"/>
        <v>0</v>
      </c>
      <c r="AV166" s="399" t="str">
        <f t="shared" si="30"/>
        <v/>
      </c>
    </row>
    <row r="167" spans="1:48" x14ac:dyDescent="0.2">
      <c r="A167" s="46">
        <v>150</v>
      </c>
      <c r="B167" s="378" t="str">
        <f>IFERROR(VLOOKUP(G167,'AM23.Param'!$C$61:$D$407,2,FALSE),"")</f>
        <v/>
      </c>
      <c r="C167" s="379"/>
      <c r="D167" s="380"/>
      <c r="E167" s="379"/>
      <c r="F167" s="380"/>
      <c r="G167" s="379"/>
      <c r="H167" s="380"/>
      <c r="I167" s="381" t="str">
        <f t="shared" si="31"/>
        <v/>
      </c>
      <c r="J167" s="382"/>
      <c r="K167" s="382"/>
      <c r="L167" s="379"/>
      <c r="M167" s="380"/>
      <c r="N167" s="379"/>
      <c r="O167" s="379"/>
      <c r="P167" s="383"/>
      <c r="Q167" s="383"/>
      <c r="R167" s="383"/>
      <c r="S167" s="384">
        <f t="shared" si="36"/>
        <v>0</v>
      </c>
      <c r="U167" s="30">
        <v>150</v>
      </c>
      <c r="V167" s="42"/>
      <c r="X167" s="42"/>
      <c r="Y167" s="42"/>
      <c r="Z167" s="43">
        <f>SUMIFS('AM23.Financial Instruments'!O$7:O$223,'AM23.Financial Instruments'!$M$7:$M$223,D169)</f>
        <v>0</v>
      </c>
      <c r="AA167" s="42"/>
      <c r="AB167" s="42"/>
      <c r="AC167" s="42"/>
      <c r="AD167" s="44">
        <f t="shared" si="37"/>
        <v>0</v>
      </c>
      <c r="AF167" s="45"/>
      <c r="AH167" s="45"/>
      <c r="AI167" s="45"/>
      <c r="AJ167" s="45"/>
      <c r="AK167" s="45"/>
      <c r="AL167" s="45"/>
      <c r="AM167" s="45"/>
      <c r="AN167" s="44">
        <f t="shared" si="38"/>
        <v>0</v>
      </c>
      <c r="AP167" s="396">
        <f t="shared" si="32"/>
        <v>0</v>
      </c>
      <c r="AQ167" s="397">
        <f t="shared" si="28"/>
        <v>0</v>
      </c>
      <c r="AR167" s="398">
        <f t="shared" si="33"/>
        <v>0</v>
      </c>
      <c r="AS167" s="397">
        <f t="shared" si="34"/>
        <v>0</v>
      </c>
      <c r="AT167" s="397">
        <f t="shared" si="29"/>
        <v>0</v>
      </c>
      <c r="AU167" s="398">
        <f t="shared" si="35"/>
        <v>0</v>
      </c>
      <c r="AV167" s="399" t="str">
        <f t="shared" si="30"/>
        <v/>
      </c>
    </row>
    <row r="168" spans="1:48" x14ac:dyDescent="0.2">
      <c r="A168" s="46">
        <v>151</v>
      </c>
      <c r="B168" s="378" t="str">
        <f>IFERROR(VLOOKUP(G168,'AM23.Param'!$C$61:$D$407,2,FALSE),"")</f>
        <v/>
      </c>
      <c r="C168" s="379"/>
      <c r="D168" s="380"/>
      <c r="E168" s="379"/>
      <c r="F168" s="380"/>
      <c r="G168" s="379"/>
      <c r="H168" s="380"/>
      <c r="I168" s="381" t="str">
        <f t="shared" si="31"/>
        <v/>
      </c>
      <c r="J168" s="382"/>
      <c r="K168" s="382"/>
      <c r="L168" s="379"/>
      <c r="M168" s="380"/>
      <c r="N168" s="379"/>
      <c r="O168" s="379"/>
      <c r="P168" s="383"/>
      <c r="Q168" s="383"/>
      <c r="R168" s="383"/>
      <c r="S168" s="384">
        <f t="shared" si="36"/>
        <v>0</v>
      </c>
      <c r="U168" s="30">
        <v>151</v>
      </c>
      <c r="V168" s="42"/>
      <c r="X168" s="42"/>
      <c r="Y168" s="42"/>
      <c r="Z168" s="43">
        <f>SUMIFS('AM23.Financial Instruments'!O$7:O$223,'AM23.Financial Instruments'!$M$7:$M$223,D170)</f>
        <v>0</v>
      </c>
      <c r="AA168" s="42"/>
      <c r="AB168" s="42"/>
      <c r="AC168" s="42"/>
      <c r="AD168" s="44">
        <f t="shared" si="37"/>
        <v>0</v>
      </c>
      <c r="AF168" s="45"/>
      <c r="AH168" s="45"/>
      <c r="AI168" s="45"/>
      <c r="AJ168" s="45"/>
      <c r="AK168" s="45"/>
      <c r="AL168" s="45"/>
      <c r="AM168" s="45"/>
      <c r="AN168" s="44">
        <f t="shared" si="38"/>
        <v>0</v>
      </c>
      <c r="AP168" s="396">
        <f t="shared" si="32"/>
        <v>0</v>
      </c>
      <c r="AQ168" s="397">
        <f t="shared" si="28"/>
        <v>0</v>
      </c>
      <c r="AR168" s="398">
        <f t="shared" si="33"/>
        <v>0</v>
      </c>
      <c r="AS168" s="397">
        <f t="shared" si="34"/>
        <v>0</v>
      </c>
      <c r="AT168" s="397">
        <f t="shared" si="29"/>
        <v>0</v>
      </c>
      <c r="AU168" s="398">
        <f t="shared" si="35"/>
        <v>0</v>
      </c>
      <c r="AV168" s="399" t="str">
        <f t="shared" si="30"/>
        <v/>
      </c>
    </row>
    <row r="169" spans="1:48" x14ac:dyDescent="0.2">
      <c r="A169" s="46">
        <v>152</v>
      </c>
      <c r="B169" s="378" t="str">
        <f>IFERROR(VLOOKUP(G169,'AM23.Param'!$C$61:$D$407,2,FALSE),"")</f>
        <v/>
      </c>
      <c r="C169" s="379"/>
      <c r="D169" s="380"/>
      <c r="E169" s="379"/>
      <c r="F169" s="380"/>
      <c r="G169" s="379"/>
      <c r="H169" s="380"/>
      <c r="I169" s="381" t="str">
        <f t="shared" si="31"/>
        <v/>
      </c>
      <c r="J169" s="382"/>
      <c r="K169" s="382"/>
      <c r="L169" s="379"/>
      <c r="M169" s="380"/>
      <c r="N169" s="379"/>
      <c r="O169" s="379"/>
      <c r="P169" s="383"/>
      <c r="Q169" s="383"/>
      <c r="R169" s="383"/>
      <c r="S169" s="384">
        <f t="shared" si="36"/>
        <v>0</v>
      </c>
      <c r="U169" s="30">
        <v>152</v>
      </c>
      <c r="V169" s="42"/>
      <c r="X169" s="42"/>
      <c r="Y169" s="42"/>
      <c r="Z169" s="43">
        <f>SUMIFS('AM23.Financial Instruments'!O$7:O$223,'AM23.Financial Instruments'!$M$7:$M$223,D171)</f>
        <v>0</v>
      </c>
      <c r="AA169" s="42"/>
      <c r="AB169" s="42"/>
      <c r="AC169" s="42"/>
      <c r="AD169" s="44">
        <f t="shared" si="37"/>
        <v>0</v>
      </c>
      <c r="AF169" s="45"/>
      <c r="AH169" s="45"/>
      <c r="AI169" s="45"/>
      <c r="AJ169" s="45"/>
      <c r="AK169" s="45"/>
      <c r="AL169" s="45"/>
      <c r="AM169" s="45"/>
      <c r="AN169" s="44">
        <f t="shared" si="38"/>
        <v>0</v>
      </c>
      <c r="AP169" s="396">
        <f t="shared" si="32"/>
        <v>0</v>
      </c>
      <c r="AQ169" s="397">
        <f t="shared" si="28"/>
        <v>0</v>
      </c>
      <c r="AR169" s="398">
        <f t="shared" si="33"/>
        <v>0</v>
      </c>
      <c r="AS169" s="397">
        <f t="shared" si="34"/>
        <v>0</v>
      </c>
      <c r="AT169" s="397">
        <f t="shared" si="29"/>
        <v>0</v>
      </c>
      <c r="AU169" s="398">
        <f t="shared" si="35"/>
        <v>0</v>
      </c>
      <c r="AV169" s="399" t="str">
        <f t="shared" si="30"/>
        <v/>
      </c>
    </row>
    <row r="170" spans="1:48" x14ac:dyDescent="0.2">
      <c r="A170" s="46">
        <v>153</v>
      </c>
      <c r="B170" s="378" t="str">
        <f>IFERROR(VLOOKUP(G170,'AM23.Param'!$C$61:$D$407,2,FALSE),"")</f>
        <v/>
      </c>
      <c r="C170" s="379"/>
      <c r="D170" s="380"/>
      <c r="E170" s="379"/>
      <c r="F170" s="380"/>
      <c r="G170" s="379"/>
      <c r="H170" s="380"/>
      <c r="I170" s="381" t="str">
        <f t="shared" si="31"/>
        <v/>
      </c>
      <c r="J170" s="382"/>
      <c r="K170" s="382"/>
      <c r="L170" s="379"/>
      <c r="M170" s="380"/>
      <c r="N170" s="379"/>
      <c r="O170" s="379"/>
      <c r="P170" s="383"/>
      <c r="Q170" s="383"/>
      <c r="R170" s="383"/>
      <c r="S170" s="384">
        <f t="shared" si="36"/>
        <v>0</v>
      </c>
      <c r="U170" s="30">
        <v>153</v>
      </c>
      <c r="V170" s="42"/>
      <c r="X170" s="42"/>
      <c r="Y170" s="42"/>
      <c r="Z170" s="43">
        <f>SUMIFS('AM23.Financial Instruments'!O$7:O$223,'AM23.Financial Instruments'!$M$7:$M$223,D172)</f>
        <v>0</v>
      </c>
      <c r="AA170" s="42"/>
      <c r="AB170" s="42"/>
      <c r="AC170" s="42"/>
      <c r="AD170" s="44">
        <f t="shared" si="37"/>
        <v>0</v>
      </c>
      <c r="AF170" s="45"/>
      <c r="AH170" s="45"/>
      <c r="AI170" s="45"/>
      <c r="AJ170" s="45"/>
      <c r="AK170" s="45"/>
      <c r="AL170" s="45"/>
      <c r="AM170" s="45"/>
      <c r="AN170" s="44">
        <f t="shared" si="38"/>
        <v>0</v>
      </c>
      <c r="AP170" s="396">
        <f t="shared" si="32"/>
        <v>0</v>
      </c>
      <c r="AQ170" s="397">
        <f t="shared" si="28"/>
        <v>0</v>
      </c>
      <c r="AR170" s="398">
        <f t="shared" si="33"/>
        <v>0</v>
      </c>
      <c r="AS170" s="397">
        <f t="shared" si="34"/>
        <v>0</v>
      </c>
      <c r="AT170" s="397">
        <f t="shared" si="29"/>
        <v>0</v>
      </c>
      <c r="AU170" s="398">
        <f t="shared" si="35"/>
        <v>0</v>
      </c>
      <c r="AV170" s="399" t="str">
        <f t="shared" si="30"/>
        <v/>
      </c>
    </row>
    <row r="171" spans="1:48" x14ac:dyDescent="0.2">
      <c r="A171" s="46">
        <v>154</v>
      </c>
      <c r="B171" s="378" t="str">
        <f>IFERROR(VLOOKUP(G171,'AM23.Param'!$C$61:$D$407,2,FALSE),"")</f>
        <v/>
      </c>
      <c r="C171" s="379"/>
      <c r="D171" s="380"/>
      <c r="E171" s="379"/>
      <c r="F171" s="380"/>
      <c r="G171" s="379"/>
      <c r="H171" s="380"/>
      <c r="I171" s="381" t="str">
        <f t="shared" si="31"/>
        <v/>
      </c>
      <c r="J171" s="382"/>
      <c r="K171" s="382"/>
      <c r="L171" s="379"/>
      <c r="M171" s="380"/>
      <c r="N171" s="379"/>
      <c r="O171" s="379"/>
      <c r="P171" s="383"/>
      <c r="Q171" s="383"/>
      <c r="R171" s="383"/>
      <c r="S171" s="384">
        <f t="shared" si="36"/>
        <v>0</v>
      </c>
      <c r="U171" s="30">
        <v>154</v>
      </c>
      <c r="V171" s="42"/>
      <c r="X171" s="42"/>
      <c r="Y171" s="42"/>
      <c r="Z171" s="43">
        <f>SUMIFS('AM23.Financial Instruments'!O$7:O$223,'AM23.Financial Instruments'!$M$7:$M$223,D173)</f>
        <v>0</v>
      </c>
      <c r="AA171" s="42"/>
      <c r="AB171" s="42"/>
      <c r="AC171" s="42"/>
      <c r="AD171" s="44">
        <f t="shared" si="37"/>
        <v>0</v>
      </c>
      <c r="AF171" s="45"/>
      <c r="AH171" s="45"/>
      <c r="AI171" s="45"/>
      <c r="AJ171" s="45"/>
      <c r="AK171" s="45"/>
      <c r="AL171" s="45"/>
      <c r="AM171" s="45"/>
      <c r="AN171" s="44">
        <f t="shared" si="38"/>
        <v>0</v>
      </c>
      <c r="AP171" s="396">
        <f t="shared" si="32"/>
        <v>0</v>
      </c>
      <c r="AQ171" s="397">
        <f t="shared" si="28"/>
        <v>0</v>
      </c>
      <c r="AR171" s="398">
        <f t="shared" si="33"/>
        <v>0</v>
      </c>
      <c r="AS171" s="397">
        <f t="shared" si="34"/>
        <v>0</v>
      </c>
      <c r="AT171" s="397">
        <f t="shared" si="29"/>
        <v>0</v>
      </c>
      <c r="AU171" s="398">
        <f t="shared" si="35"/>
        <v>0</v>
      </c>
      <c r="AV171" s="399" t="str">
        <f t="shared" si="30"/>
        <v/>
      </c>
    </row>
    <row r="172" spans="1:48" x14ac:dyDescent="0.2">
      <c r="A172" s="46">
        <v>155</v>
      </c>
      <c r="B172" s="378" t="str">
        <f>IFERROR(VLOOKUP(G172,'AM23.Param'!$C$61:$D$407,2,FALSE),"")</f>
        <v/>
      </c>
      <c r="C172" s="379"/>
      <c r="D172" s="380"/>
      <c r="E172" s="379"/>
      <c r="F172" s="380"/>
      <c r="G172" s="379"/>
      <c r="H172" s="380"/>
      <c r="I172" s="381" t="str">
        <f t="shared" si="31"/>
        <v/>
      </c>
      <c r="J172" s="382"/>
      <c r="K172" s="382"/>
      <c r="L172" s="379"/>
      <c r="M172" s="380"/>
      <c r="N172" s="379"/>
      <c r="O172" s="379"/>
      <c r="P172" s="383"/>
      <c r="Q172" s="383"/>
      <c r="R172" s="383"/>
      <c r="S172" s="384">
        <f t="shared" si="36"/>
        <v>0</v>
      </c>
      <c r="U172" s="30">
        <v>155</v>
      </c>
      <c r="V172" s="42"/>
      <c r="X172" s="42"/>
      <c r="Y172" s="42"/>
      <c r="Z172" s="43">
        <f>SUMIFS('AM23.Financial Instruments'!O$7:O$223,'AM23.Financial Instruments'!$M$7:$M$223,D174)</f>
        <v>0</v>
      </c>
      <c r="AA172" s="42"/>
      <c r="AB172" s="42"/>
      <c r="AC172" s="42"/>
      <c r="AD172" s="44">
        <f t="shared" si="37"/>
        <v>0</v>
      </c>
      <c r="AF172" s="45"/>
      <c r="AH172" s="45"/>
      <c r="AI172" s="45"/>
      <c r="AJ172" s="45"/>
      <c r="AK172" s="45"/>
      <c r="AL172" s="45"/>
      <c r="AM172" s="45"/>
      <c r="AN172" s="44">
        <f t="shared" si="38"/>
        <v>0</v>
      </c>
      <c r="AP172" s="396">
        <f t="shared" si="32"/>
        <v>0</v>
      </c>
      <c r="AQ172" s="397">
        <f t="shared" si="28"/>
        <v>0</v>
      </c>
      <c r="AR172" s="398">
        <f t="shared" si="33"/>
        <v>0</v>
      </c>
      <c r="AS172" s="397">
        <f t="shared" si="34"/>
        <v>0</v>
      </c>
      <c r="AT172" s="397">
        <f t="shared" si="29"/>
        <v>0</v>
      </c>
      <c r="AU172" s="398">
        <f t="shared" si="35"/>
        <v>0</v>
      </c>
      <c r="AV172" s="399" t="str">
        <f t="shared" si="30"/>
        <v/>
      </c>
    </row>
    <row r="173" spans="1:48" x14ac:dyDescent="0.2">
      <c r="A173" s="46">
        <v>156</v>
      </c>
      <c r="B173" s="378" t="str">
        <f>IFERROR(VLOOKUP(G173,'AM23.Param'!$C$61:$D$407,2,FALSE),"")</f>
        <v/>
      </c>
      <c r="C173" s="379"/>
      <c r="D173" s="380"/>
      <c r="E173" s="379"/>
      <c r="F173" s="380"/>
      <c r="G173" s="379"/>
      <c r="H173" s="380"/>
      <c r="I173" s="381" t="str">
        <f t="shared" si="31"/>
        <v/>
      </c>
      <c r="J173" s="382"/>
      <c r="K173" s="382"/>
      <c r="L173" s="379"/>
      <c r="M173" s="380"/>
      <c r="N173" s="379"/>
      <c r="O173" s="379"/>
      <c r="P173" s="383"/>
      <c r="Q173" s="383"/>
      <c r="R173" s="383"/>
      <c r="S173" s="384">
        <f t="shared" si="36"/>
        <v>0</v>
      </c>
      <c r="U173" s="30">
        <v>156</v>
      </c>
      <c r="V173" s="42"/>
      <c r="X173" s="42"/>
      <c r="Y173" s="42"/>
      <c r="Z173" s="43">
        <f>SUMIFS('AM23.Financial Instruments'!O$7:O$223,'AM23.Financial Instruments'!$M$7:$M$223,D175)</f>
        <v>0</v>
      </c>
      <c r="AA173" s="42"/>
      <c r="AB173" s="42"/>
      <c r="AC173" s="42"/>
      <c r="AD173" s="44">
        <f t="shared" si="37"/>
        <v>0</v>
      </c>
      <c r="AF173" s="45"/>
      <c r="AH173" s="45"/>
      <c r="AI173" s="45"/>
      <c r="AJ173" s="45"/>
      <c r="AK173" s="45"/>
      <c r="AL173" s="45"/>
      <c r="AM173" s="45"/>
      <c r="AN173" s="44">
        <f t="shared" si="38"/>
        <v>0</v>
      </c>
      <c r="AP173" s="396">
        <f t="shared" si="32"/>
        <v>0</v>
      </c>
      <c r="AQ173" s="397">
        <f t="shared" si="28"/>
        <v>0</v>
      </c>
      <c r="AR173" s="398">
        <f t="shared" si="33"/>
        <v>0</v>
      </c>
      <c r="AS173" s="397">
        <f t="shared" si="34"/>
        <v>0</v>
      </c>
      <c r="AT173" s="397">
        <f t="shared" si="29"/>
        <v>0</v>
      </c>
      <c r="AU173" s="398">
        <f t="shared" si="35"/>
        <v>0</v>
      </c>
      <c r="AV173" s="399" t="str">
        <f t="shared" si="30"/>
        <v/>
      </c>
    </row>
    <row r="174" spans="1:48" x14ac:dyDescent="0.2">
      <c r="A174" s="46">
        <v>157</v>
      </c>
      <c r="B174" s="378" t="str">
        <f>IFERROR(VLOOKUP(G174,'AM23.Param'!$C$61:$D$407,2,FALSE),"")</f>
        <v/>
      </c>
      <c r="C174" s="379"/>
      <c r="D174" s="380"/>
      <c r="E174" s="379"/>
      <c r="F174" s="380"/>
      <c r="G174" s="379"/>
      <c r="H174" s="380"/>
      <c r="I174" s="381" t="str">
        <f t="shared" si="31"/>
        <v/>
      </c>
      <c r="J174" s="382"/>
      <c r="K174" s="382"/>
      <c r="L174" s="379"/>
      <c r="M174" s="380"/>
      <c r="N174" s="379"/>
      <c r="O174" s="379"/>
      <c r="P174" s="383"/>
      <c r="Q174" s="383"/>
      <c r="R174" s="383"/>
      <c r="S174" s="384">
        <f t="shared" si="36"/>
        <v>0</v>
      </c>
      <c r="U174" s="30">
        <v>157</v>
      </c>
      <c r="V174" s="42"/>
      <c r="X174" s="42"/>
      <c r="Y174" s="42"/>
      <c r="Z174" s="43">
        <f>SUMIFS('AM23.Financial Instruments'!O$7:O$223,'AM23.Financial Instruments'!$M$7:$M$223,D176)</f>
        <v>0</v>
      </c>
      <c r="AA174" s="42"/>
      <c r="AB174" s="42"/>
      <c r="AC174" s="42"/>
      <c r="AD174" s="44">
        <f t="shared" si="37"/>
        <v>0</v>
      </c>
      <c r="AF174" s="45"/>
      <c r="AH174" s="45"/>
      <c r="AI174" s="45"/>
      <c r="AJ174" s="45"/>
      <c r="AK174" s="45"/>
      <c r="AL174" s="45"/>
      <c r="AM174" s="45"/>
      <c r="AN174" s="44">
        <f t="shared" si="38"/>
        <v>0</v>
      </c>
      <c r="AP174" s="396">
        <f t="shared" si="32"/>
        <v>0</v>
      </c>
      <c r="AQ174" s="397">
        <f t="shared" si="28"/>
        <v>0</v>
      </c>
      <c r="AR174" s="398">
        <f t="shared" si="33"/>
        <v>0</v>
      </c>
      <c r="AS174" s="397">
        <f t="shared" si="34"/>
        <v>0</v>
      </c>
      <c r="AT174" s="397">
        <f t="shared" si="29"/>
        <v>0</v>
      </c>
      <c r="AU174" s="398">
        <f t="shared" si="35"/>
        <v>0</v>
      </c>
      <c r="AV174" s="399" t="str">
        <f t="shared" si="30"/>
        <v/>
      </c>
    </row>
    <row r="175" spans="1:48" x14ac:dyDescent="0.2">
      <c r="A175" s="46">
        <v>158</v>
      </c>
      <c r="B175" s="378" t="str">
        <f>IFERROR(VLOOKUP(G175,'AM23.Param'!$C$61:$D$407,2,FALSE),"")</f>
        <v/>
      </c>
      <c r="C175" s="379"/>
      <c r="D175" s="380"/>
      <c r="E175" s="379"/>
      <c r="F175" s="380"/>
      <c r="G175" s="379"/>
      <c r="H175" s="380"/>
      <c r="I175" s="381" t="str">
        <f t="shared" si="31"/>
        <v/>
      </c>
      <c r="J175" s="382"/>
      <c r="K175" s="382"/>
      <c r="L175" s="379"/>
      <c r="M175" s="380"/>
      <c r="N175" s="379"/>
      <c r="O175" s="379"/>
      <c r="P175" s="383"/>
      <c r="Q175" s="383"/>
      <c r="R175" s="383"/>
      <c r="S175" s="384">
        <f t="shared" si="36"/>
        <v>0</v>
      </c>
      <c r="U175" s="30">
        <v>158</v>
      </c>
      <c r="V175" s="42"/>
      <c r="X175" s="42"/>
      <c r="Y175" s="42"/>
      <c r="Z175" s="43">
        <f>SUMIFS('AM23.Financial Instruments'!O$7:O$223,'AM23.Financial Instruments'!$M$7:$M$223,D177)</f>
        <v>0</v>
      </c>
      <c r="AA175" s="42"/>
      <c r="AB175" s="42"/>
      <c r="AC175" s="42"/>
      <c r="AD175" s="44">
        <f t="shared" si="37"/>
        <v>0</v>
      </c>
      <c r="AF175" s="45"/>
      <c r="AH175" s="45"/>
      <c r="AI175" s="45"/>
      <c r="AJ175" s="45"/>
      <c r="AK175" s="45"/>
      <c r="AL175" s="45"/>
      <c r="AM175" s="45"/>
      <c r="AN175" s="44">
        <f t="shared" si="38"/>
        <v>0</v>
      </c>
      <c r="AP175" s="396">
        <f t="shared" si="32"/>
        <v>0</v>
      </c>
      <c r="AQ175" s="397">
        <f t="shared" si="28"/>
        <v>0</v>
      </c>
      <c r="AR175" s="398">
        <f t="shared" si="33"/>
        <v>0</v>
      </c>
      <c r="AS175" s="397">
        <f t="shared" si="34"/>
        <v>0</v>
      </c>
      <c r="AT175" s="397">
        <f t="shared" si="29"/>
        <v>0</v>
      </c>
      <c r="AU175" s="398">
        <f t="shared" si="35"/>
        <v>0</v>
      </c>
      <c r="AV175" s="399" t="str">
        <f t="shared" si="30"/>
        <v/>
      </c>
    </row>
    <row r="176" spans="1:48" x14ac:dyDescent="0.2">
      <c r="A176" s="46">
        <v>159</v>
      </c>
      <c r="B176" s="378" t="str">
        <f>IFERROR(VLOOKUP(G176,'AM23.Param'!$C$61:$D$407,2,FALSE),"")</f>
        <v/>
      </c>
      <c r="C176" s="379"/>
      <c r="D176" s="380"/>
      <c r="E176" s="379"/>
      <c r="F176" s="380"/>
      <c r="G176" s="379"/>
      <c r="H176" s="380"/>
      <c r="I176" s="381" t="str">
        <f t="shared" si="31"/>
        <v/>
      </c>
      <c r="J176" s="382"/>
      <c r="K176" s="382"/>
      <c r="L176" s="379"/>
      <c r="M176" s="380"/>
      <c r="N176" s="379"/>
      <c r="O176" s="379"/>
      <c r="P176" s="383"/>
      <c r="Q176" s="383"/>
      <c r="R176" s="383"/>
      <c r="S176" s="384">
        <f t="shared" si="36"/>
        <v>0</v>
      </c>
      <c r="U176" s="30">
        <v>159</v>
      </c>
      <c r="V176" s="42"/>
      <c r="X176" s="42"/>
      <c r="Y176" s="42"/>
      <c r="Z176" s="43">
        <f>SUMIFS('AM23.Financial Instruments'!O$7:O$223,'AM23.Financial Instruments'!$M$7:$M$223,D178)</f>
        <v>0</v>
      </c>
      <c r="AA176" s="42"/>
      <c r="AB176" s="42"/>
      <c r="AC176" s="42"/>
      <c r="AD176" s="44">
        <f t="shared" si="37"/>
        <v>0</v>
      </c>
      <c r="AF176" s="45"/>
      <c r="AH176" s="45"/>
      <c r="AI176" s="45"/>
      <c r="AJ176" s="45"/>
      <c r="AK176" s="45"/>
      <c r="AL176" s="45"/>
      <c r="AM176" s="45"/>
      <c r="AN176" s="44">
        <f t="shared" si="38"/>
        <v>0</v>
      </c>
      <c r="AP176" s="396">
        <f t="shared" si="32"/>
        <v>0</v>
      </c>
      <c r="AQ176" s="397">
        <f t="shared" si="28"/>
        <v>0</v>
      </c>
      <c r="AR176" s="398">
        <f t="shared" si="33"/>
        <v>0</v>
      </c>
      <c r="AS176" s="397">
        <f t="shared" si="34"/>
        <v>0</v>
      </c>
      <c r="AT176" s="397">
        <f t="shared" si="29"/>
        <v>0</v>
      </c>
      <c r="AU176" s="398">
        <f t="shared" si="35"/>
        <v>0</v>
      </c>
      <c r="AV176" s="399" t="str">
        <f t="shared" si="30"/>
        <v/>
      </c>
    </row>
    <row r="177" spans="1:48" x14ac:dyDescent="0.2">
      <c r="A177" s="46">
        <v>160</v>
      </c>
      <c r="B177" s="378" t="str">
        <f>IFERROR(VLOOKUP(G177,'AM23.Param'!$C$61:$D$407,2,FALSE),"")</f>
        <v/>
      </c>
      <c r="C177" s="379"/>
      <c r="D177" s="380"/>
      <c r="E177" s="379"/>
      <c r="F177" s="380"/>
      <c r="G177" s="379"/>
      <c r="H177" s="380"/>
      <c r="I177" s="381" t="str">
        <f t="shared" si="31"/>
        <v/>
      </c>
      <c r="J177" s="382"/>
      <c r="K177" s="382"/>
      <c r="L177" s="379"/>
      <c r="M177" s="380"/>
      <c r="N177" s="379"/>
      <c r="O177" s="379"/>
      <c r="P177" s="383"/>
      <c r="Q177" s="383"/>
      <c r="R177" s="383"/>
      <c r="S177" s="384">
        <f t="shared" si="36"/>
        <v>0</v>
      </c>
      <c r="U177" s="30">
        <v>160</v>
      </c>
      <c r="V177" s="42"/>
      <c r="X177" s="42"/>
      <c r="Y177" s="42"/>
      <c r="Z177" s="43">
        <f>SUMIFS('AM23.Financial Instruments'!O$7:O$223,'AM23.Financial Instruments'!$M$7:$M$223,D179)</f>
        <v>0</v>
      </c>
      <c r="AA177" s="42"/>
      <c r="AB177" s="42"/>
      <c r="AC177" s="42"/>
      <c r="AD177" s="44">
        <f t="shared" si="37"/>
        <v>0</v>
      </c>
      <c r="AF177" s="45"/>
      <c r="AH177" s="45"/>
      <c r="AI177" s="45"/>
      <c r="AJ177" s="45"/>
      <c r="AK177" s="45"/>
      <c r="AL177" s="45"/>
      <c r="AM177" s="45"/>
      <c r="AN177" s="44">
        <f t="shared" si="38"/>
        <v>0</v>
      </c>
      <c r="AP177" s="396">
        <f t="shared" si="32"/>
        <v>0</v>
      </c>
      <c r="AQ177" s="397">
        <f t="shared" si="28"/>
        <v>0</v>
      </c>
      <c r="AR177" s="398">
        <f t="shared" si="33"/>
        <v>0</v>
      </c>
      <c r="AS177" s="397">
        <f t="shared" si="34"/>
        <v>0</v>
      </c>
      <c r="AT177" s="397">
        <f t="shared" si="29"/>
        <v>0</v>
      </c>
      <c r="AU177" s="398">
        <f t="shared" si="35"/>
        <v>0</v>
      </c>
      <c r="AV177" s="399" t="str">
        <f t="shared" si="30"/>
        <v/>
      </c>
    </row>
    <row r="178" spans="1:48" x14ac:dyDescent="0.2">
      <c r="A178" s="46">
        <v>161</v>
      </c>
      <c r="B178" s="378" t="str">
        <f>IFERROR(VLOOKUP(G178,'AM23.Param'!$C$61:$D$407,2,FALSE),"")</f>
        <v/>
      </c>
      <c r="C178" s="379"/>
      <c r="D178" s="380"/>
      <c r="E178" s="379"/>
      <c r="F178" s="380"/>
      <c r="G178" s="379"/>
      <c r="H178" s="380"/>
      <c r="I178" s="381" t="str">
        <f t="shared" si="31"/>
        <v/>
      </c>
      <c r="J178" s="382"/>
      <c r="K178" s="382"/>
      <c r="L178" s="379"/>
      <c r="M178" s="380"/>
      <c r="N178" s="379"/>
      <c r="O178" s="379"/>
      <c r="P178" s="383"/>
      <c r="Q178" s="383"/>
      <c r="R178" s="383"/>
      <c r="S178" s="384">
        <f t="shared" si="36"/>
        <v>0</v>
      </c>
      <c r="U178" s="30">
        <v>161</v>
      </c>
      <c r="V178" s="42"/>
      <c r="X178" s="42"/>
      <c r="Y178" s="42"/>
      <c r="Z178" s="43">
        <f>SUMIFS('AM23.Financial Instruments'!O$7:O$223,'AM23.Financial Instruments'!$M$7:$M$223,D180)</f>
        <v>0</v>
      </c>
      <c r="AA178" s="42"/>
      <c r="AB178" s="42"/>
      <c r="AC178" s="42"/>
      <c r="AD178" s="44">
        <f t="shared" si="37"/>
        <v>0</v>
      </c>
      <c r="AF178" s="45"/>
      <c r="AH178" s="45"/>
      <c r="AI178" s="45"/>
      <c r="AJ178" s="45"/>
      <c r="AK178" s="45"/>
      <c r="AL178" s="45"/>
      <c r="AM178" s="45"/>
      <c r="AN178" s="44">
        <f t="shared" si="38"/>
        <v>0</v>
      </c>
      <c r="AP178" s="396">
        <f t="shared" si="32"/>
        <v>0</v>
      </c>
      <c r="AQ178" s="397">
        <f t="shared" si="28"/>
        <v>0</v>
      </c>
      <c r="AR178" s="398">
        <f t="shared" si="33"/>
        <v>0</v>
      </c>
      <c r="AS178" s="397">
        <f t="shared" si="34"/>
        <v>0</v>
      </c>
      <c r="AT178" s="397">
        <f t="shared" si="29"/>
        <v>0</v>
      </c>
      <c r="AU178" s="398">
        <f t="shared" si="35"/>
        <v>0</v>
      </c>
      <c r="AV178" s="399" t="str">
        <f t="shared" si="30"/>
        <v/>
      </c>
    </row>
    <row r="179" spans="1:48" x14ac:dyDescent="0.2">
      <c r="A179" s="46">
        <v>162</v>
      </c>
      <c r="B179" s="378" t="str">
        <f>IFERROR(VLOOKUP(G179,'AM23.Param'!$C$61:$D$407,2,FALSE),"")</f>
        <v/>
      </c>
      <c r="C179" s="379"/>
      <c r="D179" s="380"/>
      <c r="E179" s="379"/>
      <c r="F179" s="380"/>
      <c r="G179" s="379"/>
      <c r="H179" s="380"/>
      <c r="I179" s="381" t="str">
        <f t="shared" si="31"/>
        <v/>
      </c>
      <c r="J179" s="382"/>
      <c r="K179" s="382"/>
      <c r="L179" s="379"/>
      <c r="M179" s="380"/>
      <c r="N179" s="379"/>
      <c r="O179" s="379"/>
      <c r="P179" s="383"/>
      <c r="Q179" s="383"/>
      <c r="R179" s="383"/>
      <c r="S179" s="384">
        <f t="shared" si="36"/>
        <v>0</v>
      </c>
      <c r="U179" s="30">
        <v>162</v>
      </c>
      <c r="V179" s="42"/>
      <c r="X179" s="42"/>
      <c r="Y179" s="42"/>
      <c r="Z179" s="43">
        <f>SUMIFS('AM23.Financial Instruments'!O$7:O$223,'AM23.Financial Instruments'!$M$7:$M$223,D181)</f>
        <v>0</v>
      </c>
      <c r="AA179" s="42"/>
      <c r="AB179" s="42"/>
      <c r="AC179" s="42"/>
      <c r="AD179" s="44">
        <f t="shared" si="37"/>
        <v>0</v>
      </c>
      <c r="AF179" s="45"/>
      <c r="AH179" s="45"/>
      <c r="AI179" s="45"/>
      <c r="AJ179" s="45"/>
      <c r="AK179" s="45"/>
      <c r="AL179" s="45"/>
      <c r="AM179" s="45"/>
      <c r="AN179" s="44">
        <f t="shared" si="38"/>
        <v>0</v>
      </c>
      <c r="AP179" s="396">
        <f t="shared" si="32"/>
        <v>0</v>
      </c>
      <c r="AQ179" s="397">
        <f t="shared" si="28"/>
        <v>0</v>
      </c>
      <c r="AR179" s="398">
        <f t="shared" si="33"/>
        <v>0</v>
      </c>
      <c r="AS179" s="397">
        <f t="shared" si="34"/>
        <v>0</v>
      </c>
      <c r="AT179" s="397">
        <f t="shared" si="29"/>
        <v>0</v>
      </c>
      <c r="AU179" s="398">
        <f t="shared" si="35"/>
        <v>0</v>
      </c>
      <c r="AV179" s="399" t="str">
        <f t="shared" si="30"/>
        <v/>
      </c>
    </row>
    <row r="180" spans="1:48" x14ac:dyDescent="0.2">
      <c r="A180" s="46">
        <v>163</v>
      </c>
      <c r="B180" s="378" t="str">
        <f>IFERROR(VLOOKUP(G180,'AM23.Param'!$C$61:$D$407,2,FALSE),"")</f>
        <v/>
      </c>
      <c r="C180" s="379"/>
      <c r="D180" s="380"/>
      <c r="E180" s="379"/>
      <c r="F180" s="380"/>
      <c r="G180" s="379"/>
      <c r="H180" s="380"/>
      <c r="I180" s="381" t="str">
        <f t="shared" si="31"/>
        <v/>
      </c>
      <c r="J180" s="382"/>
      <c r="K180" s="382"/>
      <c r="L180" s="379"/>
      <c r="M180" s="380"/>
      <c r="N180" s="379"/>
      <c r="O180" s="379"/>
      <c r="P180" s="383"/>
      <c r="Q180" s="383"/>
      <c r="R180" s="383"/>
      <c r="S180" s="384">
        <f t="shared" si="36"/>
        <v>0</v>
      </c>
      <c r="U180" s="30">
        <v>163</v>
      </c>
      <c r="V180" s="42"/>
      <c r="X180" s="42"/>
      <c r="Y180" s="42"/>
      <c r="Z180" s="43">
        <f>SUMIFS('AM23.Financial Instruments'!O$7:O$223,'AM23.Financial Instruments'!$M$7:$M$223,D182)</f>
        <v>0</v>
      </c>
      <c r="AA180" s="42"/>
      <c r="AB180" s="42"/>
      <c r="AC180" s="42"/>
      <c r="AD180" s="44">
        <f t="shared" si="37"/>
        <v>0</v>
      </c>
      <c r="AF180" s="45"/>
      <c r="AH180" s="45"/>
      <c r="AI180" s="45"/>
      <c r="AJ180" s="45"/>
      <c r="AK180" s="45"/>
      <c r="AL180" s="45"/>
      <c r="AM180" s="45"/>
      <c r="AN180" s="44">
        <f t="shared" si="38"/>
        <v>0</v>
      </c>
      <c r="AP180" s="396">
        <f t="shared" si="32"/>
        <v>0</v>
      </c>
      <c r="AQ180" s="397">
        <f t="shared" si="28"/>
        <v>0</v>
      </c>
      <c r="AR180" s="398">
        <f t="shared" si="33"/>
        <v>0</v>
      </c>
      <c r="AS180" s="397">
        <f t="shared" si="34"/>
        <v>0</v>
      </c>
      <c r="AT180" s="397">
        <f t="shared" si="29"/>
        <v>0</v>
      </c>
      <c r="AU180" s="398">
        <f t="shared" si="35"/>
        <v>0</v>
      </c>
      <c r="AV180" s="399" t="str">
        <f t="shared" si="30"/>
        <v/>
      </c>
    </row>
    <row r="181" spans="1:48" x14ac:dyDescent="0.2">
      <c r="A181" s="46">
        <v>164</v>
      </c>
      <c r="B181" s="378" t="str">
        <f>IFERROR(VLOOKUP(G181,'AM23.Param'!$C$61:$D$407,2,FALSE),"")</f>
        <v/>
      </c>
      <c r="C181" s="379"/>
      <c r="D181" s="380"/>
      <c r="E181" s="379"/>
      <c r="F181" s="380"/>
      <c r="G181" s="379"/>
      <c r="H181" s="380"/>
      <c r="I181" s="381" t="str">
        <f t="shared" si="31"/>
        <v/>
      </c>
      <c r="J181" s="382"/>
      <c r="K181" s="382"/>
      <c r="L181" s="379"/>
      <c r="M181" s="380"/>
      <c r="N181" s="379"/>
      <c r="O181" s="379"/>
      <c r="P181" s="383"/>
      <c r="Q181" s="383"/>
      <c r="R181" s="383"/>
      <c r="S181" s="384">
        <f t="shared" si="36"/>
        <v>0</v>
      </c>
      <c r="U181" s="30">
        <v>164</v>
      </c>
      <c r="V181" s="42"/>
      <c r="X181" s="42"/>
      <c r="Y181" s="42"/>
      <c r="Z181" s="43">
        <f>SUMIFS('AM23.Financial Instruments'!O$7:O$223,'AM23.Financial Instruments'!$M$7:$M$223,D183)</f>
        <v>0</v>
      </c>
      <c r="AA181" s="42"/>
      <c r="AB181" s="42"/>
      <c r="AC181" s="42"/>
      <c r="AD181" s="44">
        <f t="shared" si="37"/>
        <v>0</v>
      </c>
      <c r="AF181" s="45"/>
      <c r="AH181" s="45"/>
      <c r="AI181" s="45"/>
      <c r="AJ181" s="45"/>
      <c r="AK181" s="45"/>
      <c r="AL181" s="45"/>
      <c r="AM181" s="45"/>
      <c r="AN181" s="44">
        <f t="shared" si="38"/>
        <v>0</v>
      </c>
      <c r="AP181" s="396">
        <f t="shared" si="32"/>
        <v>0</v>
      </c>
      <c r="AQ181" s="397">
        <f t="shared" si="28"/>
        <v>0</v>
      </c>
      <c r="AR181" s="398">
        <f t="shared" si="33"/>
        <v>0</v>
      </c>
      <c r="AS181" s="397">
        <f t="shared" si="34"/>
        <v>0</v>
      </c>
      <c r="AT181" s="397">
        <f t="shared" si="29"/>
        <v>0</v>
      </c>
      <c r="AU181" s="398">
        <f t="shared" si="35"/>
        <v>0</v>
      </c>
      <c r="AV181" s="399" t="str">
        <f t="shared" si="30"/>
        <v/>
      </c>
    </row>
    <row r="182" spans="1:48" x14ac:dyDescent="0.2">
      <c r="A182" s="46">
        <v>165</v>
      </c>
      <c r="B182" s="378" t="str">
        <f>IFERROR(VLOOKUP(G182,'AM23.Param'!$C$61:$D$407,2,FALSE),"")</f>
        <v/>
      </c>
      <c r="C182" s="379"/>
      <c r="D182" s="380"/>
      <c r="E182" s="379"/>
      <c r="F182" s="380"/>
      <c r="G182" s="379"/>
      <c r="H182" s="380"/>
      <c r="I182" s="381" t="str">
        <f t="shared" si="31"/>
        <v/>
      </c>
      <c r="J182" s="382"/>
      <c r="K182" s="382"/>
      <c r="L182" s="379"/>
      <c r="M182" s="380"/>
      <c r="N182" s="379"/>
      <c r="O182" s="379"/>
      <c r="P182" s="383"/>
      <c r="Q182" s="383"/>
      <c r="R182" s="383"/>
      <c r="S182" s="384">
        <f t="shared" si="36"/>
        <v>0</v>
      </c>
      <c r="U182" s="30">
        <v>165</v>
      </c>
      <c r="V182" s="42"/>
      <c r="X182" s="42"/>
      <c r="Y182" s="42"/>
      <c r="Z182" s="43">
        <f>SUMIFS('AM23.Financial Instruments'!O$7:O$223,'AM23.Financial Instruments'!$M$7:$M$223,D184)</f>
        <v>0</v>
      </c>
      <c r="AA182" s="42"/>
      <c r="AB182" s="42"/>
      <c r="AC182" s="42"/>
      <c r="AD182" s="44">
        <f t="shared" si="37"/>
        <v>0</v>
      </c>
      <c r="AF182" s="45"/>
      <c r="AH182" s="45"/>
      <c r="AI182" s="45"/>
      <c r="AJ182" s="45"/>
      <c r="AK182" s="45"/>
      <c r="AL182" s="45"/>
      <c r="AM182" s="45"/>
      <c r="AN182" s="44">
        <f t="shared" si="38"/>
        <v>0</v>
      </c>
      <c r="AP182" s="396">
        <f t="shared" si="32"/>
        <v>0</v>
      </c>
      <c r="AQ182" s="397">
        <f t="shared" si="28"/>
        <v>0</v>
      </c>
      <c r="AR182" s="398">
        <f t="shared" si="33"/>
        <v>0</v>
      </c>
      <c r="AS182" s="397">
        <f t="shared" si="34"/>
        <v>0</v>
      </c>
      <c r="AT182" s="397">
        <f t="shared" si="29"/>
        <v>0</v>
      </c>
      <c r="AU182" s="398">
        <f t="shared" si="35"/>
        <v>0</v>
      </c>
      <c r="AV182" s="399" t="str">
        <f t="shared" si="30"/>
        <v/>
      </c>
    </row>
    <row r="183" spans="1:48" x14ac:dyDescent="0.2">
      <c r="A183" s="46">
        <v>166</v>
      </c>
      <c r="B183" s="378" t="str">
        <f>IFERROR(VLOOKUP(G183,'AM23.Param'!$C$61:$D$407,2,FALSE),"")</f>
        <v/>
      </c>
      <c r="C183" s="379"/>
      <c r="D183" s="380"/>
      <c r="E183" s="379"/>
      <c r="F183" s="380"/>
      <c r="G183" s="379"/>
      <c r="H183" s="380"/>
      <c r="I183" s="381" t="str">
        <f t="shared" si="31"/>
        <v/>
      </c>
      <c r="J183" s="382"/>
      <c r="K183" s="382"/>
      <c r="L183" s="379"/>
      <c r="M183" s="380"/>
      <c r="N183" s="379"/>
      <c r="O183" s="379"/>
      <c r="P183" s="383"/>
      <c r="Q183" s="383"/>
      <c r="R183" s="383"/>
      <c r="S183" s="384">
        <f t="shared" si="36"/>
        <v>0</v>
      </c>
      <c r="U183" s="30">
        <v>166</v>
      </c>
      <c r="V183" s="42"/>
      <c r="X183" s="42"/>
      <c r="Y183" s="42"/>
      <c r="Z183" s="43">
        <f>SUMIFS('AM23.Financial Instruments'!O$7:O$223,'AM23.Financial Instruments'!$M$7:$M$223,D185)</f>
        <v>0</v>
      </c>
      <c r="AA183" s="42"/>
      <c r="AB183" s="42"/>
      <c r="AC183" s="42"/>
      <c r="AD183" s="44">
        <f t="shared" si="37"/>
        <v>0</v>
      </c>
      <c r="AF183" s="45"/>
      <c r="AH183" s="45"/>
      <c r="AI183" s="45"/>
      <c r="AJ183" s="45"/>
      <c r="AK183" s="45"/>
      <c r="AL183" s="45"/>
      <c r="AM183" s="45"/>
      <c r="AN183" s="44">
        <f t="shared" si="38"/>
        <v>0</v>
      </c>
      <c r="AP183" s="396">
        <f t="shared" si="32"/>
        <v>0</v>
      </c>
      <c r="AQ183" s="397">
        <f t="shared" si="28"/>
        <v>0</v>
      </c>
      <c r="AR183" s="398">
        <f t="shared" si="33"/>
        <v>0</v>
      </c>
      <c r="AS183" s="397">
        <f t="shared" si="34"/>
        <v>0</v>
      </c>
      <c r="AT183" s="397">
        <f t="shared" si="29"/>
        <v>0</v>
      </c>
      <c r="AU183" s="398">
        <f t="shared" si="35"/>
        <v>0</v>
      </c>
      <c r="AV183" s="399" t="str">
        <f t="shared" si="30"/>
        <v/>
      </c>
    </row>
    <row r="184" spans="1:48" x14ac:dyDescent="0.2">
      <c r="A184" s="46">
        <v>167</v>
      </c>
      <c r="B184" s="378" t="str">
        <f>IFERROR(VLOOKUP(G184,'AM23.Param'!$C$61:$D$407,2,FALSE),"")</f>
        <v/>
      </c>
      <c r="C184" s="379"/>
      <c r="D184" s="380"/>
      <c r="E184" s="379"/>
      <c r="F184" s="380"/>
      <c r="G184" s="379"/>
      <c r="H184" s="380"/>
      <c r="I184" s="381" t="str">
        <f t="shared" si="31"/>
        <v/>
      </c>
      <c r="J184" s="382"/>
      <c r="K184" s="382"/>
      <c r="L184" s="379"/>
      <c r="M184" s="380"/>
      <c r="N184" s="379"/>
      <c r="O184" s="379"/>
      <c r="P184" s="383"/>
      <c r="Q184" s="383"/>
      <c r="R184" s="383"/>
      <c r="S184" s="384">
        <f t="shared" si="36"/>
        <v>0</v>
      </c>
      <c r="U184" s="30">
        <v>167</v>
      </c>
      <c r="V184" s="42"/>
      <c r="X184" s="42"/>
      <c r="Y184" s="42"/>
      <c r="Z184" s="43">
        <f>SUMIFS('AM23.Financial Instruments'!O$7:O$223,'AM23.Financial Instruments'!$M$7:$M$223,D186)</f>
        <v>0</v>
      </c>
      <c r="AA184" s="42"/>
      <c r="AB184" s="42"/>
      <c r="AC184" s="42"/>
      <c r="AD184" s="44">
        <f t="shared" si="37"/>
        <v>0</v>
      </c>
      <c r="AF184" s="45"/>
      <c r="AH184" s="45"/>
      <c r="AI184" s="45"/>
      <c r="AJ184" s="45"/>
      <c r="AK184" s="45"/>
      <c r="AL184" s="45"/>
      <c r="AM184" s="45"/>
      <c r="AN184" s="44">
        <f t="shared" si="38"/>
        <v>0</v>
      </c>
      <c r="AP184" s="396">
        <f t="shared" si="32"/>
        <v>0</v>
      </c>
      <c r="AQ184" s="397">
        <f t="shared" si="28"/>
        <v>0</v>
      </c>
      <c r="AR184" s="398">
        <f t="shared" si="33"/>
        <v>0</v>
      </c>
      <c r="AS184" s="397">
        <f t="shared" si="34"/>
        <v>0</v>
      </c>
      <c r="AT184" s="397">
        <f t="shared" si="29"/>
        <v>0</v>
      </c>
      <c r="AU184" s="398">
        <f t="shared" si="35"/>
        <v>0</v>
      </c>
      <c r="AV184" s="399" t="str">
        <f t="shared" si="30"/>
        <v/>
      </c>
    </row>
    <row r="185" spans="1:48" x14ac:dyDescent="0.2">
      <c r="A185" s="46">
        <v>168</v>
      </c>
      <c r="B185" s="378" t="str">
        <f>IFERROR(VLOOKUP(G185,'AM23.Param'!$C$61:$D$407,2,FALSE),"")</f>
        <v/>
      </c>
      <c r="C185" s="379"/>
      <c r="D185" s="380"/>
      <c r="E185" s="379"/>
      <c r="F185" s="380"/>
      <c r="G185" s="379"/>
      <c r="H185" s="380"/>
      <c r="I185" s="381" t="str">
        <f t="shared" si="31"/>
        <v/>
      </c>
      <c r="J185" s="382"/>
      <c r="K185" s="382"/>
      <c r="L185" s="379"/>
      <c r="M185" s="380"/>
      <c r="N185" s="379"/>
      <c r="O185" s="379"/>
      <c r="P185" s="383"/>
      <c r="Q185" s="383"/>
      <c r="R185" s="383"/>
      <c r="S185" s="384">
        <f t="shared" si="36"/>
        <v>0</v>
      </c>
      <c r="U185" s="30">
        <v>168</v>
      </c>
      <c r="V185" s="42"/>
      <c r="X185" s="42"/>
      <c r="Y185" s="42"/>
      <c r="Z185" s="43">
        <f>SUMIFS('AM23.Financial Instruments'!O$7:O$223,'AM23.Financial Instruments'!$M$7:$M$223,D187)</f>
        <v>0</v>
      </c>
      <c r="AA185" s="42"/>
      <c r="AB185" s="42"/>
      <c r="AC185" s="42"/>
      <c r="AD185" s="44">
        <f t="shared" si="37"/>
        <v>0</v>
      </c>
      <c r="AF185" s="45"/>
      <c r="AH185" s="45"/>
      <c r="AI185" s="45"/>
      <c r="AJ185" s="45"/>
      <c r="AK185" s="45"/>
      <c r="AL185" s="45"/>
      <c r="AM185" s="45"/>
      <c r="AN185" s="44">
        <f t="shared" si="38"/>
        <v>0</v>
      </c>
      <c r="AP185" s="396">
        <f t="shared" si="32"/>
        <v>0</v>
      </c>
      <c r="AQ185" s="397">
        <f t="shared" si="28"/>
        <v>0</v>
      </c>
      <c r="AR185" s="398">
        <f t="shared" si="33"/>
        <v>0</v>
      </c>
      <c r="AS185" s="397">
        <f t="shared" si="34"/>
        <v>0</v>
      </c>
      <c r="AT185" s="397">
        <f t="shared" si="29"/>
        <v>0</v>
      </c>
      <c r="AU185" s="398">
        <f t="shared" si="35"/>
        <v>0</v>
      </c>
      <c r="AV185" s="399" t="str">
        <f t="shared" si="30"/>
        <v/>
      </c>
    </row>
    <row r="186" spans="1:48" x14ac:dyDescent="0.2">
      <c r="A186" s="46">
        <v>169</v>
      </c>
      <c r="B186" s="378" t="str">
        <f>IFERROR(VLOOKUP(G186,'AM23.Param'!$C$61:$D$407,2,FALSE),"")</f>
        <v/>
      </c>
      <c r="C186" s="379"/>
      <c r="D186" s="380"/>
      <c r="E186" s="379"/>
      <c r="F186" s="380"/>
      <c r="G186" s="379"/>
      <c r="H186" s="380"/>
      <c r="I186" s="381" t="str">
        <f t="shared" si="31"/>
        <v/>
      </c>
      <c r="J186" s="382"/>
      <c r="K186" s="382"/>
      <c r="L186" s="379"/>
      <c r="M186" s="380"/>
      <c r="N186" s="379"/>
      <c r="O186" s="379"/>
      <c r="P186" s="383"/>
      <c r="Q186" s="383"/>
      <c r="R186" s="383"/>
      <c r="S186" s="384">
        <f t="shared" si="36"/>
        <v>0</v>
      </c>
      <c r="U186" s="30">
        <v>169</v>
      </c>
      <c r="V186" s="42"/>
      <c r="X186" s="42"/>
      <c r="Y186" s="42"/>
      <c r="Z186" s="43">
        <f>SUMIFS('AM23.Financial Instruments'!O$7:O$223,'AM23.Financial Instruments'!$M$7:$M$223,D188)</f>
        <v>0</v>
      </c>
      <c r="AA186" s="42"/>
      <c r="AB186" s="42"/>
      <c r="AC186" s="42"/>
      <c r="AD186" s="44">
        <f t="shared" si="37"/>
        <v>0</v>
      </c>
      <c r="AF186" s="45"/>
      <c r="AH186" s="45"/>
      <c r="AI186" s="45"/>
      <c r="AJ186" s="45"/>
      <c r="AK186" s="45"/>
      <c r="AL186" s="45"/>
      <c r="AM186" s="45"/>
      <c r="AN186" s="44">
        <f t="shared" si="38"/>
        <v>0</v>
      </c>
      <c r="AP186" s="396">
        <f t="shared" si="32"/>
        <v>0</v>
      </c>
      <c r="AQ186" s="397">
        <f t="shared" si="28"/>
        <v>0</v>
      </c>
      <c r="AR186" s="398">
        <f t="shared" si="33"/>
        <v>0</v>
      </c>
      <c r="AS186" s="397">
        <f t="shared" si="34"/>
        <v>0</v>
      </c>
      <c r="AT186" s="397">
        <f t="shared" si="29"/>
        <v>0</v>
      </c>
      <c r="AU186" s="398">
        <f t="shared" si="35"/>
        <v>0</v>
      </c>
      <c r="AV186" s="399" t="str">
        <f t="shared" si="30"/>
        <v/>
      </c>
    </row>
    <row r="187" spans="1:48" x14ac:dyDescent="0.2">
      <c r="A187" s="46">
        <v>170</v>
      </c>
      <c r="B187" s="378" t="str">
        <f>IFERROR(VLOOKUP(G187,'AM23.Param'!$C$61:$D$407,2,FALSE),"")</f>
        <v/>
      </c>
      <c r="C187" s="379"/>
      <c r="D187" s="380"/>
      <c r="E187" s="379"/>
      <c r="F187" s="380"/>
      <c r="G187" s="379"/>
      <c r="H187" s="380"/>
      <c r="I187" s="381" t="str">
        <f t="shared" si="31"/>
        <v/>
      </c>
      <c r="J187" s="382"/>
      <c r="K187" s="382"/>
      <c r="L187" s="379"/>
      <c r="M187" s="380"/>
      <c r="N187" s="379"/>
      <c r="O187" s="379"/>
      <c r="P187" s="383"/>
      <c r="Q187" s="383"/>
      <c r="R187" s="383"/>
      <c r="S187" s="384">
        <f t="shared" si="36"/>
        <v>0</v>
      </c>
      <c r="U187" s="30">
        <v>170</v>
      </c>
      <c r="V187" s="42"/>
      <c r="X187" s="42"/>
      <c r="Y187" s="42"/>
      <c r="Z187" s="43">
        <f>SUMIFS('AM23.Financial Instruments'!O$7:O$223,'AM23.Financial Instruments'!$M$7:$M$223,D189)</f>
        <v>0</v>
      </c>
      <c r="AA187" s="42"/>
      <c r="AB187" s="42"/>
      <c r="AC187" s="42"/>
      <c r="AD187" s="44">
        <f t="shared" si="37"/>
        <v>0</v>
      </c>
      <c r="AF187" s="45"/>
      <c r="AH187" s="45"/>
      <c r="AI187" s="45"/>
      <c r="AJ187" s="45"/>
      <c r="AK187" s="45"/>
      <c r="AL187" s="45"/>
      <c r="AM187" s="45"/>
      <c r="AN187" s="44">
        <f t="shared" si="38"/>
        <v>0</v>
      </c>
      <c r="AP187" s="396">
        <f t="shared" si="32"/>
        <v>0</v>
      </c>
      <c r="AQ187" s="397">
        <f t="shared" si="28"/>
        <v>0</v>
      </c>
      <c r="AR187" s="398">
        <f t="shared" si="33"/>
        <v>0</v>
      </c>
      <c r="AS187" s="397">
        <f t="shared" si="34"/>
        <v>0</v>
      </c>
      <c r="AT187" s="397">
        <f t="shared" si="29"/>
        <v>0</v>
      </c>
      <c r="AU187" s="398">
        <f t="shared" si="35"/>
        <v>0</v>
      </c>
      <c r="AV187" s="399" t="str">
        <f t="shared" si="30"/>
        <v/>
      </c>
    </row>
    <row r="188" spans="1:48" x14ac:dyDescent="0.2">
      <c r="A188" s="46">
        <v>171</v>
      </c>
      <c r="B188" s="378" t="str">
        <f>IFERROR(VLOOKUP(G188,'AM23.Param'!$C$61:$D$407,2,FALSE),"")</f>
        <v/>
      </c>
      <c r="C188" s="379"/>
      <c r="D188" s="380"/>
      <c r="E188" s="379"/>
      <c r="F188" s="380"/>
      <c r="G188" s="379"/>
      <c r="H188" s="380"/>
      <c r="I188" s="381" t="str">
        <f t="shared" si="31"/>
        <v/>
      </c>
      <c r="J188" s="382"/>
      <c r="K188" s="382"/>
      <c r="L188" s="379"/>
      <c r="M188" s="380"/>
      <c r="N188" s="379"/>
      <c r="O188" s="379"/>
      <c r="P188" s="383"/>
      <c r="Q188" s="383"/>
      <c r="R188" s="383"/>
      <c r="S188" s="384">
        <f t="shared" si="36"/>
        <v>0</v>
      </c>
      <c r="U188" s="30">
        <v>171</v>
      </c>
      <c r="V188" s="42"/>
      <c r="X188" s="42"/>
      <c r="Y188" s="42"/>
      <c r="Z188" s="43">
        <f>SUMIFS('AM23.Financial Instruments'!O$7:O$223,'AM23.Financial Instruments'!$M$7:$M$223,D190)</f>
        <v>0</v>
      </c>
      <c r="AA188" s="42"/>
      <c r="AB188" s="42"/>
      <c r="AC188" s="42"/>
      <c r="AD188" s="44">
        <f t="shared" si="37"/>
        <v>0</v>
      </c>
      <c r="AF188" s="45"/>
      <c r="AH188" s="45"/>
      <c r="AI188" s="45"/>
      <c r="AJ188" s="45"/>
      <c r="AK188" s="45"/>
      <c r="AL188" s="45"/>
      <c r="AM188" s="45"/>
      <c r="AN188" s="44">
        <f t="shared" si="38"/>
        <v>0</v>
      </c>
      <c r="AP188" s="396">
        <f t="shared" si="32"/>
        <v>0</v>
      </c>
      <c r="AQ188" s="397">
        <f t="shared" si="28"/>
        <v>0</v>
      </c>
      <c r="AR188" s="398">
        <f t="shared" si="33"/>
        <v>0</v>
      </c>
      <c r="AS188" s="397">
        <f t="shared" si="34"/>
        <v>0</v>
      </c>
      <c r="AT188" s="397">
        <f t="shared" si="29"/>
        <v>0</v>
      </c>
      <c r="AU188" s="398">
        <f t="shared" si="35"/>
        <v>0</v>
      </c>
      <c r="AV188" s="399" t="str">
        <f t="shared" si="30"/>
        <v/>
      </c>
    </row>
    <row r="189" spans="1:48" x14ac:dyDescent="0.2">
      <c r="A189" s="46">
        <v>172</v>
      </c>
      <c r="B189" s="378" t="str">
        <f>IFERROR(VLOOKUP(G189,'AM23.Param'!$C$61:$D$407,2,FALSE),"")</f>
        <v/>
      </c>
      <c r="C189" s="379"/>
      <c r="D189" s="380"/>
      <c r="E189" s="379"/>
      <c r="F189" s="380"/>
      <c r="G189" s="379"/>
      <c r="H189" s="380"/>
      <c r="I189" s="381" t="str">
        <f t="shared" si="31"/>
        <v/>
      </c>
      <c r="J189" s="382"/>
      <c r="K189" s="382"/>
      <c r="L189" s="379"/>
      <c r="M189" s="380"/>
      <c r="N189" s="379"/>
      <c r="O189" s="379"/>
      <c r="P189" s="383"/>
      <c r="Q189" s="383"/>
      <c r="R189" s="383"/>
      <c r="S189" s="384">
        <f t="shared" si="36"/>
        <v>0</v>
      </c>
      <c r="U189" s="30">
        <v>172</v>
      </c>
      <c r="V189" s="42"/>
      <c r="X189" s="42"/>
      <c r="Y189" s="42"/>
      <c r="Z189" s="43">
        <f>SUMIFS('AM23.Financial Instruments'!O$7:O$223,'AM23.Financial Instruments'!$M$7:$M$223,D191)</f>
        <v>0</v>
      </c>
      <c r="AA189" s="42"/>
      <c r="AB189" s="42"/>
      <c r="AC189" s="42"/>
      <c r="AD189" s="44">
        <f t="shared" si="37"/>
        <v>0</v>
      </c>
      <c r="AF189" s="45"/>
      <c r="AH189" s="45"/>
      <c r="AI189" s="45"/>
      <c r="AJ189" s="45"/>
      <c r="AK189" s="45"/>
      <c r="AL189" s="45"/>
      <c r="AM189" s="45"/>
      <c r="AN189" s="44">
        <f t="shared" si="38"/>
        <v>0</v>
      </c>
      <c r="AP189" s="396">
        <f t="shared" si="32"/>
        <v>0</v>
      </c>
      <c r="AQ189" s="397">
        <f t="shared" si="28"/>
        <v>0</v>
      </c>
      <c r="AR189" s="398">
        <f t="shared" si="33"/>
        <v>0</v>
      </c>
      <c r="AS189" s="397">
        <f t="shared" si="34"/>
        <v>0</v>
      </c>
      <c r="AT189" s="397">
        <f t="shared" si="29"/>
        <v>0</v>
      </c>
      <c r="AU189" s="398">
        <f t="shared" si="35"/>
        <v>0</v>
      </c>
      <c r="AV189" s="399" t="str">
        <f t="shared" si="30"/>
        <v/>
      </c>
    </row>
    <row r="190" spans="1:48" x14ac:dyDescent="0.2">
      <c r="A190" s="46">
        <v>173</v>
      </c>
      <c r="B190" s="378" t="str">
        <f>IFERROR(VLOOKUP(G190,'AM23.Param'!$C$61:$D$407,2,FALSE),"")</f>
        <v/>
      </c>
      <c r="C190" s="379"/>
      <c r="D190" s="380"/>
      <c r="E190" s="379"/>
      <c r="F190" s="380"/>
      <c r="G190" s="379"/>
      <c r="H190" s="380"/>
      <c r="I190" s="381" t="str">
        <f t="shared" si="31"/>
        <v/>
      </c>
      <c r="J190" s="382"/>
      <c r="K190" s="382"/>
      <c r="L190" s="379"/>
      <c r="M190" s="380"/>
      <c r="N190" s="379"/>
      <c r="O190" s="379"/>
      <c r="P190" s="383"/>
      <c r="Q190" s="383"/>
      <c r="R190" s="383"/>
      <c r="S190" s="384">
        <f t="shared" si="36"/>
        <v>0</v>
      </c>
      <c r="U190" s="30">
        <v>173</v>
      </c>
      <c r="V190" s="42"/>
      <c r="X190" s="42"/>
      <c r="Y190" s="42"/>
      <c r="Z190" s="43">
        <f>SUMIFS('AM23.Financial Instruments'!O$7:O$223,'AM23.Financial Instruments'!$M$7:$M$223,D192)</f>
        <v>0</v>
      </c>
      <c r="AA190" s="42"/>
      <c r="AB190" s="42"/>
      <c r="AC190" s="42"/>
      <c r="AD190" s="44">
        <f t="shared" si="37"/>
        <v>0</v>
      </c>
      <c r="AF190" s="45"/>
      <c r="AH190" s="45"/>
      <c r="AI190" s="45"/>
      <c r="AJ190" s="45"/>
      <c r="AK190" s="45"/>
      <c r="AL190" s="45"/>
      <c r="AM190" s="45"/>
      <c r="AN190" s="44">
        <f t="shared" si="38"/>
        <v>0</v>
      </c>
      <c r="AP190" s="396">
        <f t="shared" si="32"/>
        <v>0</v>
      </c>
      <c r="AQ190" s="397">
        <f t="shared" si="28"/>
        <v>0</v>
      </c>
      <c r="AR190" s="398">
        <f t="shared" si="33"/>
        <v>0</v>
      </c>
      <c r="AS190" s="397">
        <f t="shared" si="34"/>
        <v>0</v>
      </c>
      <c r="AT190" s="397">
        <f t="shared" si="29"/>
        <v>0</v>
      </c>
      <c r="AU190" s="398">
        <f t="shared" si="35"/>
        <v>0</v>
      </c>
      <c r="AV190" s="399" t="str">
        <f t="shared" si="30"/>
        <v/>
      </c>
    </row>
    <row r="191" spans="1:48" x14ac:dyDescent="0.2">
      <c r="A191" s="46">
        <v>174</v>
      </c>
      <c r="B191" s="378" t="str">
        <f>IFERROR(VLOOKUP(G191,'AM23.Param'!$C$61:$D$407,2,FALSE),"")</f>
        <v/>
      </c>
      <c r="C191" s="379"/>
      <c r="D191" s="380"/>
      <c r="E191" s="379"/>
      <c r="F191" s="380"/>
      <c r="G191" s="379"/>
      <c r="H191" s="380"/>
      <c r="I191" s="381" t="str">
        <f t="shared" si="31"/>
        <v/>
      </c>
      <c r="J191" s="382"/>
      <c r="K191" s="382"/>
      <c r="L191" s="379"/>
      <c r="M191" s="380"/>
      <c r="N191" s="379"/>
      <c r="O191" s="379"/>
      <c r="P191" s="383"/>
      <c r="Q191" s="383"/>
      <c r="R191" s="383"/>
      <c r="S191" s="384">
        <f t="shared" si="36"/>
        <v>0</v>
      </c>
      <c r="U191" s="30">
        <v>174</v>
      </c>
      <c r="V191" s="42"/>
      <c r="X191" s="42"/>
      <c r="Y191" s="42"/>
      <c r="Z191" s="43">
        <f>SUMIFS('AM23.Financial Instruments'!O$7:O$223,'AM23.Financial Instruments'!$M$7:$M$223,D193)</f>
        <v>0</v>
      </c>
      <c r="AA191" s="42"/>
      <c r="AB191" s="42"/>
      <c r="AC191" s="42"/>
      <c r="AD191" s="44">
        <f t="shared" si="37"/>
        <v>0</v>
      </c>
      <c r="AF191" s="45"/>
      <c r="AH191" s="45"/>
      <c r="AI191" s="45"/>
      <c r="AJ191" s="45"/>
      <c r="AK191" s="45"/>
      <c r="AL191" s="45"/>
      <c r="AM191" s="45"/>
      <c r="AN191" s="44">
        <f t="shared" si="38"/>
        <v>0</v>
      </c>
      <c r="AP191" s="396">
        <f t="shared" si="32"/>
        <v>0</v>
      </c>
      <c r="AQ191" s="397">
        <f t="shared" si="28"/>
        <v>0</v>
      </c>
      <c r="AR191" s="398">
        <f t="shared" si="33"/>
        <v>0</v>
      </c>
      <c r="AS191" s="397">
        <f t="shared" si="34"/>
        <v>0</v>
      </c>
      <c r="AT191" s="397">
        <f t="shared" si="29"/>
        <v>0</v>
      </c>
      <c r="AU191" s="398">
        <f t="shared" si="35"/>
        <v>0</v>
      </c>
      <c r="AV191" s="399" t="str">
        <f t="shared" si="30"/>
        <v/>
      </c>
    </row>
    <row r="192" spans="1:48" x14ac:dyDescent="0.2">
      <c r="A192" s="46">
        <v>175</v>
      </c>
      <c r="B192" s="378" t="str">
        <f>IFERROR(VLOOKUP(G192,'AM23.Param'!$C$61:$D$407,2,FALSE),"")</f>
        <v/>
      </c>
      <c r="C192" s="379"/>
      <c r="D192" s="380"/>
      <c r="E192" s="379"/>
      <c r="F192" s="380"/>
      <c r="G192" s="379"/>
      <c r="H192" s="380"/>
      <c r="I192" s="381" t="str">
        <f t="shared" si="31"/>
        <v/>
      </c>
      <c r="J192" s="382"/>
      <c r="K192" s="382"/>
      <c r="L192" s="379"/>
      <c r="M192" s="380"/>
      <c r="N192" s="379"/>
      <c r="O192" s="379"/>
      <c r="P192" s="383"/>
      <c r="Q192" s="383"/>
      <c r="R192" s="383"/>
      <c r="S192" s="384">
        <f t="shared" si="36"/>
        <v>0</v>
      </c>
      <c r="U192" s="30">
        <v>175</v>
      </c>
      <c r="V192" s="42"/>
      <c r="X192" s="42"/>
      <c r="Y192" s="42"/>
      <c r="Z192" s="43">
        <f>SUMIFS('AM23.Financial Instruments'!O$7:O$223,'AM23.Financial Instruments'!$M$7:$M$223,D194)</f>
        <v>0</v>
      </c>
      <c r="AA192" s="42"/>
      <c r="AB192" s="42"/>
      <c r="AC192" s="42"/>
      <c r="AD192" s="44">
        <f t="shared" si="37"/>
        <v>0</v>
      </c>
      <c r="AF192" s="45"/>
      <c r="AH192" s="45"/>
      <c r="AI192" s="45"/>
      <c r="AJ192" s="45"/>
      <c r="AK192" s="45"/>
      <c r="AL192" s="45"/>
      <c r="AM192" s="45"/>
      <c r="AN192" s="44">
        <f t="shared" si="38"/>
        <v>0</v>
      </c>
      <c r="AP192" s="396">
        <f t="shared" si="32"/>
        <v>0</v>
      </c>
      <c r="AQ192" s="397">
        <f t="shared" si="28"/>
        <v>0</v>
      </c>
      <c r="AR192" s="398">
        <f t="shared" si="33"/>
        <v>0</v>
      </c>
      <c r="AS192" s="397">
        <f t="shared" si="34"/>
        <v>0</v>
      </c>
      <c r="AT192" s="397">
        <f t="shared" si="29"/>
        <v>0</v>
      </c>
      <c r="AU192" s="398">
        <f t="shared" si="35"/>
        <v>0</v>
      </c>
      <c r="AV192" s="399" t="str">
        <f t="shared" si="30"/>
        <v/>
      </c>
    </row>
    <row r="193" spans="1:48" x14ac:dyDescent="0.2">
      <c r="A193" s="46">
        <v>176</v>
      </c>
      <c r="B193" s="378" t="str">
        <f>IFERROR(VLOOKUP(G193,'AM23.Param'!$C$61:$D$407,2,FALSE),"")</f>
        <v/>
      </c>
      <c r="C193" s="379"/>
      <c r="D193" s="380"/>
      <c r="E193" s="379"/>
      <c r="F193" s="380"/>
      <c r="G193" s="379"/>
      <c r="H193" s="380"/>
      <c r="I193" s="381" t="str">
        <f t="shared" si="31"/>
        <v/>
      </c>
      <c r="J193" s="382"/>
      <c r="K193" s="382"/>
      <c r="L193" s="379"/>
      <c r="M193" s="380"/>
      <c r="N193" s="379"/>
      <c r="O193" s="379"/>
      <c r="P193" s="383"/>
      <c r="Q193" s="383"/>
      <c r="R193" s="383"/>
      <c r="S193" s="384">
        <f t="shared" si="36"/>
        <v>0</v>
      </c>
      <c r="U193" s="30">
        <v>176</v>
      </c>
      <c r="V193" s="42"/>
      <c r="X193" s="42"/>
      <c r="Y193" s="42"/>
      <c r="Z193" s="43">
        <f>SUMIFS('AM23.Financial Instruments'!O$7:O$223,'AM23.Financial Instruments'!$M$7:$M$223,D195)</f>
        <v>0</v>
      </c>
      <c r="AA193" s="42"/>
      <c r="AB193" s="42"/>
      <c r="AC193" s="42"/>
      <c r="AD193" s="44">
        <f t="shared" si="37"/>
        <v>0</v>
      </c>
      <c r="AF193" s="45"/>
      <c r="AH193" s="45"/>
      <c r="AI193" s="45"/>
      <c r="AJ193" s="45"/>
      <c r="AK193" s="45"/>
      <c r="AL193" s="45"/>
      <c r="AM193" s="45"/>
      <c r="AN193" s="44">
        <f t="shared" si="38"/>
        <v>0</v>
      </c>
      <c r="AP193" s="396">
        <f t="shared" si="32"/>
        <v>0</v>
      </c>
      <c r="AQ193" s="397">
        <f t="shared" si="28"/>
        <v>0</v>
      </c>
      <c r="AR193" s="398">
        <f t="shared" si="33"/>
        <v>0</v>
      </c>
      <c r="AS193" s="397">
        <f t="shared" si="34"/>
        <v>0</v>
      </c>
      <c r="AT193" s="397">
        <f t="shared" si="29"/>
        <v>0</v>
      </c>
      <c r="AU193" s="398">
        <f t="shared" si="35"/>
        <v>0</v>
      </c>
      <c r="AV193" s="399" t="str">
        <f t="shared" si="30"/>
        <v/>
      </c>
    </row>
    <row r="194" spans="1:48" x14ac:dyDescent="0.2">
      <c r="A194" s="46">
        <v>177</v>
      </c>
      <c r="B194" s="378" t="str">
        <f>IFERROR(VLOOKUP(G194,'AM23.Param'!$C$61:$D$407,2,FALSE),"")</f>
        <v/>
      </c>
      <c r="C194" s="379"/>
      <c r="D194" s="380"/>
      <c r="E194" s="379"/>
      <c r="F194" s="380"/>
      <c r="G194" s="379"/>
      <c r="H194" s="380"/>
      <c r="I194" s="381" t="str">
        <f t="shared" si="31"/>
        <v/>
      </c>
      <c r="J194" s="382"/>
      <c r="K194" s="382"/>
      <c r="L194" s="379"/>
      <c r="M194" s="380"/>
      <c r="N194" s="379"/>
      <c r="O194" s="379"/>
      <c r="P194" s="383"/>
      <c r="Q194" s="383"/>
      <c r="R194" s="383"/>
      <c r="S194" s="384">
        <f t="shared" si="36"/>
        <v>0</v>
      </c>
      <c r="U194" s="30">
        <v>177</v>
      </c>
      <c r="V194" s="42"/>
      <c r="X194" s="42"/>
      <c r="Y194" s="42"/>
      <c r="Z194" s="43">
        <f>SUMIFS('AM23.Financial Instruments'!O$7:O$223,'AM23.Financial Instruments'!$M$7:$M$223,D196)</f>
        <v>0</v>
      </c>
      <c r="AA194" s="42"/>
      <c r="AB194" s="42"/>
      <c r="AC194" s="42"/>
      <c r="AD194" s="44">
        <f t="shared" si="37"/>
        <v>0</v>
      </c>
      <c r="AF194" s="45"/>
      <c r="AH194" s="45"/>
      <c r="AI194" s="45"/>
      <c r="AJ194" s="45"/>
      <c r="AK194" s="45"/>
      <c r="AL194" s="45"/>
      <c r="AM194" s="45"/>
      <c r="AN194" s="44">
        <f t="shared" si="38"/>
        <v>0</v>
      </c>
      <c r="AP194" s="396">
        <f t="shared" si="32"/>
        <v>0</v>
      </c>
      <c r="AQ194" s="397">
        <f t="shared" si="28"/>
        <v>0</v>
      </c>
      <c r="AR194" s="398">
        <f t="shared" si="33"/>
        <v>0</v>
      </c>
      <c r="AS194" s="397">
        <f t="shared" si="34"/>
        <v>0</v>
      </c>
      <c r="AT194" s="397">
        <f t="shared" si="29"/>
        <v>0</v>
      </c>
      <c r="AU194" s="398">
        <f t="shared" si="35"/>
        <v>0</v>
      </c>
      <c r="AV194" s="399" t="str">
        <f t="shared" si="30"/>
        <v/>
      </c>
    </row>
    <row r="195" spans="1:48" x14ac:dyDescent="0.2">
      <c r="A195" s="46">
        <v>178</v>
      </c>
      <c r="B195" s="378" t="str">
        <f>IFERROR(VLOOKUP(G195,'AM23.Param'!$C$61:$D$407,2,FALSE),"")</f>
        <v/>
      </c>
      <c r="C195" s="379"/>
      <c r="D195" s="380"/>
      <c r="E195" s="379"/>
      <c r="F195" s="380"/>
      <c r="G195" s="379"/>
      <c r="H195" s="380"/>
      <c r="I195" s="381" t="str">
        <f t="shared" si="31"/>
        <v/>
      </c>
      <c r="J195" s="382"/>
      <c r="K195" s="382"/>
      <c r="L195" s="379"/>
      <c r="M195" s="380"/>
      <c r="N195" s="379"/>
      <c r="O195" s="379"/>
      <c r="P195" s="383"/>
      <c r="Q195" s="383"/>
      <c r="R195" s="383"/>
      <c r="S195" s="384">
        <f t="shared" si="36"/>
        <v>0</v>
      </c>
      <c r="U195" s="30">
        <v>178</v>
      </c>
      <c r="V195" s="42"/>
      <c r="X195" s="42"/>
      <c r="Y195" s="42"/>
      <c r="Z195" s="43">
        <f>SUMIFS('AM23.Financial Instruments'!O$7:O$223,'AM23.Financial Instruments'!$M$7:$M$223,D197)</f>
        <v>0</v>
      </c>
      <c r="AA195" s="42"/>
      <c r="AB195" s="42"/>
      <c r="AC195" s="42"/>
      <c r="AD195" s="44">
        <f t="shared" si="37"/>
        <v>0</v>
      </c>
      <c r="AF195" s="45"/>
      <c r="AH195" s="45"/>
      <c r="AI195" s="45"/>
      <c r="AJ195" s="45"/>
      <c r="AK195" s="45"/>
      <c r="AL195" s="45"/>
      <c r="AM195" s="45"/>
      <c r="AN195" s="44">
        <f t="shared" si="38"/>
        <v>0</v>
      </c>
      <c r="AP195" s="396">
        <f t="shared" si="32"/>
        <v>0</v>
      </c>
      <c r="AQ195" s="397">
        <f t="shared" si="28"/>
        <v>0</v>
      </c>
      <c r="AR195" s="398">
        <f t="shared" si="33"/>
        <v>0</v>
      </c>
      <c r="AS195" s="397">
        <f t="shared" si="34"/>
        <v>0</v>
      </c>
      <c r="AT195" s="397">
        <f t="shared" si="29"/>
        <v>0</v>
      </c>
      <c r="AU195" s="398">
        <f t="shared" si="35"/>
        <v>0</v>
      </c>
      <c r="AV195" s="399" t="str">
        <f t="shared" si="30"/>
        <v/>
      </c>
    </row>
    <row r="196" spans="1:48" x14ac:dyDescent="0.2">
      <c r="A196" s="46">
        <v>179</v>
      </c>
      <c r="B196" s="378" t="str">
        <f>IFERROR(VLOOKUP(G196,'AM23.Param'!$C$61:$D$407,2,FALSE),"")</f>
        <v/>
      </c>
      <c r="C196" s="379"/>
      <c r="D196" s="380"/>
      <c r="E196" s="379"/>
      <c r="F196" s="380"/>
      <c r="G196" s="379"/>
      <c r="H196" s="380"/>
      <c r="I196" s="381" t="str">
        <f t="shared" si="31"/>
        <v/>
      </c>
      <c r="J196" s="382"/>
      <c r="K196" s="382"/>
      <c r="L196" s="379"/>
      <c r="M196" s="380"/>
      <c r="N196" s="379"/>
      <c r="O196" s="379"/>
      <c r="P196" s="383"/>
      <c r="Q196" s="383"/>
      <c r="R196" s="383"/>
      <c r="S196" s="384">
        <f t="shared" si="36"/>
        <v>0</v>
      </c>
      <c r="U196" s="30">
        <v>179</v>
      </c>
      <c r="V196" s="42"/>
      <c r="X196" s="42"/>
      <c r="Y196" s="42"/>
      <c r="Z196" s="43">
        <f>SUMIFS('AM23.Financial Instruments'!O$7:O$223,'AM23.Financial Instruments'!$M$7:$M$223,D198)</f>
        <v>0</v>
      </c>
      <c r="AA196" s="42"/>
      <c r="AB196" s="42"/>
      <c r="AC196" s="42"/>
      <c r="AD196" s="44">
        <f t="shared" si="37"/>
        <v>0</v>
      </c>
      <c r="AF196" s="45"/>
      <c r="AH196" s="45"/>
      <c r="AI196" s="45"/>
      <c r="AJ196" s="45"/>
      <c r="AK196" s="45"/>
      <c r="AL196" s="45"/>
      <c r="AM196" s="45"/>
      <c r="AN196" s="44">
        <f t="shared" si="38"/>
        <v>0</v>
      </c>
      <c r="AP196" s="396">
        <f t="shared" si="32"/>
        <v>0</v>
      </c>
      <c r="AQ196" s="397">
        <f t="shared" si="28"/>
        <v>0</v>
      </c>
      <c r="AR196" s="398">
        <f t="shared" si="33"/>
        <v>0</v>
      </c>
      <c r="AS196" s="397">
        <f t="shared" si="34"/>
        <v>0</v>
      </c>
      <c r="AT196" s="397">
        <f t="shared" si="29"/>
        <v>0</v>
      </c>
      <c r="AU196" s="398">
        <f t="shared" si="35"/>
        <v>0</v>
      </c>
      <c r="AV196" s="399" t="str">
        <f t="shared" si="30"/>
        <v/>
      </c>
    </row>
    <row r="197" spans="1:48" x14ac:dyDescent="0.2">
      <c r="A197" s="46">
        <v>180</v>
      </c>
      <c r="B197" s="378" t="str">
        <f>IFERROR(VLOOKUP(G197,'AM23.Param'!$C$61:$D$407,2,FALSE),"")</f>
        <v/>
      </c>
      <c r="C197" s="379"/>
      <c r="D197" s="380"/>
      <c r="E197" s="379"/>
      <c r="F197" s="380"/>
      <c r="G197" s="379"/>
      <c r="H197" s="380"/>
      <c r="I197" s="381" t="str">
        <f t="shared" si="31"/>
        <v/>
      </c>
      <c r="J197" s="382"/>
      <c r="K197" s="382"/>
      <c r="L197" s="379"/>
      <c r="M197" s="380"/>
      <c r="N197" s="379"/>
      <c r="O197" s="379"/>
      <c r="P197" s="383"/>
      <c r="Q197" s="383"/>
      <c r="R197" s="383"/>
      <c r="S197" s="384">
        <f t="shared" si="36"/>
        <v>0</v>
      </c>
      <c r="U197" s="30">
        <v>180</v>
      </c>
      <c r="V197" s="42"/>
      <c r="X197" s="42"/>
      <c r="Y197" s="42"/>
      <c r="Z197" s="43">
        <f>SUMIFS('AM23.Financial Instruments'!O$7:O$223,'AM23.Financial Instruments'!$M$7:$M$223,D199)</f>
        <v>0</v>
      </c>
      <c r="AA197" s="42"/>
      <c r="AB197" s="42"/>
      <c r="AC197" s="42"/>
      <c r="AD197" s="44">
        <f t="shared" si="37"/>
        <v>0</v>
      </c>
      <c r="AF197" s="45"/>
      <c r="AH197" s="45"/>
      <c r="AI197" s="45"/>
      <c r="AJ197" s="45"/>
      <c r="AK197" s="45"/>
      <c r="AL197" s="45"/>
      <c r="AM197" s="45"/>
      <c r="AN197" s="44">
        <f t="shared" si="38"/>
        <v>0</v>
      </c>
      <c r="AP197" s="396">
        <f t="shared" si="32"/>
        <v>0</v>
      </c>
      <c r="AQ197" s="397">
        <f t="shared" si="28"/>
        <v>0</v>
      </c>
      <c r="AR197" s="398">
        <f t="shared" si="33"/>
        <v>0</v>
      </c>
      <c r="AS197" s="397">
        <f t="shared" si="34"/>
        <v>0</v>
      </c>
      <c r="AT197" s="397">
        <f t="shared" si="29"/>
        <v>0</v>
      </c>
      <c r="AU197" s="398">
        <f t="shared" si="35"/>
        <v>0</v>
      </c>
      <c r="AV197" s="399" t="str">
        <f t="shared" si="30"/>
        <v/>
      </c>
    </row>
    <row r="198" spans="1:48" x14ac:dyDescent="0.2">
      <c r="A198" s="46">
        <v>181</v>
      </c>
      <c r="B198" s="378" t="str">
        <f>IFERROR(VLOOKUP(G198,'AM23.Param'!$C$61:$D$407,2,FALSE),"")</f>
        <v/>
      </c>
      <c r="C198" s="379"/>
      <c r="D198" s="380"/>
      <c r="E198" s="379"/>
      <c r="F198" s="380"/>
      <c r="G198" s="379"/>
      <c r="H198" s="380"/>
      <c r="I198" s="381" t="str">
        <f t="shared" si="31"/>
        <v/>
      </c>
      <c r="J198" s="382"/>
      <c r="K198" s="382"/>
      <c r="L198" s="379"/>
      <c r="M198" s="380"/>
      <c r="N198" s="379"/>
      <c r="O198" s="379"/>
      <c r="P198" s="383"/>
      <c r="Q198" s="383"/>
      <c r="R198" s="383"/>
      <c r="S198" s="384">
        <f t="shared" si="36"/>
        <v>0</v>
      </c>
      <c r="U198" s="30">
        <v>181</v>
      </c>
      <c r="V198" s="42"/>
      <c r="X198" s="42"/>
      <c r="Y198" s="42"/>
      <c r="Z198" s="43">
        <f>SUMIFS('AM23.Financial Instruments'!O$7:O$223,'AM23.Financial Instruments'!$M$7:$M$223,D200)</f>
        <v>0</v>
      </c>
      <c r="AA198" s="42"/>
      <c r="AB198" s="42"/>
      <c r="AC198" s="42"/>
      <c r="AD198" s="44">
        <f t="shared" si="37"/>
        <v>0</v>
      </c>
      <c r="AF198" s="45"/>
      <c r="AH198" s="45"/>
      <c r="AI198" s="45"/>
      <c r="AJ198" s="45"/>
      <c r="AK198" s="45"/>
      <c r="AL198" s="45"/>
      <c r="AM198" s="45"/>
      <c r="AN198" s="44">
        <f t="shared" si="38"/>
        <v>0</v>
      </c>
      <c r="AP198" s="396">
        <f t="shared" si="32"/>
        <v>0</v>
      </c>
      <c r="AQ198" s="397">
        <f t="shared" si="28"/>
        <v>0</v>
      </c>
      <c r="AR198" s="398">
        <f t="shared" si="33"/>
        <v>0</v>
      </c>
      <c r="AS198" s="397">
        <f t="shared" si="34"/>
        <v>0</v>
      </c>
      <c r="AT198" s="397">
        <f t="shared" si="29"/>
        <v>0</v>
      </c>
      <c r="AU198" s="398">
        <f t="shared" si="35"/>
        <v>0</v>
      </c>
      <c r="AV198" s="399" t="str">
        <f t="shared" si="30"/>
        <v/>
      </c>
    </row>
    <row r="199" spans="1:48" x14ac:dyDescent="0.2">
      <c r="A199" s="46">
        <v>182</v>
      </c>
      <c r="B199" s="378" t="str">
        <f>IFERROR(VLOOKUP(G199,'AM23.Param'!$C$61:$D$407,2,FALSE),"")</f>
        <v/>
      </c>
      <c r="C199" s="379"/>
      <c r="D199" s="380"/>
      <c r="E199" s="379"/>
      <c r="F199" s="380"/>
      <c r="G199" s="379"/>
      <c r="H199" s="380"/>
      <c r="I199" s="381" t="str">
        <f t="shared" si="31"/>
        <v/>
      </c>
      <c r="J199" s="382"/>
      <c r="K199" s="382"/>
      <c r="L199" s="379"/>
      <c r="M199" s="380"/>
      <c r="N199" s="379"/>
      <c r="O199" s="379"/>
      <c r="P199" s="383"/>
      <c r="Q199" s="383"/>
      <c r="R199" s="383"/>
      <c r="S199" s="384">
        <f t="shared" si="36"/>
        <v>0</v>
      </c>
      <c r="U199" s="30">
        <v>182</v>
      </c>
      <c r="V199" s="42"/>
      <c r="X199" s="42"/>
      <c r="Y199" s="42"/>
      <c r="Z199" s="43">
        <f>SUMIFS('AM23.Financial Instruments'!O$7:O$223,'AM23.Financial Instruments'!$M$7:$M$223,D201)</f>
        <v>0</v>
      </c>
      <c r="AA199" s="42"/>
      <c r="AB199" s="42"/>
      <c r="AC199" s="42"/>
      <c r="AD199" s="44">
        <f t="shared" si="37"/>
        <v>0</v>
      </c>
      <c r="AF199" s="45"/>
      <c r="AH199" s="45"/>
      <c r="AI199" s="45"/>
      <c r="AJ199" s="45"/>
      <c r="AK199" s="45"/>
      <c r="AL199" s="45"/>
      <c r="AM199" s="45"/>
      <c r="AN199" s="44">
        <f t="shared" si="38"/>
        <v>0</v>
      </c>
      <c r="AP199" s="396">
        <f t="shared" si="32"/>
        <v>0</v>
      </c>
      <c r="AQ199" s="397">
        <f t="shared" si="28"/>
        <v>0</v>
      </c>
      <c r="AR199" s="398">
        <f t="shared" si="33"/>
        <v>0</v>
      </c>
      <c r="AS199" s="397">
        <f t="shared" si="34"/>
        <v>0</v>
      </c>
      <c r="AT199" s="397">
        <f t="shared" si="29"/>
        <v>0</v>
      </c>
      <c r="AU199" s="398">
        <f t="shared" si="35"/>
        <v>0</v>
      </c>
      <c r="AV199" s="399" t="str">
        <f t="shared" si="30"/>
        <v/>
      </c>
    </row>
    <row r="200" spans="1:48" x14ac:dyDescent="0.2">
      <c r="A200" s="46">
        <v>183</v>
      </c>
      <c r="B200" s="378" t="str">
        <f>IFERROR(VLOOKUP(G200,'AM23.Param'!$C$61:$D$407,2,FALSE),"")</f>
        <v/>
      </c>
      <c r="C200" s="379"/>
      <c r="D200" s="380"/>
      <c r="E200" s="379"/>
      <c r="F200" s="380"/>
      <c r="G200" s="379"/>
      <c r="H200" s="380"/>
      <c r="I200" s="381" t="str">
        <f t="shared" si="31"/>
        <v/>
      </c>
      <c r="J200" s="382"/>
      <c r="K200" s="382"/>
      <c r="L200" s="379"/>
      <c r="M200" s="380"/>
      <c r="N200" s="379"/>
      <c r="O200" s="379"/>
      <c r="P200" s="383"/>
      <c r="Q200" s="383"/>
      <c r="R200" s="383"/>
      <c r="S200" s="384">
        <f t="shared" si="36"/>
        <v>0</v>
      </c>
      <c r="U200" s="30">
        <v>183</v>
      </c>
      <c r="V200" s="42"/>
      <c r="X200" s="42"/>
      <c r="Y200" s="42"/>
      <c r="Z200" s="43">
        <f>SUMIFS('AM23.Financial Instruments'!O$7:O$223,'AM23.Financial Instruments'!$M$7:$M$223,D202)</f>
        <v>0</v>
      </c>
      <c r="AA200" s="42"/>
      <c r="AB200" s="42"/>
      <c r="AC200" s="42"/>
      <c r="AD200" s="44">
        <f t="shared" si="37"/>
        <v>0</v>
      </c>
      <c r="AF200" s="45"/>
      <c r="AH200" s="45"/>
      <c r="AI200" s="45"/>
      <c r="AJ200" s="45"/>
      <c r="AK200" s="45"/>
      <c r="AL200" s="45"/>
      <c r="AM200" s="45"/>
      <c r="AN200" s="44">
        <f t="shared" si="38"/>
        <v>0</v>
      </c>
      <c r="AP200" s="396">
        <f t="shared" si="32"/>
        <v>0</v>
      </c>
      <c r="AQ200" s="397">
        <f t="shared" si="28"/>
        <v>0</v>
      </c>
      <c r="AR200" s="398">
        <f t="shared" si="33"/>
        <v>0</v>
      </c>
      <c r="AS200" s="397">
        <f t="shared" si="34"/>
        <v>0</v>
      </c>
      <c r="AT200" s="397">
        <f t="shared" si="29"/>
        <v>0</v>
      </c>
      <c r="AU200" s="398">
        <f t="shared" si="35"/>
        <v>0</v>
      </c>
      <c r="AV200" s="399" t="str">
        <f t="shared" si="30"/>
        <v/>
      </c>
    </row>
    <row r="201" spans="1:48" x14ac:dyDescent="0.2">
      <c r="A201" s="46">
        <v>184</v>
      </c>
      <c r="B201" s="378" t="str">
        <f>IFERROR(VLOOKUP(G201,'AM23.Param'!$C$61:$D$407,2,FALSE),"")</f>
        <v/>
      </c>
      <c r="C201" s="379"/>
      <c r="D201" s="380"/>
      <c r="E201" s="379"/>
      <c r="F201" s="380"/>
      <c r="G201" s="379"/>
      <c r="H201" s="380"/>
      <c r="I201" s="381" t="str">
        <f t="shared" si="31"/>
        <v/>
      </c>
      <c r="J201" s="382"/>
      <c r="K201" s="382"/>
      <c r="L201" s="379"/>
      <c r="M201" s="380"/>
      <c r="N201" s="379"/>
      <c r="O201" s="379"/>
      <c r="P201" s="383"/>
      <c r="Q201" s="383"/>
      <c r="R201" s="383"/>
      <c r="S201" s="384">
        <f t="shared" si="36"/>
        <v>0</v>
      </c>
      <c r="U201" s="30">
        <v>184</v>
      </c>
      <c r="V201" s="42"/>
      <c r="X201" s="42"/>
      <c r="Y201" s="42"/>
      <c r="Z201" s="43">
        <f>SUMIFS('AM23.Financial Instruments'!O$7:O$223,'AM23.Financial Instruments'!$M$7:$M$223,D203)</f>
        <v>0</v>
      </c>
      <c r="AA201" s="42"/>
      <c r="AB201" s="42"/>
      <c r="AC201" s="42"/>
      <c r="AD201" s="44">
        <f t="shared" si="37"/>
        <v>0</v>
      </c>
      <c r="AF201" s="45"/>
      <c r="AH201" s="45"/>
      <c r="AI201" s="45"/>
      <c r="AJ201" s="45"/>
      <c r="AK201" s="45"/>
      <c r="AL201" s="45"/>
      <c r="AM201" s="45"/>
      <c r="AN201" s="44">
        <f t="shared" si="38"/>
        <v>0</v>
      </c>
      <c r="AP201" s="396">
        <f t="shared" si="32"/>
        <v>0</v>
      </c>
      <c r="AQ201" s="397">
        <f t="shared" si="28"/>
        <v>0</v>
      </c>
      <c r="AR201" s="398">
        <f t="shared" si="33"/>
        <v>0</v>
      </c>
      <c r="AS201" s="397">
        <f t="shared" si="34"/>
        <v>0</v>
      </c>
      <c r="AT201" s="397">
        <f t="shared" si="29"/>
        <v>0</v>
      </c>
      <c r="AU201" s="398">
        <f t="shared" si="35"/>
        <v>0</v>
      </c>
      <c r="AV201" s="399" t="str">
        <f t="shared" si="30"/>
        <v/>
      </c>
    </row>
    <row r="202" spans="1:48" x14ac:dyDescent="0.2">
      <c r="A202" s="46">
        <v>185</v>
      </c>
      <c r="B202" s="378" t="str">
        <f>IFERROR(VLOOKUP(G202,'AM23.Param'!$C$61:$D$407,2,FALSE),"")</f>
        <v/>
      </c>
      <c r="C202" s="379"/>
      <c r="D202" s="380"/>
      <c r="E202" s="379"/>
      <c r="F202" s="380"/>
      <c r="G202" s="379"/>
      <c r="H202" s="380"/>
      <c r="I202" s="381" t="str">
        <f t="shared" si="31"/>
        <v/>
      </c>
      <c r="J202" s="382"/>
      <c r="K202" s="382"/>
      <c r="L202" s="379"/>
      <c r="M202" s="380"/>
      <c r="N202" s="379"/>
      <c r="O202" s="379"/>
      <c r="P202" s="383"/>
      <c r="Q202" s="383"/>
      <c r="R202" s="383"/>
      <c r="S202" s="384">
        <f t="shared" si="36"/>
        <v>0</v>
      </c>
      <c r="U202" s="30">
        <v>185</v>
      </c>
      <c r="V202" s="42"/>
      <c r="X202" s="42"/>
      <c r="Y202" s="42"/>
      <c r="Z202" s="43">
        <f>SUMIFS('AM23.Financial Instruments'!O$7:O$223,'AM23.Financial Instruments'!$M$7:$M$223,D204)</f>
        <v>0</v>
      </c>
      <c r="AA202" s="42"/>
      <c r="AB202" s="42"/>
      <c r="AC202" s="42"/>
      <c r="AD202" s="44">
        <f t="shared" si="37"/>
        <v>0</v>
      </c>
      <c r="AF202" s="45"/>
      <c r="AH202" s="45"/>
      <c r="AI202" s="45"/>
      <c r="AJ202" s="45"/>
      <c r="AK202" s="45"/>
      <c r="AL202" s="45"/>
      <c r="AM202" s="45"/>
      <c r="AN202" s="44">
        <f t="shared" si="38"/>
        <v>0</v>
      </c>
      <c r="AP202" s="396">
        <f t="shared" si="32"/>
        <v>0</v>
      </c>
      <c r="AQ202" s="397">
        <f t="shared" si="28"/>
        <v>0</v>
      </c>
      <c r="AR202" s="398">
        <f t="shared" si="33"/>
        <v>0</v>
      </c>
      <c r="AS202" s="397">
        <f t="shared" si="34"/>
        <v>0</v>
      </c>
      <c r="AT202" s="397">
        <f t="shared" si="29"/>
        <v>0</v>
      </c>
      <c r="AU202" s="398">
        <f t="shared" si="35"/>
        <v>0</v>
      </c>
      <c r="AV202" s="399" t="str">
        <f t="shared" si="30"/>
        <v/>
      </c>
    </row>
    <row r="203" spans="1:48" x14ac:dyDescent="0.2">
      <c r="A203" s="46">
        <v>186</v>
      </c>
      <c r="B203" s="378" t="str">
        <f>IFERROR(VLOOKUP(G203,'AM23.Param'!$C$61:$D$407,2,FALSE),"")</f>
        <v/>
      </c>
      <c r="C203" s="379"/>
      <c r="D203" s="380"/>
      <c r="E203" s="379"/>
      <c r="F203" s="380"/>
      <c r="G203" s="379"/>
      <c r="H203" s="380"/>
      <c r="I203" s="381" t="str">
        <f t="shared" si="31"/>
        <v/>
      </c>
      <c r="J203" s="382"/>
      <c r="K203" s="382"/>
      <c r="L203" s="379"/>
      <c r="M203" s="380"/>
      <c r="N203" s="379"/>
      <c r="O203" s="379"/>
      <c r="P203" s="383"/>
      <c r="Q203" s="383"/>
      <c r="R203" s="383"/>
      <c r="S203" s="384">
        <f t="shared" si="36"/>
        <v>0</v>
      </c>
      <c r="U203" s="30">
        <v>186</v>
      </c>
      <c r="V203" s="42"/>
      <c r="X203" s="42"/>
      <c r="Y203" s="42"/>
      <c r="Z203" s="43">
        <f>SUMIFS('AM23.Financial Instruments'!O$7:O$223,'AM23.Financial Instruments'!$M$7:$M$223,D205)</f>
        <v>0</v>
      </c>
      <c r="AA203" s="42"/>
      <c r="AB203" s="42"/>
      <c r="AC203" s="42"/>
      <c r="AD203" s="44">
        <f t="shared" si="37"/>
        <v>0</v>
      </c>
      <c r="AF203" s="45"/>
      <c r="AH203" s="45"/>
      <c r="AI203" s="45"/>
      <c r="AJ203" s="45"/>
      <c r="AK203" s="45"/>
      <c r="AL203" s="45"/>
      <c r="AM203" s="45"/>
      <c r="AN203" s="44">
        <f t="shared" si="38"/>
        <v>0</v>
      </c>
      <c r="AP203" s="396">
        <f t="shared" si="32"/>
        <v>0</v>
      </c>
      <c r="AQ203" s="397">
        <f t="shared" si="28"/>
        <v>0</v>
      </c>
      <c r="AR203" s="398">
        <f t="shared" si="33"/>
        <v>0</v>
      </c>
      <c r="AS203" s="397">
        <f t="shared" si="34"/>
        <v>0</v>
      </c>
      <c r="AT203" s="397">
        <f t="shared" si="29"/>
        <v>0</v>
      </c>
      <c r="AU203" s="398">
        <f t="shared" si="35"/>
        <v>0</v>
      </c>
      <c r="AV203" s="399" t="str">
        <f t="shared" si="30"/>
        <v/>
      </c>
    </row>
    <row r="204" spans="1:48" x14ac:dyDescent="0.2">
      <c r="A204" s="46">
        <v>187</v>
      </c>
      <c r="B204" s="378" t="str">
        <f>IFERROR(VLOOKUP(G204,'AM23.Param'!$C$61:$D$407,2,FALSE),"")</f>
        <v/>
      </c>
      <c r="C204" s="379"/>
      <c r="D204" s="380"/>
      <c r="E204" s="379"/>
      <c r="F204" s="380"/>
      <c r="G204" s="379"/>
      <c r="H204" s="380"/>
      <c r="I204" s="381" t="str">
        <f t="shared" si="31"/>
        <v/>
      </c>
      <c r="J204" s="382"/>
      <c r="K204" s="382"/>
      <c r="L204" s="379"/>
      <c r="M204" s="380"/>
      <c r="N204" s="379"/>
      <c r="O204" s="379"/>
      <c r="P204" s="383"/>
      <c r="Q204" s="383"/>
      <c r="R204" s="383"/>
      <c r="S204" s="384">
        <f t="shared" si="36"/>
        <v>0</v>
      </c>
      <c r="U204" s="30">
        <v>187</v>
      </c>
      <c r="V204" s="42"/>
      <c r="X204" s="42"/>
      <c r="Y204" s="42"/>
      <c r="Z204" s="43">
        <f>SUMIFS('AM23.Financial Instruments'!O$7:O$223,'AM23.Financial Instruments'!$M$7:$M$223,D206)</f>
        <v>0</v>
      </c>
      <c r="AA204" s="42"/>
      <c r="AB204" s="42"/>
      <c r="AC204" s="42"/>
      <c r="AD204" s="44">
        <f t="shared" si="37"/>
        <v>0</v>
      </c>
      <c r="AF204" s="45"/>
      <c r="AH204" s="45"/>
      <c r="AI204" s="45"/>
      <c r="AJ204" s="45"/>
      <c r="AK204" s="45"/>
      <c r="AL204" s="45"/>
      <c r="AM204" s="45"/>
      <c r="AN204" s="44">
        <f t="shared" si="38"/>
        <v>0</v>
      </c>
      <c r="AP204" s="396">
        <f t="shared" si="32"/>
        <v>0</v>
      </c>
      <c r="AQ204" s="397">
        <f t="shared" si="28"/>
        <v>0</v>
      </c>
      <c r="AR204" s="398">
        <f t="shared" si="33"/>
        <v>0</v>
      </c>
      <c r="AS204" s="397">
        <f t="shared" si="34"/>
        <v>0</v>
      </c>
      <c r="AT204" s="397">
        <f t="shared" si="29"/>
        <v>0</v>
      </c>
      <c r="AU204" s="398">
        <f t="shared" si="35"/>
        <v>0</v>
      </c>
      <c r="AV204" s="399" t="str">
        <f t="shared" si="30"/>
        <v/>
      </c>
    </row>
    <row r="205" spans="1:48" x14ac:dyDescent="0.2">
      <c r="A205" s="46">
        <v>188</v>
      </c>
      <c r="B205" s="378" t="str">
        <f>IFERROR(VLOOKUP(G205,'AM23.Param'!$C$61:$D$407,2,FALSE),"")</f>
        <v/>
      </c>
      <c r="C205" s="379"/>
      <c r="D205" s="380"/>
      <c r="E205" s="379"/>
      <c r="F205" s="380"/>
      <c r="G205" s="379"/>
      <c r="H205" s="380"/>
      <c r="I205" s="381" t="str">
        <f t="shared" si="31"/>
        <v/>
      </c>
      <c r="J205" s="382"/>
      <c r="K205" s="382"/>
      <c r="L205" s="379"/>
      <c r="M205" s="380"/>
      <c r="N205" s="379"/>
      <c r="O205" s="379"/>
      <c r="P205" s="383"/>
      <c r="Q205" s="383"/>
      <c r="R205" s="383"/>
      <c r="S205" s="384">
        <f t="shared" si="36"/>
        <v>0</v>
      </c>
      <c r="U205" s="30">
        <v>188</v>
      </c>
      <c r="V205" s="42"/>
      <c r="X205" s="42"/>
      <c r="Y205" s="42"/>
      <c r="Z205" s="43">
        <f>SUMIFS('AM23.Financial Instruments'!O$7:O$223,'AM23.Financial Instruments'!$M$7:$M$223,D207)</f>
        <v>0</v>
      </c>
      <c r="AA205" s="42"/>
      <c r="AB205" s="42"/>
      <c r="AC205" s="42"/>
      <c r="AD205" s="44">
        <f t="shared" si="37"/>
        <v>0</v>
      </c>
      <c r="AF205" s="45"/>
      <c r="AH205" s="45"/>
      <c r="AI205" s="45"/>
      <c r="AJ205" s="45"/>
      <c r="AK205" s="45"/>
      <c r="AL205" s="45"/>
      <c r="AM205" s="45"/>
      <c r="AN205" s="44">
        <f t="shared" si="38"/>
        <v>0</v>
      </c>
      <c r="AP205" s="396">
        <f t="shared" si="32"/>
        <v>0</v>
      </c>
      <c r="AQ205" s="397">
        <f t="shared" si="28"/>
        <v>0</v>
      </c>
      <c r="AR205" s="398">
        <f t="shared" si="33"/>
        <v>0</v>
      </c>
      <c r="AS205" s="397">
        <f t="shared" si="34"/>
        <v>0</v>
      </c>
      <c r="AT205" s="397">
        <f t="shared" si="29"/>
        <v>0</v>
      </c>
      <c r="AU205" s="398">
        <f t="shared" si="35"/>
        <v>0</v>
      </c>
      <c r="AV205" s="399" t="str">
        <f t="shared" si="30"/>
        <v/>
      </c>
    </row>
    <row r="206" spans="1:48" x14ac:dyDescent="0.2">
      <c r="A206" s="46">
        <v>189</v>
      </c>
      <c r="B206" s="378" t="str">
        <f>IFERROR(VLOOKUP(G206,'AM23.Param'!$C$61:$D$407,2,FALSE),"")</f>
        <v/>
      </c>
      <c r="C206" s="379"/>
      <c r="D206" s="380"/>
      <c r="E206" s="379"/>
      <c r="F206" s="380"/>
      <c r="G206" s="379"/>
      <c r="H206" s="380"/>
      <c r="I206" s="381" t="str">
        <f t="shared" si="31"/>
        <v/>
      </c>
      <c r="J206" s="382"/>
      <c r="K206" s="382"/>
      <c r="L206" s="379"/>
      <c r="M206" s="380"/>
      <c r="N206" s="379"/>
      <c r="O206" s="379"/>
      <c r="P206" s="383"/>
      <c r="Q206" s="383"/>
      <c r="R206" s="383"/>
      <c r="S206" s="384">
        <f t="shared" si="36"/>
        <v>0</v>
      </c>
      <c r="U206" s="30">
        <v>189</v>
      </c>
      <c r="V206" s="42"/>
      <c r="X206" s="42"/>
      <c r="Y206" s="42"/>
      <c r="Z206" s="43">
        <f>SUMIFS('AM23.Financial Instruments'!O$7:O$223,'AM23.Financial Instruments'!$M$7:$M$223,D208)</f>
        <v>0</v>
      </c>
      <c r="AA206" s="42"/>
      <c r="AB206" s="42"/>
      <c r="AC206" s="42"/>
      <c r="AD206" s="44">
        <f t="shared" si="37"/>
        <v>0</v>
      </c>
      <c r="AF206" s="45"/>
      <c r="AH206" s="45"/>
      <c r="AI206" s="45"/>
      <c r="AJ206" s="45"/>
      <c r="AK206" s="45"/>
      <c r="AL206" s="45"/>
      <c r="AM206" s="45"/>
      <c r="AN206" s="44">
        <f t="shared" si="38"/>
        <v>0</v>
      </c>
      <c r="AP206" s="396">
        <f t="shared" si="32"/>
        <v>0</v>
      </c>
      <c r="AQ206" s="397">
        <f t="shared" si="28"/>
        <v>0</v>
      </c>
      <c r="AR206" s="398">
        <f t="shared" si="33"/>
        <v>0</v>
      </c>
      <c r="AS206" s="397">
        <f t="shared" si="34"/>
        <v>0</v>
      </c>
      <c r="AT206" s="397">
        <f t="shared" si="29"/>
        <v>0</v>
      </c>
      <c r="AU206" s="398">
        <f t="shared" si="35"/>
        <v>0</v>
      </c>
      <c r="AV206" s="399" t="str">
        <f t="shared" si="30"/>
        <v/>
      </c>
    </row>
    <row r="207" spans="1:48" x14ac:dyDescent="0.2">
      <c r="A207" s="46">
        <v>190</v>
      </c>
      <c r="B207" s="378" t="str">
        <f>IFERROR(VLOOKUP(G207,'AM23.Param'!$C$61:$D$407,2,FALSE),"")</f>
        <v/>
      </c>
      <c r="C207" s="379"/>
      <c r="D207" s="380"/>
      <c r="E207" s="379"/>
      <c r="F207" s="380"/>
      <c r="G207" s="379"/>
      <c r="H207" s="380"/>
      <c r="I207" s="381" t="str">
        <f t="shared" si="31"/>
        <v/>
      </c>
      <c r="J207" s="382"/>
      <c r="K207" s="382"/>
      <c r="L207" s="379"/>
      <c r="M207" s="380"/>
      <c r="N207" s="379"/>
      <c r="O207" s="379"/>
      <c r="P207" s="383"/>
      <c r="Q207" s="383"/>
      <c r="R207" s="383"/>
      <c r="S207" s="384">
        <f t="shared" si="36"/>
        <v>0</v>
      </c>
      <c r="U207" s="30">
        <v>190</v>
      </c>
      <c r="V207" s="42"/>
      <c r="X207" s="42"/>
      <c r="Y207" s="42"/>
      <c r="Z207" s="43">
        <f>SUMIFS('AM23.Financial Instruments'!O$7:O$223,'AM23.Financial Instruments'!$M$7:$M$223,D209)</f>
        <v>0</v>
      </c>
      <c r="AA207" s="42"/>
      <c r="AB207" s="42"/>
      <c r="AC207" s="42"/>
      <c r="AD207" s="44">
        <f t="shared" si="37"/>
        <v>0</v>
      </c>
      <c r="AF207" s="45"/>
      <c r="AH207" s="45"/>
      <c r="AI207" s="45"/>
      <c r="AJ207" s="45"/>
      <c r="AK207" s="45"/>
      <c r="AL207" s="45"/>
      <c r="AM207" s="45"/>
      <c r="AN207" s="44">
        <f t="shared" si="38"/>
        <v>0</v>
      </c>
      <c r="AP207" s="396">
        <f t="shared" si="32"/>
        <v>0</v>
      </c>
      <c r="AQ207" s="397">
        <f t="shared" si="28"/>
        <v>0</v>
      </c>
      <c r="AR207" s="398">
        <f t="shared" si="33"/>
        <v>0</v>
      </c>
      <c r="AS207" s="397">
        <f t="shared" si="34"/>
        <v>0</v>
      </c>
      <c r="AT207" s="397">
        <f t="shared" si="29"/>
        <v>0</v>
      </c>
      <c r="AU207" s="398">
        <f t="shared" si="35"/>
        <v>0</v>
      </c>
      <c r="AV207" s="399" t="str">
        <f t="shared" si="30"/>
        <v/>
      </c>
    </row>
    <row r="208" spans="1:48" x14ac:dyDescent="0.2">
      <c r="A208" s="46">
        <v>191</v>
      </c>
      <c r="B208" s="378" t="str">
        <f>IFERROR(VLOOKUP(G208,'AM23.Param'!$C$61:$D$407,2,FALSE),"")</f>
        <v/>
      </c>
      <c r="C208" s="379"/>
      <c r="D208" s="380"/>
      <c r="E208" s="379"/>
      <c r="F208" s="380"/>
      <c r="G208" s="379"/>
      <c r="H208" s="380"/>
      <c r="I208" s="381" t="str">
        <f t="shared" si="31"/>
        <v/>
      </c>
      <c r="J208" s="382"/>
      <c r="K208" s="382"/>
      <c r="L208" s="379"/>
      <c r="M208" s="380"/>
      <c r="N208" s="379"/>
      <c r="O208" s="379"/>
      <c r="P208" s="383"/>
      <c r="Q208" s="383"/>
      <c r="R208" s="383"/>
      <c r="S208" s="384">
        <f t="shared" si="36"/>
        <v>0</v>
      </c>
      <c r="U208" s="30">
        <v>191</v>
      </c>
      <c r="V208" s="42"/>
      <c r="X208" s="42"/>
      <c r="Y208" s="42"/>
      <c r="Z208" s="43">
        <f>SUMIFS('AM23.Financial Instruments'!O$7:O$223,'AM23.Financial Instruments'!$M$7:$M$223,D210)</f>
        <v>0</v>
      </c>
      <c r="AA208" s="42"/>
      <c r="AB208" s="42"/>
      <c r="AC208" s="42"/>
      <c r="AD208" s="44">
        <f t="shared" si="37"/>
        <v>0</v>
      </c>
      <c r="AF208" s="45"/>
      <c r="AH208" s="45"/>
      <c r="AI208" s="45"/>
      <c r="AJ208" s="45"/>
      <c r="AK208" s="45"/>
      <c r="AL208" s="45"/>
      <c r="AM208" s="45"/>
      <c r="AN208" s="44">
        <f t="shared" si="38"/>
        <v>0</v>
      </c>
      <c r="AP208" s="396">
        <f t="shared" si="32"/>
        <v>0</v>
      </c>
      <c r="AQ208" s="397">
        <f t="shared" si="28"/>
        <v>0</v>
      </c>
      <c r="AR208" s="398">
        <f t="shared" si="33"/>
        <v>0</v>
      </c>
      <c r="AS208" s="397">
        <f t="shared" si="34"/>
        <v>0</v>
      </c>
      <c r="AT208" s="397">
        <f t="shared" si="29"/>
        <v>0</v>
      </c>
      <c r="AU208" s="398">
        <f t="shared" si="35"/>
        <v>0</v>
      </c>
      <c r="AV208" s="399" t="str">
        <f t="shared" si="30"/>
        <v/>
      </c>
    </row>
    <row r="209" spans="1:48" x14ac:dyDescent="0.2">
      <c r="A209" s="46">
        <v>192</v>
      </c>
      <c r="B209" s="378" t="str">
        <f>IFERROR(VLOOKUP(G209,'AM23.Param'!$C$61:$D$407,2,FALSE),"")</f>
        <v/>
      </c>
      <c r="C209" s="379"/>
      <c r="D209" s="380"/>
      <c r="E209" s="379"/>
      <c r="F209" s="380"/>
      <c r="G209" s="379"/>
      <c r="H209" s="380"/>
      <c r="I209" s="381" t="str">
        <f t="shared" si="31"/>
        <v/>
      </c>
      <c r="J209" s="382"/>
      <c r="K209" s="382"/>
      <c r="L209" s="379"/>
      <c r="M209" s="380"/>
      <c r="N209" s="379"/>
      <c r="O209" s="379"/>
      <c r="P209" s="383"/>
      <c r="Q209" s="383"/>
      <c r="R209" s="383"/>
      <c r="S209" s="384">
        <f t="shared" si="36"/>
        <v>0</v>
      </c>
      <c r="U209" s="30">
        <v>192</v>
      </c>
      <c r="V209" s="42"/>
      <c r="X209" s="42"/>
      <c r="Y209" s="42"/>
      <c r="Z209" s="43">
        <f>SUMIFS('AM23.Financial Instruments'!O$7:O$223,'AM23.Financial Instruments'!$M$7:$M$223,D211)</f>
        <v>0</v>
      </c>
      <c r="AA209" s="42"/>
      <c r="AB209" s="42"/>
      <c r="AC209" s="42"/>
      <c r="AD209" s="44">
        <f t="shared" si="37"/>
        <v>0</v>
      </c>
      <c r="AF209" s="45"/>
      <c r="AH209" s="45"/>
      <c r="AI209" s="45"/>
      <c r="AJ209" s="45"/>
      <c r="AK209" s="45"/>
      <c r="AL209" s="45"/>
      <c r="AM209" s="45"/>
      <c r="AN209" s="44">
        <f t="shared" si="38"/>
        <v>0</v>
      </c>
      <c r="AP209" s="396">
        <f t="shared" si="32"/>
        <v>0</v>
      </c>
      <c r="AQ209" s="397">
        <f t="shared" si="28"/>
        <v>0</v>
      </c>
      <c r="AR209" s="398">
        <f t="shared" si="33"/>
        <v>0</v>
      </c>
      <c r="AS209" s="397">
        <f t="shared" si="34"/>
        <v>0</v>
      </c>
      <c r="AT209" s="397">
        <f t="shared" si="29"/>
        <v>0</v>
      </c>
      <c r="AU209" s="398">
        <f t="shared" si="35"/>
        <v>0</v>
      </c>
      <c r="AV209" s="399" t="str">
        <f t="shared" si="30"/>
        <v/>
      </c>
    </row>
    <row r="210" spans="1:48" x14ac:dyDescent="0.2">
      <c r="A210" s="46">
        <v>193</v>
      </c>
      <c r="B210" s="378" t="str">
        <f>IFERROR(VLOOKUP(G210,'AM23.Param'!$C$61:$D$407,2,FALSE),"")</f>
        <v/>
      </c>
      <c r="C210" s="379"/>
      <c r="D210" s="380"/>
      <c r="E210" s="379"/>
      <c r="F210" s="380"/>
      <c r="G210" s="379"/>
      <c r="H210" s="380"/>
      <c r="I210" s="381" t="str">
        <f t="shared" si="31"/>
        <v/>
      </c>
      <c r="J210" s="382"/>
      <c r="K210" s="382"/>
      <c r="L210" s="379"/>
      <c r="M210" s="380"/>
      <c r="N210" s="379"/>
      <c r="O210" s="379"/>
      <c r="P210" s="383"/>
      <c r="Q210" s="383"/>
      <c r="R210" s="383"/>
      <c r="S210" s="384">
        <f t="shared" si="36"/>
        <v>0</v>
      </c>
      <c r="U210" s="30">
        <v>193</v>
      </c>
      <c r="V210" s="42"/>
      <c r="X210" s="42"/>
      <c r="Y210" s="42"/>
      <c r="Z210" s="43">
        <f>SUMIFS('AM23.Financial Instruments'!O$7:O$223,'AM23.Financial Instruments'!$M$7:$M$223,D212)</f>
        <v>0</v>
      </c>
      <c r="AA210" s="42"/>
      <c r="AB210" s="42"/>
      <c r="AC210" s="42"/>
      <c r="AD210" s="44">
        <f t="shared" si="37"/>
        <v>0</v>
      </c>
      <c r="AF210" s="45"/>
      <c r="AH210" s="45"/>
      <c r="AI210" s="45"/>
      <c r="AJ210" s="45"/>
      <c r="AK210" s="45"/>
      <c r="AL210" s="45"/>
      <c r="AM210" s="45"/>
      <c r="AN210" s="44">
        <f t="shared" si="38"/>
        <v>0</v>
      </c>
      <c r="AP210" s="396">
        <f t="shared" si="32"/>
        <v>0</v>
      </c>
      <c r="AQ210" s="397">
        <f t="shared" ref="AQ210:AQ217" si="39">Y210</f>
        <v>0</v>
      </c>
      <c r="AR210" s="398">
        <f t="shared" si="33"/>
        <v>0</v>
      </c>
      <c r="AS210" s="397">
        <f t="shared" si="34"/>
        <v>0</v>
      </c>
      <c r="AT210" s="397">
        <f t="shared" ref="AT210:AT217" si="40">AI210</f>
        <v>0</v>
      </c>
      <c r="AU210" s="398">
        <f t="shared" si="35"/>
        <v>0</v>
      </c>
      <c r="AV210" s="399" t="str">
        <f t="shared" ref="AV210:AV217" si="41">IFERROR(AD210/AN210,"")</f>
        <v/>
      </c>
    </row>
    <row r="211" spans="1:48" x14ac:dyDescent="0.2">
      <c r="A211" s="46">
        <v>194</v>
      </c>
      <c r="B211" s="378" t="str">
        <f>IFERROR(VLOOKUP(G211,'AM23.Param'!$C$61:$D$407,2,FALSE),"")</f>
        <v/>
      </c>
      <c r="C211" s="379"/>
      <c r="D211" s="380"/>
      <c r="E211" s="379"/>
      <c r="F211" s="380"/>
      <c r="G211" s="379"/>
      <c r="H211" s="380"/>
      <c r="I211" s="381" t="str">
        <f t="shared" ref="I211:I274" si="42">IFERROR(VLOOKUP(H211,$D$18:$F$1017,3,FALSE),"")</f>
        <v/>
      </c>
      <c r="J211" s="382"/>
      <c r="K211" s="382"/>
      <c r="L211" s="379"/>
      <c r="M211" s="380"/>
      <c r="N211" s="379"/>
      <c r="O211" s="379"/>
      <c r="P211" s="383"/>
      <c r="Q211" s="383"/>
      <c r="R211" s="383"/>
      <c r="S211" s="384">
        <f t="shared" si="36"/>
        <v>0</v>
      </c>
      <c r="U211" s="30">
        <v>194</v>
      </c>
      <c r="V211" s="42"/>
      <c r="X211" s="42"/>
      <c r="Y211" s="42"/>
      <c r="Z211" s="43">
        <f>SUMIFS('AM23.Financial Instruments'!O$7:O$223,'AM23.Financial Instruments'!$M$7:$M$223,D213)</f>
        <v>0</v>
      </c>
      <c r="AA211" s="42"/>
      <c r="AB211" s="42"/>
      <c r="AC211" s="42"/>
      <c r="AD211" s="44">
        <f t="shared" si="37"/>
        <v>0</v>
      </c>
      <c r="AF211" s="45"/>
      <c r="AH211" s="45"/>
      <c r="AI211" s="45"/>
      <c r="AJ211" s="45"/>
      <c r="AK211" s="45"/>
      <c r="AL211" s="45"/>
      <c r="AM211" s="45"/>
      <c r="AN211" s="44">
        <f t="shared" si="38"/>
        <v>0</v>
      </c>
      <c r="AP211" s="396">
        <f t="shared" ref="AP211:AP217" si="43">SUMPRODUCT(V$18:V$1017,1*(H$18:H$1017=$D211))</f>
        <v>0</v>
      </c>
      <c r="AQ211" s="397">
        <f t="shared" si="39"/>
        <v>0</v>
      </c>
      <c r="AR211" s="398">
        <f t="shared" ref="AR211:AR217" si="44">AP211-AQ211</f>
        <v>0</v>
      </c>
      <c r="AS211" s="397">
        <f t="shared" ref="AS211:AS217" si="45">SUMPRODUCT(AF$18:AF$1017,1*(H$18:H$1017=$D211))</f>
        <v>0</v>
      </c>
      <c r="AT211" s="397">
        <f t="shared" si="40"/>
        <v>0</v>
      </c>
      <c r="AU211" s="398">
        <f t="shared" ref="AU211:AU217" si="46">AS211-AT211</f>
        <v>0</v>
      </c>
      <c r="AV211" s="399" t="str">
        <f t="shared" si="41"/>
        <v/>
      </c>
    </row>
    <row r="212" spans="1:48" x14ac:dyDescent="0.2">
      <c r="A212" s="46">
        <v>195</v>
      </c>
      <c r="B212" s="378" t="str">
        <f>IFERROR(VLOOKUP(G212,'AM23.Param'!$C$61:$D$407,2,FALSE),"")</f>
        <v/>
      </c>
      <c r="C212" s="379"/>
      <c r="D212" s="380"/>
      <c r="E212" s="379"/>
      <c r="F212" s="380"/>
      <c r="G212" s="379"/>
      <c r="H212" s="380"/>
      <c r="I212" s="381" t="str">
        <f t="shared" si="42"/>
        <v/>
      </c>
      <c r="J212" s="382"/>
      <c r="K212" s="382"/>
      <c r="L212" s="379"/>
      <c r="M212" s="380"/>
      <c r="N212" s="379"/>
      <c r="O212" s="379"/>
      <c r="P212" s="383"/>
      <c r="Q212" s="383"/>
      <c r="R212" s="383"/>
      <c r="S212" s="384">
        <f t="shared" si="36"/>
        <v>0</v>
      </c>
      <c r="U212" s="30">
        <v>195</v>
      </c>
      <c r="V212" s="42"/>
      <c r="X212" s="42"/>
      <c r="Y212" s="42"/>
      <c r="Z212" s="43">
        <f>SUMIFS('AM23.Financial Instruments'!O$7:O$223,'AM23.Financial Instruments'!$M$7:$M$223,D214)</f>
        <v>0</v>
      </c>
      <c r="AA212" s="42"/>
      <c r="AB212" s="42"/>
      <c r="AC212" s="42"/>
      <c r="AD212" s="44">
        <f t="shared" si="37"/>
        <v>0</v>
      </c>
      <c r="AF212" s="45"/>
      <c r="AH212" s="45"/>
      <c r="AI212" s="45"/>
      <c r="AJ212" s="45"/>
      <c r="AK212" s="45"/>
      <c r="AL212" s="45"/>
      <c r="AM212" s="45"/>
      <c r="AN212" s="44">
        <f t="shared" si="38"/>
        <v>0</v>
      </c>
      <c r="AP212" s="396">
        <f t="shared" si="43"/>
        <v>0</v>
      </c>
      <c r="AQ212" s="397">
        <f t="shared" si="39"/>
        <v>0</v>
      </c>
      <c r="AR212" s="398">
        <f t="shared" si="44"/>
        <v>0</v>
      </c>
      <c r="AS212" s="397">
        <f t="shared" si="45"/>
        <v>0</v>
      </c>
      <c r="AT212" s="397">
        <f t="shared" si="40"/>
        <v>0</v>
      </c>
      <c r="AU212" s="398">
        <f t="shared" si="46"/>
        <v>0</v>
      </c>
      <c r="AV212" s="399" t="str">
        <f t="shared" si="41"/>
        <v/>
      </c>
    </row>
    <row r="213" spans="1:48" x14ac:dyDescent="0.2">
      <c r="A213" s="46">
        <v>196</v>
      </c>
      <c r="B213" s="378" t="str">
        <f>IFERROR(VLOOKUP(G213,'AM23.Param'!$C$61:$D$407,2,FALSE),"")</f>
        <v/>
      </c>
      <c r="C213" s="379"/>
      <c r="D213" s="380"/>
      <c r="E213" s="379"/>
      <c r="F213" s="380"/>
      <c r="G213" s="379"/>
      <c r="H213" s="380"/>
      <c r="I213" s="381" t="str">
        <f t="shared" si="42"/>
        <v/>
      </c>
      <c r="J213" s="382"/>
      <c r="K213" s="382"/>
      <c r="L213" s="379"/>
      <c r="M213" s="380"/>
      <c r="N213" s="379"/>
      <c r="O213" s="379"/>
      <c r="P213" s="383"/>
      <c r="Q213" s="383"/>
      <c r="R213" s="383"/>
      <c r="S213" s="384">
        <f t="shared" ref="S213:S276" si="47">Q213-R213</f>
        <v>0</v>
      </c>
      <c r="U213" s="30">
        <v>196</v>
      </c>
      <c r="V213" s="42"/>
      <c r="X213" s="42"/>
      <c r="Y213" s="42"/>
      <c r="Z213" s="43">
        <f>SUMIFS('AM23.Financial Instruments'!O$7:O$223,'AM23.Financial Instruments'!$M$7:$M$223,D215)</f>
        <v>0</v>
      </c>
      <c r="AA213" s="42"/>
      <c r="AB213" s="42"/>
      <c r="AC213" s="42"/>
      <c r="AD213" s="44">
        <f t="shared" ref="AD213:AD276" si="48">X213-SUM(Y213:AC213)</f>
        <v>0</v>
      </c>
      <c r="AF213" s="45"/>
      <c r="AH213" s="45"/>
      <c r="AI213" s="45"/>
      <c r="AJ213" s="45"/>
      <c r="AK213" s="45"/>
      <c r="AL213" s="45"/>
      <c r="AM213" s="45"/>
      <c r="AN213" s="44">
        <f t="shared" ref="AN213:AN276" si="49">AH213-SUM(AI213:AM213)</f>
        <v>0</v>
      </c>
      <c r="AP213" s="396">
        <f t="shared" si="43"/>
        <v>0</v>
      </c>
      <c r="AQ213" s="397">
        <f t="shared" si="39"/>
        <v>0</v>
      </c>
      <c r="AR213" s="398">
        <f t="shared" si="44"/>
        <v>0</v>
      </c>
      <c r="AS213" s="397">
        <f t="shared" si="45"/>
        <v>0</v>
      </c>
      <c r="AT213" s="397">
        <f t="shared" si="40"/>
        <v>0</v>
      </c>
      <c r="AU213" s="398">
        <f t="shared" si="46"/>
        <v>0</v>
      </c>
      <c r="AV213" s="399" t="str">
        <f t="shared" si="41"/>
        <v/>
      </c>
    </row>
    <row r="214" spans="1:48" x14ac:dyDescent="0.2">
      <c r="A214" s="46">
        <v>197</v>
      </c>
      <c r="B214" s="378" t="str">
        <f>IFERROR(VLOOKUP(G214,'AM23.Param'!$C$61:$D$407,2,FALSE),"")</f>
        <v/>
      </c>
      <c r="C214" s="379"/>
      <c r="D214" s="380"/>
      <c r="E214" s="379"/>
      <c r="F214" s="380"/>
      <c r="G214" s="379"/>
      <c r="H214" s="380"/>
      <c r="I214" s="381" t="str">
        <f t="shared" si="42"/>
        <v/>
      </c>
      <c r="J214" s="382"/>
      <c r="K214" s="382"/>
      <c r="L214" s="379"/>
      <c r="M214" s="380"/>
      <c r="N214" s="379"/>
      <c r="O214" s="379"/>
      <c r="P214" s="383"/>
      <c r="Q214" s="383"/>
      <c r="R214" s="383"/>
      <c r="S214" s="384">
        <f t="shared" si="47"/>
        <v>0</v>
      </c>
      <c r="U214" s="30">
        <v>197</v>
      </c>
      <c r="V214" s="42"/>
      <c r="X214" s="42"/>
      <c r="Y214" s="42"/>
      <c r="Z214" s="43">
        <f>SUMIFS('AM23.Financial Instruments'!O$7:O$223,'AM23.Financial Instruments'!$M$7:$M$223,D216)</f>
        <v>0</v>
      </c>
      <c r="AA214" s="42"/>
      <c r="AB214" s="42"/>
      <c r="AC214" s="42"/>
      <c r="AD214" s="44">
        <f t="shared" si="48"/>
        <v>0</v>
      </c>
      <c r="AF214" s="45"/>
      <c r="AH214" s="45"/>
      <c r="AI214" s="45"/>
      <c r="AJ214" s="45"/>
      <c r="AK214" s="45"/>
      <c r="AL214" s="45"/>
      <c r="AM214" s="45"/>
      <c r="AN214" s="44">
        <f t="shared" si="49"/>
        <v>0</v>
      </c>
      <c r="AP214" s="396">
        <f t="shared" si="43"/>
        <v>0</v>
      </c>
      <c r="AQ214" s="397">
        <f t="shared" si="39"/>
        <v>0</v>
      </c>
      <c r="AR214" s="398">
        <f t="shared" si="44"/>
        <v>0</v>
      </c>
      <c r="AS214" s="397">
        <f t="shared" si="45"/>
        <v>0</v>
      </c>
      <c r="AT214" s="397">
        <f t="shared" si="40"/>
        <v>0</v>
      </c>
      <c r="AU214" s="398">
        <f t="shared" si="46"/>
        <v>0</v>
      </c>
      <c r="AV214" s="399" t="str">
        <f t="shared" si="41"/>
        <v/>
      </c>
    </row>
    <row r="215" spans="1:48" x14ac:dyDescent="0.2">
      <c r="A215" s="46">
        <v>198</v>
      </c>
      <c r="B215" s="378" t="str">
        <f>IFERROR(VLOOKUP(G215,'AM23.Param'!$C$61:$D$407,2,FALSE),"")</f>
        <v/>
      </c>
      <c r="C215" s="379"/>
      <c r="D215" s="380"/>
      <c r="E215" s="379"/>
      <c r="F215" s="380"/>
      <c r="G215" s="379"/>
      <c r="H215" s="380"/>
      <c r="I215" s="381" t="str">
        <f t="shared" si="42"/>
        <v/>
      </c>
      <c r="J215" s="382"/>
      <c r="K215" s="382"/>
      <c r="L215" s="379"/>
      <c r="M215" s="380"/>
      <c r="N215" s="379"/>
      <c r="O215" s="379"/>
      <c r="P215" s="383"/>
      <c r="Q215" s="383"/>
      <c r="R215" s="383"/>
      <c r="S215" s="384">
        <f t="shared" si="47"/>
        <v>0</v>
      </c>
      <c r="U215" s="30">
        <v>198</v>
      </c>
      <c r="V215" s="42"/>
      <c r="X215" s="42"/>
      <c r="Y215" s="42"/>
      <c r="Z215" s="43">
        <f>SUMIFS('AM23.Financial Instruments'!O$7:O$223,'AM23.Financial Instruments'!$M$7:$M$223,D217)</f>
        <v>0</v>
      </c>
      <c r="AA215" s="42"/>
      <c r="AB215" s="42"/>
      <c r="AC215" s="42"/>
      <c r="AD215" s="44">
        <f t="shared" si="48"/>
        <v>0</v>
      </c>
      <c r="AF215" s="45"/>
      <c r="AH215" s="45"/>
      <c r="AI215" s="45"/>
      <c r="AJ215" s="45"/>
      <c r="AK215" s="45"/>
      <c r="AL215" s="45"/>
      <c r="AM215" s="45"/>
      <c r="AN215" s="44">
        <f t="shared" si="49"/>
        <v>0</v>
      </c>
      <c r="AP215" s="396">
        <f t="shared" si="43"/>
        <v>0</v>
      </c>
      <c r="AQ215" s="397">
        <f t="shared" si="39"/>
        <v>0</v>
      </c>
      <c r="AR215" s="398">
        <f t="shared" si="44"/>
        <v>0</v>
      </c>
      <c r="AS215" s="397">
        <f t="shared" si="45"/>
        <v>0</v>
      </c>
      <c r="AT215" s="397">
        <f t="shared" si="40"/>
        <v>0</v>
      </c>
      <c r="AU215" s="398">
        <f t="shared" si="46"/>
        <v>0</v>
      </c>
      <c r="AV215" s="399" t="str">
        <f t="shared" si="41"/>
        <v/>
      </c>
    </row>
    <row r="216" spans="1:48" x14ac:dyDescent="0.2">
      <c r="A216" s="46">
        <v>199</v>
      </c>
      <c r="B216" s="378" t="str">
        <f>IFERROR(VLOOKUP(G216,'AM23.Param'!$C$61:$D$407,2,FALSE),"")</f>
        <v/>
      </c>
      <c r="C216" s="379"/>
      <c r="D216" s="380"/>
      <c r="E216" s="379"/>
      <c r="F216" s="380"/>
      <c r="G216" s="379"/>
      <c r="H216" s="380"/>
      <c r="I216" s="381" t="str">
        <f t="shared" si="42"/>
        <v/>
      </c>
      <c r="J216" s="382"/>
      <c r="K216" s="382"/>
      <c r="L216" s="379"/>
      <c r="M216" s="380"/>
      <c r="N216" s="379"/>
      <c r="O216" s="379"/>
      <c r="P216" s="383"/>
      <c r="Q216" s="383"/>
      <c r="R216" s="383"/>
      <c r="S216" s="384">
        <f t="shared" si="47"/>
        <v>0</v>
      </c>
      <c r="U216" s="30">
        <v>199</v>
      </c>
      <c r="V216" s="42"/>
      <c r="X216" s="42"/>
      <c r="Y216" s="42"/>
      <c r="Z216" s="43">
        <f>SUMIFS('AM23.Financial Instruments'!O$7:O$223,'AM23.Financial Instruments'!$M$7:$M$223,D218)</f>
        <v>0</v>
      </c>
      <c r="AA216" s="42"/>
      <c r="AB216" s="42"/>
      <c r="AC216" s="42"/>
      <c r="AD216" s="44">
        <f t="shared" si="48"/>
        <v>0</v>
      </c>
      <c r="AF216" s="45"/>
      <c r="AH216" s="45"/>
      <c r="AI216" s="45"/>
      <c r="AJ216" s="45"/>
      <c r="AK216" s="45"/>
      <c r="AL216" s="45"/>
      <c r="AM216" s="45"/>
      <c r="AN216" s="44">
        <f t="shared" si="49"/>
        <v>0</v>
      </c>
      <c r="AP216" s="396">
        <f t="shared" si="43"/>
        <v>0</v>
      </c>
      <c r="AQ216" s="397">
        <f t="shared" si="39"/>
        <v>0</v>
      </c>
      <c r="AR216" s="398">
        <f t="shared" si="44"/>
        <v>0</v>
      </c>
      <c r="AS216" s="397">
        <f t="shared" si="45"/>
        <v>0</v>
      </c>
      <c r="AT216" s="397">
        <f t="shared" si="40"/>
        <v>0</v>
      </c>
      <c r="AU216" s="398">
        <f t="shared" si="46"/>
        <v>0</v>
      </c>
      <c r="AV216" s="399" t="str">
        <f t="shared" si="41"/>
        <v/>
      </c>
    </row>
    <row r="217" spans="1:48" x14ac:dyDescent="0.2">
      <c r="A217" s="46">
        <f>A216+1</f>
        <v>200</v>
      </c>
      <c r="B217" s="378" t="str">
        <f>IFERROR(VLOOKUP(G217,'AM23.Param'!$C$61:$D$407,2,FALSE),"")</f>
        <v/>
      </c>
      <c r="C217" s="379"/>
      <c r="D217" s="380"/>
      <c r="E217" s="379"/>
      <c r="F217" s="380"/>
      <c r="G217" s="379"/>
      <c r="H217" s="380"/>
      <c r="I217" s="381" t="str">
        <f t="shared" si="42"/>
        <v/>
      </c>
      <c r="J217" s="382"/>
      <c r="K217" s="382"/>
      <c r="L217" s="379"/>
      <c r="M217" s="380"/>
      <c r="N217" s="379"/>
      <c r="O217" s="379"/>
      <c r="P217" s="383"/>
      <c r="Q217" s="383"/>
      <c r="R217" s="383"/>
      <c r="S217" s="384">
        <f t="shared" si="47"/>
        <v>0</v>
      </c>
      <c r="U217" s="30">
        <v>200</v>
      </c>
      <c r="V217" s="42"/>
      <c r="X217" s="42"/>
      <c r="Y217" s="42"/>
      <c r="Z217" s="43">
        <f>SUMIFS('AM23.Financial Instruments'!O$7:O$223,'AM23.Financial Instruments'!$M$7:$M$223,D219)</f>
        <v>0</v>
      </c>
      <c r="AA217" s="42"/>
      <c r="AB217" s="42"/>
      <c r="AC217" s="42"/>
      <c r="AD217" s="44">
        <f t="shared" si="48"/>
        <v>0</v>
      </c>
      <c r="AF217" s="45"/>
      <c r="AH217" s="45"/>
      <c r="AI217" s="45"/>
      <c r="AJ217" s="45"/>
      <c r="AK217" s="45"/>
      <c r="AL217" s="45"/>
      <c r="AM217" s="45"/>
      <c r="AN217" s="44">
        <f t="shared" si="49"/>
        <v>0</v>
      </c>
      <c r="AP217" s="396">
        <f t="shared" si="43"/>
        <v>0</v>
      </c>
      <c r="AQ217" s="397">
        <f t="shared" si="39"/>
        <v>0</v>
      </c>
      <c r="AR217" s="398">
        <f t="shared" si="44"/>
        <v>0</v>
      </c>
      <c r="AS217" s="397">
        <f t="shared" si="45"/>
        <v>0</v>
      </c>
      <c r="AT217" s="397">
        <f t="shared" si="40"/>
        <v>0</v>
      </c>
      <c r="AU217" s="398">
        <f t="shared" si="46"/>
        <v>0</v>
      </c>
      <c r="AV217" s="399" t="str">
        <f t="shared" si="41"/>
        <v/>
      </c>
    </row>
    <row r="218" spans="1:48" x14ac:dyDescent="0.2">
      <c r="A218" s="46">
        <f t="shared" ref="A218:A281" si="50">A217+1</f>
        <v>201</v>
      </c>
      <c r="B218" s="378" t="str">
        <f>IFERROR(VLOOKUP(G218,'AM23.Param'!$C$61:$D$407,2,FALSE),"")</f>
        <v/>
      </c>
      <c r="C218" s="379"/>
      <c r="D218" s="380"/>
      <c r="E218" s="379"/>
      <c r="F218" s="380"/>
      <c r="G218" s="379"/>
      <c r="H218" s="380"/>
      <c r="I218" s="381" t="str">
        <f t="shared" si="42"/>
        <v/>
      </c>
      <c r="J218" s="382"/>
      <c r="K218" s="382"/>
      <c r="L218" s="379"/>
      <c r="M218" s="380"/>
      <c r="N218" s="379"/>
      <c r="O218" s="379"/>
      <c r="P218" s="383"/>
      <c r="Q218" s="383"/>
      <c r="R218" s="383"/>
      <c r="S218" s="384">
        <f t="shared" si="47"/>
        <v>0</v>
      </c>
      <c r="U218" s="30">
        <v>201</v>
      </c>
      <c r="V218" s="42"/>
      <c r="X218" s="42"/>
      <c r="Y218" s="42"/>
      <c r="Z218" s="43">
        <f>SUMIFS('AM23.Financial Instruments'!O$7:O$223,'AM23.Financial Instruments'!$M$7:$M$223,D220)</f>
        <v>0</v>
      </c>
      <c r="AA218" s="42"/>
      <c r="AB218" s="42"/>
      <c r="AC218" s="42"/>
      <c r="AD218" s="44">
        <f t="shared" si="48"/>
        <v>0</v>
      </c>
      <c r="AF218" s="45"/>
      <c r="AH218" s="45"/>
      <c r="AI218" s="45"/>
      <c r="AJ218" s="45"/>
      <c r="AK218" s="45"/>
      <c r="AL218" s="45"/>
      <c r="AM218" s="45"/>
      <c r="AN218" s="44">
        <f t="shared" si="49"/>
        <v>0</v>
      </c>
      <c r="AP218" s="396">
        <f t="array" ref="AP218">SUMPRODUCT(V$18:V$217*(H$18:H$217=$D218)*(J$18:J$217))</f>
        <v>0</v>
      </c>
      <c r="AQ218" s="397">
        <f t="shared" ref="AQ218:AQ281" si="51">Y218</f>
        <v>0</v>
      </c>
      <c r="AR218" s="398">
        <f t="shared" ref="AR218:AR281" si="52">AP218-AQ218</f>
        <v>0</v>
      </c>
      <c r="AS218" s="397">
        <f t="array" ref="AS218">SUMPRODUCT(AF$18:AF$217*(H$18:H$217=$D218)*(J$18:J$217))</f>
        <v>0</v>
      </c>
      <c r="AT218" s="397">
        <f t="shared" ref="AT218:AT281" si="53">AI218</f>
        <v>0</v>
      </c>
      <c r="AU218" s="398">
        <f t="shared" ref="AU218:AU281" si="54">AS218-AT218</f>
        <v>0</v>
      </c>
      <c r="AV218" s="399" t="str">
        <f t="shared" ref="AV218:AV281" si="55">IFERROR(AD218/AN218,"")</f>
        <v/>
      </c>
    </row>
    <row r="219" spans="1:48" x14ac:dyDescent="0.2">
      <c r="A219" s="46">
        <f t="shared" si="50"/>
        <v>202</v>
      </c>
      <c r="B219" s="378" t="str">
        <f>IFERROR(VLOOKUP(G219,'AM23.Param'!$C$61:$D$407,2,FALSE),"")</f>
        <v/>
      </c>
      <c r="C219" s="379"/>
      <c r="D219" s="380"/>
      <c r="E219" s="379"/>
      <c r="F219" s="380"/>
      <c r="G219" s="379"/>
      <c r="H219" s="380"/>
      <c r="I219" s="381" t="str">
        <f t="shared" si="42"/>
        <v/>
      </c>
      <c r="J219" s="382"/>
      <c r="K219" s="382"/>
      <c r="L219" s="379"/>
      <c r="M219" s="380"/>
      <c r="N219" s="379"/>
      <c r="O219" s="379"/>
      <c r="P219" s="383"/>
      <c r="Q219" s="383"/>
      <c r="R219" s="383"/>
      <c r="S219" s="384">
        <f t="shared" si="47"/>
        <v>0</v>
      </c>
      <c r="U219" s="30">
        <v>202</v>
      </c>
      <c r="V219" s="42"/>
      <c r="X219" s="42"/>
      <c r="Y219" s="42"/>
      <c r="Z219" s="43">
        <f>SUMIFS('AM23.Financial Instruments'!O$7:O$223,'AM23.Financial Instruments'!$M$7:$M$223,D221)</f>
        <v>0</v>
      </c>
      <c r="AA219" s="42"/>
      <c r="AB219" s="42"/>
      <c r="AC219" s="42"/>
      <c r="AD219" s="44">
        <f t="shared" si="48"/>
        <v>0</v>
      </c>
      <c r="AF219" s="45"/>
      <c r="AH219" s="45"/>
      <c r="AI219" s="45"/>
      <c r="AJ219" s="45"/>
      <c r="AK219" s="45"/>
      <c r="AL219" s="45"/>
      <c r="AM219" s="45"/>
      <c r="AN219" s="44">
        <f t="shared" si="49"/>
        <v>0</v>
      </c>
      <c r="AP219" s="396">
        <f t="array" ref="AP219">SUMPRODUCT(V$18:V$217*(H$18:H$217=$D219)*(J$18:J$217))</f>
        <v>0</v>
      </c>
      <c r="AQ219" s="397">
        <f t="shared" si="51"/>
        <v>0</v>
      </c>
      <c r="AR219" s="398">
        <f t="shared" si="52"/>
        <v>0</v>
      </c>
      <c r="AS219" s="397">
        <f t="array" ref="AS219">SUMPRODUCT(AF$18:AF$217*(H$18:H$217=$D219)*(J$18:J$217))</f>
        <v>0</v>
      </c>
      <c r="AT219" s="397">
        <f t="shared" si="53"/>
        <v>0</v>
      </c>
      <c r="AU219" s="398">
        <f t="shared" si="54"/>
        <v>0</v>
      </c>
      <c r="AV219" s="399" t="str">
        <f t="shared" si="55"/>
        <v/>
      </c>
    </row>
    <row r="220" spans="1:48" x14ac:dyDescent="0.2">
      <c r="A220" s="46">
        <f t="shared" si="50"/>
        <v>203</v>
      </c>
      <c r="B220" s="378" t="str">
        <f>IFERROR(VLOOKUP(G220,'AM23.Param'!$C$61:$D$407,2,FALSE),"")</f>
        <v/>
      </c>
      <c r="C220" s="379"/>
      <c r="D220" s="380"/>
      <c r="E220" s="379"/>
      <c r="F220" s="380"/>
      <c r="G220" s="379"/>
      <c r="H220" s="380"/>
      <c r="I220" s="381" t="str">
        <f t="shared" si="42"/>
        <v/>
      </c>
      <c r="J220" s="382"/>
      <c r="K220" s="382"/>
      <c r="L220" s="379"/>
      <c r="M220" s="380"/>
      <c r="N220" s="379"/>
      <c r="O220" s="379"/>
      <c r="P220" s="383"/>
      <c r="Q220" s="383"/>
      <c r="R220" s="383"/>
      <c r="S220" s="384">
        <f t="shared" si="47"/>
        <v>0</v>
      </c>
      <c r="U220" s="30">
        <v>203</v>
      </c>
      <c r="V220" s="42"/>
      <c r="X220" s="42"/>
      <c r="Y220" s="42"/>
      <c r="Z220" s="43">
        <f>SUMIFS('AM23.Financial Instruments'!O$7:O$223,'AM23.Financial Instruments'!$M$7:$M$223,D222)</f>
        <v>0</v>
      </c>
      <c r="AA220" s="42"/>
      <c r="AB220" s="42"/>
      <c r="AC220" s="42"/>
      <c r="AD220" s="44">
        <f t="shared" si="48"/>
        <v>0</v>
      </c>
      <c r="AF220" s="45"/>
      <c r="AH220" s="45"/>
      <c r="AI220" s="45"/>
      <c r="AJ220" s="45"/>
      <c r="AK220" s="45"/>
      <c r="AL220" s="45"/>
      <c r="AM220" s="45"/>
      <c r="AN220" s="44">
        <f t="shared" si="49"/>
        <v>0</v>
      </c>
      <c r="AP220" s="396">
        <f t="array" ref="AP220">SUMPRODUCT(V$18:V$217*(H$18:H$217=$D220)*(J$18:J$217))</f>
        <v>0</v>
      </c>
      <c r="AQ220" s="397">
        <f t="shared" si="51"/>
        <v>0</v>
      </c>
      <c r="AR220" s="398">
        <f t="shared" si="52"/>
        <v>0</v>
      </c>
      <c r="AS220" s="397">
        <f t="array" ref="AS220">SUMPRODUCT(AF$18:AF$217*(H$18:H$217=$D220)*(J$18:J$217))</f>
        <v>0</v>
      </c>
      <c r="AT220" s="397">
        <f t="shared" si="53"/>
        <v>0</v>
      </c>
      <c r="AU220" s="398">
        <f t="shared" si="54"/>
        <v>0</v>
      </c>
      <c r="AV220" s="399" t="str">
        <f t="shared" si="55"/>
        <v/>
      </c>
    </row>
    <row r="221" spans="1:48" x14ac:dyDescent="0.2">
      <c r="A221" s="46">
        <f t="shared" si="50"/>
        <v>204</v>
      </c>
      <c r="B221" s="378" t="str">
        <f>IFERROR(VLOOKUP(G221,'AM23.Param'!$C$61:$D$407,2,FALSE),"")</f>
        <v/>
      </c>
      <c r="C221" s="379"/>
      <c r="D221" s="380"/>
      <c r="E221" s="379"/>
      <c r="F221" s="380"/>
      <c r="G221" s="379"/>
      <c r="H221" s="380"/>
      <c r="I221" s="381" t="str">
        <f t="shared" si="42"/>
        <v/>
      </c>
      <c r="J221" s="382"/>
      <c r="K221" s="382"/>
      <c r="L221" s="379"/>
      <c r="M221" s="380"/>
      <c r="N221" s="379"/>
      <c r="O221" s="379"/>
      <c r="P221" s="383"/>
      <c r="Q221" s="383"/>
      <c r="R221" s="383"/>
      <c r="S221" s="384">
        <f t="shared" si="47"/>
        <v>0</v>
      </c>
      <c r="U221" s="30">
        <v>204</v>
      </c>
      <c r="V221" s="42"/>
      <c r="X221" s="42"/>
      <c r="Y221" s="42"/>
      <c r="Z221" s="43">
        <f>SUMIFS('AM23.Financial Instruments'!O$7:O$223,'AM23.Financial Instruments'!$M$7:$M$223,D223)</f>
        <v>0</v>
      </c>
      <c r="AA221" s="42"/>
      <c r="AB221" s="42"/>
      <c r="AC221" s="42"/>
      <c r="AD221" s="44">
        <f t="shared" si="48"/>
        <v>0</v>
      </c>
      <c r="AF221" s="45"/>
      <c r="AH221" s="45"/>
      <c r="AI221" s="45"/>
      <c r="AJ221" s="45"/>
      <c r="AK221" s="45"/>
      <c r="AL221" s="45"/>
      <c r="AM221" s="45"/>
      <c r="AN221" s="44">
        <f t="shared" si="49"/>
        <v>0</v>
      </c>
      <c r="AP221" s="396">
        <f t="array" ref="AP221">SUMPRODUCT(V$18:V$217*(H$18:H$217=$D221)*(J$18:J$217))</f>
        <v>0</v>
      </c>
      <c r="AQ221" s="397">
        <f t="shared" si="51"/>
        <v>0</v>
      </c>
      <c r="AR221" s="398">
        <f t="shared" si="52"/>
        <v>0</v>
      </c>
      <c r="AS221" s="397">
        <f t="array" ref="AS221">SUMPRODUCT(AF$18:AF$217*(H$18:H$217=$D221)*(J$18:J$217))</f>
        <v>0</v>
      </c>
      <c r="AT221" s="397">
        <f t="shared" si="53"/>
        <v>0</v>
      </c>
      <c r="AU221" s="398">
        <f t="shared" si="54"/>
        <v>0</v>
      </c>
      <c r="AV221" s="399" t="str">
        <f t="shared" si="55"/>
        <v/>
      </c>
    </row>
    <row r="222" spans="1:48" x14ac:dyDescent="0.2">
      <c r="A222" s="46">
        <f t="shared" si="50"/>
        <v>205</v>
      </c>
      <c r="B222" s="378" t="str">
        <f>IFERROR(VLOOKUP(G222,'AM23.Param'!$C$61:$D$407,2,FALSE),"")</f>
        <v/>
      </c>
      <c r="C222" s="379"/>
      <c r="D222" s="380"/>
      <c r="E222" s="379"/>
      <c r="F222" s="380"/>
      <c r="G222" s="379"/>
      <c r="H222" s="380"/>
      <c r="I222" s="381" t="str">
        <f t="shared" si="42"/>
        <v/>
      </c>
      <c r="J222" s="382"/>
      <c r="K222" s="382"/>
      <c r="L222" s="379"/>
      <c r="M222" s="380"/>
      <c r="N222" s="379"/>
      <c r="O222" s="379"/>
      <c r="P222" s="383"/>
      <c r="Q222" s="383"/>
      <c r="R222" s="383"/>
      <c r="S222" s="384">
        <f t="shared" si="47"/>
        <v>0</v>
      </c>
      <c r="U222" s="30">
        <v>205</v>
      </c>
      <c r="V222" s="42"/>
      <c r="X222" s="42"/>
      <c r="Y222" s="42"/>
      <c r="Z222" s="43">
        <f>SUMIFS('AM23.Financial Instruments'!O$7:O$223,'AM23.Financial Instruments'!$M$7:$M$223,D224)</f>
        <v>0</v>
      </c>
      <c r="AA222" s="42"/>
      <c r="AB222" s="42"/>
      <c r="AC222" s="42"/>
      <c r="AD222" s="44">
        <f t="shared" si="48"/>
        <v>0</v>
      </c>
      <c r="AF222" s="45"/>
      <c r="AH222" s="45"/>
      <c r="AI222" s="45"/>
      <c r="AJ222" s="45"/>
      <c r="AK222" s="45"/>
      <c r="AL222" s="45"/>
      <c r="AM222" s="45"/>
      <c r="AN222" s="44">
        <f t="shared" si="49"/>
        <v>0</v>
      </c>
      <c r="AP222" s="396">
        <f t="array" ref="AP222">SUMPRODUCT(V$18:V$217*(H$18:H$217=$D222)*(J$18:J$217))</f>
        <v>0</v>
      </c>
      <c r="AQ222" s="397">
        <f t="shared" si="51"/>
        <v>0</v>
      </c>
      <c r="AR222" s="398">
        <f t="shared" si="52"/>
        <v>0</v>
      </c>
      <c r="AS222" s="397">
        <f t="array" ref="AS222">SUMPRODUCT(AF$18:AF$217*(H$18:H$217=$D222)*(J$18:J$217))</f>
        <v>0</v>
      </c>
      <c r="AT222" s="397">
        <f t="shared" si="53"/>
        <v>0</v>
      </c>
      <c r="AU222" s="398">
        <f t="shared" si="54"/>
        <v>0</v>
      </c>
      <c r="AV222" s="399" t="str">
        <f t="shared" si="55"/>
        <v/>
      </c>
    </row>
    <row r="223" spans="1:48" x14ac:dyDescent="0.2">
      <c r="A223" s="46">
        <f t="shared" si="50"/>
        <v>206</v>
      </c>
      <c r="B223" s="378" t="str">
        <f>IFERROR(VLOOKUP(G223,'AM23.Param'!$C$61:$D$407,2,FALSE),"")</f>
        <v/>
      </c>
      <c r="C223" s="379"/>
      <c r="D223" s="380"/>
      <c r="E223" s="379"/>
      <c r="F223" s="380"/>
      <c r="G223" s="379"/>
      <c r="H223" s="380"/>
      <c r="I223" s="381" t="str">
        <f t="shared" si="42"/>
        <v/>
      </c>
      <c r="J223" s="382"/>
      <c r="K223" s="382"/>
      <c r="L223" s="379"/>
      <c r="M223" s="380"/>
      <c r="N223" s="379"/>
      <c r="O223" s="379"/>
      <c r="P223" s="383"/>
      <c r="Q223" s="383"/>
      <c r="R223" s="383"/>
      <c r="S223" s="384">
        <f t="shared" si="47"/>
        <v>0</v>
      </c>
      <c r="U223" s="30">
        <v>206</v>
      </c>
      <c r="V223" s="42"/>
      <c r="X223" s="42"/>
      <c r="Y223" s="42"/>
      <c r="Z223" s="43">
        <f>SUMIFS('AM23.Financial Instruments'!O$7:O$223,'AM23.Financial Instruments'!$M$7:$M$223,D225)</f>
        <v>0</v>
      </c>
      <c r="AA223" s="42"/>
      <c r="AB223" s="42"/>
      <c r="AC223" s="42"/>
      <c r="AD223" s="44">
        <f t="shared" si="48"/>
        <v>0</v>
      </c>
      <c r="AF223" s="45"/>
      <c r="AH223" s="45"/>
      <c r="AI223" s="45"/>
      <c r="AJ223" s="45"/>
      <c r="AK223" s="45"/>
      <c r="AL223" s="45"/>
      <c r="AM223" s="45"/>
      <c r="AN223" s="44">
        <f t="shared" si="49"/>
        <v>0</v>
      </c>
      <c r="AP223" s="396">
        <f t="array" ref="AP223">SUMPRODUCT(V$18:V$217*(H$18:H$217=$D223)*(J$18:J$217))</f>
        <v>0</v>
      </c>
      <c r="AQ223" s="397">
        <f t="shared" si="51"/>
        <v>0</v>
      </c>
      <c r="AR223" s="398">
        <f t="shared" si="52"/>
        <v>0</v>
      </c>
      <c r="AS223" s="397">
        <f t="array" ref="AS223">SUMPRODUCT(AF$18:AF$217*(H$18:H$217=$D223)*(J$18:J$217))</f>
        <v>0</v>
      </c>
      <c r="AT223" s="397">
        <f t="shared" si="53"/>
        <v>0</v>
      </c>
      <c r="AU223" s="398">
        <f t="shared" si="54"/>
        <v>0</v>
      </c>
      <c r="AV223" s="399" t="str">
        <f t="shared" si="55"/>
        <v/>
      </c>
    </row>
    <row r="224" spans="1:48" x14ac:dyDescent="0.2">
      <c r="A224" s="46">
        <f t="shared" si="50"/>
        <v>207</v>
      </c>
      <c r="B224" s="378" t="str">
        <f>IFERROR(VLOOKUP(G224,'AM23.Param'!$C$61:$D$407,2,FALSE),"")</f>
        <v/>
      </c>
      <c r="C224" s="379"/>
      <c r="D224" s="380"/>
      <c r="E224" s="379"/>
      <c r="F224" s="380"/>
      <c r="G224" s="379"/>
      <c r="H224" s="380"/>
      <c r="I224" s="381" t="str">
        <f t="shared" si="42"/>
        <v/>
      </c>
      <c r="J224" s="382"/>
      <c r="K224" s="382"/>
      <c r="L224" s="379"/>
      <c r="M224" s="380"/>
      <c r="N224" s="379"/>
      <c r="O224" s="379"/>
      <c r="P224" s="383"/>
      <c r="Q224" s="383"/>
      <c r="R224" s="383"/>
      <c r="S224" s="384">
        <f t="shared" si="47"/>
        <v>0</v>
      </c>
      <c r="U224" s="30">
        <v>207</v>
      </c>
      <c r="V224" s="42"/>
      <c r="X224" s="42"/>
      <c r="Y224" s="42"/>
      <c r="Z224" s="43">
        <f>SUMIFS('AM23.Financial Instruments'!O$7:O$223,'AM23.Financial Instruments'!$M$7:$M$223,D226)</f>
        <v>0</v>
      </c>
      <c r="AA224" s="42"/>
      <c r="AB224" s="42"/>
      <c r="AC224" s="42"/>
      <c r="AD224" s="44">
        <f t="shared" si="48"/>
        <v>0</v>
      </c>
      <c r="AF224" s="45"/>
      <c r="AH224" s="45"/>
      <c r="AI224" s="45"/>
      <c r="AJ224" s="45"/>
      <c r="AK224" s="45"/>
      <c r="AL224" s="45"/>
      <c r="AM224" s="45"/>
      <c r="AN224" s="44">
        <f t="shared" si="49"/>
        <v>0</v>
      </c>
      <c r="AP224" s="396">
        <f t="array" ref="AP224">SUMPRODUCT(V$18:V$217*(H$18:H$217=$D224)*(J$18:J$217))</f>
        <v>0</v>
      </c>
      <c r="AQ224" s="397">
        <f t="shared" si="51"/>
        <v>0</v>
      </c>
      <c r="AR224" s="398">
        <f t="shared" si="52"/>
        <v>0</v>
      </c>
      <c r="AS224" s="397">
        <f t="array" ref="AS224">SUMPRODUCT(AF$18:AF$217*(H$18:H$217=$D224)*(J$18:J$217))</f>
        <v>0</v>
      </c>
      <c r="AT224" s="397">
        <f t="shared" si="53"/>
        <v>0</v>
      </c>
      <c r="AU224" s="398">
        <f t="shared" si="54"/>
        <v>0</v>
      </c>
      <c r="AV224" s="399" t="str">
        <f t="shared" si="55"/>
        <v/>
      </c>
    </row>
    <row r="225" spans="1:48" x14ac:dyDescent="0.2">
      <c r="A225" s="46">
        <f t="shared" si="50"/>
        <v>208</v>
      </c>
      <c r="B225" s="378" t="str">
        <f>IFERROR(VLOOKUP(G225,'AM23.Param'!$C$61:$D$407,2,FALSE),"")</f>
        <v/>
      </c>
      <c r="C225" s="379"/>
      <c r="D225" s="380"/>
      <c r="E225" s="379"/>
      <c r="F225" s="380"/>
      <c r="G225" s="379"/>
      <c r="H225" s="380"/>
      <c r="I225" s="381" t="str">
        <f t="shared" si="42"/>
        <v/>
      </c>
      <c r="J225" s="382"/>
      <c r="K225" s="382"/>
      <c r="L225" s="379"/>
      <c r="M225" s="380"/>
      <c r="N225" s="379"/>
      <c r="O225" s="379"/>
      <c r="P225" s="383"/>
      <c r="Q225" s="383"/>
      <c r="R225" s="383"/>
      <c r="S225" s="384">
        <f t="shared" si="47"/>
        <v>0</v>
      </c>
      <c r="U225" s="30">
        <v>208</v>
      </c>
      <c r="V225" s="42"/>
      <c r="X225" s="42"/>
      <c r="Y225" s="42"/>
      <c r="Z225" s="43">
        <f>SUMIFS('AM23.Financial Instruments'!O$7:O$223,'AM23.Financial Instruments'!$M$7:$M$223,D227)</f>
        <v>0</v>
      </c>
      <c r="AA225" s="42"/>
      <c r="AB225" s="42"/>
      <c r="AC225" s="42"/>
      <c r="AD225" s="44">
        <f t="shared" si="48"/>
        <v>0</v>
      </c>
      <c r="AF225" s="45"/>
      <c r="AH225" s="45"/>
      <c r="AI225" s="45"/>
      <c r="AJ225" s="45"/>
      <c r="AK225" s="45"/>
      <c r="AL225" s="45"/>
      <c r="AM225" s="45"/>
      <c r="AN225" s="44">
        <f t="shared" si="49"/>
        <v>0</v>
      </c>
      <c r="AP225" s="396">
        <f t="array" ref="AP225">SUMPRODUCT(V$18:V$217*(H$18:H$217=$D225)*(J$18:J$217))</f>
        <v>0</v>
      </c>
      <c r="AQ225" s="397">
        <f t="shared" si="51"/>
        <v>0</v>
      </c>
      <c r="AR225" s="398">
        <f t="shared" si="52"/>
        <v>0</v>
      </c>
      <c r="AS225" s="397">
        <f t="array" ref="AS225">SUMPRODUCT(AF$18:AF$217*(H$18:H$217=$D225)*(J$18:J$217))</f>
        <v>0</v>
      </c>
      <c r="AT225" s="397">
        <f t="shared" si="53"/>
        <v>0</v>
      </c>
      <c r="AU225" s="398">
        <f t="shared" si="54"/>
        <v>0</v>
      </c>
      <c r="AV225" s="399" t="str">
        <f t="shared" si="55"/>
        <v/>
      </c>
    </row>
    <row r="226" spans="1:48" x14ac:dyDescent="0.2">
      <c r="A226" s="46">
        <f t="shared" si="50"/>
        <v>209</v>
      </c>
      <c r="B226" s="378" t="str">
        <f>IFERROR(VLOOKUP(G226,'AM23.Param'!$C$61:$D$407,2,FALSE),"")</f>
        <v/>
      </c>
      <c r="C226" s="379"/>
      <c r="D226" s="380"/>
      <c r="E226" s="379"/>
      <c r="F226" s="380"/>
      <c r="G226" s="379"/>
      <c r="H226" s="380"/>
      <c r="I226" s="381" t="str">
        <f t="shared" si="42"/>
        <v/>
      </c>
      <c r="J226" s="382"/>
      <c r="K226" s="382"/>
      <c r="L226" s="379"/>
      <c r="M226" s="380"/>
      <c r="N226" s="379"/>
      <c r="O226" s="379"/>
      <c r="P226" s="383"/>
      <c r="Q226" s="383"/>
      <c r="R226" s="383"/>
      <c r="S226" s="384">
        <f t="shared" si="47"/>
        <v>0</v>
      </c>
      <c r="U226" s="30">
        <v>209</v>
      </c>
      <c r="V226" s="42"/>
      <c r="X226" s="42"/>
      <c r="Y226" s="42"/>
      <c r="Z226" s="43">
        <f>SUMIFS('AM23.Financial Instruments'!O$7:O$223,'AM23.Financial Instruments'!$M$7:$M$223,D228)</f>
        <v>0</v>
      </c>
      <c r="AA226" s="42"/>
      <c r="AB226" s="42"/>
      <c r="AC226" s="42"/>
      <c r="AD226" s="44">
        <f t="shared" si="48"/>
        <v>0</v>
      </c>
      <c r="AF226" s="45"/>
      <c r="AH226" s="45"/>
      <c r="AI226" s="45"/>
      <c r="AJ226" s="45"/>
      <c r="AK226" s="45"/>
      <c r="AL226" s="45"/>
      <c r="AM226" s="45"/>
      <c r="AN226" s="44">
        <f t="shared" si="49"/>
        <v>0</v>
      </c>
      <c r="AP226" s="396">
        <f t="array" ref="AP226">SUMPRODUCT(V$18:V$217*(H$18:H$217=$D226)*(J$18:J$217))</f>
        <v>0</v>
      </c>
      <c r="AQ226" s="397">
        <f t="shared" si="51"/>
        <v>0</v>
      </c>
      <c r="AR226" s="398">
        <f t="shared" si="52"/>
        <v>0</v>
      </c>
      <c r="AS226" s="397">
        <f t="array" ref="AS226">SUMPRODUCT(AF$18:AF$217*(H$18:H$217=$D226)*(J$18:J$217))</f>
        <v>0</v>
      </c>
      <c r="AT226" s="397">
        <f t="shared" si="53"/>
        <v>0</v>
      </c>
      <c r="AU226" s="398">
        <f t="shared" si="54"/>
        <v>0</v>
      </c>
      <c r="AV226" s="399" t="str">
        <f t="shared" si="55"/>
        <v/>
      </c>
    </row>
    <row r="227" spans="1:48" x14ac:dyDescent="0.2">
      <c r="A227" s="46">
        <f t="shared" si="50"/>
        <v>210</v>
      </c>
      <c r="B227" s="378" t="str">
        <f>IFERROR(VLOOKUP(G227,'AM23.Param'!$C$61:$D$407,2,FALSE),"")</f>
        <v/>
      </c>
      <c r="C227" s="379"/>
      <c r="D227" s="380"/>
      <c r="E227" s="379"/>
      <c r="F227" s="380"/>
      <c r="G227" s="379"/>
      <c r="H227" s="380"/>
      <c r="I227" s="381" t="str">
        <f t="shared" si="42"/>
        <v/>
      </c>
      <c r="J227" s="382"/>
      <c r="K227" s="382"/>
      <c r="L227" s="379"/>
      <c r="M227" s="380"/>
      <c r="N227" s="379"/>
      <c r="O227" s="379"/>
      <c r="P227" s="383"/>
      <c r="Q227" s="383"/>
      <c r="R227" s="383"/>
      <c r="S227" s="384">
        <f t="shared" si="47"/>
        <v>0</v>
      </c>
      <c r="U227" s="30">
        <v>210</v>
      </c>
      <c r="V227" s="42"/>
      <c r="X227" s="42"/>
      <c r="Y227" s="42"/>
      <c r="Z227" s="43">
        <f>SUMIFS('AM23.Financial Instruments'!O$7:O$223,'AM23.Financial Instruments'!$M$7:$M$223,D229)</f>
        <v>0</v>
      </c>
      <c r="AA227" s="42"/>
      <c r="AB227" s="42"/>
      <c r="AC227" s="42"/>
      <c r="AD227" s="44">
        <f t="shared" si="48"/>
        <v>0</v>
      </c>
      <c r="AF227" s="45"/>
      <c r="AH227" s="45"/>
      <c r="AI227" s="45"/>
      <c r="AJ227" s="45"/>
      <c r="AK227" s="45"/>
      <c r="AL227" s="45"/>
      <c r="AM227" s="45"/>
      <c r="AN227" s="44">
        <f t="shared" si="49"/>
        <v>0</v>
      </c>
      <c r="AP227" s="396">
        <f t="array" ref="AP227">SUMPRODUCT(V$18:V$217*(H$18:H$217=$D227)*(J$18:J$217))</f>
        <v>0</v>
      </c>
      <c r="AQ227" s="397">
        <f t="shared" si="51"/>
        <v>0</v>
      </c>
      <c r="AR227" s="398">
        <f t="shared" si="52"/>
        <v>0</v>
      </c>
      <c r="AS227" s="397">
        <f t="array" ref="AS227">SUMPRODUCT(AF$18:AF$217*(H$18:H$217=$D227)*(J$18:J$217))</f>
        <v>0</v>
      </c>
      <c r="AT227" s="397">
        <f t="shared" si="53"/>
        <v>0</v>
      </c>
      <c r="AU227" s="398">
        <f t="shared" si="54"/>
        <v>0</v>
      </c>
      <c r="AV227" s="399" t="str">
        <f t="shared" si="55"/>
        <v/>
      </c>
    </row>
    <row r="228" spans="1:48" x14ac:dyDescent="0.2">
      <c r="A228" s="46">
        <f t="shared" si="50"/>
        <v>211</v>
      </c>
      <c r="B228" s="378" t="str">
        <f>IFERROR(VLOOKUP(G228,'AM23.Param'!$C$61:$D$407,2,FALSE),"")</f>
        <v/>
      </c>
      <c r="C228" s="379"/>
      <c r="D228" s="380"/>
      <c r="E228" s="379"/>
      <c r="F228" s="380"/>
      <c r="G228" s="379"/>
      <c r="H228" s="380"/>
      <c r="I228" s="381" t="str">
        <f t="shared" si="42"/>
        <v/>
      </c>
      <c r="J228" s="382"/>
      <c r="K228" s="382"/>
      <c r="L228" s="379"/>
      <c r="M228" s="380"/>
      <c r="N228" s="379"/>
      <c r="O228" s="379"/>
      <c r="P228" s="383"/>
      <c r="Q228" s="383"/>
      <c r="R228" s="383"/>
      <c r="S228" s="384">
        <f t="shared" si="47"/>
        <v>0</v>
      </c>
      <c r="U228" s="30">
        <v>211</v>
      </c>
      <c r="V228" s="42"/>
      <c r="X228" s="42"/>
      <c r="Y228" s="42"/>
      <c r="Z228" s="43">
        <f>SUMIFS('AM23.Financial Instruments'!O$7:O$223,'AM23.Financial Instruments'!$M$7:$M$223,D230)</f>
        <v>0</v>
      </c>
      <c r="AA228" s="42"/>
      <c r="AB228" s="42"/>
      <c r="AC228" s="42"/>
      <c r="AD228" s="44">
        <f t="shared" si="48"/>
        <v>0</v>
      </c>
      <c r="AF228" s="45"/>
      <c r="AH228" s="45"/>
      <c r="AI228" s="45"/>
      <c r="AJ228" s="45"/>
      <c r="AK228" s="45"/>
      <c r="AL228" s="45"/>
      <c r="AM228" s="45"/>
      <c r="AN228" s="44">
        <f t="shared" si="49"/>
        <v>0</v>
      </c>
      <c r="AP228" s="396">
        <f t="array" ref="AP228">SUMPRODUCT(V$18:V$217*(H$18:H$217=$D228)*(J$18:J$217))</f>
        <v>0</v>
      </c>
      <c r="AQ228" s="397">
        <f t="shared" si="51"/>
        <v>0</v>
      </c>
      <c r="AR228" s="398">
        <f t="shared" si="52"/>
        <v>0</v>
      </c>
      <c r="AS228" s="397">
        <f t="array" ref="AS228">SUMPRODUCT(AF$18:AF$217*(H$18:H$217=$D228)*(J$18:J$217))</f>
        <v>0</v>
      </c>
      <c r="AT228" s="397">
        <f t="shared" si="53"/>
        <v>0</v>
      </c>
      <c r="AU228" s="398">
        <f t="shared" si="54"/>
        <v>0</v>
      </c>
      <c r="AV228" s="399" t="str">
        <f t="shared" si="55"/>
        <v/>
      </c>
    </row>
    <row r="229" spans="1:48" x14ac:dyDescent="0.2">
      <c r="A229" s="46">
        <f t="shared" si="50"/>
        <v>212</v>
      </c>
      <c r="B229" s="378" t="str">
        <f>IFERROR(VLOOKUP(G229,'AM23.Param'!$C$61:$D$407,2,FALSE),"")</f>
        <v/>
      </c>
      <c r="C229" s="379"/>
      <c r="D229" s="380"/>
      <c r="E229" s="379"/>
      <c r="F229" s="380"/>
      <c r="G229" s="379"/>
      <c r="H229" s="380"/>
      <c r="I229" s="381" t="str">
        <f t="shared" si="42"/>
        <v/>
      </c>
      <c r="J229" s="382"/>
      <c r="K229" s="382"/>
      <c r="L229" s="379"/>
      <c r="M229" s="380"/>
      <c r="N229" s="379"/>
      <c r="O229" s="379"/>
      <c r="P229" s="383"/>
      <c r="Q229" s="383"/>
      <c r="R229" s="383"/>
      <c r="S229" s="384">
        <f t="shared" si="47"/>
        <v>0</v>
      </c>
      <c r="U229" s="30">
        <v>212</v>
      </c>
      <c r="V229" s="42"/>
      <c r="X229" s="42"/>
      <c r="Y229" s="42"/>
      <c r="Z229" s="43">
        <f>SUMIFS('AM23.Financial Instruments'!O$7:O$223,'AM23.Financial Instruments'!$M$7:$M$223,D231)</f>
        <v>0</v>
      </c>
      <c r="AA229" s="42"/>
      <c r="AB229" s="42"/>
      <c r="AC229" s="42"/>
      <c r="AD229" s="44">
        <f t="shared" si="48"/>
        <v>0</v>
      </c>
      <c r="AF229" s="45"/>
      <c r="AH229" s="45"/>
      <c r="AI229" s="45"/>
      <c r="AJ229" s="45"/>
      <c r="AK229" s="45"/>
      <c r="AL229" s="45"/>
      <c r="AM229" s="45"/>
      <c r="AN229" s="44">
        <f t="shared" si="49"/>
        <v>0</v>
      </c>
      <c r="AP229" s="396">
        <f t="array" ref="AP229">SUMPRODUCT(V$18:V$217*(H$18:H$217=$D229)*(J$18:J$217))</f>
        <v>0</v>
      </c>
      <c r="AQ229" s="397">
        <f t="shared" si="51"/>
        <v>0</v>
      </c>
      <c r="AR229" s="398">
        <f t="shared" si="52"/>
        <v>0</v>
      </c>
      <c r="AS229" s="397">
        <f t="array" ref="AS229">SUMPRODUCT(AF$18:AF$217*(H$18:H$217=$D229)*(J$18:J$217))</f>
        <v>0</v>
      </c>
      <c r="AT229" s="397">
        <f t="shared" si="53"/>
        <v>0</v>
      </c>
      <c r="AU229" s="398">
        <f t="shared" si="54"/>
        <v>0</v>
      </c>
      <c r="AV229" s="399" t="str">
        <f t="shared" si="55"/>
        <v/>
      </c>
    </row>
    <row r="230" spans="1:48" x14ac:dyDescent="0.2">
      <c r="A230" s="46">
        <f t="shared" si="50"/>
        <v>213</v>
      </c>
      <c r="B230" s="378" t="str">
        <f>IFERROR(VLOOKUP(G230,'AM23.Param'!$C$61:$D$407,2,FALSE),"")</f>
        <v/>
      </c>
      <c r="C230" s="379"/>
      <c r="D230" s="380"/>
      <c r="E230" s="379"/>
      <c r="F230" s="380"/>
      <c r="G230" s="379"/>
      <c r="H230" s="380"/>
      <c r="I230" s="381" t="str">
        <f t="shared" si="42"/>
        <v/>
      </c>
      <c r="J230" s="382"/>
      <c r="K230" s="382"/>
      <c r="L230" s="379"/>
      <c r="M230" s="380"/>
      <c r="N230" s="379"/>
      <c r="O230" s="379"/>
      <c r="P230" s="383"/>
      <c r="Q230" s="383"/>
      <c r="R230" s="383"/>
      <c r="S230" s="384">
        <f t="shared" si="47"/>
        <v>0</v>
      </c>
      <c r="U230" s="30">
        <v>213</v>
      </c>
      <c r="V230" s="42"/>
      <c r="X230" s="42"/>
      <c r="Y230" s="42"/>
      <c r="Z230" s="43">
        <f>SUMIFS('AM23.Financial Instruments'!O$7:O$223,'AM23.Financial Instruments'!$M$7:$M$223,D232)</f>
        <v>0</v>
      </c>
      <c r="AA230" s="42"/>
      <c r="AB230" s="42"/>
      <c r="AC230" s="42"/>
      <c r="AD230" s="44">
        <f t="shared" si="48"/>
        <v>0</v>
      </c>
      <c r="AF230" s="45"/>
      <c r="AH230" s="45"/>
      <c r="AI230" s="45"/>
      <c r="AJ230" s="45"/>
      <c r="AK230" s="45"/>
      <c r="AL230" s="45"/>
      <c r="AM230" s="45"/>
      <c r="AN230" s="44">
        <f t="shared" si="49"/>
        <v>0</v>
      </c>
      <c r="AP230" s="396">
        <f t="array" ref="AP230">SUMPRODUCT(V$18:V$217*(H$18:H$217=$D230)*(J$18:J$217))</f>
        <v>0</v>
      </c>
      <c r="AQ230" s="397">
        <f t="shared" si="51"/>
        <v>0</v>
      </c>
      <c r="AR230" s="398">
        <f t="shared" si="52"/>
        <v>0</v>
      </c>
      <c r="AS230" s="397">
        <f t="array" ref="AS230">SUMPRODUCT(AF$18:AF$217*(H$18:H$217=$D230)*(J$18:J$217))</f>
        <v>0</v>
      </c>
      <c r="AT230" s="397">
        <f t="shared" si="53"/>
        <v>0</v>
      </c>
      <c r="AU230" s="398">
        <f t="shared" si="54"/>
        <v>0</v>
      </c>
      <c r="AV230" s="399" t="str">
        <f t="shared" si="55"/>
        <v/>
      </c>
    </row>
    <row r="231" spans="1:48" x14ac:dyDescent="0.2">
      <c r="A231" s="46">
        <f t="shared" si="50"/>
        <v>214</v>
      </c>
      <c r="B231" s="378" t="str">
        <f>IFERROR(VLOOKUP(G231,'AM23.Param'!$C$61:$D$407,2,FALSE),"")</f>
        <v/>
      </c>
      <c r="C231" s="379"/>
      <c r="D231" s="380"/>
      <c r="E231" s="379"/>
      <c r="F231" s="380"/>
      <c r="G231" s="379"/>
      <c r="H231" s="380"/>
      <c r="I231" s="381" t="str">
        <f t="shared" si="42"/>
        <v/>
      </c>
      <c r="J231" s="382"/>
      <c r="K231" s="382"/>
      <c r="L231" s="379"/>
      <c r="M231" s="380"/>
      <c r="N231" s="379"/>
      <c r="O231" s="379"/>
      <c r="P231" s="383"/>
      <c r="Q231" s="383"/>
      <c r="R231" s="383"/>
      <c r="S231" s="384">
        <f t="shared" si="47"/>
        <v>0</v>
      </c>
      <c r="U231" s="30">
        <v>214</v>
      </c>
      <c r="V231" s="42"/>
      <c r="X231" s="42"/>
      <c r="Y231" s="42"/>
      <c r="Z231" s="43">
        <f>SUMIFS('AM23.Financial Instruments'!O$7:O$223,'AM23.Financial Instruments'!$M$7:$M$223,D233)</f>
        <v>0</v>
      </c>
      <c r="AA231" s="42"/>
      <c r="AB231" s="42"/>
      <c r="AC231" s="42"/>
      <c r="AD231" s="44">
        <f t="shared" si="48"/>
        <v>0</v>
      </c>
      <c r="AF231" s="45"/>
      <c r="AH231" s="45"/>
      <c r="AI231" s="45"/>
      <c r="AJ231" s="45"/>
      <c r="AK231" s="45"/>
      <c r="AL231" s="45"/>
      <c r="AM231" s="45"/>
      <c r="AN231" s="44">
        <f t="shared" si="49"/>
        <v>0</v>
      </c>
      <c r="AP231" s="396">
        <f t="array" ref="AP231">SUMPRODUCT(V$18:V$217*(H$18:H$217=$D231)*(J$18:J$217))</f>
        <v>0</v>
      </c>
      <c r="AQ231" s="397">
        <f t="shared" si="51"/>
        <v>0</v>
      </c>
      <c r="AR231" s="398">
        <f t="shared" si="52"/>
        <v>0</v>
      </c>
      <c r="AS231" s="397">
        <f t="array" ref="AS231">SUMPRODUCT(AF$18:AF$217*(H$18:H$217=$D231)*(J$18:J$217))</f>
        <v>0</v>
      </c>
      <c r="AT231" s="397">
        <f t="shared" si="53"/>
        <v>0</v>
      </c>
      <c r="AU231" s="398">
        <f t="shared" si="54"/>
        <v>0</v>
      </c>
      <c r="AV231" s="399" t="str">
        <f t="shared" si="55"/>
        <v/>
      </c>
    </row>
    <row r="232" spans="1:48" x14ac:dyDescent="0.2">
      <c r="A232" s="46">
        <f t="shared" si="50"/>
        <v>215</v>
      </c>
      <c r="B232" s="378" t="str">
        <f>IFERROR(VLOOKUP(G232,'AM23.Param'!$C$61:$D$407,2,FALSE),"")</f>
        <v/>
      </c>
      <c r="C232" s="379"/>
      <c r="D232" s="380"/>
      <c r="E232" s="379"/>
      <c r="F232" s="380"/>
      <c r="G232" s="379"/>
      <c r="H232" s="380"/>
      <c r="I232" s="381" t="str">
        <f t="shared" si="42"/>
        <v/>
      </c>
      <c r="J232" s="382"/>
      <c r="K232" s="382"/>
      <c r="L232" s="379"/>
      <c r="M232" s="380"/>
      <c r="N232" s="379"/>
      <c r="O232" s="379"/>
      <c r="P232" s="383"/>
      <c r="Q232" s="383"/>
      <c r="R232" s="383"/>
      <c r="S232" s="384">
        <f t="shared" si="47"/>
        <v>0</v>
      </c>
      <c r="U232" s="30">
        <v>215</v>
      </c>
      <c r="V232" s="42"/>
      <c r="X232" s="42"/>
      <c r="Y232" s="42"/>
      <c r="Z232" s="43">
        <f>SUMIFS('AM23.Financial Instruments'!O$7:O$223,'AM23.Financial Instruments'!$M$7:$M$223,D234)</f>
        <v>0</v>
      </c>
      <c r="AA232" s="42"/>
      <c r="AB232" s="42"/>
      <c r="AC232" s="42"/>
      <c r="AD232" s="44">
        <f t="shared" si="48"/>
        <v>0</v>
      </c>
      <c r="AF232" s="45"/>
      <c r="AH232" s="45"/>
      <c r="AI232" s="45"/>
      <c r="AJ232" s="45"/>
      <c r="AK232" s="45"/>
      <c r="AL232" s="45"/>
      <c r="AM232" s="45"/>
      <c r="AN232" s="44">
        <f t="shared" si="49"/>
        <v>0</v>
      </c>
      <c r="AP232" s="396">
        <f t="array" ref="AP232">SUMPRODUCT(V$18:V$217*(H$18:H$217=$D232)*(J$18:J$217))</f>
        <v>0</v>
      </c>
      <c r="AQ232" s="397">
        <f t="shared" si="51"/>
        <v>0</v>
      </c>
      <c r="AR232" s="398">
        <f t="shared" si="52"/>
        <v>0</v>
      </c>
      <c r="AS232" s="397">
        <f t="array" ref="AS232">SUMPRODUCT(AF$18:AF$217*(H$18:H$217=$D232)*(J$18:J$217))</f>
        <v>0</v>
      </c>
      <c r="AT232" s="397">
        <f t="shared" si="53"/>
        <v>0</v>
      </c>
      <c r="AU232" s="398">
        <f t="shared" si="54"/>
        <v>0</v>
      </c>
      <c r="AV232" s="399" t="str">
        <f t="shared" si="55"/>
        <v/>
      </c>
    </row>
    <row r="233" spans="1:48" x14ac:dyDescent="0.2">
      <c r="A233" s="46">
        <f t="shared" si="50"/>
        <v>216</v>
      </c>
      <c r="B233" s="378" t="str">
        <f>IFERROR(VLOOKUP(G233,'AM23.Param'!$C$61:$D$407,2,FALSE),"")</f>
        <v/>
      </c>
      <c r="C233" s="379"/>
      <c r="D233" s="380"/>
      <c r="E233" s="379"/>
      <c r="F233" s="380"/>
      <c r="G233" s="379"/>
      <c r="H233" s="380"/>
      <c r="I233" s="381" t="str">
        <f t="shared" si="42"/>
        <v/>
      </c>
      <c r="J233" s="382"/>
      <c r="K233" s="382"/>
      <c r="L233" s="379"/>
      <c r="M233" s="380"/>
      <c r="N233" s="379"/>
      <c r="O233" s="379"/>
      <c r="P233" s="383"/>
      <c r="Q233" s="383"/>
      <c r="R233" s="383"/>
      <c r="S233" s="384">
        <f t="shared" si="47"/>
        <v>0</v>
      </c>
      <c r="U233" s="30">
        <v>216</v>
      </c>
      <c r="V233" s="42"/>
      <c r="X233" s="42"/>
      <c r="Y233" s="42"/>
      <c r="Z233" s="43">
        <f>SUMIFS('AM23.Financial Instruments'!O$7:O$223,'AM23.Financial Instruments'!$M$7:$M$223,D235)</f>
        <v>0</v>
      </c>
      <c r="AA233" s="42"/>
      <c r="AB233" s="42"/>
      <c r="AC233" s="42"/>
      <c r="AD233" s="44">
        <f t="shared" si="48"/>
        <v>0</v>
      </c>
      <c r="AF233" s="45"/>
      <c r="AH233" s="45"/>
      <c r="AI233" s="45"/>
      <c r="AJ233" s="45"/>
      <c r="AK233" s="45"/>
      <c r="AL233" s="45"/>
      <c r="AM233" s="45"/>
      <c r="AN233" s="44">
        <f t="shared" si="49"/>
        <v>0</v>
      </c>
      <c r="AP233" s="396">
        <f t="array" ref="AP233">SUMPRODUCT(V$18:V$217*(H$18:H$217=$D233)*(J$18:J$217))</f>
        <v>0</v>
      </c>
      <c r="AQ233" s="397">
        <f t="shared" si="51"/>
        <v>0</v>
      </c>
      <c r="AR233" s="398">
        <f t="shared" si="52"/>
        <v>0</v>
      </c>
      <c r="AS233" s="397">
        <f t="array" ref="AS233">SUMPRODUCT(AF$18:AF$217*(H$18:H$217=$D233)*(J$18:J$217))</f>
        <v>0</v>
      </c>
      <c r="AT233" s="397">
        <f t="shared" si="53"/>
        <v>0</v>
      </c>
      <c r="AU233" s="398">
        <f t="shared" si="54"/>
        <v>0</v>
      </c>
      <c r="AV233" s="399" t="str">
        <f t="shared" si="55"/>
        <v/>
      </c>
    </row>
    <row r="234" spans="1:48" x14ac:dyDescent="0.2">
      <c r="A234" s="46">
        <f t="shared" si="50"/>
        <v>217</v>
      </c>
      <c r="B234" s="378" t="str">
        <f>IFERROR(VLOOKUP(G234,'AM23.Param'!$C$61:$D$407,2,FALSE),"")</f>
        <v/>
      </c>
      <c r="C234" s="379"/>
      <c r="D234" s="380"/>
      <c r="E234" s="379"/>
      <c r="F234" s="380"/>
      <c r="G234" s="379"/>
      <c r="H234" s="380"/>
      <c r="I234" s="381" t="str">
        <f t="shared" si="42"/>
        <v/>
      </c>
      <c r="J234" s="382"/>
      <c r="K234" s="382"/>
      <c r="L234" s="379"/>
      <c r="M234" s="380"/>
      <c r="N234" s="379"/>
      <c r="O234" s="379"/>
      <c r="P234" s="383"/>
      <c r="Q234" s="383"/>
      <c r="R234" s="383"/>
      <c r="S234" s="384">
        <f t="shared" si="47"/>
        <v>0</v>
      </c>
      <c r="U234" s="30">
        <v>217</v>
      </c>
      <c r="V234" s="42"/>
      <c r="X234" s="42"/>
      <c r="Y234" s="42"/>
      <c r="Z234" s="43">
        <f>SUMIFS('AM23.Financial Instruments'!O$7:O$223,'AM23.Financial Instruments'!$M$7:$M$223,D236)</f>
        <v>0</v>
      </c>
      <c r="AA234" s="42"/>
      <c r="AB234" s="42"/>
      <c r="AC234" s="42"/>
      <c r="AD234" s="44">
        <f t="shared" si="48"/>
        <v>0</v>
      </c>
      <c r="AF234" s="45"/>
      <c r="AH234" s="45"/>
      <c r="AI234" s="45"/>
      <c r="AJ234" s="45"/>
      <c r="AK234" s="45"/>
      <c r="AL234" s="45"/>
      <c r="AM234" s="45"/>
      <c r="AN234" s="44">
        <f t="shared" si="49"/>
        <v>0</v>
      </c>
      <c r="AP234" s="396">
        <f t="array" ref="AP234">SUMPRODUCT(V$18:V$217*(H$18:H$217=$D234)*(J$18:J$217))</f>
        <v>0</v>
      </c>
      <c r="AQ234" s="397">
        <f t="shared" si="51"/>
        <v>0</v>
      </c>
      <c r="AR234" s="398">
        <f t="shared" si="52"/>
        <v>0</v>
      </c>
      <c r="AS234" s="397">
        <f t="array" ref="AS234">SUMPRODUCT(AF$18:AF$217*(H$18:H$217=$D234)*(J$18:J$217))</f>
        <v>0</v>
      </c>
      <c r="AT234" s="397">
        <f t="shared" si="53"/>
        <v>0</v>
      </c>
      <c r="AU234" s="398">
        <f t="shared" si="54"/>
        <v>0</v>
      </c>
      <c r="AV234" s="399" t="str">
        <f t="shared" si="55"/>
        <v/>
      </c>
    </row>
    <row r="235" spans="1:48" x14ac:dyDescent="0.2">
      <c r="A235" s="46">
        <f t="shared" si="50"/>
        <v>218</v>
      </c>
      <c r="B235" s="378" t="str">
        <f>IFERROR(VLOOKUP(G235,'AM23.Param'!$C$61:$D$407,2,FALSE),"")</f>
        <v/>
      </c>
      <c r="C235" s="379"/>
      <c r="D235" s="380"/>
      <c r="E235" s="379"/>
      <c r="F235" s="380"/>
      <c r="G235" s="379"/>
      <c r="H235" s="380"/>
      <c r="I235" s="381" t="str">
        <f t="shared" si="42"/>
        <v/>
      </c>
      <c r="J235" s="382"/>
      <c r="K235" s="382"/>
      <c r="L235" s="379"/>
      <c r="M235" s="380"/>
      <c r="N235" s="379"/>
      <c r="O235" s="379"/>
      <c r="P235" s="383"/>
      <c r="Q235" s="383"/>
      <c r="R235" s="383"/>
      <c r="S235" s="384">
        <f t="shared" si="47"/>
        <v>0</v>
      </c>
      <c r="U235" s="30">
        <v>218</v>
      </c>
      <c r="V235" s="42"/>
      <c r="X235" s="42"/>
      <c r="Y235" s="42"/>
      <c r="Z235" s="43">
        <f>SUMIFS('AM23.Financial Instruments'!O$7:O$223,'AM23.Financial Instruments'!$M$7:$M$223,D237)</f>
        <v>0</v>
      </c>
      <c r="AA235" s="42"/>
      <c r="AB235" s="42"/>
      <c r="AC235" s="42"/>
      <c r="AD235" s="44">
        <f t="shared" si="48"/>
        <v>0</v>
      </c>
      <c r="AF235" s="45"/>
      <c r="AH235" s="45"/>
      <c r="AI235" s="45"/>
      <c r="AJ235" s="45"/>
      <c r="AK235" s="45"/>
      <c r="AL235" s="45"/>
      <c r="AM235" s="45"/>
      <c r="AN235" s="44">
        <f t="shared" si="49"/>
        <v>0</v>
      </c>
      <c r="AP235" s="396">
        <f t="array" ref="AP235">SUMPRODUCT(V$18:V$217*(H$18:H$217=$D235)*(J$18:J$217))</f>
        <v>0</v>
      </c>
      <c r="AQ235" s="397">
        <f t="shared" si="51"/>
        <v>0</v>
      </c>
      <c r="AR235" s="398">
        <f t="shared" si="52"/>
        <v>0</v>
      </c>
      <c r="AS235" s="397">
        <f t="array" ref="AS235">SUMPRODUCT(AF$18:AF$217*(H$18:H$217=$D235)*(J$18:J$217))</f>
        <v>0</v>
      </c>
      <c r="AT235" s="397">
        <f t="shared" si="53"/>
        <v>0</v>
      </c>
      <c r="AU235" s="398">
        <f t="shared" si="54"/>
        <v>0</v>
      </c>
      <c r="AV235" s="399" t="str">
        <f t="shared" si="55"/>
        <v/>
      </c>
    </row>
    <row r="236" spans="1:48" x14ac:dyDescent="0.2">
      <c r="A236" s="46">
        <f t="shared" si="50"/>
        <v>219</v>
      </c>
      <c r="B236" s="378" t="str">
        <f>IFERROR(VLOOKUP(G236,'AM23.Param'!$C$61:$D$407,2,FALSE),"")</f>
        <v/>
      </c>
      <c r="C236" s="379"/>
      <c r="D236" s="380"/>
      <c r="E236" s="379"/>
      <c r="F236" s="380"/>
      <c r="G236" s="379"/>
      <c r="H236" s="380"/>
      <c r="I236" s="381" t="str">
        <f t="shared" si="42"/>
        <v/>
      </c>
      <c r="J236" s="382"/>
      <c r="K236" s="382"/>
      <c r="L236" s="379"/>
      <c r="M236" s="380"/>
      <c r="N236" s="379"/>
      <c r="O236" s="379"/>
      <c r="P236" s="383"/>
      <c r="Q236" s="383"/>
      <c r="R236" s="383"/>
      <c r="S236" s="384">
        <f t="shared" si="47"/>
        <v>0</v>
      </c>
      <c r="U236" s="30">
        <v>219</v>
      </c>
      <c r="V236" s="42"/>
      <c r="X236" s="42"/>
      <c r="Y236" s="42"/>
      <c r="Z236" s="43">
        <f>SUMIFS('AM23.Financial Instruments'!O$7:O$223,'AM23.Financial Instruments'!$M$7:$M$223,D238)</f>
        <v>0</v>
      </c>
      <c r="AA236" s="42"/>
      <c r="AB236" s="42"/>
      <c r="AC236" s="42"/>
      <c r="AD236" s="44">
        <f t="shared" si="48"/>
        <v>0</v>
      </c>
      <c r="AF236" s="45"/>
      <c r="AH236" s="45"/>
      <c r="AI236" s="45"/>
      <c r="AJ236" s="45"/>
      <c r="AK236" s="45"/>
      <c r="AL236" s="45"/>
      <c r="AM236" s="45"/>
      <c r="AN236" s="44">
        <f t="shared" si="49"/>
        <v>0</v>
      </c>
      <c r="AP236" s="396">
        <f t="array" ref="AP236">SUMPRODUCT(V$18:V$217*(H$18:H$217=$D236)*(J$18:J$217))</f>
        <v>0</v>
      </c>
      <c r="AQ236" s="397">
        <f t="shared" si="51"/>
        <v>0</v>
      </c>
      <c r="AR236" s="398">
        <f t="shared" si="52"/>
        <v>0</v>
      </c>
      <c r="AS236" s="397">
        <f t="array" ref="AS236">SUMPRODUCT(AF$18:AF$217*(H$18:H$217=$D236)*(J$18:J$217))</f>
        <v>0</v>
      </c>
      <c r="AT236" s="397">
        <f t="shared" si="53"/>
        <v>0</v>
      </c>
      <c r="AU236" s="398">
        <f t="shared" si="54"/>
        <v>0</v>
      </c>
      <c r="AV236" s="399" t="str">
        <f t="shared" si="55"/>
        <v/>
      </c>
    </row>
    <row r="237" spans="1:48" x14ac:dyDescent="0.2">
      <c r="A237" s="46">
        <f t="shared" si="50"/>
        <v>220</v>
      </c>
      <c r="B237" s="378" t="str">
        <f>IFERROR(VLOOKUP(G237,'AM23.Param'!$C$61:$D$407,2,FALSE),"")</f>
        <v/>
      </c>
      <c r="C237" s="379"/>
      <c r="D237" s="380"/>
      <c r="E237" s="379"/>
      <c r="F237" s="380"/>
      <c r="G237" s="379"/>
      <c r="H237" s="380"/>
      <c r="I237" s="381" t="str">
        <f t="shared" si="42"/>
        <v/>
      </c>
      <c r="J237" s="382"/>
      <c r="K237" s="382"/>
      <c r="L237" s="379"/>
      <c r="M237" s="380"/>
      <c r="N237" s="379"/>
      <c r="O237" s="379"/>
      <c r="P237" s="383"/>
      <c r="Q237" s="383"/>
      <c r="R237" s="383"/>
      <c r="S237" s="384">
        <f t="shared" si="47"/>
        <v>0</v>
      </c>
      <c r="U237" s="30">
        <v>220</v>
      </c>
      <c r="V237" s="42"/>
      <c r="X237" s="42"/>
      <c r="Y237" s="42"/>
      <c r="Z237" s="43">
        <f>SUMIFS('AM23.Financial Instruments'!O$7:O$223,'AM23.Financial Instruments'!$M$7:$M$223,D239)</f>
        <v>0</v>
      </c>
      <c r="AA237" s="42"/>
      <c r="AB237" s="42"/>
      <c r="AC237" s="42"/>
      <c r="AD237" s="44">
        <f t="shared" si="48"/>
        <v>0</v>
      </c>
      <c r="AF237" s="45"/>
      <c r="AH237" s="45"/>
      <c r="AI237" s="45"/>
      <c r="AJ237" s="45"/>
      <c r="AK237" s="45"/>
      <c r="AL237" s="45"/>
      <c r="AM237" s="45"/>
      <c r="AN237" s="44">
        <f t="shared" si="49"/>
        <v>0</v>
      </c>
      <c r="AP237" s="396">
        <f t="array" ref="AP237">SUMPRODUCT(V$18:V$217*(H$18:H$217=$D237)*(J$18:J$217))</f>
        <v>0</v>
      </c>
      <c r="AQ237" s="397">
        <f t="shared" si="51"/>
        <v>0</v>
      </c>
      <c r="AR237" s="398">
        <f t="shared" si="52"/>
        <v>0</v>
      </c>
      <c r="AS237" s="397">
        <f t="array" ref="AS237">SUMPRODUCT(AF$18:AF$217*(H$18:H$217=$D237)*(J$18:J$217))</f>
        <v>0</v>
      </c>
      <c r="AT237" s="397">
        <f t="shared" si="53"/>
        <v>0</v>
      </c>
      <c r="AU237" s="398">
        <f t="shared" si="54"/>
        <v>0</v>
      </c>
      <c r="AV237" s="399" t="str">
        <f t="shared" si="55"/>
        <v/>
      </c>
    </row>
    <row r="238" spans="1:48" x14ac:dyDescent="0.2">
      <c r="A238" s="46">
        <f t="shared" si="50"/>
        <v>221</v>
      </c>
      <c r="B238" s="378" t="str">
        <f>IFERROR(VLOOKUP(G238,'AM23.Param'!$C$61:$D$407,2,FALSE),"")</f>
        <v/>
      </c>
      <c r="C238" s="379"/>
      <c r="D238" s="380"/>
      <c r="E238" s="379"/>
      <c r="F238" s="380"/>
      <c r="G238" s="379"/>
      <c r="H238" s="380"/>
      <c r="I238" s="381" t="str">
        <f t="shared" si="42"/>
        <v/>
      </c>
      <c r="J238" s="382"/>
      <c r="K238" s="382"/>
      <c r="L238" s="379"/>
      <c r="M238" s="380"/>
      <c r="N238" s="379"/>
      <c r="O238" s="379"/>
      <c r="P238" s="383"/>
      <c r="Q238" s="383"/>
      <c r="R238" s="383"/>
      <c r="S238" s="384">
        <f t="shared" si="47"/>
        <v>0</v>
      </c>
      <c r="U238" s="30">
        <v>221</v>
      </c>
      <c r="V238" s="42"/>
      <c r="X238" s="42"/>
      <c r="Y238" s="42"/>
      <c r="Z238" s="43">
        <f>SUMIFS('AM23.Financial Instruments'!O$7:O$223,'AM23.Financial Instruments'!$M$7:$M$223,D240)</f>
        <v>0</v>
      </c>
      <c r="AA238" s="42"/>
      <c r="AB238" s="42"/>
      <c r="AC238" s="42"/>
      <c r="AD238" s="44">
        <f t="shared" si="48"/>
        <v>0</v>
      </c>
      <c r="AF238" s="45"/>
      <c r="AH238" s="45"/>
      <c r="AI238" s="45"/>
      <c r="AJ238" s="45"/>
      <c r="AK238" s="45"/>
      <c r="AL238" s="45"/>
      <c r="AM238" s="45"/>
      <c r="AN238" s="44">
        <f t="shared" si="49"/>
        <v>0</v>
      </c>
      <c r="AP238" s="396">
        <f t="array" ref="AP238">SUMPRODUCT(V$18:V$217*(H$18:H$217=$D238)*(J$18:J$217))</f>
        <v>0</v>
      </c>
      <c r="AQ238" s="397">
        <f t="shared" si="51"/>
        <v>0</v>
      </c>
      <c r="AR238" s="398">
        <f t="shared" si="52"/>
        <v>0</v>
      </c>
      <c r="AS238" s="397">
        <f t="array" ref="AS238">SUMPRODUCT(AF$18:AF$217*(H$18:H$217=$D238)*(J$18:J$217))</f>
        <v>0</v>
      </c>
      <c r="AT238" s="397">
        <f t="shared" si="53"/>
        <v>0</v>
      </c>
      <c r="AU238" s="398">
        <f t="shared" si="54"/>
        <v>0</v>
      </c>
      <c r="AV238" s="399" t="str">
        <f t="shared" si="55"/>
        <v/>
      </c>
    </row>
    <row r="239" spans="1:48" x14ac:dyDescent="0.2">
      <c r="A239" s="46">
        <f t="shared" si="50"/>
        <v>222</v>
      </c>
      <c r="B239" s="378" t="str">
        <f>IFERROR(VLOOKUP(G239,'AM23.Param'!$C$61:$D$407,2,FALSE),"")</f>
        <v/>
      </c>
      <c r="C239" s="379"/>
      <c r="D239" s="380"/>
      <c r="E239" s="379"/>
      <c r="F239" s="380"/>
      <c r="G239" s="379"/>
      <c r="H239" s="380"/>
      <c r="I239" s="381" t="str">
        <f t="shared" si="42"/>
        <v/>
      </c>
      <c r="J239" s="382"/>
      <c r="K239" s="382"/>
      <c r="L239" s="379"/>
      <c r="M239" s="380"/>
      <c r="N239" s="379"/>
      <c r="O239" s="379"/>
      <c r="P239" s="383"/>
      <c r="Q239" s="383"/>
      <c r="R239" s="383"/>
      <c r="S239" s="384">
        <f t="shared" si="47"/>
        <v>0</v>
      </c>
      <c r="U239" s="30">
        <v>222</v>
      </c>
      <c r="V239" s="42"/>
      <c r="X239" s="42"/>
      <c r="Y239" s="42"/>
      <c r="Z239" s="43">
        <f>SUMIFS('AM23.Financial Instruments'!O$7:O$223,'AM23.Financial Instruments'!$M$7:$M$223,D241)</f>
        <v>0</v>
      </c>
      <c r="AA239" s="42"/>
      <c r="AB239" s="42"/>
      <c r="AC239" s="42"/>
      <c r="AD239" s="44">
        <f t="shared" si="48"/>
        <v>0</v>
      </c>
      <c r="AF239" s="45"/>
      <c r="AH239" s="45"/>
      <c r="AI239" s="45"/>
      <c r="AJ239" s="45"/>
      <c r="AK239" s="45"/>
      <c r="AL239" s="45"/>
      <c r="AM239" s="45"/>
      <c r="AN239" s="44">
        <f t="shared" si="49"/>
        <v>0</v>
      </c>
      <c r="AP239" s="396">
        <f t="array" ref="AP239">SUMPRODUCT(V$18:V$217*(H$18:H$217=$D239)*(J$18:J$217))</f>
        <v>0</v>
      </c>
      <c r="AQ239" s="397">
        <f t="shared" si="51"/>
        <v>0</v>
      </c>
      <c r="AR239" s="398">
        <f t="shared" si="52"/>
        <v>0</v>
      </c>
      <c r="AS239" s="397">
        <f t="array" ref="AS239">SUMPRODUCT(AF$18:AF$217*(H$18:H$217=$D239)*(J$18:J$217))</f>
        <v>0</v>
      </c>
      <c r="AT239" s="397">
        <f t="shared" si="53"/>
        <v>0</v>
      </c>
      <c r="AU239" s="398">
        <f t="shared" si="54"/>
        <v>0</v>
      </c>
      <c r="AV239" s="399" t="str">
        <f t="shared" si="55"/>
        <v/>
      </c>
    </row>
    <row r="240" spans="1:48" x14ac:dyDescent="0.2">
      <c r="A240" s="46">
        <f t="shared" si="50"/>
        <v>223</v>
      </c>
      <c r="B240" s="378" t="str">
        <f>IFERROR(VLOOKUP(G240,'AM23.Param'!$C$61:$D$407,2,FALSE),"")</f>
        <v/>
      </c>
      <c r="C240" s="379"/>
      <c r="D240" s="380"/>
      <c r="E240" s="379"/>
      <c r="F240" s="380"/>
      <c r="G240" s="379"/>
      <c r="H240" s="380"/>
      <c r="I240" s="381" t="str">
        <f t="shared" si="42"/>
        <v/>
      </c>
      <c r="J240" s="382"/>
      <c r="K240" s="382"/>
      <c r="L240" s="379"/>
      <c r="M240" s="380"/>
      <c r="N240" s="379"/>
      <c r="O240" s="379"/>
      <c r="P240" s="383"/>
      <c r="Q240" s="383"/>
      <c r="R240" s="383"/>
      <c r="S240" s="384">
        <f t="shared" si="47"/>
        <v>0</v>
      </c>
      <c r="U240" s="30">
        <v>223</v>
      </c>
      <c r="V240" s="42"/>
      <c r="X240" s="42"/>
      <c r="Y240" s="42"/>
      <c r="Z240" s="43">
        <f>SUMIFS('AM23.Financial Instruments'!O$7:O$223,'AM23.Financial Instruments'!$M$7:$M$223,D242)</f>
        <v>0</v>
      </c>
      <c r="AA240" s="42"/>
      <c r="AB240" s="42"/>
      <c r="AC240" s="42"/>
      <c r="AD240" s="44">
        <f t="shared" si="48"/>
        <v>0</v>
      </c>
      <c r="AF240" s="45"/>
      <c r="AH240" s="45"/>
      <c r="AI240" s="45"/>
      <c r="AJ240" s="45"/>
      <c r="AK240" s="45"/>
      <c r="AL240" s="45"/>
      <c r="AM240" s="45"/>
      <c r="AN240" s="44">
        <f t="shared" si="49"/>
        <v>0</v>
      </c>
      <c r="AP240" s="396">
        <f t="array" ref="AP240">SUMPRODUCT(V$18:V$217*(H$18:H$217=$D240)*(J$18:J$217))</f>
        <v>0</v>
      </c>
      <c r="AQ240" s="397">
        <f t="shared" si="51"/>
        <v>0</v>
      </c>
      <c r="AR240" s="398">
        <f t="shared" si="52"/>
        <v>0</v>
      </c>
      <c r="AS240" s="397">
        <f t="array" ref="AS240">SUMPRODUCT(AF$18:AF$217*(H$18:H$217=$D240)*(J$18:J$217))</f>
        <v>0</v>
      </c>
      <c r="AT240" s="397">
        <f t="shared" si="53"/>
        <v>0</v>
      </c>
      <c r="AU240" s="398">
        <f t="shared" si="54"/>
        <v>0</v>
      </c>
      <c r="AV240" s="399" t="str">
        <f t="shared" si="55"/>
        <v/>
      </c>
    </row>
    <row r="241" spans="1:48" x14ac:dyDescent="0.2">
      <c r="A241" s="46">
        <f t="shared" si="50"/>
        <v>224</v>
      </c>
      <c r="B241" s="378" t="str">
        <f>IFERROR(VLOOKUP(G241,'AM23.Param'!$C$61:$D$407,2,FALSE),"")</f>
        <v/>
      </c>
      <c r="C241" s="379"/>
      <c r="D241" s="380"/>
      <c r="E241" s="379"/>
      <c r="F241" s="380"/>
      <c r="G241" s="379"/>
      <c r="H241" s="380"/>
      <c r="I241" s="381" t="str">
        <f t="shared" si="42"/>
        <v/>
      </c>
      <c r="J241" s="382"/>
      <c r="K241" s="382"/>
      <c r="L241" s="379"/>
      <c r="M241" s="380"/>
      <c r="N241" s="379"/>
      <c r="O241" s="379"/>
      <c r="P241" s="383"/>
      <c r="Q241" s="383"/>
      <c r="R241" s="383"/>
      <c r="S241" s="384">
        <f t="shared" si="47"/>
        <v>0</v>
      </c>
      <c r="U241" s="30">
        <v>224</v>
      </c>
      <c r="V241" s="42"/>
      <c r="X241" s="42"/>
      <c r="Y241" s="42"/>
      <c r="Z241" s="43">
        <f>SUMIFS('AM23.Financial Instruments'!O$7:O$223,'AM23.Financial Instruments'!$M$7:$M$223,D243)</f>
        <v>0</v>
      </c>
      <c r="AA241" s="42"/>
      <c r="AB241" s="42"/>
      <c r="AC241" s="42"/>
      <c r="AD241" s="44">
        <f t="shared" si="48"/>
        <v>0</v>
      </c>
      <c r="AF241" s="45"/>
      <c r="AH241" s="45"/>
      <c r="AI241" s="45"/>
      <c r="AJ241" s="45"/>
      <c r="AK241" s="45"/>
      <c r="AL241" s="45"/>
      <c r="AM241" s="45"/>
      <c r="AN241" s="44">
        <f t="shared" si="49"/>
        <v>0</v>
      </c>
      <c r="AP241" s="396">
        <f t="array" ref="AP241">SUMPRODUCT(V$18:V$217*(H$18:H$217=$D241)*(J$18:J$217))</f>
        <v>0</v>
      </c>
      <c r="AQ241" s="397">
        <f t="shared" si="51"/>
        <v>0</v>
      </c>
      <c r="AR241" s="398">
        <f t="shared" si="52"/>
        <v>0</v>
      </c>
      <c r="AS241" s="397">
        <f t="array" ref="AS241">SUMPRODUCT(AF$18:AF$217*(H$18:H$217=$D241)*(J$18:J$217))</f>
        <v>0</v>
      </c>
      <c r="AT241" s="397">
        <f t="shared" si="53"/>
        <v>0</v>
      </c>
      <c r="AU241" s="398">
        <f t="shared" si="54"/>
        <v>0</v>
      </c>
      <c r="AV241" s="399" t="str">
        <f t="shared" si="55"/>
        <v/>
      </c>
    </row>
    <row r="242" spans="1:48" x14ac:dyDescent="0.2">
      <c r="A242" s="46">
        <f t="shared" si="50"/>
        <v>225</v>
      </c>
      <c r="B242" s="378" t="str">
        <f>IFERROR(VLOOKUP(G242,'AM23.Param'!$C$61:$D$407,2,FALSE),"")</f>
        <v/>
      </c>
      <c r="C242" s="379"/>
      <c r="D242" s="380"/>
      <c r="E242" s="379"/>
      <c r="F242" s="380"/>
      <c r="G242" s="379"/>
      <c r="H242" s="380"/>
      <c r="I242" s="381" t="str">
        <f t="shared" si="42"/>
        <v/>
      </c>
      <c r="J242" s="382"/>
      <c r="K242" s="382"/>
      <c r="L242" s="379"/>
      <c r="M242" s="380"/>
      <c r="N242" s="379"/>
      <c r="O242" s="379"/>
      <c r="P242" s="383"/>
      <c r="Q242" s="383"/>
      <c r="R242" s="383"/>
      <c r="S242" s="384">
        <f t="shared" si="47"/>
        <v>0</v>
      </c>
      <c r="U242" s="30">
        <v>225</v>
      </c>
      <c r="V242" s="42"/>
      <c r="X242" s="42"/>
      <c r="Y242" s="42"/>
      <c r="Z242" s="43">
        <f>SUMIFS('AM23.Financial Instruments'!O$7:O$223,'AM23.Financial Instruments'!$M$7:$M$223,D244)</f>
        <v>0</v>
      </c>
      <c r="AA242" s="42"/>
      <c r="AB242" s="42"/>
      <c r="AC242" s="42"/>
      <c r="AD242" s="44">
        <f t="shared" si="48"/>
        <v>0</v>
      </c>
      <c r="AF242" s="45"/>
      <c r="AH242" s="45"/>
      <c r="AI242" s="45"/>
      <c r="AJ242" s="45"/>
      <c r="AK242" s="45"/>
      <c r="AL242" s="45"/>
      <c r="AM242" s="45"/>
      <c r="AN242" s="44">
        <f t="shared" si="49"/>
        <v>0</v>
      </c>
      <c r="AP242" s="396">
        <f t="array" ref="AP242">SUMPRODUCT(V$18:V$217*(H$18:H$217=$D242)*(J$18:J$217))</f>
        <v>0</v>
      </c>
      <c r="AQ242" s="397">
        <f t="shared" si="51"/>
        <v>0</v>
      </c>
      <c r="AR242" s="398">
        <f t="shared" si="52"/>
        <v>0</v>
      </c>
      <c r="AS242" s="397">
        <f t="array" ref="AS242">SUMPRODUCT(AF$18:AF$217*(H$18:H$217=$D242)*(J$18:J$217))</f>
        <v>0</v>
      </c>
      <c r="AT242" s="397">
        <f t="shared" si="53"/>
        <v>0</v>
      </c>
      <c r="AU242" s="398">
        <f t="shared" si="54"/>
        <v>0</v>
      </c>
      <c r="AV242" s="399" t="str">
        <f t="shared" si="55"/>
        <v/>
      </c>
    </row>
    <row r="243" spans="1:48" x14ac:dyDescent="0.2">
      <c r="A243" s="46">
        <f t="shared" si="50"/>
        <v>226</v>
      </c>
      <c r="B243" s="378" t="str">
        <f>IFERROR(VLOOKUP(G243,'AM23.Param'!$C$61:$D$407,2,FALSE),"")</f>
        <v/>
      </c>
      <c r="C243" s="379"/>
      <c r="D243" s="380"/>
      <c r="E243" s="379"/>
      <c r="F243" s="380"/>
      <c r="G243" s="379"/>
      <c r="H243" s="380"/>
      <c r="I243" s="381" t="str">
        <f t="shared" si="42"/>
        <v/>
      </c>
      <c r="J243" s="382"/>
      <c r="K243" s="382"/>
      <c r="L243" s="379"/>
      <c r="M243" s="380"/>
      <c r="N243" s="379"/>
      <c r="O243" s="379"/>
      <c r="P243" s="383"/>
      <c r="Q243" s="383"/>
      <c r="R243" s="383"/>
      <c r="S243" s="384">
        <f t="shared" si="47"/>
        <v>0</v>
      </c>
      <c r="U243" s="30">
        <v>226</v>
      </c>
      <c r="V243" s="42"/>
      <c r="X243" s="42"/>
      <c r="Y243" s="42"/>
      <c r="Z243" s="43">
        <f>SUMIFS('AM23.Financial Instruments'!O$7:O$223,'AM23.Financial Instruments'!$M$7:$M$223,D245)</f>
        <v>0</v>
      </c>
      <c r="AA243" s="42"/>
      <c r="AB243" s="42"/>
      <c r="AC243" s="42"/>
      <c r="AD243" s="44">
        <f t="shared" si="48"/>
        <v>0</v>
      </c>
      <c r="AF243" s="45"/>
      <c r="AH243" s="45"/>
      <c r="AI243" s="45"/>
      <c r="AJ243" s="45"/>
      <c r="AK243" s="45"/>
      <c r="AL243" s="45"/>
      <c r="AM243" s="45"/>
      <c r="AN243" s="44">
        <f t="shared" si="49"/>
        <v>0</v>
      </c>
      <c r="AP243" s="396">
        <f t="array" ref="AP243">SUMPRODUCT(V$18:V$217*(H$18:H$217=$D243)*(J$18:J$217))</f>
        <v>0</v>
      </c>
      <c r="AQ243" s="397">
        <f t="shared" si="51"/>
        <v>0</v>
      </c>
      <c r="AR243" s="398">
        <f t="shared" si="52"/>
        <v>0</v>
      </c>
      <c r="AS243" s="397">
        <f t="array" ref="AS243">SUMPRODUCT(AF$18:AF$217*(H$18:H$217=$D243)*(J$18:J$217))</f>
        <v>0</v>
      </c>
      <c r="AT243" s="397">
        <f t="shared" si="53"/>
        <v>0</v>
      </c>
      <c r="AU243" s="398">
        <f t="shared" si="54"/>
        <v>0</v>
      </c>
      <c r="AV243" s="399" t="str">
        <f t="shared" si="55"/>
        <v/>
      </c>
    </row>
    <row r="244" spans="1:48" x14ac:dyDescent="0.2">
      <c r="A244" s="46">
        <f t="shared" si="50"/>
        <v>227</v>
      </c>
      <c r="B244" s="378" t="str">
        <f>IFERROR(VLOOKUP(G244,'AM23.Param'!$C$61:$D$407,2,FALSE),"")</f>
        <v/>
      </c>
      <c r="C244" s="379"/>
      <c r="D244" s="380"/>
      <c r="E244" s="379"/>
      <c r="F244" s="380"/>
      <c r="G244" s="379"/>
      <c r="H244" s="380"/>
      <c r="I244" s="381" t="str">
        <f t="shared" si="42"/>
        <v/>
      </c>
      <c r="J244" s="382"/>
      <c r="K244" s="382"/>
      <c r="L244" s="379"/>
      <c r="M244" s="380"/>
      <c r="N244" s="379"/>
      <c r="O244" s="379"/>
      <c r="P244" s="383"/>
      <c r="Q244" s="383"/>
      <c r="R244" s="383"/>
      <c r="S244" s="384">
        <f t="shared" si="47"/>
        <v>0</v>
      </c>
      <c r="U244" s="30">
        <v>227</v>
      </c>
      <c r="V244" s="42"/>
      <c r="X244" s="42"/>
      <c r="Y244" s="42"/>
      <c r="Z244" s="43">
        <f>SUMIFS('AM23.Financial Instruments'!O$7:O$223,'AM23.Financial Instruments'!$M$7:$M$223,D246)</f>
        <v>0</v>
      </c>
      <c r="AA244" s="42"/>
      <c r="AB244" s="42"/>
      <c r="AC244" s="42"/>
      <c r="AD244" s="44">
        <f t="shared" si="48"/>
        <v>0</v>
      </c>
      <c r="AF244" s="45"/>
      <c r="AH244" s="45"/>
      <c r="AI244" s="45"/>
      <c r="AJ244" s="45"/>
      <c r="AK244" s="45"/>
      <c r="AL244" s="45"/>
      <c r="AM244" s="45"/>
      <c r="AN244" s="44">
        <f t="shared" si="49"/>
        <v>0</v>
      </c>
      <c r="AP244" s="396">
        <f t="array" ref="AP244">SUMPRODUCT(V$18:V$217*(H$18:H$217=$D244)*(J$18:J$217))</f>
        <v>0</v>
      </c>
      <c r="AQ244" s="397">
        <f t="shared" si="51"/>
        <v>0</v>
      </c>
      <c r="AR244" s="398">
        <f t="shared" si="52"/>
        <v>0</v>
      </c>
      <c r="AS244" s="397">
        <f t="array" ref="AS244">SUMPRODUCT(AF$18:AF$217*(H$18:H$217=$D244)*(J$18:J$217))</f>
        <v>0</v>
      </c>
      <c r="AT244" s="397">
        <f t="shared" si="53"/>
        <v>0</v>
      </c>
      <c r="AU244" s="398">
        <f t="shared" si="54"/>
        <v>0</v>
      </c>
      <c r="AV244" s="399" t="str">
        <f t="shared" si="55"/>
        <v/>
      </c>
    </row>
    <row r="245" spans="1:48" x14ac:dyDescent="0.2">
      <c r="A245" s="46">
        <f t="shared" si="50"/>
        <v>228</v>
      </c>
      <c r="B245" s="378" t="str">
        <f>IFERROR(VLOOKUP(G245,'AM23.Param'!$C$61:$D$407,2,FALSE),"")</f>
        <v/>
      </c>
      <c r="C245" s="379"/>
      <c r="D245" s="380"/>
      <c r="E245" s="379"/>
      <c r="F245" s="380"/>
      <c r="G245" s="379"/>
      <c r="H245" s="380"/>
      <c r="I245" s="381" t="str">
        <f t="shared" si="42"/>
        <v/>
      </c>
      <c r="J245" s="382"/>
      <c r="K245" s="382"/>
      <c r="L245" s="379"/>
      <c r="M245" s="380"/>
      <c r="N245" s="379"/>
      <c r="O245" s="379"/>
      <c r="P245" s="383"/>
      <c r="Q245" s="383"/>
      <c r="R245" s="383"/>
      <c r="S245" s="384">
        <f t="shared" si="47"/>
        <v>0</v>
      </c>
      <c r="U245" s="30">
        <v>228</v>
      </c>
      <c r="V245" s="42"/>
      <c r="X245" s="42"/>
      <c r="Y245" s="42"/>
      <c r="Z245" s="43">
        <f>SUMIFS('AM23.Financial Instruments'!O$7:O$223,'AM23.Financial Instruments'!$M$7:$M$223,D247)</f>
        <v>0</v>
      </c>
      <c r="AA245" s="42"/>
      <c r="AB245" s="42"/>
      <c r="AC245" s="42"/>
      <c r="AD245" s="44">
        <f t="shared" si="48"/>
        <v>0</v>
      </c>
      <c r="AF245" s="45"/>
      <c r="AH245" s="45"/>
      <c r="AI245" s="45"/>
      <c r="AJ245" s="45"/>
      <c r="AK245" s="45"/>
      <c r="AL245" s="45"/>
      <c r="AM245" s="45"/>
      <c r="AN245" s="44">
        <f t="shared" si="49"/>
        <v>0</v>
      </c>
      <c r="AP245" s="396">
        <f t="array" ref="AP245">SUMPRODUCT(V$18:V$217*(H$18:H$217=$D245)*(J$18:J$217))</f>
        <v>0</v>
      </c>
      <c r="AQ245" s="397">
        <f t="shared" si="51"/>
        <v>0</v>
      </c>
      <c r="AR245" s="398">
        <f t="shared" si="52"/>
        <v>0</v>
      </c>
      <c r="AS245" s="397">
        <f t="array" ref="AS245">SUMPRODUCT(AF$18:AF$217*(H$18:H$217=$D245)*(J$18:J$217))</f>
        <v>0</v>
      </c>
      <c r="AT245" s="397">
        <f t="shared" si="53"/>
        <v>0</v>
      </c>
      <c r="AU245" s="398">
        <f t="shared" si="54"/>
        <v>0</v>
      </c>
      <c r="AV245" s="399" t="str">
        <f t="shared" si="55"/>
        <v/>
      </c>
    </row>
    <row r="246" spans="1:48" x14ac:dyDescent="0.2">
      <c r="A246" s="46">
        <f t="shared" si="50"/>
        <v>229</v>
      </c>
      <c r="B246" s="378" t="str">
        <f>IFERROR(VLOOKUP(G246,'AM23.Param'!$C$61:$D$407,2,FALSE),"")</f>
        <v/>
      </c>
      <c r="C246" s="379"/>
      <c r="D246" s="380"/>
      <c r="E246" s="379"/>
      <c r="F246" s="380"/>
      <c r="G246" s="379"/>
      <c r="H246" s="380"/>
      <c r="I246" s="381" t="str">
        <f t="shared" si="42"/>
        <v/>
      </c>
      <c r="J246" s="382"/>
      <c r="K246" s="382"/>
      <c r="L246" s="379"/>
      <c r="M246" s="380"/>
      <c r="N246" s="379"/>
      <c r="O246" s="379"/>
      <c r="P246" s="383"/>
      <c r="Q246" s="383"/>
      <c r="R246" s="383"/>
      <c r="S246" s="384">
        <f t="shared" si="47"/>
        <v>0</v>
      </c>
      <c r="U246" s="30">
        <v>229</v>
      </c>
      <c r="V246" s="42"/>
      <c r="X246" s="42"/>
      <c r="Y246" s="42"/>
      <c r="Z246" s="43">
        <f>SUMIFS('AM23.Financial Instruments'!O$7:O$223,'AM23.Financial Instruments'!$M$7:$M$223,D248)</f>
        <v>0</v>
      </c>
      <c r="AA246" s="42"/>
      <c r="AB246" s="42"/>
      <c r="AC246" s="42"/>
      <c r="AD246" s="44">
        <f t="shared" si="48"/>
        <v>0</v>
      </c>
      <c r="AF246" s="45"/>
      <c r="AH246" s="45"/>
      <c r="AI246" s="45"/>
      <c r="AJ246" s="45"/>
      <c r="AK246" s="45"/>
      <c r="AL246" s="45"/>
      <c r="AM246" s="45"/>
      <c r="AN246" s="44">
        <f t="shared" si="49"/>
        <v>0</v>
      </c>
      <c r="AP246" s="396">
        <f t="array" ref="AP246">SUMPRODUCT(V$18:V$217*(H$18:H$217=$D246)*(J$18:J$217))</f>
        <v>0</v>
      </c>
      <c r="AQ246" s="397">
        <f t="shared" si="51"/>
        <v>0</v>
      </c>
      <c r="AR246" s="398">
        <f t="shared" si="52"/>
        <v>0</v>
      </c>
      <c r="AS246" s="397">
        <f t="array" ref="AS246">SUMPRODUCT(AF$18:AF$217*(H$18:H$217=$D246)*(J$18:J$217))</f>
        <v>0</v>
      </c>
      <c r="AT246" s="397">
        <f t="shared" si="53"/>
        <v>0</v>
      </c>
      <c r="AU246" s="398">
        <f t="shared" si="54"/>
        <v>0</v>
      </c>
      <c r="AV246" s="399" t="str">
        <f t="shared" si="55"/>
        <v/>
      </c>
    </row>
    <row r="247" spans="1:48" x14ac:dyDescent="0.2">
      <c r="A247" s="46">
        <f t="shared" si="50"/>
        <v>230</v>
      </c>
      <c r="B247" s="378" t="str">
        <f>IFERROR(VLOOKUP(G247,'AM23.Param'!$C$61:$D$407,2,FALSE),"")</f>
        <v/>
      </c>
      <c r="C247" s="379"/>
      <c r="D247" s="380"/>
      <c r="E247" s="379"/>
      <c r="F247" s="380"/>
      <c r="G247" s="379"/>
      <c r="H247" s="380"/>
      <c r="I247" s="381" t="str">
        <f t="shared" si="42"/>
        <v/>
      </c>
      <c r="J247" s="382"/>
      <c r="K247" s="382"/>
      <c r="L247" s="379"/>
      <c r="M247" s="380"/>
      <c r="N247" s="379"/>
      <c r="O247" s="379"/>
      <c r="P247" s="383"/>
      <c r="Q247" s="383"/>
      <c r="R247" s="383"/>
      <c r="S247" s="384">
        <f t="shared" si="47"/>
        <v>0</v>
      </c>
      <c r="U247" s="30">
        <v>230</v>
      </c>
      <c r="V247" s="42"/>
      <c r="X247" s="42"/>
      <c r="Y247" s="42"/>
      <c r="Z247" s="43">
        <f>SUMIFS('AM23.Financial Instruments'!O$7:O$223,'AM23.Financial Instruments'!$M$7:$M$223,D249)</f>
        <v>0</v>
      </c>
      <c r="AA247" s="42"/>
      <c r="AB247" s="42"/>
      <c r="AC247" s="42"/>
      <c r="AD247" s="44">
        <f t="shared" si="48"/>
        <v>0</v>
      </c>
      <c r="AF247" s="45"/>
      <c r="AH247" s="45"/>
      <c r="AI247" s="45"/>
      <c r="AJ247" s="45"/>
      <c r="AK247" s="45"/>
      <c r="AL247" s="45"/>
      <c r="AM247" s="45"/>
      <c r="AN247" s="44">
        <f t="shared" si="49"/>
        <v>0</v>
      </c>
      <c r="AP247" s="396">
        <f t="array" ref="AP247">SUMPRODUCT(V$18:V$217*(H$18:H$217=$D247)*(J$18:J$217))</f>
        <v>0</v>
      </c>
      <c r="AQ247" s="397">
        <f t="shared" si="51"/>
        <v>0</v>
      </c>
      <c r="AR247" s="398">
        <f t="shared" si="52"/>
        <v>0</v>
      </c>
      <c r="AS247" s="397">
        <f t="array" ref="AS247">SUMPRODUCT(AF$18:AF$217*(H$18:H$217=$D247)*(J$18:J$217))</f>
        <v>0</v>
      </c>
      <c r="AT247" s="397">
        <f t="shared" si="53"/>
        <v>0</v>
      </c>
      <c r="AU247" s="398">
        <f t="shared" si="54"/>
        <v>0</v>
      </c>
      <c r="AV247" s="399" t="str">
        <f t="shared" si="55"/>
        <v/>
      </c>
    </row>
    <row r="248" spans="1:48" x14ac:dyDescent="0.2">
      <c r="A248" s="46">
        <f t="shared" si="50"/>
        <v>231</v>
      </c>
      <c r="B248" s="378" t="str">
        <f>IFERROR(VLOOKUP(G248,'AM23.Param'!$C$61:$D$407,2,FALSE),"")</f>
        <v/>
      </c>
      <c r="C248" s="379"/>
      <c r="D248" s="380"/>
      <c r="E248" s="379"/>
      <c r="F248" s="380"/>
      <c r="G248" s="379"/>
      <c r="H248" s="380"/>
      <c r="I248" s="381" t="str">
        <f t="shared" si="42"/>
        <v/>
      </c>
      <c r="J248" s="382"/>
      <c r="K248" s="382"/>
      <c r="L248" s="379"/>
      <c r="M248" s="380"/>
      <c r="N248" s="379"/>
      <c r="O248" s="379"/>
      <c r="P248" s="383"/>
      <c r="Q248" s="383"/>
      <c r="R248" s="383"/>
      <c r="S248" s="384">
        <f t="shared" si="47"/>
        <v>0</v>
      </c>
      <c r="U248" s="30">
        <v>231</v>
      </c>
      <c r="V248" s="42"/>
      <c r="X248" s="42"/>
      <c r="Y248" s="42"/>
      <c r="Z248" s="43">
        <f>SUMIFS('AM23.Financial Instruments'!O$7:O$223,'AM23.Financial Instruments'!$M$7:$M$223,D250)</f>
        <v>0</v>
      </c>
      <c r="AA248" s="42"/>
      <c r="AB248" s="42"/>
      <c r="AC248" s="42"/>
      <c r="AD248" s="44">
        <f t="shared" si="48"/>
        <v>0</v>
      </c>
      <c r="AF248" s="45"/>
      <c r="AH248" s="45"/>
      <c r="AI248" s="45"/>
      <c r="AJ248" s="45"/>
      <c r="AK248" s="45"/>
      <c r="AL248" s="45"/>
      <c r="AM248" s="45"/>
      <c r="AN248" s="44">
        <f t="shared" si="49"/>
        <v>0</v>
      </c>
      <c r="AP248" s="396">
        <f t="array" ref="AP248">SUMPRODUCT(V$18:V$217*(H$18:H$217=$D248)*(J$18:J$217))</f>
        <v>0</v>
      </c>
      <c r="AQ248" s="397">
        <f t="shared" si="51"/>
        <v>0</v>
      </c>
      <c r="AR248" s="398">
        <f t="shared" si="52"/>
        <v>0</v>
      </c>
      <c r="AS248" s="397">
        <f t="array" ref="AS248">SUMPRODUCT(AF$18:AF$217*(H$18:H$217=$D248)*(J$18:J$217))</f>
        <v>0</v>
      </c>
      <c r="AT248" s="397">
        <f t="shared" si="53"/>
        <v>0</v>
      </c>
      <c r="AU248" s="398">
        <f t="shared" si="54"/>
        <v>0</v>
      </c>
      <c r="AV248" s="399" t="str">
        <f t="shared" si="55"/>
        <v/>
      </c>
    </row>
    <row r="249" spans="1:48" x14ac:dyDescent="0.2">
      <c r="A249" s="46">
        <f t="shared" si="50"/>
        <v>232</v>
      </c>
      <c r="B249" s="378" t="str">
        <f>IFERROR(VLOOKUP(G249,'AM23.Param'!$C$61:$D$407,2,FALSE),"")</f>
        <v/>
      </c>
      <c r="C249" s="379"/>
      <c r="D249" s="380"/>
      <c r="E249" s="379"/>
      <c r="F249" s="380"/>
      <c r="G249" s="379"/>
      <c r="H249" s="380"/>
      <c r="I249" s="381" t="str">
        <f t="shared" si="42"/>
        <v/>
      </c>
      <c r="J249" s="382"/>
      <c r="K249" s="382"/>
      <c r="L249" s="379"/>
      <c r="M249" s="380"/>
      <c r="N249" s="379"/>
      <c r="O249" s="379"/>
      <c r="P249" s="383"/>
      <c r="Q249" s="383"/>
      <c r="R249" s="383"/>
      <c r="S249" s="384">
        <f t="shared" si="47"/>
        <v>0</v>
      </c>
      <c r="U249" s="30">
        <v>232</v>
      </c>
      <c r="V249" s="42"/>
      <c r="X249" s="42"/>
      <c r="Y249" s="42"/>
      <c r="Z249" s="43">
        <f>SUMIFS('AM23.Financial Instruments'!O$7:O$223,'AM23.Financial Instruments'!$M$7:$M$223,D251)</f>
        <v>0</v>
      </c>
      <c r="AA249" s="42"/>
      <c r="AB249" s="42"/>
      <c r="AC249" s="42"/>
      <c r="AD249" s="44">
        <f t="shared" si="48"/>
        <v>0</v>
      </c>
      <c r="AF249" s="45"/>
      <c r="AH249" s="45"/>
      <c r="AI249" s="45"/>
      <c r="AJ249" s="45"/>
      <c r="AK249" s="45"/>
      <c r="AL249" s="45"/>
      <c r="AM249" s="45"/>
      <c r="AN249" s="44">
        <f t="shared" si="49"/>
        <v>0</v>
      </c>
      <c r="AP249" s="396">
        <f t="array" ref="AP249">SUMPRODUCT(V$18:V$217*(H$18:H$217=$D249)*(J$18:J$217))</f>
        <v>0</v>
      </c>
      <c r="AQ249" s="397">
        <f t="shared" si="51"/>
        <v>0</v>
      </c>
      <c r="AR249" s="398">
        <f t="shared" si="52"/>
        <v>0</v>
      </c>
      <c r="AS249" s="397">
        <f t="array" ref="AS249">SUMPRODUCT(AF$18:AF$217*(H$18:H$217=$D249)*(J$18:J$217))</f>
        <v>0</v>
      </c>
      <c r="AT249" s="397">
        <f t="shared" si="53"/>
        <v>0</v>
      </c>
      <c r="AU249" s="398">
        <f t="shared" si="54"/>
        <v>0</v>
      </c>
      <c r="AV249" s="399" t="str">
        <f t="shared" si="55"/>
        <v/>
      </c>
    </row>
    <row r="250" spans="1:48" x14ac:dyDescent="0.2">
      <c r="A250" s="46">
        <f t="shared" si="50"/>
        <v>233</v>
      </c>
      <c r="B250" s="378" t="str">
        <f>IFERROR(VLOOKUP(G250,'AM23.Param'!$C$61:$D$407,2,FALSE),"")</f>
        <v/>
      </c>
      <c r="C250" s="379"/>
      <c r="D250" s="380"/>
      <c r="E250" s="379"/>
      <c r="F250" s="380"/>
      <c r="G250" s="379"/>
      <c r="H250" s="380"/>
      <c r="I250" s="381" t="str">
        <f t="shared" si="42"/>
        <v/>
      </c>
      <c r="J250" s="382"/>
      <c r="K250" s="382"/>
      <c r="L250" s="379"/>
      <c r="M250" s="380"/>
      <c r="N250" s="379"/>
      <c r="O250" s="379"/>
      <c r="P250" s="383"/>
      <c r="Q250" s="383"/>
      <c r="R250" s="383"/>
      <c r="S250" s="384">
        <f t="shared" si="47"/>
        <v>0</v>
      </c>
      <c r="U250" s="30">
        <v>233</v>
      </c>
      <c r="V250" s="42"/>
      <c r="X250" s="42"/>
      <c r="Y250" s="42"/>
      <c r="Z250" s="43">
        <f>SUMIFS('AM23.Financial Instruments'!O$7:O$223,'AM23.Financial Instruments'!$M$7:$M$223,D252)</f>
        <v>0</v>
      </c>
      <c r="AA250" s="42"/>
      <c r="AB250" s="42"/>
      <c r="AC250" s="42"/>
      <c r="AD250" s="44">
        <f t="shared" si="48"/>
        <v>0</v>
      </c>
      <c r="AF250" s="45"/>
      <c r="AH250" s="45"/>
      <c r="AI250" s="45"/>
      <c r="AJ250" s="45"/>
      <c r="AK250" s="45"/>
      <c r="AL250" s="45"/>
      <c r="AM250" s="45"/>
      <c r="AN250" s="44">
        <f t="shared" si="49"/>
        <v>0</v>
      </c>
      <c r="AP250" s="396">
        <f t="array" ref="AP250">SUMPRODUCT(V$18:V$217*(H$18:H$217=$D250)*(J$18:J$217))</f>
        <v>0</v>
      </c>
      <c r="AQ250" s="397">
        <f t="shared" si="51"/>
        <v>0</v>
      </c>
      <c r="AR250" s="398">
        <f t="shared" si="52"/>
        <v>0</v>
      </c>
      <c r="AS250" s="397">
        <f t="array" ref="AS250">SUMPRODUCT(AF$18:AF$217*(H$18:H$217=$D250)*(J$18:J$217))</f>
        <v>0</v>
      </c>
      <c r="AT250" s="397">
        <f t="shared" si="53"/>
        <v>0</v>
      </c>
      <c r="AU250" s="398">
        <f t="shared" si="54"/>
        <v>0</v>
      </c>
      <c r="AV250" s="399" t="str">
        <f t="shared" si="55"/>
        <v/>
      </c>
    </row>
    <row r="251" spans="1:48" x14ac:dyDescent="0.2">
      <c r="A251" s="46">
        <f t="shared" si="50"/>
        <v>234</v>
      </c>
      <c r="B251" s="378" t="str">
        <f>IFERROR(VLOOKUP(G251,'AM23.Param'!$C$61:$D$407,2,FALSE),"")</f>
        <v/>
      </c>
      <c r="C251" s="379"/>
      <c r="D251" s="380"/>
      <c r="E251" s="379"/>
      <c r="F251" s="380"/>
      <c r="G251" s="379"/>
      <c r="H251" s="380"/>
      <c r="I251" s="381" t="str">
        <f t="shared" si="42"/>
        <v/>
      </c>
      <c r="J251" s="382"/>
      <c r="K251" s="382"/>
      <c r="L251" s="379"/>
      <c r="M251" s="380"/>
      <c r="N251" s="379"/>
      <c r="O251" s="379"/>
      <c r="P251" s="383"/>
      <c r="Q251" s="383"/>
      <c r="R251" s="383"/>
      <c r="S251" s="384">
        <f t="shared" si="47"/>
        <v>0</v>
      </c>
      <c r="U251" s="30">
        <v>234</v>
      </c>
      <c r="V251" s="42"/>
      <c r="X251" s="42"/>
      <c r="Y251" s="42"/>
      <c r="Z251" s="43">
        <f>SUMIFS('AM23.Financial Instruments'!O$7:O$223,'AM23.Financial Instruments'!$M$7:$M$223,D253)</f>
        <v>0</v>
      </c>
      <c r="AA251" s="42"/>
      <c r="AB251" s="42"/>
      <c r="AC251" s="42"/>
      <c r="AD251" s="44">
        <f t="shared" si="48"/>
        <v>0</v>
      </c>
      <c r="AF251" s="45"/>
      <c r="AH251" s="45"/>
      <c r="AI251" s="45"/>
      <c r="AJ251" s="45"/>
      <c r="AK251" s="45"/>
      <c r="AL251" s="45"/>
      <c r="AM251" s="45"/>
      <c r="AN251" s="44">
        <f t="shared" si="49"/>
        <v>0</v>
      </c>
      <c r="AP251" s="396">
        <f t="array" ref="AP251">SUMPRODUCT(V$18:V$217*(H$18:H$217=$D251)*(J$18:J$217))</f>
        <v>0</v>
      </c>
      <c r="AQ251" s="397">
        <f t="shared" si="51"/>
        <v>0</v>
      </c>
      <c r="AR251" s="398">
        <f t="shared" si="52"/>
        <v>0</v>
      </c>
      <c r="AS251" s="397">
        <f t="array" ref="AS251">SUMPRODUCT(AF$18:AF$217*(H$18:H$217=$D251)*(J$18:J$217))</f>
        <v>0</v>
      </c>
      <c r="AT251" s="397">
        <f t="shared" si="53"/>
        <v>0</v>
      </c>
      <c r="AU251" s="398">
        <f t="shared" si="54"/>
        <v>0</v>
      </c>
      <c r="AV251" s="399" t="str">
        <f t="shared" si="55"/>
        <v/>
      </c>
    </row>
    <row r="252" spans="1:48" x14ac:dyDescent="0.2">
      <c r="A252" s="46">
        <f t="shared" si="50"/>
        <v>235</v>
      </c>
      <c r="B252" s="378" t="str">
        <f>IFERROR(VLOOKUP(G252,'AM23.Param'!$C$61:$D$407,2,FALSE),"")</f>
        <v/>
      </c>
      <c r="C252" s="379"/>
      <c r="D252" s="380"/>
      <c r="E252" s="379"/>
      <c r="F252" s="380"/>
      <c r="G252" s="379"/>
      <c r="H252" s="380"/>
      <c r="I252" s="381" t="str">
        <f t="shared" si="42"/>
        <v/>
      </c>
      <c r="J252" s="382"/>
      <c r="K252" s="382"/>
      <c r="L252" s="379"/>
      <c r="M252" s="380"/>
      <c r="N252" s="379"/>
      <c r="O252" s="379"/>
      <c r="P252" s="383"/>
      <c r="Q252" s="383"/>
      <c r="R252" s="383"/>
      <c r="S252" s="384">
        <f t="shared" si="47"/>
        <v>0</v>
      </c>
      <c r="U252" s="30">
        <v>235</v>
      </c>
      <c r="V252" s="42"/>
      <c r="X252" s="42"/>
      <c r="Y252" s="42"/>
      <c r="Z252" s="43">
        <f>SUMIFS('AM23.Financial Instruments'!O$7:O$223,'AM23.Financial Instruments'!$M$7:$M$223,D254)</f>
        <v>0</v>
      </c>
      <c r="AA252" s="42"/>
      <c r="AB252" s="42"/>
      <c r="AC252" s="42"/>
      <c r="AD252" s="44">
        <f t="shared" si="48"/>
        <v>0</v>
      </c>
      <c r="AF252" s="45"/>
      <c r="AH252" s="45"/>
      <c r="AI252" s="45"/>
      <c r="AJ252" s="45"/>
      <c r="AK252" s="45"/>
      <c r="AL252" s="45"/>
      <c r="AM252" s="45"/>
      <c r="AN252" s="44">
        <f t="shared" si="49"/>
        <v>0</v>
      </c>
      <c r="AP252" s="396">
        <f t="array" ref="AP252">SUMPRODUCT(V$18:V$217*(H$18:H$217=$D252)*(J$18:J$217))</f>
        <v>0</v>
      </c>
      <c r="AQ252" s="397">
        <f t="shared" si="51"/>
        <v>0</v>
      </c>
      <c r="AR252" s="398">
        <f t="shared" si="52"/>
        <v>0</v>
      </c>
      <c r="AS252" s="397">
        <f t="array" ref="AS252">SUMPRODUCT(AF$18:AF$217*(H$18:H$217=$D252)*(J$18:J$217))</f>
        <v>0</v>
      </c>
      <c r="AT252" s="397">
        <f t="shared" si="53"/>
        <v>0</v>
      </c>
      <c r="AU252" s="398">
        <f t="shared" si="54"/>
        <v>0</v>
      </c>
      <c r="AV252" s="399" t="str">
        <f t="shared" si="55"/>
        <v/>
      </c>
    </row>
    <row r="253" spans="1:48" x14ac:dyDescent="0.2">
      <c r="A253" s="46">
        <f t="shared" si="50"/>
        <v>236</v>
      </c>
      <c r="B253" s="378" t="str">
        <f>IFERROR(VLOOKUP(G253,'AM23.Param'!$C$61:$D$407,2,FALSE),"")</f>
        <v/>
      </c>
      <c r="C253" s="379"/>
      <c r="D253" s="380"/>
      <c r="E253" s="379"/>
      <c r="F253" s="380"/>
      <c r="G253" s="379"/>
      <c r="H253" s="380"/>
      <c r="I253" s="381" t="str">
        <f t="shared" si="42"/>
        <v/>
      </c>
      <c r="J253" s="382"/>
      <c r="K253" s="382"/>
      <c r="L253" s="379"/>
      <c r="M253" s="380"/>
      <c r="N253" s="379"/>
      <c r="O253" s="379"/>
      <c r="P253" s="383"/>
      <c r="Q253" s="383"/>
      <c r="R253" s="383"/>
      <c r="S253" s="384">
        <f t="shared" si="47"/>
        <v>0</v>
      </c>
      <c r="U253" s="30">
        <v>236</v>
      </c>
      <c r="V253" s="42"/>
      <c r="X253" s="42"/>
      <c r="Y253" s="42"/>
      <c r="Z253" s="43">
        <f>SUMIFS('AM23.Financial Instruments'!O$7:O$223,'AM23.Financial Instruments'!$M$7:$M$223,D255)</f>
        <v>0</v>
      </c>
      <c r="AA253" s="42"/>
      <c r="AB253" s="42"/>
      <c r="AC253" s="42"/>
      <c r="AD253" s="44">
        <f t="shared" si="48"/>
        <v>0</v>
      </c>
      <c r="AF253" s="45"/>
      <c r="AH253" s="45"/>
      <c r="AI253" s="45"/>
      <c r="AJ253" s="45"/>
      <c r="AK253" s="45"/>
      <c r="AL253" s="45"/>
      <c r="AM253" s="45"/>
      <c r="AN253" s="44">
        <f t="shared" si="49"/>
        <v>0</v>
      </c>
      <c r="AP253" s="396">
        <f t="array" ref="AP253">SUMPRODUCT(V$18:V$217*(H$18:H$217=$D253)*(J$18:J$217))</f>
        <v>0</v>
      </c>
      <c r="AQ253" s="397">
        <f t="shared" si="51"/>
        <v>0</v>
      </c>
      <c r="AR253" s="398">
        <f t="shared" si="52"/>
        <v>0</v>
      </c>
      <c r="AS253" s="397">
        <f t="array" ref="AS253">SUMPRODUCT(AF$18:AF$217*(H$18:H$217=$D253)*(J$18:J$217))</f>
        <v>0</v>
      </c>
      <c r="AT253" s="397">
        <f t="shared" si="53"/>
        <v>0</v>
      </c>
      <c r="AU253" s="398">
        <f t="shared" si="54"/>
        <v>0</v>
      </c>
      <c r="AV253" s="399" t="str">
        <f t="shared" si="55"/>
        <v/>
      </c>
    </row>
    <row r="254" spans="1:48" x14ac:dyDescent="0.2">
      <c r="A254" s="46">
        <f t="shared" si="50"/>
        <v>237</v>
      </c>
      <c r="B254" s="378" t="str">
        <f>IFERROR(VLOOKUP(G254,'AM23.Param'!$C$61:$D$407,2,FALSE),"")</f>
        <v/>
      </c>
      <c r="C254" s="379"/>
      <c r="D254" s="380"/>
      <c r="E254" s="379"/>
      <c r="F254" s="380"/>
      <c r="G254" s="379"/>
      <c r="H254" s="380"/>
      <c r="I254" s="381" t="str">
        <f t="shared" si="42"/>
        <v/>
      </c>
      <c r="J254" s="382"/>
      <c r="K254" s="382"/>
      <c r="L254" s="379"/>
      <c r="M254" s="380"/>
      <c r="N254" s="379"/>
      <c r="O254" s="379"/>
      <c r="P254" s="383"/>
      <c r="Q254" s="383"/>
      <c r="R254" s="383"/>
      <c r="S254" s="384">
        <f t="shared" si="47"/>
        <v>0</v>
      </c>
      <c r="U254" s="30">
        <v>237</v>
      </c>
      <c r="V254" s="42"/>
      <c r="X254" s="42"/>
      <c r="Y254" s="42"/>
      <c r="Z254" s="43">
        <f>SUMIFS('AM23.Financial Instruments'!O$7:O$223,'AM23.Financial Instruments'!$M$7:$M$223,D256)</f>
        <v>0</v>
      </c>
      <c r="AA254" s="42"/>
      <c r="AB254" s="42"/>
      <c r="AC254" s="42"/>
      <c r="AD254" s="44">
        <f t="shared" si="48"/>
        <v>0</v>
      </c>
      <c r="AF254" s="45"/>
      <c r="AH254" s="45"/>
      <c r="AI254" s="45"/>
      <c r="AJ254" s="45"/>
      <c r="AK254" s="45"/>
      <c r="AL254" s="45"/>
      <c r="AM254" s="45"/>
      <c r="AN254" s="44">
        <f t="shared" si="49"/>
        <v>0</v>
      </c>
      <c r="AP254" s="396">
        <f t="array" ref="AP254">SUMPRODUCT(V$18:V$217*(H$18:H$217=$D254)*(J$18:J$217))</f>
        <v>0</v>
      </c>
      <c r="AQ254" s="397">
        <f t="shared" si="51"/>
        <v>0</v>
      </c>
      <c r="AR254" s="398">
        <f t="shared" si="52"/>
        <v>0</v>
      </c>
      <c r="AS254" s="397">
        <f t="array" ref="AS254">SUMPRODUCT(AF$18:AF$217*(H$18:H$217=$D254)*(J$18:J$217))</f>
        <v>0</v>
      </c>
      <c r="AT254" s="397">
        <f t="shared" si="53"/>
        <v>0</v>
      </c>
      <c r="AU254" s="398">
        <f t="shared" si="54"/>
        <v>0</v>
      </c>
      <c r="AV254" s="399" t="str">
        <f t="shared" si="55"/>
        <v/>
      </c>
    </row>
    <row r="255" spans="1:48" x14ac:dyDescent="0.2">
      <c r="A255" s="46">
        <f t="shared" si="50"/>
        <v>238</v>
      </c>
      <c r="B255" s="378" t="str">
        <f>IFERROR(VLOOKUP(G255,'AM23.Param'!$C$61:$D$407,2,FALSE),"")</f>
        <v/>
      </c>
      <c r="C255" s="379"/>
      <c r="D255" s="380"/>
      <c r="E255" s="379"/>
      <c r="F255" s="380"/>
      <c r="G255" s="379"/>
      <c r="H255" s="380"/>
      <c r="I255" s="381" t="str">
        <f t="shared" si="42"/>
        <v/>
      </c>
      <c r="J255" s="382"/>
      <c r="K255" s="382"/>
      <c r="L255" s="379"/>
      <c r="M255" s="380"/>
      <c r="N255" s="379"/>
      <c r="O255" s="379"/>
      <c r="P255" s="383"/>
      <c r="Q255" s="383"/>
      <c r="R255" s="383"/>
      <c r="S255" s="384">
        <f t="shared" si="47"/>
        <v>0</v>
      </c>
      <c r="U255" s="30">
        <v>238</v>
      </c>
      <c r="V255" s="42"/>
      <c r="X255" s="42"/>
      <c r="Y255" s="42"/>
      <c r="Z255" s="43">
        <f>SUMIFS('AM23.Financial Instruments'!O$7:O$223,'AM23.Financial Instruments'!$M$7:$M$223,D257)</f>
        <v>0</v>
      </c>
      <c r="AA255" s="42"/>
      <c r="AB255" s="42"/>
      <c r="AC255" s="42"/>
      <c r="AD255" s="44">
        <f t="shared" si="48"/>
        <v>0</v>
      </c>
      <c r="AF255" s="45"/>
      <c r="AH255" s="45"/>
      <c r="AI255" s="45"/>
      <c r="AJ255" s="45"/>
      <c r="AK255" s="45"/>
      <c r="AL255" s="45"/>
      <c r="AM255" s="45"/>
      <c r="AN255" s="44">
        <f t="shared" si="49"/>
        <v>0</v>
      </c>
      <c r="AP255" s="396">
        <f t="array" ref="AP255">SUMPRODUCT(V$18:V$217*(H$18:H$217=$D255)*(J$18:J$217))</f>
        <v>0</v>
      </c>
      <c r="AQ255" s="397">
        <f t="shared" si="51"/>
        <v>0</v>
      </c>
      <c r="AR255" s="398">
        <f t="shared" si="52"/>
        <v>0</v>
      </c>
      <c r="AS255" s="397">
        <f t="array" ref="AS255">SUMPRODUCT(AF$18:AF$217*(H$18:H$217=$D255)*(J$18:J$217))</f>
        <v>0</v>
      </c>
      <c r="AT255" s="397">
        <f t="shared" si="53"/>
        <v>0</v>
      </c>
      <c r="AU255" s="398">
        <f t="shared" si="54"/>
        <v>0</v>
      </c>
      <c r="AV255" s="399" t="str">
        <f t="shared" si="55"/>
        <v/>
      </c>
    </row>
    <row r="256" spans="1:48" x14ac:dyDescent="0.2">
      <c r="A256" s="46">
        <f t="shared" si="50"/>
        <v>239</v>
      </c>
      <c r="B256" s="378" t="str">
        <f>IFERROR(VLOOKUP(G256,'AM23.Param'!$C$61:$D$407,2,FALSE),"")</f>
        <v/>
      </c>
      <c r="C256" s="379"/>
      <c r="D256" s="380"/>
      <c r="E256" s="379"/>
      <c r="F256" s="380"/>
      <c r="G256" s="379"/>
      <c r="H256" s="380"/>
      <c r="I256" s="381" t="str">
        <f t="shared" si="42"/>
        <v/>
      </c>
      <c r="J256" s="382"/>
      <c r="K256" s="382"/>
      <c r="L256" s="379"/>
      <c r="M256" s="380"/>
      <c r="N256" s="379"/>
      <c r="O256" s="379"/>
      <c r="P256" s="383"/>
      <c r="Q256" s="383"/>
      <c r="R256" s="383"/>
      <c r="S256" s="384">
        <f t="shared" si="47"/>
        <v>0</v>
      </c>
      <c r="U256" s="30">
        <v>239</v>
      </c>
      <c r="V256" s="42"/>
      <c r="X256" s="42"/>
      <c r="Y256" s="42"/>
      <c r="Z256" s="43">
        <f>SUMIFS('AM23.Financial Instruments'!O$7:O$223,'AM23.Financial Instruments'!$M$7:$M$223,D258)</f>
        <v>0</v>
      </c>
      <c r="AA256" s="42"/>
      <c r="AB256" s="42"/>
      <c r="AC256" s="42"/>
      <c r="AD256" s="44">
        <f t="shared" si="48"/>
        <v>0</v>
      </c>
      <c r="AF256" s="45"/>
      <c r="AH256" s="45"/>
      <c r="AI256" s="45"/>
      <c r="AJ256" s="45"/>
      <c r="AK256" s="45"/>
      <c r="AL256" s="45"/>
      <c r="AM256" s="45"/>
      <c r="AN256" s="44">
        <f t="shared" si="49"/>
        <v>0</v>
      </c>
      <c r="AP256" s="396">
        <f t="array" ref="AP256">SUMPRODUCT(V$18:V$217*(H$18:H$217=$D256)*(J$18:J$217))</f>
        <v>0</v>
      </c>
      <c r="AQ256" s="397">
        <f t="shared" si="51"/>
        <v>0</v>
      </c>
      <c r="AR256" s="398">
        <f t="shared" si="52"/>
        <v>0</v>
      </c>
      <c r="AS256" s="397">
        <f t="array" ref="AS256">SUMPRODUCT(AF$18:AF$217*(H$18:H$217=$D256)*(J$18:J$217))</f>
        <v>0</v>
      </c>
      <c r="AT256" s="397">
        <f t="shared" si="53"/>
        <v>0</v>
      </c>
      <c r="AU256" s="398">
        <f t="shared" si="54"/>
        <v>0</v>
      </c>
      <c r="AV256" s="399" t="str">
        <f t="shared" si="55"/>
        <v/>
      </c>
    </row>
    <row r="257" spans="1:48" x14ac:dyDescent="0.2">
      <c r="A257" s="46">
        <f t="shared" si="50"/>
        <v>240</v>
      </c>
      <c r="B257" s="378" t="str">
        <f>IFERROR(VLOOKUP(G257,'AM23.Param'!$C$61:$D$407,2,FALSE),"")</f>
        <v/>
      </c>
      <c r="C257" s="379"/>
      <c r="D257" s="380"/>
      <c r="E257" s="379"/>
      <c r="F257" s="380"/>
      <c r="G257" s="379"/>
      <c r="H257" s="380"/>
      <c r="I257" s="381" t="str">
        <f t="shared" si="42"/>
        <v/>
      </c>
      <c r="J257" s="382"/>
      <c r="K257" s="382"/>
      <c r="L257" s="379"/>
      <c r="M257" s="380"/>
      <c r="N257" s="379"/>
      <c r="O257" s="379"/>
      <c r="P257" s="383"/>
      <c r="Q257" s="383"/>
      <c r="R257" s="383"/>
      <c r="S257" s="384">
        <f t="shared" si="47"/>
        <v>0</v>
      </c>
      <c r="U257" s="30">
        <v>240</v>
      </c>
      <c r="V257" s="42"/>
      <c r="X257" s="42"/>
      <c r="Y257" s="42"/>
      <c r="Z257" s="43">
        <f>SUMIFS('AM23.Financial Instruments'!O$7:O$223,'AM23.Financial Instruments'!$M$7:$M$223,D259)</f>
        <v>0</v>
      </c>
      <c r="AA257" s="42"/>
      <c r="AB257" s="42"/>
      <c r="AC257" s="42"/>
      <c r="AD257" s="44">
        <f t="shared" si="48"/>
        <v>0</v>
      </c>
      <c r="AF257" s="45"/>
      <c r="AH257" s="45"/>
      <c r="AI257" s="45"/>
      <c r="AJ257" s="45"/>
      <c r="AK257" s="45"/>
      <c r="AL257" s="45"/>
      <c r="AM257" s="45"/>
      <c r="AN257" s="44">
        <f t="shared" si="49"/>
        <v>0</v>
      </c>
      <c r="AP257" s="396">
        <f t="array" ref="AP257">SUMPRODUCT(V$18:V$217*(H$18:H$217=$D257)*(J$18:J$217))</f>
        <v>0</v>
      </c>
      <c r="AQ257" s="397">
        <f t="shared" si="51"/>
        <v>0</v>
      </c>
      <c r="AR257" s="398">
        <f t="shared" si="52"/>
        <v>0</v>
      </c>
      <c r="AS257" s="397">
        <f t="array" ref="AS257">SUMPRODUCT(AF$18:AF$217*(H$18:H$217=$D257)*(J$18:J$217))</f>
        <v>0</v>
      </c>
      <c r="AT257" s="397">
        <f t="shared" si="53"/>
        <v>0</v>
      </c>
      <c r="AU257" s="398">
        <f t="shared" si="54"/>
        <v>0</v>
      </c>
      <c r="AV257" s="399" t="str">
        <f t="shared" si="55"/>
        <v/>
      </c>
    </row>
    <row r="258" spans="1:48" x14ac:dyDescent="0.2">
      <c r="A258" s="46">
        <f t="shared" si="50"/>
        <v>241</v>
      </c>
      <c r="B258" s="378" t="str">
        <f>IFERROR(VLOOKUP(G258,'AM23.Param'!$C$61:$D$407,2,FALSE),"")</f>
        <v/>
      </c>
      <c r="C258" s="379"/>
      <c r="D258" s="380"/>
      <c r="E258" s="379"/>
      <c r="F258" s="380"/>
      <c r="G258" s="379"/>
      <c r="H258" s="380"/>
      <c r="I258" s="381" t="str">
        <f t="shared" si="42"/>
        <v/>
      </c>
      <c r="J258" s="382"/>
      <c r="K258" s="382"/>
      <c r="L258" s="379"/>
      <c r="M258" s="380"/>
      <c r="N258" s="379"/>
      <c r="O258" s="379"/>
      <c r="P258" s="383"/>
      <c r="Q258" s="383"/>
      <c r="R258" s="383"/>
      <c r="S258" s="384">
        <f t="shared" si="47"/>
        <v>0</v>
      </c>
      <c r="U258" s="30">
        <v>241</v>
      </c>
      <c r="V258" s="42"/>
      <c r="X258" s="42"/>
      <c r="Y258" s="42"/>
      <c r="Z258" s="43">
        <f>SUMIFS('AM23.Financial Instruments'!O$7:O$223,'AM23.Financial Instruments'!$M$7:$M$223,D260)</f>
        <v>0</v>
      </c>
      <c r="AA258" s="42"/>
      <c r="AB258" s="42"/>
      <c r="AC258" s="42"/>
      <c r="AD258" s="44">
        <f t="shared" si="48"/>
        <v>0</v>
      </c>
      <c r="AF258" s="45"/>
      <c r="AH258" s="45"/>
      <c r="AI258" s="45"/>
      <c r="AJ258" s="45"/>
      <c r="AK258" s="45"/>
      <c r="AL258" s="45"/>
      <c r="AM258" s="45"/>
      <c r="AN258" s="44">
        <f t="shared" si="49"/>
        <v>0</v>
      </c>
      <c r="AP258" s="396">
        <f t="array" ref="AP258">SUMPRODUCT(V$18:V$217*(H$18:H$217=$D258)*(J$18:J$217))</f>
        <v>0</v>
      </c>
      <c r="AQ258" s="397">
        <f t="shared" si="51"/>
        <v>0</v>
      </c>
      <c r="AR258" s="398">
        <f t="shared" si="52"/>
        <v>0</v>
      </c>
      <c r="AS258" s="397">
        <f t="array" ref="AS258">SUMPRODUCT(AF$18:AF$217*(H$18:H$217=$D258)*(J$18:J$217))</f>
        <v>0</v>
      </c>
      <c r="AT258" s="397">
        <f t="shared" si="53"/>
        <v>0</v>
      </c>
      <c r="AU258" s="398">
        <f t="shared" si="54"/>
        <v>0</v>
      </c>
      <c r="AV258" s="399" t="str">
        <f t="shared" si="55"/>
        <v/>
      </c>
    </row>
    <row r="259" spans="1:48" x14ac:dyDescent="0.2">
      <c r="A259" s="46">
        <f t="shared" si="50"/>
        <v>242</v>
      </c>
      <c r="B259" s="378" t="str">
        <f>IFERROR(VLOOKUP(G259,'AM23.Param'!$C$61:$D$407,2,FALSE),"")</f>
        <v/>
      </c>
      <c r="C259" s="379"/>
      <c r="D259" s="380"/>
      <c r="E259" s="379"/>
      <c r="F259" s="380"/>
      <c r="G259" s="379"/>
      <c r="H259" s="380"/>
      <c r="I259" s="381" t="str">
        <f t="shared" si="42"/>
        <v/>
      </c>
      <c r="J259" s="382"/>
      <c r="K259" s="382"/>
      <c r="L259" s="379"/>
      <c r="M259" s="380"/>
      <c r="N259" s="379"/>
      <c r="O259" s="379"/>
      <c r="P259" s="383"/>
      <c r="Q259" s="383"/>
      <c r="R259" s="383"/>
      <c r="S259" s="384">
        <f t="shared" si="47"/>
        <v>0</v>
      </c>
      <c r="U259" s="30">
        <v>242</v>
      </c>
      <c r="V259" s="42"/>
      <c r="X259" s="42"/>
      <c r="Y259" s="42"/>
      <c r="Z259" s="43">
        <f>SUMIFS('AM23.Financial Instruments'!O$7:O$223,'AM23.Financial Instruments'!$M$7:$M$223,D261)</f>
        <v>0</v>
      </c>
      <c r="AA259" s="42"/>
      <c r="AB259" s="42"/>
      <c r="AC259" s="42"/>
      <c r="AD259" s="44">
        <f t="shared" si="48"/>
        <v>0</v>
      </c>
      <c r="AF259" s="45"/>
      <c r="AH259" s="45"/>
      <c r="AI259" s="45"/>
      <c r="AJ259" s="45"/>
      <c r="AK259" s="45"/>
      <c r="AL259" s="45"/>
      <c r="AM259" s="45"/>
      <c r="AN259" s="44">
        <f t="shared" si="49"/>
        <v>0</v>
      </c>
      <c r="AP259" s="396">
        <f t="array" ref="AP259">SUMPRODUCT(V$18:V$217*(H$18:H$217=$D259)*(J$18:J$217))</f>
        <v>0</v>
      </c>
      <c r="AQ259" s="397">
        <f t="shared" si="51"/>
        <v>0</v>
      </c>
      <c r="AR259" s="398">
        <f t="shared" si="52"/>
        <v>0</v>
      </c>
      <c r="AS259" s="397">
        <f t="array" ref="AS259">SUMPRODUCT(AF$18:AF$217*(H$18:H$217=$D259)*(J$18:J$217))</f>
        <v>0</v>
      </c>
      <c r="AT259" s="397">
        <f t="shared" si="53"/>
        <v>0</v>
      </c>
      <c r="AU259" s="398">
        <f t="shared" si="54"/>
        <v>0</v>
      </c>
      <c r="AV259" s="399" t="str">
        <f t="shared" si="55"/>
        <v/>
      </c>
    </row>
    <row r="260" spans="1:48" x14ac:dyDescent="0.2">
      <c r="A260" s="46">
        <f t="shared" si="50"/>
        <v>243</v>
      </c>
      <c r="B260" s="378" t="str">
        <f>IFERROR(VLOOKUP(G260,'AM23.Param'!$C$61:$D$407,2,FALSE),"")</f>
        <v/>
      </c>
      <c r="C260" s="379"/>
      <c r="D260" s="380"/>
      <c r="E260" s="379"/>
      <c r="F260" s="380"/>
      <c r="G260" s="379"/>
      <c r="H260" s="380"/>
      <c r="I260" s="381" t="str">
        <f t="shared" si="42"/>
        <v/>
      </c>
      <c r="J260" s="382"/>
      <c r="K260" s="382"/>
      <c r="L260" s="379"/>
      <c r="M260" s="380"/>
      <c r="N260" s="379"/>
      <c r="O260" s="379"/>
      <c r="P260" s="383"/>
      <c r="Q260" s="383"/>
      <c r="R260" s="383"/>
      <c r="S260" s="384">
        <f t="shared" si="47"/>
        <v>0</v>
      </c>
      <c r="U260" s="30">
        <v>243</v>
      </c>
      <c r="V260" s="42"/>
      <c r="X260" s="42"/>
      <c r="Y260" s="42"/>
      <c r="Z260" s="43">
        <f>SUMIFS('AM23.Financial Instruments'!O$7:O$223,'AM23.Financial Instruments'!$M$7:$M$223,D262)</f>
        <v>0</v>
      </c>
      <c r="AA260" s="42"/>
      <c r="AB260" s="42"/>
      <c r="AC260" s="42"/>
      <c r="AD260" s="44">
        <f t="shared" si="48"/>
        <v>0</v>
      </c>
      <c r="AF260" s="45"/>
      <c r="AH260" s="45"/>
      <c r="AI260" s="45"/>
      <c r="AJ260" s="45"/>
      <c r="AK260" s="45"/>
      <c r="AL260" s="45"/>
      <c r="AM260" s="45"/>
      <c r="AN260" s="44">
        <f t="shared" si="49"/>
        <v>0</v>
      </c>
      <c r="AP260" s="396">
        <f t="array" ref="AP260">SUMPRODUCT(V$18:V$217*(H$18:H$217=$D260)*(J$18:J$217))</f>
        <v>0</v>
      </c>
      <c r="AQ260" s="397">
        <f t="shared" si="51"/>
        <v>0</v>
      </c>
      <c r="AR260" s="398">
        <f t="shared" si="52"/>
        <v>0</v>
      </c>
      <c r="AS260" s="397">
        <f t="array" ref="AS260">SUMPRODUCT(AF$18:AF$217*(H$18:H$217=$D260)*(J$18:J$217))</f>
        <v>0</v>
      </c>
      <c r="AT260" s="397">
        <f t="shared" si="53"/>
        <v>0</v>
      </c>
      <c r="AU260" s="398">
        <f t="shared" si="54"/>
        <v>0</v>
      </c>
      <c r="AV260" s="399" t="str">
        <f t="shared" si="55"/>
        <v/>
      </c>
    </row>
    <row r="261" spans="1:48" x14ac:dyDescent="0.2">
      <c r="A261" s="46">
        <f t="shared" si="50"/>
        <v>244</v>
      </c>
      <c r="B261" s="378" t="str">
        <f>IFERROR(VLOOKUP(G261,'AM23.Param'!$C$61:$D$407,2,FALSE),"")</f>
        <v/>
      </c>
      <c r="C261" s="379"/>
      <c r="D261" s="380"/>
      <c r="E261" s="379"/>
      <c r="F261" s="380"/>
      <c r="G261" s="379"/>
      <c r="H261" s="380"/>
      <c r="I261" s="381" t="str">
        <f t="shared" si="42"/>
        <v/>
      </c>
      <c r="J261" s="382"/>
      <c r="K261" s="382"/>
      <c r="L261" s="379"/>
      <c r="M261" s="380"/>
      <c r="N261" s="379"/>
      <c r="O261" s="379"/>
      <c r="P261" s="383"/>
      <c r="Q261" s="383"/>
      <c r="R261" s="383"/>
      <c r="S261" s="384">
        <f t="shared" si="47"/>
        <v>0</v>
      </c>
      <c r="U261" s="30">
        <v>244</v>
      </c>
      <c r="V261" s="42"/>
      <c r="X261" s="42"/>
      <c r="Y261" s="42"/>
      <c r="Z261" s="43">
        <f>SUMIFS('AM23.Financial Instruments'!O$7:O$223,'AM23.Financial Instruments'!$M$7:$M$223,D263)</f>
        <v>0</v>
      </c>
      <c r="AA261" s="42"/>
      <c r="AB261" s="42"/>
      <c r="AC261" s="42"/>
      <c r="AD261" s="44">
        <f t="shared" si="48"/>
        <v>0</v>
      </c>
      <c r="AF261" s="45"/>
      <c r="AH261" s="45"/>
      <c r="AI261" s="45"/>
      <c r="AJ261" s="45"/>
      <c r="AK261" s="45"/>
      <c r="AL261" s="45"/>
      <c r="AM261" s="45"/>
      <c r="AN261" s="44">
        <f t="shared" si="49"/>
        <v>0</v>
      </c>
      <c r="AP261" s="396">
        <f t="array" ref="AP261">SUMPRODUCT(V$18:V$217*(H$18:H$217=$D261)*(J$18:J$217))</f>
        <v>0</v>
      </c>
      <c r="AQ261" s="397">
        <f t="shared" si="51"/>
        <v>0</v>
      </c>
      <c r="AR261" s="398">
        <f t="shared" si="52"/>
        <v>0</v>
      </c>
      <c r="AS261" s="397">
        <f t="array" ref="AS261">SUMPRODUCT(AF$18:AF$217*(H$18:H$217=$D261)*(J$18:J$217))</f>
        <v>0</v>
      </c>
      <c r="AT261" s="397">
        <f t="shared" si="53"/>
        <v>0</v>
      </c>
      <c r="AU261" s="398">
        <f t="shared" si="54"/>
        <v>0</v>
      </c>
      <c r="AV261" s="399" t="str">
        <f t="shared" si="55"/>
        <v/>
      </c>
    </row>
    <row r="262" spans="1:48" x14ac:dyDescent="0.2">
      <c r="A262" s="46">
        <f t="shared" si="50"/>
        <v>245</v>
      </c>
      <c r="B262" s="378" t="str">
        <f>IFERROR(VLOOKUP(G262,'AM23.Param'!$C$61:$D$407,2,FALSE),"")</f>
        <v/>
      </c>
      <c r="C262" s="379"/>
      <c r="D262" s="380"/>
      <c r="E262" s="379"/>
      <c r="F262" s="380"/>
      <c r="G262" s="379"/>
      <c r="H262" s="380"/>
      <c r="I262" s="381" t="str">
        <f t="shared" si="42"/>
        <v/>
      </c>
      <c r="J262" s="382"/>
      <c r="K262" s="382"/>
      <c r="L262" s="379"/>
      <c r="M262" s="380"/>
      <c r="N262" s="379"/>
      <c r="O262" s="379"/>
      <c r="P262" s="383"/>
      <c r="Q262" s="383"/>
      <c r="R262" s="383"/>
      <c r="S262" s="384">
        <f t="shared" si="47"/>
        <v>0</v>
      </c>
      <c r="U262" s="30">
        <v>245</v>
      </c>
      <c r="V262" s="42"/>
      <c r="X262" s="42"/>
      <c r="Y262" s="42"/>
      <c r="Z262" s="43">
        <f>SUMIFS('AM23.Financial Instruments'!O$7:O$223,'AM23.Financial Instruments'!$M$7:$M$223,D264)</f>
        <v>0</v>
      </c>
      <c r="AA262" s="42"/>
      <c r="AB262" s="42"/>
      <c r="AC262" s="42"/>
      <c r="AD262" s="44">
        <f t="shared" si="48"/>
        <v>0</v>
      </c>
      <c r="AF262" s="45"/>
      <c r="AH262" s="45"/>
      <c r="AI262" s="45"/>
      <c r="AJ262" s="45"/>
      <c r="AK262" s="45"/>
      <c r="AL262" s="45"/>
      <c r="AM262" s="45"/>
      <c r="AN262" s="44">
        <f t="shared" si="49"/>
        <v>0</v>
      </c>
      <c r="AP262" s="396">
        <f t="array" ref="AP262">SUMPRODUCT(V$18:V$217*(H$18:H$217=$D262)*(J$18:J$217))</f>
        <v>0</v>
      </c>
      <c r="AQ262" s="397">
        <f t="shared" si="51"/>
        <v>0</v>
      </c>
      <c r="AR262" s="398">
        <f t="shared" si="52"/>
        <v>0</v>
      </c>
      <c r="AS262" s="397">
        <f t="array" ref="AS262">SUMPRODUCT(AF$18:AF$217*(H$18:H$217=$D262)*(J$18:J$217))</f>
        <v>0</v>
      </c>
      <c r="AT262" s="397">
        <f t="shared" si="53"/>
        <v>0</v>
      </c>
      <c r="AU262" s="398">
        <f t="shared" si="54"/>
        <v>0</v>
      </c>
      <c r="AV262" s="399" t="str">
        <f t="shared" si="55"/>
        <v/>
      </c>
    </row>
    <row r="263" spans="1:48" x14ac:dyDescent="0.2">
      <c r="A263" s="46">
        <f t="shared" si="50"/>
        <v>246</v>
      </c>
      <c r="B263" s="378" t="str">
        <f>IFERROR(VLOOKUP(G263,'AM23.Param'!$C$61:$D$407,2,FALSE),"")</f>
        <v/>
      </c>
      <c r="C263" s="379"/>
      <c r="D263" s="380"/>
      <c r="E263" s="379"/>
      <c r="F263" s="380"/>
      <c r="G263" s="379"/>
      <c r="H263" s="380"/>
      <c r="I263" s="381" t="str">
        <f t="shared" si="42"/>
        <v/>
      </c>
      <c r="J263" s="382"/>
      <c r="K263" s="382"/>
      <c r="L263" s="379"/>
      <c r="M263" s="380"/>
      <c r="N263" s="379"/>
      <c r="O263" s="379"/>
      <c r="P263" s="383"/>
      <c r="Q263" s="383"/>
      <c r="R263" s="383"/>
      <c r="S263" s="384">
        <f t="shared" si="47"/>
        <v>0</v>
      </c>
      <c r="U263" s="30">
        <v>246</v>
      </c>
      <c r="V263" s="42"/>
      <c r="X263" s="42"/>
      <c r="Y263" s="42"/>
      <c r="Z263" s="43">
        <f>SUMIFS('AM23.Financial Instruments'!O$7:O$223,'AM23.Financial Instruments'!$M$7:$M$223,D265)</f>
        <v>0</v>
      </c>
      <c r="AA263" s="42"/>
      <c r="AB263" s="42"/>
      <c r="AC263" s="42"/>
      <c r="AD263" s="44">
        <f t="shared" si="48"/>
        <v>0</v>
      </c>
      <c r="AF263" s="45"/>
      <c r="AH263" s="45"/>
      <c r="AI263" s="45"/>
      <c r="AJ263" s="45"/>
      <c r="AK263" s="45"/>
      <c r="AL263" s="45"/>
      <c r="AM263" s="45"/>
      <c r="AN263" s="44">
        <f t="shared" si="49"/>
        <v>0</v>
      </c>
      <c r="AP263" s="396">
        <f t="array" ref="AP263">SUMPRODUCT(V$18:V$217*(H$18:H$217=$D263)*(J$18:J$217))</f>
        <v>0</v>
      </c>
      <c r="AQ263" s="397">
        <f t="shared" si="51"/>
        <v>0</v>
      </c>
      <c r="AR263" s="398">
        <f t="shared" si="52"/>
        <v>0</v>
      </c>
      <c r="AS263" s="397">
        <f t="array" ref="AS263">SUMPRODUCT(AF$18:AF$217*(H$18:H$217=$D263)*(J$18:J$217))</f>
        <v>0</v>
      </c>
      <c r="AT263" s="397">
        <f t="shared" si="53"/>
        <v>0</v>
      </c>
      <c r="AU263" s="398">
        <f t="shared" si="54"/>
        <v>0</v>
      </c>
      <c r="AV263" s="399" t="str">
        <f t="shared" si="55"/>
        <v/>
      </c>
    </row>
    <row r="264" spans="1:48" x14ac:dyDescent="0.2">
      <c r="A264" s="46">
        <f t="shared" si="50"/>
        <v>247</v>
      </c>
      <c r="B264" s="378" t="str">
        <f>IFERROR(VLOOKUP(G264,'AM23.Param'!$C$61:$D$407,2,FALSE),"")</f>
        <v/>
      </c>
      <c r="C264" s="379"/>
      <c r="D264" s="380"/>
      <c r="E264" s="379"/>
      <c r="F264" s="380"/>
      <c r="G264" s="379"/>
      <c r="H264" s="380"/>
      <c r="I264" s="381" t="str">
        <f t="shared" si="42"/>
        <v/>
      </c>
      <c r="J264" s="382"/>
      <c r="K264" s="382"/>
      <c r="L264" s="379"/>
      <c r="M264" s="380"/>
      <c r="N264" s="379"/>
      <c r="O264" s="379"/>
      <c r="P264" s="383"/>
      <c r="Q264" s="383"/>
      <c r="R264" s="383"/>
      <c r="S264" s="384">
        <f t="shared" si="47"/>
        <v>0</v>
      </c>
      <c r="U264" s="30">
        <v>247</v>
      </c>
      <c r="V264" s="42"/>
      <c r="X264" s="42"/>
      <c r="Y264" s="42"/>
      <c r="Z264" s="43">
        <f>SUMIFS('AM23.Financial Instruments'!O$7:O$223,'AM23.Financial Instruments'!$M$7:$M$223,D266)</f>
        <v>0</v>
      </c>
      <c r="AA264" s="42"/>
      <c r="AB264" s="42"/>
      <c r="AC264" s="42"/>
      <c r="AD264" s="44">
        <f t="shared" si="48"/>
        <v>0</v>
      </c>
      <c r="AF264" s="45"/>
      <c r="AH264" s="45"/>
      <c r="AI264" s="45"/>
      <c r="AJ264" s="45"/>
      <c r="AK264" s="45"/>
      <c r="AL264" s="45"/>
      <c r="AM264" s="45"/>
      <c r="AN264" s="44">
        <f t="shared" si="49"/>
        <v>0</v>
      </c>
      <c r="AP264" s="396">
        <f t="array" ref="AP264">SUMPRODUCT(V$18:V$217*(H$18:H$217=$D264)*(J$18:J$217))</f>
        <v>0</v>
      </c>
      <c r="AQ264" s="397">
        <f t="shared" si="51"/>
        <v>0</v>
      </c>
      <c r="AR264" s="398">
        <f t="shared" si="52"/>
        <v>0</v>
      </c>
      <c r="AS264" s="397">
        <f t="array" ref="AS264">SUMPRODUCT(AF$18:AF$217*(H$18:H$217=$D264)*(J$18:J$217))</f>
        <v>0</v>
      </c>
      <c r="AT264" s="397">
        <f t="shared" si="53"/>
        <v>0</v>
      </c>
      <c r="AU264" s="398">
        <f t="shared" si="54"/>
        <v>0</v>
      </c>
      <c r="AV264" s="399" t="str">
        <f t="shared" si="55"/>
        <v/>
      </c>
    </row>
    <row r="265" spans="1:48" x14ac:dyDescent="0.2">
      <c r="A265" s="46">
        <f t="shared" si="50"/>
        <v>248</v>
      </c>
      <c r="B265" s="378" t="str">
        <f>IFERROR(VLOOKUP(G265,'AM23.Param'!$C$61:$D$407,2,FALSE),"")</f>
        <v/>
      </c>
      <c r="C265" s="379"/>
      <c r="D265" s="380"/>
      <c r="E265" s="379"/>
      <c r="F265" s="380"/>
      <c r="G265" s="379"/>
      <c r="H265" s="380"/>
      <c r="I265" s="381" t="str">
        <f t="shared" si="42"/>
        <v/>
      </c>
      <c r="J265" s="382"/>
      <c r="K265" s="382"/>
      <c r="L265" s="379"/>
      <c r="M265" s="380"/>
      <c r="N265" s="379"/>
      <c r="O265" s="379"/>
      <c r="P265" s="383"/>
      <c r="Q265" s="383"/>
      <c r="R265" s="383"/>
      <c r="S265" s="384">
        <f t="shared" si="47"/>
        <v>0</v>
      </c>
      <c r="U265" s="30">
        <v>248</v>
      </c>
      <c r="V265" s="42"/>
      <c r="X265" s="42"/>
      <c r="Y265" s="42"/>
      <c r="Z265" s="43">
        <f>SUMIFS('AM23.Financial Instruments'!O$7:O$223,'AM23.Financial Instruments'!$M$7:$M$223,D267)</f>
        <v>0</v>
      </c>
      <c r="AA265" s="42"/>
      <c r="AB265" s="42"/>
      <c r="AC265" s="42"/>
      <c r="AD265" s="44">
        <f t="shared" si="48"/>
        <v>0</v>
      </c>
      <c r="AF265" s="45"/>
      <c r="AH265" s="45"/>
      <c r="AI265" s="45"/>
      <c r="AJ265" s="45"/>
      <c r="AK265" s="45"/>
      <c r="AL265" s="45"/>
      <c r="AM265" s="45"/>
      <c r="AN265" s="44">
        <f t="shared" si="49"/>
        <v>0</v>
      </c>
      <c r="AP265" s="396">
        <f t="array" ref="AP265">SUMPRODUCT(V$18:V$217*(H$18:H$217=$D265)*(J$18:J$217))</f>
        <v>0</v>
      </c>
      <c r="AQ265" s="397">
        <f t="shared" si="51"/>
        <v>0</v>
      </c>
      <c r="AR265" s="398">
        <f t="shared" si="52"/>
        <v>0</v>
      </c>
      <c r="AS265" s="397">
        <f t="array" ref="AS265">SUMPRODUCT(AF$18:AF$217*(H$18:H$217=$D265)*(J$18:J$217))</f>
        <v>0</v>
      </c>
      <c r="AT265" s="397">
        <f t="shared" si="53"/>
        <v>0</v>
      </c>
      <c r="AU265" s="398">
        <f t="shared" si="54"/>
        <v>0</v>
      </c>
      <c r="AV265" s="399" t="str">
        <f t="shared" si="55"/>
        <v/>
      </c>
    </row>
    <row r="266" spans="1:48" x14ac:dyDescent="0.2">
      <c r="A266" s="46">
        <f t="shared" si="50"/>
        <v>249</v>
      </c>
      <c r="B266" s="378" t="str">
        <f>IFERROR(VLOOKUP(G266,'AM23.Param'!$C$61:$D$407,2,FALSE),"")</f>
        <v/>
      </c>
      <c r="C266" s="379"/>
      <c r="D266" s="380"/>
      <c r="E266" s="379"/>
      <c r="F266" s="380"/>
      <c r="G266" s="379"/>
      <c r="H266" s="380"/>
      <c r="I266" s="381" t="str">
        <f t="shared" si="42"/>
        <v/>
      </c>
      <c r="J266" s="382"/>
      <c r="K266" s="382"/>
      <c r="L266" s="379"/>
      <c r="M266" s="380"/>
      <c r="N266" s="379"/>
      <c r="O266" s="379"/>
      <c r="P266" s="383"/>
      <c r="Q266" s="383"/>
      <c r="R266" s="383"/>
      <c r="S266" s="384">
        <f t="shared" si="47"/>
        <v>0</v>
      </c>
      <c r="U266" s="30">
        <v>249</v>
      </c>
      <c r="V266" s="42"/>
      <c r="X266" s="42"/>
      <c r="Y266" s="42"/>
      <c r="Z266" s="43">
        <f>SUMIFS('AM23.Financial Instruments'!O$7:O$223,'AM23.Financial Instruments'!$M$7:$M$223,D268)</f>
        <v>0</v>
      </c>
      <c r="AA266" s="42"/>
      <c r="AB266" s="42"/>
      <c r="AC266" s="42"/>
      <c r="AD266" s="44">
        <f t="shared" si="48"/>
        <v>0</v>
      </c>
      <c r="AF266" s="45"/>
      <c r="AH266" s="45"/>
      <c r="AI266" s="45"/>
      <c r="AJ266" s="45"/>
      <c r="AK266" s="45"/>
      <c r="AL266" s="45"/>
      <c r="AM266" s="45"/>
      <c r="AN266" s="44">
        <f t="shared" si="49"/>
        <v>0</v>
      </c>
      <c r="AP266" s="396">
        <f t="array" ref="AP266">SUMPRODUCT(V$18:V$217*(H$18:H$217=$D266)*(J$18:J$217))</f>
        <v>0</v>
      </c>
      <c r="AQ266" s="397">
        <f t="shared" si="51"/>
        <v>0</v>
      </c>
      <c r="AR266" s="398">
        <f t="shared" si="52"/>
        <v>0</v>
      </c>
      <c r="AS266" s="397">
        <f t="array" ref="AS266">SUMPRODUCT(AF$18:AF$217*(H$18:H$217=$D266)*(J$18:J$217))</f>
        <v>0</v>
      </c>
      <c r="AT266" s="397">
        <f t="shared" si="53"/>
        <v>0</v>
      </c>
      <c r="AU266" s="398">
        <f t="shared" si="54"/>
        <v>0</v>
      </c>
      <c r="AV266" s="399" t="str">
        <f t="shared" si="55"/>
        <v/>
      </c>
    </row>
    <row r="267" spans="1:48" x14ac:dyDescent="0.2">
      <c r="A267" s="46">
        <f t="shared" si="50"/>
        <v>250</v>
      </c>
      <c r="B267" s="378" t="str">
        <f>IFERROR(VLOOKUP(G267,'AM23.Param'!$C$61:$D$407,2,FALSE),"")</f>
        <v/>
      </c>
      <c r="C267" s="379"/>
      <c r="D267" s="380"/>
      <c r="E267" s="379"/>
      <c r="F267" s="380"/>
      <c r="G267" s="379"/>
      <c r="H267" s="380"/>
      <c r="I267" s="381" t="str">
        <f t="shared" si="42"/>
        <v/>
      </c>
      <c r="J267" s="382"/>
      <c r="K267" s="382"/>
      <c r="L267" s="379"/>
      <c r="M267" s="380"/>
      <c r="N267" s="379"/>
      <c r="O267" s="379"/>
      <c r="P267" s="383"/>
      <c r="Q267" s="383"/>
      <c r="R267" s="383"/>
      <c r="S267" s="384">
        <f t="shared" si="47"/>
        <v>0</v>
      </c>
      <c r="U267" s="30">
        <v>250</v>
      </c>
      <c r="V267" s="42"/>
      <c r="X267" s="42"/>
      <c r="Y267" s="42"/>
      <c r="Z267" s="43">
        <f>SUMIFS('AM23.Financial Instruments'!O$7:O$223,'AM23.Financial Instruments'!$M$7:$M$223,D269)</f>
        <v>0</v>
      </c>
      <c r="AA267" s="42"/>
      <c r="AB267" s="42"/>
      <c r="AC267" s="42"/>
      <c r="AD267" s="44">
        <f t="shared" si="48"/>
        <v>0</v>
      </c>
      <c r="AF267" s="45"/>
      <c r="AH267" s="45"/>
      <c r="AI267" s="45"/>
      <c r="AJ267" s="45"/>
      <c r="AK267" s="45"/>
      <c r="AL267" s="45"/>
      <c r="AM267" s="45"/>
      <c r="AN267" s="44">
        <f t="shared" si="49"/>
        <v>0</v>
      </c>
      <c r="AP267" s="396">
        <f t="array" ref="AP267">SUMPRODUCT(V$18:V$217*(H$18:H$217=$D267)*(J$18:J$217))</f>
        <v>0</v>
      </c>
      <c r="AQ267" s="397">
        <f t="shared" si="51"/>
        <v>0</v>
      </c>
      <c r="AR267" s="398">
        <f t="shared" si="52"/>
        <v>0</v>
      </c>
      <c r="AS267" s="397">
        <f t="array" ref="AS267">SUMPRODUCT(AF$18:AF$217*(H$18:H$217=$D267)*(J$18:J$217))</f>
        <v>0</v>
      </c>
      <c r="AT267" s="397">
        <f t="shared" si="53"/>
        <v>0</v>
      </c>
      <c r="AU267" s="398">
        <f t="shared" si="54"/>
        <v>0</v>
      </c>
      <c r="AV267" s="399" t="str">
        <f t="shared" si="55"/>
        <v/>
      </c>
    </row>
    <row r="268" spans="1:48" x14ac:dyDescent="0.2">
      <c r="A268" s="46">
        <f t="shared" si="50"/>
        <v>251</v>
      </c>
      <c r="B268" s="378" t="str">
        <f>IFERROR(VLOOKUP(G268,'AM23.Param'!$C$61:$D$407,2,FALSE),"")</f>
        <v/>
      </c>
      <c r="C268" s="379"/>
      <c r="D268" s="380"/>
      <c r="E268" s="379"/>
      <c r="F268" s="380"/>
      <c r="G268" s="379"/>
      <c r="H268" s="380"/>
      <c r="I268" s="381" t="str">
        <f t="shared" si="42"/>
        <v/>
      </c>
      <c r="J268" s="382"/>
      <c r="K268" s="382"/>
      <c r="L268" s="379"/>
      <c r="M268" s="380"/>
      <c r="N268" s="379"/>
      <c r="O268" s="379"/>
      <c r="P268" s="383"/>
      <c r="Q268" s="383"/>
      <c r="R268" s="383"/>
      <c r="S268" s="384">
        <f t="shared" si="47"/>
        <v>0</v>
      </c>
      <c r="U268" s="30">
        <v>251</v>
      </c>
      <c r="V268" s="42"/>
      <c r="X268" s="42"/>
      <c r="Y268" s="42"/>
      <c r="Z268" s="43">
        <f>SUMIFS('AM23.Financial Instruments'!O$7:O$223,'AM23.Financial Instruments'!$M$7:$M$223,D270)</f>
        <v>0</v>
      </c>
      <c r="AA268" s="42"/>
      <c r="AB268" s="42"/>
      <c r="AC268" s="42"/>
      <c r="AD268" s="44">
        <f t="shared" si="48"/>
        <v>0</v>
      </c>
      <c r="AF268" s="45"/>
      <c r="AH268" s="45"/>
      <c r="AI268" s="45"/>
      <c r="AJ268" s="45"/>
      <c r="AK268" s="45"/>
      <c r="AL268" s="45"/>
      <c r="AM268" s="45"/>
      <c r="AN268" s="44">
        <f t="shared" si="49"/>
        <v>0</v>
      </c>
      <c r="AP268" s="396">
        <f t="array" ref="AP268">SUMPRODUCT(V$18:V$217*(H$18:H$217=$D268)*(J$18:J$217))</f>
        <v>0</v>
      </c>
      <c r="AQ268" s="397">
        <f t="shared" si="51"/>
        <v>0</v>
      </c>
      <c r="AR268" s="398">
        <f t="shared" si="52"/>
        <v>0</v>
      </c>
      <c r="AS268" s="397">
        <f t="array" ref="AS268">SUMPRODUCT(AF$18:AF$217*(H$18:H$217=$D268)*(J$18:J$217))</f>
        <v>0</v>
      </c>
      <c r="AT268" s="397">
        <f t="shared" si="53"/>
        <v>0</v>
      </c>
      <c r="AU268" s="398">
        <f t="shared" si="54"/>
        <v>0</v>
      </c>
      <c r="AV268" s="399" t="str">
        <f t="shared" si="55"/>
        <v/>
      </c>
    </row>
    <row r="269" spans="1:48" x14ac:dyDescent="0.2">
      <c r="A269" s="46">
        <f t="shared" si="50"/>
        <v>252</v>
      </c>
      <c r="B269" s="378" t="str">
        <f>IFERROR(VLOOKUP(G269,'AM23.Param'!$C$61:$D$407,2,FALSE),"")</f>
        <v/>
      </c>
      <c r="C269" s="379"/>
      <c r="D269" s="380"/>
      <c r="E269" s="379"/>
      <c r="F269" s="380"/>
      <c r="G269" s="379"/>
      <c r="H269" s="380"/>
      <c r="I269" s="381" t="str">
        <f t="shared" si="42"/>
        <v/>
      </c>
      <c r="J269" s="382"/>
      <c r="K269" s="382"/>
      <c r="L269" s="379"/>
      <c r="M269" s="380"/>
      <c r="N269" s="379"/>
      <c r="O269" s="379"/>
      <c r="P269" s="383"/>
      <c r="Q269" s="383"/>
      <c r="R269" s="383"/>
      <c r="S269" s="384">
        <f t="shared" si="47"/>
        <v>0</v>
      </c>
      <c r="U269" s="30">
        <v>252</v>
      </c>
      <c r="V269" s="42"/>
      <c r="X269" s="42"/>
      <c r="Y269" s="42"/>
      <c r="Z269" s="43">
        <f>SUMIFS('AM23.Financial Instruments'!O$7:O$223,'AM23.Financial Instruments'!$M$7:$M$223,D271)</f>
        <v>0</v>
      </c>
      <c r="AA269" s="42"/>
      <c r="AB269" s="42"/>
      <c r="AC269" s="42"/>
      <c r="AD269" s="44">
        <f t="shared" si="48"/>
        <v>0</v>
      </c>
      <c r="AF269" s="45"/>
      <c r="AH269" s="45"/>
      <c r="AI269" s="45"/>
      <c r="AJ269" s="45"/>
      <c r="AK269" s="45"/>
      <c r="AL269" s="45"/>
      <c r="AM269" s="45"/>
      <c r="AN269" s="44">
        <f t="shared" si="49"/>
        <v>0</v>
      </c>
      <c r="AP269" s="396">
        <f t="array" ref="AP269">SUMPRODUCT(V$18:V$217*(H$18:H$217=$D269)*(J$18:J$217))</f>
        <v>0</v>
      </c>
      <c r="AQ269" s="397">
        <f t="shared" si="51"/>
        <v>0</v>
      </c>
      <c r="AR269" s="398">
        <f t="shared" si="52"/>
        <v>0</v>
      </c>
      <c r="AS269" s="397">
        <f t="array" ref="AS269">SUMPRODUCT(AF$18:AF$217*(H$18:H$217=$D269)*(J$18:J$217))</f>
        <v>0</v>
      </c>
      <c r="AT269" s="397">
        <f t="shared" si="53"/>
        <v>0</v>
      </c>
      <c r="AU269" s="398">
        <f t="shared" si="54"/>
        <v>0</v>
      </c>
      <c r="AV269" s="399" t="str">
        <f t="shared" si="55"/>
        <v/>
      </c>
    </row>
    <row r="270" spans="1:48" x14ac:dyDescent="0.2">
      <c r="A270" s="46">
        <f t="shared" si="50"/>
        <v>253</v>
      </c>
      <c r="B270" s="378" t="str">
        <f>IFERROR(VLOOKUP(G270,'AM23.Param'!$C$61:$D$407,2,FALSE),"")</f>
        <v/>
      </c>
      <c r="C270" s="379"/>
      <c r="D270" s="380"/>
      <c r="E270" s="379"/>
      <c r="F270" s="380"/>
      <c r="G270" s="379"/>
      <c r="H270" s="380"/>
      <c r="I270" s="381" t="str">
        <f t="shared" si="42"/>
        <v/>
      </c>
      <c r="J270" s="382"/>
      <c r="K270" s="382"/>
      <c r="L270" s="379"/>
      <c r="M270" s="380"/>
      <c r="N270" s="379"/>
      <c r="O270" s="379"/>
      <c r="P270" s="383"/>
      <c r="Q270" s="383"/>
      <c r="R270" s="383"/>
      <c r="S270" s="384">
        <f t="shared" si="47"/>
        <v>0</v>
      </c>
      <c r="U270" s="30">
        <v>253</v>
      </c>
      <c r="V270" s="42"/>
      <c r="X270" s="42"/>
      <c r="Y270" s="42"/>
      <c r="Z270" s="43">
        <f>SUMIFS('AM23.Financial Instruments'!O$7:O$223,'AM23.Financial Instruments'!$M$7:$M$223,D272)</f>
        <v>0</v>
      </c>
      <c r="AA270" s="42"/>
      <c r="AB270" s="42"/>
      <c r="AC270" s="42"/>
      <c r="AD270" s="44">
        <f t="shared" si="48"/>
        <v>0</v>
      </c>
      <c r="AF270" s="45"/>
      <c r="AH270" s="45"/>
      <c r="AI270" s="45"/>
      <c r="AJ270" s="45"/>
      <c r="AK270" s="45"/>
      <c r="AL270" s="45"/>
      <c r="AM270" s="45"/>
      <c r="AN270" s="44">
        <f t="shared" si="49"/>
        <v>0</v>
      </c>
      <c r="AP270" s="396">
        <f t="array" ref="AP270">SUMPRODUCT(V$18:V$217*(H$18:H$217=$D270)*(J$18:J$217))</f>
        <v>0</v>
      </c>
      <c r="AQ270" s="397">
        <f t="shared" si="51"/>
        <v>0</v>
      </c>
      <c r="AR270" s="398">
        <f t="shared" si="52"/>
        <v>0</v>
      </c>
      <c r="AS270" s="397">
        <f t="array" ref="AS270">SUMPRODUCT(AF$18:AF$217*(H$18:H$217=$D270)*(J$18:J$217))</f>
        <v>0</v>
      </c>
      <c r="AT270" s="397">
        <f t="shared" si="53"/>
        <v>0</v>
      </c>
      <c r="AU270" s="398">
        <f t="shared" si="54"/>
        <v>0</v>
      </c>
      <c r="AV270" s="399" t="str">
        <f t="shared" si="55"/>
        <v/>
      </c>
    </row>
    <row r="271" spans="1:48" x14ac:dyDescent="0.2">
      <c r="A271" s="46">
        <f t="shared" si="50"/>
        <v>254</v>
      </c>
      <c r="B271" s="378" t="str">
        <f>IFERROR(VLOOKUP(G271,'AM23.Param'!$C$61:$D$407,2,FALSE),"")</f>
        <v/>
      </c>
      <c r="C271" s="379"/>
      <c r="D271" s="380"/>
      <c r="E271" s="379"/>
      <c r="F271" s="380"/>
      <c r="G271" s="379"/>
      <c r="H271" s="380"/>
      <c r="I271" s="381" t="str">
        <f t="shared" si="42"/>
        <v/>
      </c>
      <c r="J271" s="382"/>
      <c r="K271" s="382"/>
      <c r="L271" s="379"/>
      <c r="M271" s="380"/>
      <c r="N271" s="379"/>
      <c r="O271" s="379"/>
      <c r="P271" s="383"/>
      <c r="Q271" s="383"/>
      <c r="R271" s="383"/>
      <c r="S271" s="384">
        <f t="shared" si="47"/>
        <v>0</v>
      </c>
      <c r="U271" s="30">
        <v>254</v>
      </c>
      <c r="V271" s="42"/>
      <c r="X271" s="42"/>
      <c r="Y271" s="42"/>
      <c r="Z271" s="43">
        <f>SUMIFS('AM23.Financial Instruments'!O$7:O$223,'AM23.Financial Instruments'!$M$7:$M$223,D273)</f>
        <v>0</v>
      </c>
      <c r="AA271" s="42"/>
      <c r="AB271" s="42"/>
      <c r="AC271" s="42"/>
      <c r="AD271" s="44">
        <f t="shared" si="48"/>
        <v>0</v>
      </c>
      <c r="AF271" s="45"/>
      <c r="AH271" s="45"/>
      <c r="AI271" s="45"/>
      <c r="AJ271" s="45"/>
      <c r="AK271" s="45"/>
      <c r="AL271" s="45"/>
      <c r="AM271" s="45"/>
      <c r="AN271" s="44">
        <f t="shared" si="49"/>
        <v>0</v>
      </c>
      <c r="AP271" s="396">
        <f t="array" ref="AP271">SUMPRODUCT(V$18:V$217*(H$18:H$217=$D271)*(J$18:J$217))</f>
        <v>0</v>
      </c>
      <c r="AQ271" s="397">
        <f t="shared" si="51"/>
        <v>0</v>
      </c>
      <c r="AR271" s="398">
        <f t="shared" si="52"/>
        <v>0</v>
      </c>
      <c r="AS271" s="397">
        <f t="array" ref="AS271">SUMPRODUCT(AF$18:AF$217*(H$18:H$217=$D271)*(J$18:J$217))</f>
        <v>0</v>
      </c>
      <c r="AT271" s="397">
        <f t="shared" si="53"/>
        <v>0</v>
      </c>
      <c r="AU271" s="398">
        <f t="shared" si="54"/>
        <v>0</v>
      </c>
      <c r="AV271" s="399" t="str">
        <f t="shared" si="55"/>
        <v/>
      </c>
    </row>
    <row r="272" spans="1:48" x14ac:dyDescent="0.2">
      <c r="A272" s="46">
        <f t="shared" si="50"/>
        <v>255</v>
      </c>
      <c r="B272" s="378" t="str">
        <f>IFERROR(VLOOKUP(G272,'AM23.Param'!$C$61:$D$407,2,FALSE),"")</f>
        <v/>
      </c>
      <c r="C272" s="379"/>
      <c r="D272" s="380"/>
      <c r="E272" s="379"/>
      <c r="F272" s="380"/>
      <c r="G272" s="379"/>
      <c r="H272" s="380"/>
      <c r="I272" s="381" t="str">
        <f t="shared" si="42"/>
        <v/>
      </c>
      <c r="J272" s="382"/>
      <c r="K272" s="382"/>
      <c r="L272" s="379"/>
      <c r="M272" s="380"/>
      <c r="N272" s="379"/>
      <c r="O272" s="379"/>
      <c r="P272" s="383"/>
      <c r="Q272" s="383"/>
      <c r="R272" s="383"/>
      <c r="S272" s="384">
        <f t="shared" si="47"/>
        <v>0</v>
      </c>
      <c r="U272" s="30">
        <v>255</v>
      </c>
      <c r="V272" s="42"/>
      <c r="X272" s="42"/>
      <c r="Y272" s="42"/>
      <c r="Z272" s="43">
        <f>SUMIFS('AM23.Financial Instruments'!O$7:O$223,'AM23.Financial Instruments'!$M$7:$M$223,D274)</f>
        <v>0</v>
      </c>
      <c r="AA272" s="42"/>
      <c r="AB272" s="42"/>
      <c r="AC272" s="42"/>
      <c r="AD272" s="44">
        <f t="shared" si="48"/>
        <v>0</v>
      </c>
      <c r="AF272" s="45"/>
      <c r="AH272" s="45"/>
      <c r="AI272" s="45"/>
      <c r="AJ272" s="45"/>
      <c r="AK272" s="45"/>
      <c r="AL272" s="45"/>
      <c r="AM272" s="45"/>
      <c r="AN272" s="44">
        <f t="shared" si="49"/>
        <v>0</v>
      </c>
      <c r="AP272" s="396">
        <f t="array" ref="AP272">SUMPRODUCT(V$18:V$217*(H$18:H$217=$D272)*(J$18:J$217))</f>
        <v>0</v>
      </c>
      <c r="AQ272" s="397">
        <f t="shared" si="51"/>
        <v>0</v>
      </c>
      <c r="AR272" s="398">
        <f t="shared" si="52"/>
        <v>0</v>
      </c>
      <c r="AS272" s="397">
        <f t="array" ref="AS272">SUMPRODUCT(AF$18:AF$217*(H$18:H$217=$D272)*(J$18:J$217))</f>
        <v>0</v>
      </c>
      <c r="AT272" s="397">
        <f t="shared" si="53"/>
        <v>0</v>
      </c>
      <c r="AU272" s="398">
        <f t="shared" si="54"/>
        <v>0</v>
      </c>
      <c r="AV272" s="399" t="str">
        <f t="shared" si="55"/>
        <v/>
      </c>
    </row>
    <row r="273" spans="1:48" x14ac:dyDescent="0.2">
      <c r="A273" s="46">
        <f t="shared" si="50"/>
        <v>256</v>
      </c>
      <c r="B273" s="378" t="str">
        <f>IFERROR(VLOOKUP(G273,'AM23.Param'!$C$61:$D$407,2,FALSE),"")</f>
        <v/>
      </c>
      <c r="C273" s="379"/>
      <c r="D273" s="380"/>
      <c r="E273" s="379"/>
      <c r="F273" s="380"/>
      <c r="G273" s="379"/>
      <c r="H273" s="380"/>
      <c r="I273" s="381" t="str">
        <f t="shared" si="42"/>
        <v/>
      </c>
      <c r="J273" s="382"/>
      <c r="K273" s="382"/>
      <c r="L273" s="379"/>
      <c r="M273" s="380"/>
      <c r="N273" s="379"/>
      <c r="O273" s="379"/>
      <c r="P273" s="383"/>
      <c r="Q273" s="383"/>
      <c r="R273" s="383"/>
      <c r="S273" s="384">
        <f t="shared" si="47"/>
        <v>0</v>
      </c>
      <c r="U273" s="30">
        <v>256</v>
      </c>
      <c r="V273" s="42"/>
      <c r="X273" s="42"/>
      <c r="Y273" s="42"/>
      <c r="Z273" s="43">
        <f>SUMIFS('AM23.Financial Instruments'!O$7:O$223,'AM23.Financial Instruments'!$M$7:$M$223,D275)</f>
        <v>0</v>
      </c>
      <c r="AA273" s="42"/>
      <c r="AB273" s="42"/>
      <c r="AC273" s="42"/>
      <c r="AD273" s="44">
        <f t="shared" si="48"/>
        <v>0</v>
      </c>
      <c r="AF273" s="45"/>
      <c r="AH273" s="45"/>
      <c r="AI273" s="45"/>
      <c r="AJ273" s="45"/>
      <c r="AK273" s="45"/>
      <c r="AL273" s="45"/>
      <c r="AM273" s="45"/>
      <c r="AN273" s="44">
        <f t="shared" si="49"/>
        <v>0</v>
      </c>
      <c r="AP273" s="396">
        <f t="array" ref="AP273">SUMPRODUCT(V$18:V$217*(H$18:H$217=$D273)*(J$18:J$217))</f>
        <v>0</v>
      </c>
      <c r="AQ273" s="397">
        <f t="shared" si="51"/>
        <v>0</v>
      </c>
      <c r="AR273" s="398">
        <f t="shared" si="52"/>
        <v>0</v>
      </c>
      <c r="AS273" s="397">
        <f t="array" ref="AS273">SUMPRODUCT(AF$18:AF$217*(H$18:H$217=$D273)*(J$18:J$217))</f>
        <v>0</v>
      </c>
      <c r="AT273" s="397">
        <f t="shared" si="53"/>
        <v>0</v>
      </c>
      <c r="AU273" s="398">
        <f t="shared" si="54"/>
        <v>0</v>
      </c>
      <c r="AV273" s="399" t="str">
        <f t="shared" si="55"/>
        <v/>
      </c>
    </row>
    <row r="274" spans="1:48" x14ac:dyDescent="0.2">
      <c r="A274" s="46">
        <f t="shared" si="50"/>
        <v>257</v>
      </c>
      <c r="B274" s="378" t="str">
        <f>IFERROR(VLOOKUP(G274,'AM23.Param'!$C$61:$D$407,2,FALSE),"")</f>
        <v/>
      </c>
      <c r="C274" s="379"/>
      <c r="D274" s="380"/>
      <c r="E274" s="379"/>
      <c r="F274" s="380"/>
      <c r="G274" s="379"/>
      <c r="H274" s="380"/>
      <c r="I274" s="381" t="str">
        <f t="shared" si="42"/>
        <v/>
      </c>
      <c r="J274" s="382"/>
      <c r="K274" s="382"/>
      <c r="L274" s="379"/>
      <c r="M274" s="380"/>
      <c r="N274" s="379"/>
      <c r="O274" s="379"/>
      <c r="P274" s="383"/>
      <c r="Q274" s="383"/>
      <c r="R274" s="383"/>
      <c r="S274" s="384">
        <f t="shared" si="47"/>
        <v>0</v>
      </c>
      <c r="U274" s="30">
        <v>257</v>
      </c>
      <c r="V274" s="42"/>
      <c r="X274" s="42"/>
      <c r="Y274" s="42"/>
      <c r="Z274" s="43">
        <f>SUMIFS('AM23.Financial Instruments'!O$7:O$223,'AM23.Financial Instruments'!$M$7:$M$223,D276)</f>
        <v>0</v>
      </c>
      <c r="AA274" s="42"/>
      <c r="AB274" s="42"/>
      <c r="AC274" s="42"/>
      <c r="AD274" s="44">
        <f t="shared" si="48"/>
        <v>0</v>
      </c>
      <c r="AF274" s="45"/>
      <c r="AH274" s="45"/>
      <c r="AI274" s="45"/>
      <c r="AJ274" s="45"/>
      <c r="AK274" s="45"/>
      <c r="AL274" s="45"/>
      <c r="AM274" s="45"/>
      <c r="AN274" s="44">
        <f t="shared" si="49"/>
        <v>0</v>
      </c>
      <c r="AP274" s="396">
        <f t="array" ref="AP274">SUMPRODUCT(V$18:V$217*(H$18:H$217=$D274)*(J$18:J$217))</f>
        <v>0</v>
      </c>
      <c r="AQ274" s="397">
        <f t="shared" si="51"/>
        <v>0</v>
      </c>
      <c r="AR274" s="398">
        <f t="shared" si="52"/>
        <v>0</v>
      </c>
      <c r="AS274" s="397">
        <f t="array" ref="AS274">SUMPRODUCT(AF$18:AF$217*(H$18:H$217=$D274)*(J$18:J$217))</f>
        <v>0</v>
      </c>
      <c r="AT274" s="397">
        <f t="shared" si="53"/>
        <v>0</v>
      </c>
      <c r="AU274" s="398">
        <f t="shared" si="54"/>
        <v>0</v>
      </c>
      <c r="AV274" s="399" t="str">
        <f t="shared" si="55"/>
        <v/>
      </c>
    </row>
    <row r="275" spans="1:48" x14ac:dyDescent="0.2">
      <c r="A275" s="46">
        <f t="shared" si="50"/>
        <v>258</v>
      </c>
      <c r="B275" s="378" t="str">
        <f>IFERROR(VLOOKUP(G275,'AM23.Param'!$C$61:$D$407,2,FALSE),"")</f>
        <v/>
      </c>
      <c r="C275" s="379"/>
      <c r="D275" s="380"/>
      <c r="E275" s="379"/>
      <c r="F275" s="380"/>
      <c r="G275" s="379"/>
      <c r="H275" s="380"/>
      <c r="I275" s="381" t="str">
        <f t="shared" ref="I275:I338" si="56">IFERROR(VLOOKUP(H275,$D$18:$F$1017,3,FALSE),"")</f>
        <v/>
      </c>
      <c r="J275" s="382"/>
      <c r="K275" s="382"/>
      <c r="L275" s="379"/>
      <c r="M275" s="380"/>
      <c r="N275" s="379"/>
      <c r="O275" s="379"/>
      <c r="P275" s="383"/>
      <c r="Q275" s="383"/>
      <c r="R275" s="383"/>
      <c r="S275" s="384">
        <f t="shared" si="47"/>
        <v>0</v>
      </c>
      <c r="U275" s="30">
        <v>258</v>
      </c>
      <c r="V275" s="42"/>
      <c r="X275" s="42"/>
      <c r="Y275" s="42"/>
      <c r="Z275" s="43">
        <f>SUMIFS('AM23.Financial Instruments'!O$7:O$223,'AM23.Financial Instruments'!$M$7:$M$223,D277)</f>
        <v>0</v>
      </c>
      <c r="AA275" s="42"/>
      <c r="AB275" s="42"/>
      <c r="AC275" s="42"/>
      <c r="AD275" s="44">
        <f t="shared" si="48"/>
        <v>0</v>
      </c>
      <c r="AF275" s="45"/>
      <c r="AH275" s="45"/>
      <c r="AI275" s="45"/>
      <c r="AJ275" s="45"/>
      <c r="AK275" s="45"/>
      <c r="AL275" s="45"/>
      <c r="AM275" s="45"/>
      <c r="AN275" s="44">
        <f t="shared" si="49"/>
        <v>0</v>
      </c>
      <c r="AP275" s="396">
        <f t="array" ref="AP275">SUMPRODUCT(V$18:V$217*(H$18:H$217=$D275)*(J$18:J$217))</f>
        <v>0</v>
      </c>
      <c r="AQ275" s="397">
        <f t="shared" si="51"/>
        <v>0</v>
      </c>
      <c r="AR275" s="398">
        <f t="shared" si="52"/>
        <v>0</v>
      </c>
      <c r="AS275" s="397">
        <f t="array" ref="AS275">SUMPRODUCT(AF$18:AF$217*(H$18:H$217=$D275)*(J$18:J$217))</f>
        <v>0</v>
      </c>
      <c r="AT275" s="397">
        <f t="shared" si="53"/>
        <v>0</v>
      </c>
      <c r="AU275" s="398">
        <f t="shared" si="54"/>
        <v>0</v>
      </c>
      <c r="AV275" s="399" t="str">
        <f t="shared" si="55"/>
        <v/>
      </c>
    </row>
    <row r="276" spans="1:48" x14ac:dyDescent="0.2">
      <c r="A276" s="46">
        <f t="shared" si="50"/>
        <v>259</v>
      </c>
      <c r="B276" s="378" t="str">
        <f>IFERROR(VLOOKUP(G276,'AM23.Param'!$C$61:$D$407,2,FALSE),"")</f>
        <v/>
      </c>
      <c r="C276" s="379"/>
      <c r="D276" s="380"/>
      <c r="E276" s="379"/>
      <c r="F276" s="380"/>
      <c r="G276" s="379"/>
      <c r="H276" s="380"/>
      <c r="I276" s="381" t="str">
        <f t="shared" si="56"/>
        <v/>
      </c>
      <c r="J276" s="382"/>
      <c r="K276" s="382"/>
      <c r="L276" s="379"/>
      <c r="M276" s="380"/>
      <c r="N276" s="379"/>
      <c r="O276" s="379"/>
      <c r="P276" s="383"/>
      <c r="Q276" s="383"/>
      <c r="R276" s="383"/>
      <c r="S276" s="384">
        <f t="shared" si="47"/>
        <v>0</v>
      </c>
      <c r="U276" s="30">
        <v>259</v>
      </c>
      <c r="V276" s="42"/>
      <c r="X276" s="42"/>
      <c r="Y276" s="42"/>
      <c r="Z276" s="43">
        <f>SUMIFS('AM23.Financial Instruments'!O$7:O$223,'AM23.Financial Instruments'!$M$7:$M$223,D278)</f>
        <v>0</v>
      </c>
      <c r="AA276" s="42"/>
      <c r="AB276" s="42"/>
      <c r="AC276" s="42"/>
      <c r="AD276" s="44">
        <f t="shared" si="48"/>
        <v>0</v>
      </c>
      <c r="AF276" s="45"/>
      <c r="AH276" s="45"/>
      <c r="AI276" s="45"/>
      <c r="AJ276" s="45"/>
      <c r="AK276" s="45"/>
      <c r="AL276" s="45"/>
      <c r="AM276" s="45"/>
      <c r="AN276" s="44">
        <f t="shared" si="49"/>
        <v>0</v>
      </c>
      <c r="AP276" s="396">
        <f t="array" ref="AP276">SUMPRODUCT(V$18:V$217*(H$18:H$217=$D276)*(J$18:J$217))</f>
        <v>0</v>
      </c>
      <c r="AQ276" s="397">
        <f t="shared" si="51"/>
        <v>0</v>
      </c>
      <c r="AR276" s="398">
        <f t="shared" si="52"/>
        <v>0</v>
      </c>
      <c r="AS276" s="397">
        <f t="array" ref="AS276">SUMPRODUCT(AF$18:AF$217*(H$18:H$217=$D276)*(J$18:J$217))</f>
        <v>0</v>
      </c>
      <c r="AT276" s="397">
        <f t="shared" si="53"/>
        <v>0</v>
      </c>
      <c r="AU276" s="398">
        <f t="shared" si="54"/>
        <v>0</v>
      </c>
      <c r="AV276" s="399" t="str">
        <f t="shared" si="55"/>
        <v/>
      </c>
    </row>
    <row r="277" spans="1:48" x14ac:dyDescent="0.2">
      <c r="A277" s="46">
        <f t="shared" si="50"/>
        <v>260</v>
      </c>
      <c r="B277" s="378" t="str">
        <f>IFERROR(VLOOKUP(G277,'AM23.Param'!$C$61:$D$407,2,FALSE),"")</f>
        <v/>
      </c>
      <c r="C277" s="379"/>
      <c r="D277" s="380"/>
      <c r="E277" s="379"/>
      <c r="F277" s="380"/>
      <c r="G277" s="379"/>
      <c r="H277" s="380"/>
      <c r="I277" s="381" t="str">
        <f t="shared" si="56"/>
        <v/>
      </c>
      <c r="J277" s="382"/>
      <c r="K277" s="382"/>
      <c r="L277" s="379"/>
      <c r="M277" s="380"/>
      <c r="N277" s="379"/>
      <c r="O277" s="379"/>
      <c r="P277" s="383"/>
      <c r="Q277" s="383"/>
      <c r="R277" s="383"/>
      <c r="S277" s="384">
        <f t="shared" ref="S277:S340" si="57">Q277-R277</f>
        <v>0</v>
      </c>
      <c r="U277" s="30">
        <v>260</v>
      </c>
      <c r="V277" s="42"/>
      <c r="X277" s="42"/>
      <c r="Y277" s="42"/>
      <c r="Z277" s="43">
        <f>SUMIFS('AM23.Financial Instruments'!O$7:O$223,'AM23.Financial Instruments'!$M$7:$M$223,D279)</f>
        <v>0</v>
      </c>
      <c r="AA277" s="42"/>
      <c r="AB277" s="42"/>
      <c r="AC277" s="42"/>
      <c r="AD277" s="44">
        <f t="shared" ref="AD277:AD340" si="58">X277-SUM(Y277:AC277)</f>
        <v>0</v>
      </c>
      <c r="AF277" s="45"/>
      <c r="AH277" s="45"/>
      <c r="AI277" s="45"/>
      <c r="AJ277" s="45"/>
      <c r="AK277" s="45"/>
      <c r="AL277" s="45"/>
      <c r="AM277" s="45"/>
      <c r="AN277" s="44">
        <f t="shared" ref="AN277:AN340" si="59">AH277-SUM(AI277:AM277)</f>
        <v>0</v>
      </c>
      <c r="AP277" s="396">
        <f t="array" ref="AP277">SUMPRODUCT(V$18:V$217*(H$18:H$217=$D277)*(J$18:J$217))</f>
        <v>0</v>
      </c>
      <c r="AQ277" s="397">
        <f t="shared" si="51"/>
        <v>0</v>
      </c>
      <c r="AR277" s="398">
        <f t="shared" si="52"/>
        <v>0</v>
      </c>
      <c r="AS277" s="397">
        <f t="array" ref="AS277">SUMPRODUCT(AF$18:AF$217*(H$18:H$217=$D277)*(J$18:J$217))</f>
        <v>0</v>
      </c>
      <c r="AT277" s="397">
        <f t="shared" si="53"/>
        <v>0</v>
      </c>
      <c r="AU277" s="398">
        <f t="shared" si="54"/>
        <v>0</v>
      </c>
      <c r="AV277" s="399" t="str">
        <f t="shared" si="55"/>
        <v/>
      </c>
    </row>
    <row r="278" spans="1:48" x14ac:dyDescent="0.2">
      <c r="A278" s="46">
        <f t="shared" si="50"/>
        <v>261</v>
      </c>
      <c r="B278" s="378" t="str">
        <f>IFERROR(VLOOKUP(G278,'AM23.Param'!$C$61:$D$407,2,FALSE),"")</f>
        <v/>
      </c>
      <c r="C278" s="379"/>
      <c r="D278" s="380"/>
      <c r="E278" s="379"/>
      <c r="F278" s="380"/>
      <c r="G278" s="379"/>
      <c r="H278" s="380"/>
      <c r="I278" s="381" t="str">
        <f t="shared" si="56"/>
        <v/>
      </c>
      <c r="J278" s="382"/>
      <c r="K278" s="382"/>
      <c r="L278" s="379"/>
      <c r="M278" s="380"/>
      <c r="N278" s="379"/>
      <c r="O278" s="379"/>
      <c r="P278" s="383"/>
      <c r="Q278" s="383"/>
      <c r="R278" s="383"/>
      <c r="S278" s="384">
        <f t="shared" si="57"/>
        <v>0</v>
      </c>
      <c r="U278" s="30">
        <v>261</v>
      </c>
      <c r="V278" s="42"/>
      <c r="X278" s="42"/>
      <c r="Y278" s="42"/>
      <c r="Z278" s="43">
        <f>SUMIFS('AM23.Financial Instruments'!O$7:O$223,'AM23.Financial Instruments'!$M$7:$M$223,D280)</f>
        <v>0</v>
      </c>
      <c r="AA278" s="42"/>
      <c r="AB278" s="42"/>
      <c r="AC278" s="42"/>
      <c r="AD278" s="44">
        <f t="shared" si="58"/>
        <v>0</v>
      </c>
      <c r="AF278" s="45"/>
      <c r="AH278" s="45"/>
      <c r="AI278" s="45"/>
      <c r="AJ278" s="45"/>
      <c r="AK278" s="45"/>
      <c r="AL278" s="45"/>
      <c r="AM278" s="45"/>
      <c r="AN278" s="44">
        <f t="shared" si="59"/>
        <v>0</v>
      </c>
      <c r="AP278" s="396">
        <f t="array" ref="AP278">SUMPRODUCT(V$18:V$217*(H$18:H$217=$D278)*(J$18:J$217))</f>
        <v>0</v>
      </c>
      <c r="AQ278" s="397">
        <f t="shared" si="51"/>
        <v>0</v>
      </c>
      <c r="AR278" s="398">
        <f t="shared" si="52"/>
        <v>0</v>
      </c>
      <c r="AS278" s="397">
        <f t="array" ref="AS278">SUMPRODUCT(AF$18:AF$217*(H$18:H$217=$D278)*(J$18:J$217))</f>
        <v>0</v>
      </c>
      <c r="AT278" s="397">
        <f t="shared" si="53"/>
        <v>0</v>
      </c>
      <c r="AU278" s="398">
        <f t="shared" si="54"/>
        <v>0</v>
      </c>
      <c r="AV278" s="399" t="str">
        <f t="shared" si="55"/>
        <v/>
      </c>
    </row>
    <row r="279" spans="1:48" x14ac:dyDescent="0.2">
      <c r="A279" s="46">
        <f t="shared" si="50"/>
        <v>262</v>
      </c>
      <c r="B279" s="378" t="str">
        <f>IFERROR(VLOOKUP(G279,'AM23.Param'!$C$61:$D$407,2,FALSE),"")</f>
        <v/>
      </c>
      <c r="C279" s="379"/>
      <c r="D279" s="380"/>
      <c r="E279" s="379"/>
      <c r="F279" s="380"/>
      <c r="G279" s="379"/>
      <c r="H279" s="380"/>
      <c r="I279" s="381" t="str">
        <f t="shared" si="56"/>
        <v/>
      </c>
      <c r="J279" s="382"/>
      <c r="K279" s="382"/>
      <c r="L279" s="379"/>
      <c r="M279" s="380"/>
      <c r="N279" s="379"/>
      <c r="O279" s="379"/>
      <c r="P279" s="383"/>
      <c r="Q279" s="383"/>
      <c r="R279" s="383"/>
      <c r="S279" s="384">
        <f t="shared" si="57"/>
        <v>0</v>
      </c>
      <c r="U279" s="30">
        <v>262</v>
      </c>
      <c r="V279" s="42"/>
      <c r="X279" s="42"/>
      <c r="Y279" s="42"/>
      <c r="Z279" s="43">
        <f>SUMIFS('AM23.Financial Instruments'!O$7:O$223,'AM23.Financial Instruments'!$M$7:$M$223,D281)</f>
        <v>0</v>
      </c>
      <c r="AA279" s="42"/>
      <c r="AB279" s="42"/>
      <c r="AC279" s="42"/>
      <c r="AD279" s="44">
        <f t="shared" si="58"/>
        <v>0</v>
      </c>
      <c r="AF279" s="45"/>
      <c r="AH279" s="45"/>
      <c r="AI279" s="45"/>
      <c r="AJ279" s="45"/>
      <c r="AK279" s="45"/>
      <c r="AL279" s="45"/>
      <c r="AM279" s="45"/>
      <c r="AN279" s="44">
        <f t="shared" si="59"/>
        <v>0</v>
      </c>
      <c r="AP279" s="396">
        <f t="array" ref="AP279">SUMPRODUCT(V$18:V$217*(H$18:H$217=$D279)*(J$18:J$217))</f>
        <v>0</v>
      </c>
      <c r="AQ279" s="397">
        <f t="shared" si="51"/>
        <v>0</v>
      </c>
      <c r="AR279" s="398">
        <f t="shared" si="52"/>
        <v>0</v>
      </c>
      <c r="AS279" s="397">
        <f t="array" ref="AS279">SUMPRODUCT(AF$18:AF$217*(H$18:H$217=$D279)*(J$18:J$217))</f>
        <v>0</v>
      </c>
      <c r="AT279" s="397">
        <f t="shared" si="53"/>
        <v>0</v>
      </c>
      <c r="AU279" s="398">
        <f t="shared" si="54"/>
        <v>0</v>
      </c>
      <c r="AV279" s="399" t="str">
        <f t="shared" si="55"/>
        <v/>
      </c>
    </row>
    <row r="280" spans="1:48" x14ac:dyDescent="0.2">
      <c r="A280" s="46">
        <f t="shared" si="50"/>
        <v>263</v>
      </c>
      <c r="B280" s="378" t="str">
        <f>IFERROR(VLOOKUP(G280,'AM23.Param'!$C$61:$D$407,2,FALSE),"")</f>
        <v/>
      </c>
      <c r="C280" s="379"/>
      <c r="D280" s="380"/>
      <c r="E280" s="379"/>
      <c r="F280" s="380"/>
      <c r="G280" s="379"/>
      <c r="H280" s="380"/>
      <c r="I280" s="381" t="str">
        <f t="shared" si="56"/>
        <v/>
      </c>
      <c r="J280" s="382"/>
      <c r="K280" s="382"/>
      <c r="L280" s="379"/>
      <c r="M280" s="380"/>
      <c r="N280" s="379"/>
      <c r="O280" s="379"/>
      <c r="P280" s="383"/>
      <c r="Q280" s="383"/>
      <c r="R280" s="383"/>
      <c r="S280" s="384">
        <f t="shared" si="57"/>
        <v>0</v>
      </c>
      <c r="U280" s="30">
        <v>263</v>
      </c>
      <c r="V280" s="42"/>
      <c r="X280" s="42"/>
      <c r="Y280" s="42"/>
      <c r="Z280" s="43">
        <f>SUMIFS('AM23.Financial Instruments'!O$7:O$223,'AM23.Financial Instruments'!$M$7:$M$223,D282)</f>
        <v>0</v>
      </c>
      <c r="AA280" s="42"/>
      <c r="AB280" s="42"/>
      <c r="AC280" s="42"/>
      <c r="AD280" s="44">
        <f t="shared" si="58"/>
        <v>0</v>
      </c>
      <c r="AF280" s="45"/>
      <c r="AH280" s="45"/>
      <c r="AI280" s="45"/>
      <c r="AJ280" s="45"/>
      <c r="AK280" s="45"/>
      <c r="AL280" s="45"/>
      <c r="AM280" s="45"/>
      <c r="AN280" s="44">
        <f t="shared" si="59"/>
        <v>0</v>
      </c>
      <c r="AP280" s="396">
        <f t="array" ref="AP280">SUMPRODUCT(V$18:V$217*(H$18:H$217=$D280)*(J$18:J$217))</f>
        <v>0</v>
      </c>
      <c r="AQ280" s="397">
        <f t="shared" si="51"/>
        <v>0</v>
      </c>
      <c r="AR280" s="398">
        <f t="shared" si="52"/>
        <v>0</v>
      </c>
      <c r="AS280" s="397">
        <f t="array" ref="AS280">SUMPRODUCT(AF$18:AF$217*(H$18:H$217=$D280)*(J$18:J$217))</f>
        <v>0</v>
      </c>
      <c r="AT280" s="397">
        <f t="shared" si="53"/>
        <v>0</v>
      </c>
      <c r="AU280" s="398">
        <f t="shared" si="54"/>
        <v>0</v>
      </c>
      <c r="AV280" s="399" t="str">
        <f t="shared" si="55"/>
        <v/>
      </c>
    </row>
    <row r="281" spans="1:48" x14ac:dyDescent="0.2">
      <c r="A281" s="46">
        <f t="shared" si="50"/>
        <v>264</v>
      </c>
      <c r="B281" s="378" t="str">
        <f>IFERROR(VLOOKUP(G281,'AM23.Param'!$C$61:$D$407,2,FALSE),"")</f>
        <v/>
      </c>
      <c r="C281" s="379"/>
      <c r="D281" s="380"/>
      <c r="E281" s="379"/>
      <c r="F281" s="380"/>
      <c r="G281" s="379"/>
      <c r="H281" s="380"/>
      <c r="I281" s="381" t="str">
        <f t="shared" si="56"/>
        <v/>
      </c>
      <c r="J281" s="382"/>
      <c r="K281" s="382"/>
      <c r="L281" s="379"/>
      <c r="M281" s="380"/>
      <c r="N281" s="379"/>
      <c r="O281" s="379"/>
      <c r="P281" s="383"/>
      <c r="Q281" s="383"/>
      <c r="R281" s="383"/>
      <c r="S281" s="384">
        <f t="shared" si="57"/>
        <v>0</v>
      </c>
      <c r="U281" s="30">
        <v>264</v>
      </c>
      <c r="V281" s="42"/>
      <c r="X281" s="42"/>
      <c r="Y281" s="42"/>
      <c r="Z281" s="43">
        <f>SUMIFS('AM23.Financial Instruments'!O$7:O$223,'AM23.Financial Instruments'!$M$7:$M$223,D283)</f>
        <v>0</v>
      </c>
      <c r="AA281" s="42"/>
      <c r="AB281" s="42"/>
      <c r="AC281" s="42"/>
      <c r="AD281" s="44">
        <f t="shared" si="58"/>
        <v>0</v>
      </c>
      <c r="AF281" s="45"/>
      <c r="AH281" s="45"/>
      <c r="AI281" s="45"/>
      <c r="AJ281" s="45"/>
      <c r="AK281" s="45"/>
      <c r="AL281" s="45"/>
      <c r="AM281" s="45"/>
      <c r="AN281" s="44">
        <f t="shared" si="59"/>
        <v>0</v>
      </c>
      <c r="AP281" s="396">
        <f t="array" ref="AP281">SUMPRODUCT(V$18:V$217*(H$18:H$217=$D281)*(J$18:J$217))</f>
        <v>0</v>
      </c>
      <c r="AQ281" s="397">
        <f t="shared" si="51"/>
        <v>0</v>
      </c>
      <c r="AR281" s="398">
        <f t="shared" si="52"/>
        <v>0</v>
      </c>
      <c r="AS281" s="397">
        <f t="array" ref="AS281">SUMPRODUCT(AF$18:AF$217*(H$18:H$217=$D281)*(J$18:J$217))</f>
        <v>0</v>
      </c>
      <c r="AT281" s="397">
        <f t="shared" si="53"/>
        <v>0</v>
      </c>
      <c r="AU281" s="398">
        <f t="shared" si="54"/>
        <v>0</v>
      </c>
      <c r="AV281" s="399" t="str">
        <f t="shared" si="55"/>
        <v/>
      </c>
    </row>
    <row r="282" spans="1:48" x14ac:dyDescent="0.2">
      <c r="A282" s="46">
        <f t="shared" ref="A282:A345" si="60">A281+1</f>
        <v>265</v>
      </c>
      <c r="B282" s="378" t="str">
        <f>IFERROR(VLOOKUP(G282,'AM23.Param'!$C$61:$D$407,2,FALSE),"")</f>
        <v/>
      </c>
      <c r="C282" s="379"/>
      <c r="D282" s="380"/>
      <c r="E282" s="379"/>
      <c r="F282" s="380"/>
      <c r="G282" s="379"/>
      <c r="H282" s="380"/>
      <c r="I282" s="381" t="str">
        <f t="shared" si="56"/>
        <v/>
      </c>
      <c r="J282" s="382"/>
      <c r="K282" s="382"/>
      <c r="L282" s="379"/>
      <c r="M282" s="380"/>
      <c r="N282" s="379"/>
      <c r="O282" s="379"/>
      <c r="P282" s="383"/>
      <c r="Q282" s="383"/>
      <c r="R282" s="383"/>
      <c r="S282" s="384">
        <f t="shared" si="57"/>
        <v>0</v>
      </c>
      <c r="U282" s="30">
        <v>265</v>
      </c>
      <c r="V282" s="42"/>
      <c r="X282" s="42"/>
      <c r="Y282" s="42"/>
      <c r="Z282" s="43">
        <f>SUMIFS('AM23.Financial Instruments'!O$7:O$223,'AM23.Financial Instruments'!$M$7:$M$223,D284)</f>
        <v>0</v>
      </c>
      <c r="AA282" s="42"/>
      <c r="AB282" s="42"/>
      <c r="AC282" s="42"/>
      <c r="AD282" s="44">
        <f t="shared" si="58"/>
        <v>0</v>
      </c>
      <c r="AF282" s="45"/>
      <c r="AH282" s="45"/>
      <c r="AI282" s="45"/>
      <c r="AJ282" s="45"/>
      <c r="AK282" s="45"/>
      <c r="AL282" s="45"/>
      <c r="AM282" s="45"/>
      <c r="AN282" s="44">
        <f t="shared" si="59"/>
        <v>0</v>
      </c>
      <c r="AP282" s="396">
        <f t="array" ref="AP282">SUMPRODUCT(V$18:V$217*(H$18:H$217=$D282)*(J$18:J$217))</f>
        <v>0</v>
      </c>
      <c r="AQ282" s="397">
        <f t="shared" ref="AQ282:AQ345" si="61">Y282</f>
        <v>0</v>
      </c>
      <c r="AR282" s="398">
        <f t="shared" ref="AR282:AR345" si="62">AP282-AQ282</f>
        <v>0</v>
      </c>
      <c r="AS282" s="397">
        <f t="array" ref="AS282">SUMPRODUCT(AF$18:AF$217*(H$18:H$217=$D282)*(J$18:J$217))</f>
        <v>0</v>
      </c>
      <c r="AT282" s="397">
        <f t="shared" ref="AT282:AT345" si="63">AI282</f>
        <v>0</v>
      </c>
      <c r="AU282" s="398">
        <f t="shared" ref="AU282:AU345" si="64">AS282-AT282</f>
        <v>0</v>
      </c>
      <c r="AV282" s="399" t="str">
        <f t="shared" ref="AV282:AV345" si="65">IFERROR(AD282/AN282,"")</f>
        <v/>
      </c>
    </row>
    <row r="283" spans="1:48" x14ac:dyDescent="0.2">
      <c r="A283" s="46">
        <f t="shared" si="60"/>
        <v>266</v>
      </c>
      <c r="B283" s="378" t="str">
        <f>IFERROR(VLOOKUP(G283,'AM23.Param'!$C$61:$D$407,2,FALSE),"")</f>
        <v/>
      </c>
      <c r="C283" s="379"/>
      <c r="D283" s="380"/>
      <c r="E283" s="379"/>
      <c r="F283" s="380"/>
      <c r="G283" s="379"/>
      <c r="H283" s="380"/>
      <c r="I283" s="381" t="str">
        <f t="shared" si="56"/>
        <v/>
      </c>
      <c r="J283" s="382"/>
      <c r="K283" s="382"/>
      <c r="L283" s="379"/>
      <c r="M283" s="380"/>
      <c r="N283" s="379"/>
      <c r="O283" s="379"/>
      <c r="P283" s="383"/>
      <c r="Q283" s="383"/>
      <c r="R283" s="383"/>
      <c r="S283" s="384">
        <f t="shared" si="57"/>
        <v>0</v>
      </c>
      <c r="U283" s="30">
        <v>266</v>
      </c>
      <c r="V283" s="42"/>
      <c r="X283" s="42"/>
      <c r="Y283" s="42"/>
      <c r="Z283" s="43">
        <f>SUMIFS('AM23.Financial Instruments'!O$7:O$223,'AM23.Financial Instruments'!$M$7:$M$223,D285)</f>
        <v>0</v>
      </c>
      <c r="AA283" s="42"/>
      <c r="AB283" s="42"/>
      <c r="AC283" s="42"/>
      <c r="AD283" s="44">
        <f t="shared" si="58"/>
        <v>0</v>
      </c>
      <c r="AF283" s="45"/>
      <c r="AH283" s="45"/>
      <c r="AI283" s="45"/>
      <c r="AJ283" s="45"/>
      <c r="AK283" s="45"/>
      <c r="AL283" s="45"/>
      <c r="AM283" s="45"/>
      <c r="AN283" s="44">
        <f t="shared" si="59"/>
        <v>0</v>
      </c>
      <c r="AP283" s="396">
        <f t="array" ref="AP283">SUMPRODUCT(V$18:V$217*(H$18:H$217=$D283)*(J$18:J$217))</f>
        <v>0</v>
      </c>
      <c r="AQ283" s="397">
        <f t="shared" si="61"/>
        <v>0</v>
      </c>
      <c r="AR283" s="398">
        <f t="shared" si="62"/>
        <v>0</v>
      </c>
      <c r="AS283" s="397">
        <f t="array" ref="AS283">SUMPRODUCT(AF$18:AF$217*(H$18:H$217=$D283)*(J$18:J$217))</f>
        <v>0</v>
      </c>
      <c r="AT283" s="397">
        <f t="shared" si="63"/>
        <v>0</v>
      </c>
      <c r="AU283" s="398">
        <f t="shared" si="64"/>
        <v>0</v>
      </c>
      <c r="AV283" s="399" t="str">
        <f t="shared" si="65"/>
        <v/>
      </c>
    </row>
    <row r="284" spans="1:48" x14ac:dyDescent="0.2">
      <c r="A284" s="46">
        <f t="shared" si="60"/>
        <v>267</v>
      </c>
      <c r="B284" s="378" t="str">
        <f>IFERROR(VLOOKUP(G284,'AM23.Param'!$C$61:$D$407,2,FALSE),"")</f>
        <v/>
      </c>
      <c r="C284" s="379"/>
      <c r="D284" s="380"/>
      <c r="E284" s="379"/>
      <c r="F284" s="380"/>
      <c r="G284" s="379"/>
      <c r="H284" s="380"/>
      <c r="I284" s="381" t="str">
        <f t="shared" si="56"/>
        <v/>
      </c>
      <c r="J284" s="382"/>
      <c r="K284" s="382"/>
      <c r="L284" s="379"/>
      <c r="M284" s="380"/>
      <c r="N284" s="379"/>
      <c r="O284" s="379"/>
      <c r="P284" s="383"/>
      <c r="Q284" s="383"/>
      <c r="R284" s="383"/>
      <c r="S284" s="384">
        <f t="shared" si="57"/>
        <v>0</v>
      </c>
      <c r="U284" s="30">
        <v>267</v>
      </c>
      <c r="V284" s="42"/>
      <c r="X284" s="42"/>
      <c r="Y284" s="42"/>
      <c r="Z284" s="43">
        <f>SUMIFS('AM23.Financial Instruments'!O$7:O$223,'AM23.Financial Instruments'!$M$7:$M$223,D286)</f>
        <v>0</v>
      </c>
      <c r="AA284" s="42"/>
      <c r="AB284" s="42"/>
      <c r="AC284" s="42"/>
      <c r="AD284" s="44">
        <f t="shared" si="58"/>
        <v>0</v>
      </c>
      <c r="AF284" s="45"/>
      <c r="AH284" s="45"/>
      <c r="AI284" s="45"/>
      <c r="AJ284" s="45"/>
      <c r="AK284" s="45"/>
      <c r="AL284" s="45"/>
      <c r="AM284" s="45"/>
      <c r="AN284" s="44">
        <f t="shared" si="59"/>
        <v>0</v>
      </c>
      <c r="AP284" s="396">
        <f t="array" ref="AP284">SUMPRODUCT(V$18:V$217*(H$18:H$217=$D284)*(J$18:J$217))</f>
        <v>0</v>
      </c>
      <c r="AQ284" s="397">
        <f t="shared" si="61"/>
        <v>0</v>
      </c>
      <c r="AR284" s="398">
        <f t="shared" si="62"/>
        <v>0</v>
      </c>
      <c r="AS284" s="397">
        <f t="array" ref="AS284">SUMPRODUCT(AF$18:AF$217*(H$18:H$217=$D284)*(J$18:J$217))</f>
        <v>0</v>
      </c>
      <c r="AT284" s="397">
        <f t="shared" si="63"/>
        <v>0</v>
      </c>
      <c r="AU284" s="398">
        <f t="shared" si="64"/>
        <v>0</v>
      </c>
      <c r="AV284" s="399" t="str">
        <f t="shared" si="65"/>
        <v/>
      </c>
    </row>
    <row r="285" spans="1:48" x14ac:dyDescent="0.2">
      <c r="A285" s="46">
        <f t="shared" si="60"/>
        <v>268</v>
      </c>
      <c r="B285" s="378" t="str">
        <f>IFERROR(VLOOKUP(G285,'AM23.Param'!$C$61:$D$407,2,FALSE),"")</f>
        <v/>
      </c>
      <c r="C285" s="379"/>
      <c r="D285" s="380"/>
      <c r="E285" s="379"/>
      <c r="F285" s="380"/>
      <c r="G285" s="379"/>
      <c r="H285" s="380"/>
      <c r="I285" s="381" t="str">
        <f t="shared" si="56"/>
        <v/>
      </c>
      <c r="J285" s="382"/>
      <c r="K285" s="382"/>
      <c r="L285" s="379"/>
      <c r="M285" s="380"/>
      <c r="N285" s="379"/>
      <c r="O285" s="379"/>
      <c r="P285" s="383"/>
      <c r="Q285" s="383"/>
      <c r="R285" s="383"/>
      <c r="S285" s="384">
        <f t="shared" si="57"/>
        <v>0</v>
      </c>
      <c r="U285" s="30">
        <v>268</v>
      </c>
      <c r="V285" s="42"/>
      <c r="X285" s="42"/>
      <c r="Y285" s="42"/>
      <c r="Z285" s="43">
        <f>SUMIFS('AM23.Financial Instruments'!O$7:O$223,'AM23.Financial Instruments'!$M$7:$M$223,D287)</f>
        <v>0</v>
      </c>
      <c r="AA285" s="42"/>
      <c r="AB285" s="42"/>
      <c r="AC285" s="42"/>
      <c r="AD285" s="44">
        <f t="shared" si="58"/>
        <v>0</v>
      </c>
      <c r="AF285" s="45"/>
      <c r="AH285" s="45"/>
      <c r="AI285" s="45"/>
      <c r="AJ285" s="45"/>
      <c r="AK285" s="45"/>
      <c r="AL285" s="45"/>
      <c r="AM285" s="45"/>
      <c r="AN285" s="44">
        <f t="shared" si="59"/>
        <v>0</v>
      </c>
      <c r="AP285" s="396">
        <f t="array" ref="AP285">SUMPRODUCT(V$18:V$217*(H$18:H$217=$D285)*(J$18:J$217))</f>
        <v>0</v>
      </c>
      <c r="AQ285" s="397">
        <f t="shared" si="61"/>
        <v>0</v>
      </c>
      <c r="AR285" s="398">
        <f t="shared" si="62"/>
        <v>0</v>
      </c>
      <c r="AS285" s="397">
        <f t="array" ref="AS285">SUMPRODUCT(AF$18:AF$217*(H$18:H$217=$D285)*(J$18:J$217))</f>
        <v>0</v>
      </c>
      <c r="AT285" s="397">
        <f t="shared" si="63"/>
        <v>0</v>
      </c>
      <c r="AU285" s="398">
        <f t="shared" si="64"/>
        <v>0</v>
      </c>
      <c r="AV285" s="399" t="str">
        <f t="shared" si="65"/>
        <v/>
      </c>
    </row>
    <row r="286" spans="1:48" x14ac:dyDescent="0.2">
      <c r="A286" s="46">
        <f t="shared" si="60"/>
        <v>269</v>
      </c>
      <c r="B286" s="378" t="str">
        <f>IFERROR(VLOOKUP(G286,'AM23.Param'!$C$61:$D$407,2,FALSE),"")</f>
        <v/>
      </c>
      <c r="C286" s="379"/>
      <c r="D286" s="380"/>
      <c r="E286" s="379"/>
      <c r="F286" s="380"/>
      <c r="G286" s="379"/>
      <c r="H286" s="380"/>
      <c r="I286" s="381" t="str">
        <f t="shared" si="56"/>
        <v/>
      </c>
      <c r="J286" s="382"/>
      <c r="K286" s="382"/>
      <c r="L286" s="379"/>
      <c r="M286" s="380"/>
      <c r="N286" s="379"/>
      <c r="O286" s="379"/>
      <c r="P286" s="383"/>
      <c r="Q286" s="383"/>
      <c r="R286" s="383"/>
      <c r="S286" s="384">
        <f t="shared" si="57"/>
        <v>0</v>
      </c>
      <c r="U286" s="30">
        <v>269</v>
      </c>
      <c r="V286" s="42"/>
      <c r="X286" s="42"/>
      <c r="Y286" s="42"/>
      <c r="Z286" s="43">
        <f>SUMIFS('AM23.Financial Instruments'!O$7:O$223,'AM23.Financial Instruments'!$M$7:$M$223,D288)</f>
        <v>0</v>
      </c>
      <c r="AA286" s="42"/>
      <c r="AB286" s="42"/>
      <c r="AC286" s="42"/>
      <c r="AD286" s="44">
        <f t="shared" si="58"/>
        <v>0</v>
      </c>
      <c r="AF286" s="45"/>
      <c r="AH286" s="45"/>
      <c r="AI286" s="45"/>
      <c r="AJ286" s="45"/>
      <c r="AK286" s="45"/>
      <c r="AL286" s="45"/>
      <c r="AM286" s="45"/>
      <c r="AN286" s="44">
        <f t="shared" si="59"/>
        <v>0</v>
      </c>
      <c r="AP286" s="396">
        <f t="array" ref="AP286">SUMPRODUCT(V$18:V$217*(H$18:H$217=$D286)*(J$18:J$217))</f>
        <v>0</v>
      </c>
      <c r="AQ286" s="397">
        <f t="shared" si="61"/>
        <v>0</v>
      </c>
      <c r="AR286" s="398">
        <f t="shared" si="62"/>
        <v>0</v>
      </c>
      <c r="AS286" s="397">
        <f t="array" ref="AS286">SUMPRODUCT(AF$18:AF$217*(H$18:H$217=$D286)*(J$18:J$217))</f>
        <v>0</v>
      </c>
      <c r="AT286" s="397">
        <f t="shared" si="63"/>
        <v>0</v>
      </c>
      <c r="AU286" s="398">
        <f t="shared" si="64"/>
        <v>0</v>
      </c>
      <c r="AV286" s="399" t="str">
        <f t="shared" si="65"/>
        <v/>
      </c>
    </row>
    <row r="287" spans="1:48" x14ac:dyDescent="0.2">
      <c r="A287" s="46">
        <f t="shared" si="60"/>
        <v>270</v>
      </c>
      <c r="B287" s="378" t="str">
        <f>IFERROR(VLOOKUP(G287,'AM23.Param'!$C$61:$D$407,2,FALSE),"")</f>
        <v/>
      </c>
      <c r="C287" s="379"/>
      <c r="D287" s="380"/>
      <c r="E287" s="379"/>
      <c r="F287" s="380"/>
      <c r="G287" s="379"/>
      <c r="H287" s="380"/>
      <c r="I287" s="381" t="str">
        <f t="shared" si="56"/>
        <v/>
      </c>
      <c r="J287" s="382"/>
      <c r="K287" s="382"/>
      <c r="L287" s="379"/>
      <c r="M287" s="380"/>
      <c r="N287" s="379"/>
      <c r="O287" s="379"/>
      <c r="P287" s="383"/>
      <c r="Q287" s="383"/>
      <c r="R287" s="383"/>
      <c r="S287" s="384">
        <f t="shared" si="57"/>
        <v>0</v>
      </c>
      <c r="U287" s="30">
        <v>270</v>
      </c>
      <c r="V287" s="42"/>
      <c r="X287" s="42"/>
      <c r="Y287" s="42"/>
      <c r="Z287" s="43">
        <f>SUMIFS('AM23.Financial Instruments'!O$7:O$223,'AM23.Financial Instruments'!$M$7:$M$223,D289)</f>
        <v>0</v>
      </c>
      <c r="AA287" s="42"/>
      <c r="AB287" s="42"/>
      <c r="AC287" s="42"/>
      <c r="AD287" s="44">
        <f t="shared" si="58"/>
        <v>0</v>
      </c>
      <c r="AF287" s="45"/>
      <c r="AH287" s="45"/>
      <c r="AI287" s="45"/>
      <c r="AJ287" s="45"/>
      <c r="AK287" s="45"/>
      <c r="AL287" s="45"/>
      <c r="AM287" s="45"/>
      <c r="AN287" s="44">
        <f t="shared" si="59"/>
        <v>0</v>
      </c>
      <c r="AP287" s="396">
        <f t="array" ref="AP287">SUMPRODUCT(V$18:V$217*(H$18:H$217=$D287)*(J$18:J$217))</f>
        <v>0</v>
      </c>
      <c r="AQ287" s="397">
        <f t="shared" si="61"/>
        <v>0</v>
      </c>
      <c r="AR287" s="398">
        <f t="shared" si="62"/>
        <v>0</v>
      </c>
      <c r="AS287" s="397">
        <f t="array" ref="AS287">SUMPRODUCT(AF$18:AF$217*(H$18:H$217=$D287)*(J$18:J$217))</f>
        <v>0</v>
      </c>
      <c r="AT287" s="397">
        <f t="shared" si="63"/>
        <v>0</v>
      </c>
      <c r="AU287" s="398">
        <f t="shared" si="64"/>
        <v>0</v>
      </c>
      <c r="AV287" s="399" t="str">
        <f t="shared" si="65"/>
        <v/>
      </c>
    </row>
    <row r="288" spans="1:48" x14ac:dyDescent="0.2">
      <c r="A288" s="46">
        <f t="shared" si="60"/>
        <v>271</v>
      </c>
      <c r="B288" s="378" t="str">
        <f>IFERROR(VLOOKUP(G288,'AM23.Param'!$C$61:$D$407,2,FALSE),"")</f>
        <v/>
      </c>
      <c r="C288" s="379"/>
      <c r="D288" s="380"/>
      <c r="E288" s="379"/>
      <c r="F288" s="380"/>
      <c r="G288" s="379"/>
      <c r="H288" s="380"/>
      <c r="I288" s="381" t="str">
        <f t="shared" si="56"/>
        <v/>
      </c>
      <c r="J288" s="382"/>
      <c r="K288" s="382"/>
      <c r="L288" s="379"/>
      <c r="M288" s="380"/>
      <c r="N288" s="379"/>
      <c r="O288" s="379"/>
      <c r="P288" s="383"/>
      <c r="Q288" s="383"/>
      <c r="R288" s="383"/>
      <c r="S288" s="384">
        <f t="shared" si="57"/>
        <v>0</v>
      </c>
      <c r="U288" s="30">
        <v>271</v>
      </c>
      <c r="V288" s="42"/>
      <c r="X288" s="42"/>
      <c r="Y288" s="42"/>
      <c r="Z288" s="43">
        <f>SUMIFS('AM23.Financial Instruments'!O$7:O$223,'AM23.Financial Instruments'!$M$7:$M$223,D290)</f>
        <v>0</v>
      </c>
      <c r="AA288" s="42"/>
      <c r="AB288" s="42"/>
      <c r="AC288" s="42"/>
      <c r="AD288" s="44">
        <f t="shared" si="58"/>
        <v>0</v>
      </c>
      <c r="AF288" s="45"/>
      <c r="AH288" s="45"/>
      <c r="AI288" s="45"/>
      <c r="AJ288" s="45"/>
      <c r="AK288" s="45"/>
      <c r="AL288" s="45"/>
      <c r="AM288" s="45"/>
      <c r="AN288" s="44">
        <f t="shared" si="59"/>
        <v>0</v>
      </c>
      <c r="AP288" s="396">
        <f t="array" ref="AP288">SUMPRODUCT(V$18:V$217*(H$18:H$217=$D288)*(J$18:J$217))</f>
        <v>0</v>
      </c>
      <c r="AQ288" s="397">
        <f t="shared" si="61"/>
        <v>0</v>
      </c>
      <c r="AR288" s="398">
        <f t="shared" si="62"/>
        <v>0</v>
      </c>
      <c r="AS288" s="397">
        <f t="array" ref="AS288">SUMPRODUCT(AF$18:AF$217*(H$18:H$217=$D288)*(J$18:J$217))</f>
        <v>0</v>
      </c>
      <c r="AT288" s="397">
        <f t="shared" si="63"/>
        <v>0</v>
      </c>
      <c r="AU288" s="398">
        <f t="shared" si="64"/>
        <v>0</v>
      </c>
      <c r="AV288" s="399" t="str">
        <f t="shared" si="65"/>
        <v/>
      </c>
    </row>
    <row r="289" spans="1:48" x14ac:dyDescent="0.2">
      <c r="A289" s="46">
        <f t="shared" si="60"/>
        <v>272</v>
      </c>
      <c r="B289" s="378" t="str">
        <f>IFERROR(VLOOKUP(G289,'AM23.Param'!$C$61:$D$407,2,FALSE),"")</f>
        <v/>
      </c>
      <c r="C289" s="379"/>
      <c r="D289" s="380"/>
      <c r="E289" s="379"/>
      <c r="F289" s="380"/>
      <c r="G289" s="379"/>
      <c r="H289" s="380"/>
      <c r="I289" s="381" t="str">
        <f t="shared" si="56"/>
        <v/>
      </c>
      <c r="J289" s="382"/>
      <c r="K289" s="382"/>
      <c r="L289" s="379"/>
      <c r="M289" s="380"/>
      <c r="N289" s="379"/>
      <c r="O289" s="379"/>
      <c r="P289" s="383"/>
      <c r="Q289" s="383"/>
      <c r="R289" s="383"/>
      <c r="S289" s="384">
        <f t="shared" si="57"/>
        <v>0</v>
      </c>
      <c r="U289" s="30">
        <v>272</v>
      </c>
      <c r="V289" s="42"/>
      <c r="X289" s="42"/>
      <c r="Y289" s="42"/>
      <c r="Z289" s="43">
        <f>SUMIFS('AM23.Financial Instruments'!O$7:O$223,'AM23.Financial Instruments'!$M$7:$M$223,D291)</f>
        <v>0</v>
      </c>
      <c r="AA289" s="42"/>
      <c r="AB289" s="42"/>
      <c r="AC289" s="42"/>
      <c r="AD289" s="44">
        <f t="shared" si="58"/>
        <v>0</v>
      </c>
      <c r="AF289" s="45"/>
      <c r="AH289" s="45"/>
      <c r="AI289" s="45"/>
      <c r="AJ289" s="45"/>
      <c r="AK289" s="45"/>
      <c r="AL289" s="45"/>
      <c r="AM289" s="45"/>
      <c r="AN289" s="44">
        <f t="shared" si="59"/>
        <v>0</v>
      </c>
      <c r="AP289" s="396">
        <f t="array" ref="AP289">SUMPRODUCT(V$18:V$217*(H$18:H$217=$D289)*(J$18:J$217))</f>
        <v>0</v>
      </c>
      <c r="AQ289" s="397">
        <f t="shared" si="61"/>
        <v>0</v>
      </c>
      <c r="AR289" s="398">
        <f t="shared" si="62"/>
        <v>0</v>
      </c>
      <c r="AS289" s="397">
        <f t="array" ref="AS289">SUMPRODUCT(AF$18:AF$217*(H$18:H$217=$D289)*(J$18:J$217))</f>
        <v>0</v>
      </c>
      <c r="AT289" s="397">
        <f t="shared" si="63"/>
        <v>0</v>
      </c>
      <c r="AU289" s="398">
        <f t="shared" si="64"/>
        <v>0</v>
      </c>
      <c r="AV289" s="399" t="str">
        <f t="shared" si="65"/>
        <v/>
      </c>
    </row>
    <row r="290" spans="1:48" x14ac:dyDescent="0.2">
      <c r="A290" s="46">
        <f t="shared" si="60"/>
        <v>273</v>
      </c>
      <c r="B290" s="378" t="str">
        <f>IFERROR(VLOOKUP(G290,'AM23.Param'!$C$61:$D$407,2,FALSE),"")</f>
        <v/>
      </c>
      <c r="C290" s="379"/>
      <c r="D290" s="380"/>
      <c r="E290" s="379"/>
      <c r="F290" s="380"/>
      <c r="G290" s="379"/>
      <c r="H290" s="380"/>
      <c r="I290" s="381" t="str">
        <f t="shared" si="56"/>
        <v/>
      </c>
      <c r="J290" s="382"/>
      <c r="K290" s="382"/>
      <c r="L290" s="379"/>
      <c r="M290" s="380"/>
      <c r="N290" s="379"/>
      <c r="O290" s="379"/>
      <c r="P290" s="383"/>
      <c r="Q290" s="383"/>
      <c r="R290" s="383"/>
      <c r="S290" s="384">
        <f t="shared" si="57"/>
        <v>0</v>
      </c>
      <c r="U290" s="30">
        <v>273</v>
      </c>
      <c r="V290" s="42"/>
      <c r="X290" s="42"/>
      <c r="Y290" s="42"/>
      <c r="Z290" s="43">
        <f>SUMIFS('AM23.Financial Instruments'!O$7:O$223,'AM23.Financial Instruments'!$M$7:$M$223,D292)</f>
        <v>0</v>
      </c>
      <c r="AA290" s="42"/>
      <c r="AB290" s="42"/>
      <c r="AC290" s="42"/>
      <c r="AD290" s="44">
        <f t="shared" si="58"/>
        <v>0</v>
      </c>
      <c r="AF290" s="45"/>
      <c r="AH290" s="45"/>
      <c r="AI290" s="45"/>
      <c r="AJ290" s="45"/>
      <c r="AK290" s="45"/>
      <c r="AL290" s="45"/>
      <c r="AM290" s="45"/>
      <c r="AN290" s="44">
        <f t="shared" si="59"/>
        <v>0</v>
      </c>
      <c r="AP290" s="396">
        <f t="array" ref="AP290">SUMPRODUCT(V$18:V$217*(H$18:H$217=$D290)*(J$18:J$217))</f>
        <v>0</v>
      </c>
      <c r="AQ290" s="397">
        <f t="shared" si="61"/>
        <v>0</v>
      </c>
      <c r="AR290" s="398">
        <f t="shared" si="62"/>
        <v>0</v>
      </c>
      <c r="AS290" s="397">
        <f t="array" ref="AS290">SUMPRODUCT(AF$18:AF$217*(H$18:H$217=$D290)*(J$18:J$217))</f>
        <v>0</v>
      </c>
      <c r="AT290" s="397">
        <f t="shared" si="63"/>
        <v>0</v>
      </c>
      <c r="AU290" s="398">
        <f t="shared" si="64"/>
        <v>0</v>
      </c>
      <c r="AV290" s="399" t="str">
        <f t="shared" si="65"/>
        <v/>
      </c>
    </row>
    <row r="291" spans="1:48" x14ac:dyDescent="0.2">
      <c r="A291" s="46">
        <f t="shared" si="60"/>
        <v>274</v>
      </c>
      <c r="B291" s="378" t="str">
        <f>IFERROR(VLOOKUP(G291,'AM23.Param'!$C$61:$D$407,2,FALSE),"")</f>
        <v/>
      </c>
      <c r="C291" s="379"/>
      <c r="D291" s="380"/>
      <c r="E291" s="379"/>
      <c r="F291" s="380"/>
      <c r="G291" s="379"/>
      <c r="H291" s="380"/>
      <c r="I291" s="381" t="str">
        <f t="shared" si="56"/>
        <v/>
      </c>
      <c r="J291" s="382"/>
      <c r="K291" s="382"/>
      <c r="L291" s="379"/>
      <c r="M291" s="380"/>
      <c r="N291" s="379"/>
      <c r="O291" s="379"/>
      <c r="P291" s="383"/>
      <c r="Q291" s="383"/>
      <c r="R291" s="383"/>
      <c r="S291" s="384">
        <f t="shared" si="57"/>
        <v>0</v>
      </c>
      <c r="U291" s="30">
        <v>274</v>
      </c>
      <c r="V291" s="42"/>
      <c r="X291" s="42"/>
      <c r="Y291" s="42"/>
      <c r="Z291" s="43">
        <f>SUMIFS('AM23.Financial Instruments'!O$7:O$223,'AM23.Financial Instruments'!$M$7:$M$223,D293)</f>
        <v>0</v>
      </c>
      <c r="AA291" s="42"/>
      <c r="AB291" s="42"/>
      <c r="AC291" s="42"/>
      <c r="AD291" s="44">
        <f t="shared" si="58"/>
        <v>0</v>
      </c>
      <c r="AF291" s="45"/>
      <c r="AH291" s="45"/>
      <c r="AI291" s="45"/>
      <c r="AJ291" s="45"/>
      <c r="AK291" s="45"/>
      <c r="AL291" s="45"/>
      <c r="AM291" s="45"/>
      <c r="AN291" s="44">
        <f t="shared" si="59"/>
        <v>0</v>
      </c>
      <c r="AP291" s="396">
        <f t="array" ref="AP291">SUMPRODUCT(V$18:V$217*(H$18:H$217=$D291)*(J$18:J$217))</f>
        <v>0</v>
      </c>
      <c r="AQ291" s="397">
        <f t="shared" si="61"/>
        <v>0</v>
      </c>
      <c r="AR291" s="398">
        <f t="shared" si="62"/>
        <v>0</v>
      </c>
      <c r="AS291" s="397">
        <f t="array" ref="AS291">SUMPRODUCT(AF$18:AF$217*(H$18:H$217=$D291)*(J$18:J$217))</f>
        <v>0</v>
      </c>
      <c r="AT291" s="397">
        <f t="shared" si="63"/>
        <v>0</v>
      </c>
      <c r="AU291" s="398">
        <f t="shared" si="64"/>
        <v>0</v>
      </c>
      <c r="AV291" s="399" t="str">
        <f t="shared" si="65"/>
        <v/>
      </c>
    </row>
    <row r="292" spans="1:48" x14ac:dyDescent="0.2">
      <c r="A292" s="46">
        <f t="shared" si="60"/>
        <v>275</v>
      </c>
      <c r="B292" s="378" t="str">
        <f>IFERROR(VLOOKUP(G292,'AM23.Param'!$C$61:$D$407,2,FALSE),"")</f>
        <v/>
      </c>
      <c r="C292" s="379"/>
      <c r="D292" s="380"/>
      <c r="E292" s="379"/>
      <c r="F292" s="380"/>
      <c r="G292" s="379"/>
      <c r="H292" s="380"/>
      <c r="I292" s="381" t="str">
        <f t="shared" si="56"/>
        <v/>
      </c>
      <c r="J292" s="382"/>
      <c r="K292" s="382"/>
      <c r="L292" s="379"/>
      <c r="M292" s="380"/>
      <c r="N292" s="379"/>
      <c r="O292" s="379"/>
      <c r="P292" s="383"/>
      <c r="Q292" s="383"/>
      <c r="R292" s="383"/>
      <c r="S292" s="384">
        <f t="shared" si="57"/>
        <v>0</v>
      </c>
      <c r="U292" s="30">
        <v>275</v>
      </c>
      <c r="V292" s="42"/>
      <c r="X292" s="42"/>
      <c r="Y292" s="42"/>
      <c r="Z292" s="43">
        <f>SUMIFS('AM23.Financial Instruments'!O$7:O$223,'AM23.Financial Instruments'!$M$7:$M$223,D294)</f>
        <v>0</v>
      </c>
      <c r="AA292" s="42"/>
      <c r="AB292" s="42"/>
      <c r="AC292" s="42"/>
      <c r="AD292" s="44">
        <f t="shared" si="58"/>
        <v>0</v>
      </c>
      <c r="AF292" s="45"/>
      <c r="AH292" s="45"/>
      <c r="AI292" s="45"/>
      <c r="AJ292" s="45"/>
      <c r="AK292" s="45"/>
      <c r="AL292" s="45"/>
      <c r="AM292" s="45"/>
      <c r="AN292" s="44">
        <f t="shared" si="59"/>
        <v>0</v>
      </c>
      <c r="AP292" s="396">
        <f t="array" ref="AP292">SUMPRODUCT(V$18:V$217*(H$18:H$217=$D292)*(J$18:J$217))</f>
        <v>0</v>
      </c>
      <c r="AQ292" s="397">
        <f t="shared" si="61"/>
        <v>0</v>
      </c>
      <c r="AR292" s="398">
        <f t="shared" si="62"/>
        <v>0</v>
      </c>
      <c r="AS292" s="397">
        <f t="array" ref="AS292">SUMPRODUCT(AF$18:AF$217*(H$18:H$217=$D292)*(J$18:J$217))</f>
        <v>0</v>
      </c>
      <c r="AT292" s="397">
        <f t="shared" si="63"/>
        <v>0</v>
      </c>
      <c r="AU292" s="398">
        <f t="shared" si="64"/>
        <v>0</v>
      </c>
      <c r="AV292" s="399" t="str">
        <f t="shared" si="65"/>
        <v/>
      </c>
    </row>
    <row r="293" spans="1:48" x14ac:dyDescent="0.2">
      <c r="A293" s="46">
        <f t="shared" si="60"/>
        <v>276</v>
      </c>
      <c r="B293" s="378" t="str">
        <f>IFERROR(VLOOKUP(G293,'AM23.Param'!$C$61:$D$407,2,FALSE),"")</f>
        <v/>
      </c>
      <c r="C293" s="379"/>
      <c r="D293" s="380"/>
      <c r="E293" s="379"/>
      <c r="F293" s="380"/>
      <c r="G293" s="379"/>
      <c r="H293" s="380"/>
      <c r="I293" s="381" t="str">
        <f t="shared" si="56"/>
        <v/>
      </c>
      <c r="J293" s="382"/>
      <c r="K293" s="382"/>
      <c r="L293" s="379"/>
      <c r="M293" s="380"/>
      <c r="N293" s="379"/>
      <c r="O293" s="379"/>
      <c r="P293" s="383"/>
      <c r="Q293" s="383"/>
      <c r="R293" s="383"/>
      <c r="S293" s="384">
        <f t="shared" si="57"/>
        <v>0</v>
      </c>
      <c r="U293" s="30">
        <v>276</v>
      </c>
      <c r="V293" s="42"/>
      <c r="X293" s="42"/>
      <c r="Y293" s="42"/>
      <c r="Z293" s="43">
        <f>SUMIFS('AM23.Financial Instruments'!O$7:O$223,'AM23.Financial Instruments'!$M$7:$M$223,D295)</f>
        <v>0</v>
      </c>
      <c r="AA293" s="42"/>
      <c r="AB293" s="42"/>
      <c r="AC293" s="42"/>
      <c r="AD293" s="44">
        <f t="shared" si="58"/>
        <v>0</v>
      </c>
      <c r="AF293" s="45"/>
      <c r="AH293" s="45"/>
      <c r="AI293" s="45"/>
      <c r="AJ293" s="45"/>
      <c r="AK293" s="45"/>
      <c r="AL293" s="45"/>
      <c r="AM293" s="45"/>
      <c r="AN293" s="44">
        <f t="shared" si="59"/>
        <v>0</v>
      </c>
      <c r="AP293" s="396">
        <f t="array" ref="AP293">SUMPRODUCT(V$18:V$217*(H$18:H$217=$D293)*(J$18:J$217))</f>
        <v>0</v>
      </c>
      <c r="AQ293" s="397">
        <f t="shared" si="61"/>
        <v>0</v>
      </c>
      <c r="AR293" s="398">
        <f t="shared" si="62"/>
        <v>0</v>
      </c>
      <c r="AS293" s="397">
        <f t="array" ref="AS293">SUMPRODUCT(AF$18:AF$217*(H$18:H$217=$D293)*(J$18:J$217))</f>
        <v>0</v>
      </c>
      <c r="AT293" s="397">
        <f t="shared" si="63"/>
        <v>0</v>
      </c>
      <c r="AU293" s="398">
        <f t="shared" si="64"/>
        <v>0</v>
      </c>
      <c r="AV293" s="399" t="str">
        <f t="shared" si="65"/>
        <v/>
      </c>
    </row>
    <row r="294" spans="1:48" x14ac:dyDescent="0.2">
      <c r="A294" s="46">
        <f t="shared" si="60"/>
        <v>277</v>
      </c>
      <c r="B294" s="378" t="str">
        <f>IFERROR(VLOOKUP(G294,'AM23.Param'!$C$61:$D$407,2,FALSE),"")</f>
        <v/>
      </c>
      <c r="C294" s="379"/>
      <c r="D294" s="380"/>
      <c r="E294" s="379"/>
      <c r="F294" s="380"/>
      <c r="G294" s="379"/>
      <c r="H294" s="380"/>
      <c r="I294" s="381" t="str">
        <f t="shared" si="56"/>
        <v/>
      </c>
      <c r="J294" s="382"/>
      <c r="K294" s="382"/>
      <c r="L294" s="379"/>
      <c r="M294" s="380"/>
      <c r="N294" s="379"/>
      <c r="O294" s="379"/>
      <c r="P294" s="383"/>
      <c r="Q294" s="383"/>
      <c r="R294" s="383"/>
      <c r="S294" s="384">
        <f t="shared" si="57"/>
        <v>0</v>
      </c>
      <c r="U294" s="30">
        <v>277</v>
      </c>
      <c r="V294" s="42"/>
      <c r="X294" s="42"/>
      <c r="Y294" s="42"/>
      <c r="Z294" s="43">
        <f>SUMIFS('AM23.Financial Instruments'!O$7:O$223,'AM23.Financial Instruments'!$M$7:$M$223,D296)</f>
        <v>0</v>
      </c>
      <c r="AA294" s="42"/>
      <c r="AB294" s="42"/>
      <c r="AC294" s="42"/>
      <c r="AD294" s="44">
        <f t="shared" si="58"/>
        <v>0</v>
      </c>
      <c r="AF294" s="45"/>
      <c r="AH294" s="45"/>
      <c r="AI294" s="45"/>
      <c r="AJ294" s="45"/>
      <c r="AK294" s="45"/>
      <c r="AL294" s="45"/>
      <c r="AM294" s="45"/>
      <c r="AN294" s="44">
        <f t="shared" si="59"/>
        <v>0</v>
      </c>
      <c r="AP294" s="396">
        <f t="array" ref="AP294">SUMPRODUCT(V$18:V$217*(H$18:H$217=$D294)*(J$18:J$217))</f>
        <v>0</v>
      </c>
      <c r="AQ294" s="397">
        <f t="shared" si="61"/>
        <v>0</v>
      </c>
      <c r="AR294" s="398">
        <f t="shared" si="62"/>
        <v>0</v>
      </c>
      <c r="AS294" s="397">
        <f t="array" ref="AS294">SUMPRODUCT(AF$18:AF$217*(H$18:H$217=$D294)*(J$18:J$217))</f>
        <v>0</v>
      </c>
      <c r="AT294" s="397">
        <f t="shared" si="63"/>
        <v>0</v>
      </c>
      <c r="AU294" s="398">
        <f t="shared" si="64"/>
        <v>0</v>
      </c>
      <c r="AV294" s="399" t="str">
        <f t="shared" si="65"/>
        <v/>
      </c>
    </row>
    <row r="295" spans="1:48" x14ac:dyDescent="0.2">
      <c r="A295" s="46">
        <f t="shared" si="60"/>
        <v>278</v>
      </c>
      <c r="B295" s="378" t="str">
        <f>IFERROR(VLOOKUP(G295,'AM23.Param'!$C$61:$D$407,2,FALSE),"")</f>
        <v/>
      </c>
      <c r="C295" s="379"/>
      <c r="D295" s="380"/>
      <c r="E295" s="379"/>
      <c r="F295" s="380"/>
      <c r="G295" s="379"/>
      <c r="H295" s="380"/>
      <c r="I295" s="381" t="str">
        <f t="shared" si="56"/>
        <v/>
      </c>
      <c r="J295" s="382"/>
      <c r="K295" s="382"/>
      <c r="L295" s="379"/>
      <c r="M295" s="380"/>
      <c r="N295" s="379"/>
      <c r="O295" s="379"/>
      <c r="P295" s="383"/>
      <c r="Q295" s="383"/>
      <c r="R295" s="383"/>
      <c r="S295" s="384">
        <f t="shared" si="57"/>
        <v>0</v>
      </c>
      <c r="U295" s="30">
        <v>278</v>
      </c>
      <c r="V295" s="42"/>
      <c r="X295" s="42"/>
      <c r="Y295" s="42"/>
      <c r="Z295" s="43">
        <f>SUMIFS('AM23.Financial Instruments'!O$7:O$223,'AM23.Financial Instruments'!$M$7:$M$223,D297)</f>
        <v>0</v>
      </c>
      <c r="AA295" s="42"/>
      <c r="AB295" s="42"/>
      <c r="AC295" s="42"/>
      <c r="AD295" s="44">
        <f t="shared" si="58"/>
        <v>0</v>
      </c>
      <c r="AF295" s="45"/>
      <c r="AH295" s="45"/>
      <c r="AI295" s="45"/>
      <c r="AJ295" s="45"/>
      <c r="AK295" s="45"/>
      <c r="AL295" s="45"/>
      <c r="AM295" s="45"/>
      <c r="AN295" s="44">
        <f t="shared" si="59"/>
        <v>0</v>
      </c>
      <c r="AP295" s="396">
        <f t="array" ref="AP295">SUMPRODUCT(V$18:V$217*(H$18:H$217=$D295)*(J$18:J$217))</f>
        <v>0</v>
      </c>
      <c r="AQ295" s="397">
        <f t="shared" si="61"/>
        <v>0</v>
      </c>
      <c r="AR295" s="398">
        <f t="shared" si="62"/>
        <v>0</v>
      </c>
      <c r="AS295" s="397">
        <f t="array" ref="AS295">SUMPRODUCT(AF$18:AF$217*(H$18:H$217=$D295)*(J$18:J$217))</f>
        <v>0</v>
      </c>
      <c r="AT295" s="397">
        <f t="shared" si="63"/>
        <v>0</v>
      </c>
      <c r="AU295" s="398">
        <f t="shared" si="64"/>
        <v>0</v>
      </c>
      <c r="AV295" s="399" t="str">
        <f t="shared" si="65"/>
        <v/>
      </c>
    </row>
    <row r="296" spans="1:48" x14ac:dyDescent="0.2">
      <c r="A296" s="46">
        <f t="shared" si="60"/>
        <v>279</v>
      </c>
      <c r="B296" s="378" t="str">
        <f>IFERROR(VLOOKUP(G296,'AM23.Param'!$C$61:$D$407,2,FALSE),"")</f>
        <v/>
      </c>
      <c r="C296" s="379"/>
      <c r="D296" s="380"/>
      <c r="E296" s="379"/>
      <c r="F296" s="380"/>
      <c r="G296" s="379"/>
      <c r="H296" s="380"/>
      <c r="I296" s="381" t="str">
        <f t="shared" si="56"/>
        <v/>
      </c>
      <c r="J296" s="382"/>
      <c r="K296" s="382"/>
      <c r="L296" s="379"/>
      <c r="M296" s="380"/>
      <c r="N296" s="379"/>
      <c r="O296" s="379"/>
      <c r="P296" s="383"/>
      <c r="Q296" s="383"/>
      <c r="R296" s="383"/>
      <c r="S296" s="384">
        <f t="shared" si="57"/>
        <v>0</v>
      </c>
      <c r="U296" s="30">
        <v>279</v>
      </c>
      <c r="V296" s="42"/>
      <c r="X296" s="42"/>
      <c r="Y296" s="42"/>
      <c r="Z296" s="43">
        <f>SUMIFS('AM23.Financial Instruments'!O$7:O$223,'AM23.Financial Instruments'!$M$7:$M$223,D298)</f>
        <v>0</v>
      </c>
      <c r="AA296" s="42"/>
      <c r="AB296" s="42"/>
      <c r="AC296" s="42"/>
      <c r="AD296" s="44">
        <f t="shared" si="58"/>
        <v>0</v>
      </c>
      <c r="AF296" s="45"/>
      <c r="AH296" s="45"/>
      <c r="AI296" s="45"/>
      <c r="AJ296" s="45"/>
      <c r="AK296" s="45"/>
      <c r="AL296" s="45"/>
      <c r="AM296" s="45"/>
      <c r="AN296" s="44">
        <f t="shared" si="59"/>
        <v>0</v>
      </c>
      <c r="AP296" s="396">
        <f t="array" ref="AP296">SUMPRODUCT(V$18:V$217*(H$18:H$217=$D296)*(J$18:J$217))</f>
        <v>0</v>
      </c>
      <c r="AQ296" s="397">
        <f t="shared" si="61"/>
        <v>0</v>
      </c>
      <c r="AR296" s="398">
        <f t="shared" si="62"/>
        <v>0</v>
      </c>
      <c r="AS296" s="397">
        <f t="array" ref="AS296">SUMPRODUCT(AF$18:AF$217*(H$18:H$217=$D296)*(J$18:J$217))</f>
        <v>0</v>
      </c>
      <c r="AT296" s="397">
        <f t="shared" si="63"/>
        <v>0</v>
      </c>
      <c r="AU296" s="398">
        <f t="shared" si="64"/>
        <v>0</v>
      </c>
      <c r="AV296" s="399" t="str">
        <f t="shared" si="65"/>
        <v/>
      </c>
    </row>
    <row r="297" spans="1:48" x14ac:dyDescent="0.2">
      <c r="A297" s="46">
        <f t="shared" si="60"/>
        <v>280</v>
      </c>
      <c r="B297" s="378" t="str">
        <f>IFERROR(VLOOKUP(G297,'AM23.Param'!$C$61:$D$407,2,FALSE),"")</f>
        <v/>
      </c>
      <c r="C297" s="379"/>
      <c r="D297" s="380"/>
      <c r="E297" s="379"/>
      <c r="F297" s="380"/>
      <c r="G297" s="379"/>
      <c r="H297" s="380"/>
      <c r="I297" s="381" t="str">
        <f t="shared" si="56"/>
        <v/>
      </c>
      <c r="J297" s="382"/>
      <c r="K297" s="382"/>
      <c r="L297" s="379"/>
      <c r="M297" s="380"/>
      <c r="N297" s="379"/>
      <c r="O297" s="379"/>
      <c r="P297" s="383"/>
      <c r="Q297" s="383"/>
      <c r="R297" s="383"/>
      <c r="S297" s="384">
        <f t="shared" si="57"/>
        <v>0</v>
      </c>
      <c r="U297" s="30">
        <v>280</v>
      </c>
      <c r="V297" s="42"/>
      <c r="X297" s="42"/>
      <c r="Y297" s="42"/>
      <c r="Z297" s="43">
        <f>SUMIFS('AM23.Financial Instruments'!O$7:O$223,'AM23.Financial Instruments'!$M$7:$M$223,D299)</f>
        <v>0</v>
      </c>
      <c r="AA297" s="42"/>
      <c r="AB297" s="42"/>
      <c r="AC297" s="42"/>
      <c r="AD297" s="44">
        <f t="shared" si="58"/>
        <v>0</v>
      </c>
      <c r="AF297" s="45"/>
      <c r="AH297" s="45"/>
      <c r="AI297" s="45"/>
      <c r="AJ297" s="45"/>
      <c r="AK297" s="45"/>
      <c r="AL297" s="45"/>
      <c r="AM297" s="45"/>
      <c r="AN297" s="44">
        <f t="shared" si="59"/>
        <v>0</v>
      </c>
      <c r="AP297" s="396">
        <f t="array" ref="AP297">SUMPRODUCT(V$18:V$217*(H$18:H$217=$D297)*(J$18:J$217))</f>
        <v>0</v>
      </c>
      <c r="AQ297" s="397">
        <f t="shared" si="61"/>
        <v>0</v>
      </c>
      <c r="AR297" s="398">
        <f t="shared" si="62"/>
        <v>0</v>
      </c>
      <c r="AS297" s="397">
        <f t="array" ref="AS297">SUMPRODUCT(AF$18:AF$217*(H$18:H$217=$D297)*(J$18:J$217))</f>
        <v>0</v>
      </c>
      <c r="AT297" s="397">
        <f t="shared" si="63"/>
        <v>0</v>
      </c>
      <c r="AU297" s="398">
        <f t="shared" si="64"/>
        <v>0</v>
      </c>
      <c r="AV297" s="399" t="str">
        <f t="shared" si="65"/>
        <v/>
      </c>
    </row>
    <row r="298" spans="1:48" x14ac:dyDescent="0.2">
      <c r="A298" s="46">
        <f t="shared" si="60"/>
        <v>281</v>
      </c>
      <c r="B298" s="378" t="str">
        <f>IFERROR(VLOOKUP(G298,'AM23.Param'!$C$61:$D$407,2,FALSE),"")</f>
        <v/>
      </c>
      <c r="C298" s="379"/>
      <c r="D298" s="380"/>
      <c r="E298" s="379"/>
      <c r="F298" s="380"/>
      <c r="G298" s="379"/>
      <c r="H298" s="380"/>
      <c r="I298" s="381" t="str">
        <f t="shared" si="56"/>
        <v/>
      </c>
      <c r="J298" s="382"/>
      <c r="K298" s="382"/>
      <c r="L298" s="379"/>
      <c r="M298" s="380"/>
      <c r="N298" s="379"/>
      <c r="O298" s="379"/>
      <c r="P298" s="383"/>
      <c r="Q298" s="383"/>
      <c r="R298" s="383"/>
      <c r="S298" s="384">
        <f t="shared" si="57"/>
        <v>0</v>
      </c>
      <c r="U298" s="30">
        <v>281</v>
      </c>
      <c r="V298" s="42"/>
      <c r="X298" s="42"/>
      <c r="Y298" s="42"/>
      <c r="Z298" s="43">
        <f>SUMIFS('AM23.Financial Instruments'!O$7:O$223,'AM23.Financial Instruments'!$M$7:$M$223,D300)</f>
        <v>0</v>
      </c>
      <c r="AA298" s="42"/>
      <c r="AB298" s="42"/>
      <c r="AC298" s="42"/>
      <c r="AD298" s="44">
        <f t="shared" si="58"/>
        <v>0</v>
      </c>
      <c r="AF298" s="45"/>
      <c r="AH298" s="45"/>
      <c r="AI298" s="45"/>
      <c r="AJ298" s="45"/>
      <c r="AK298" s="45"/>
      <c r="AL298" s="45"/>
      <c r="AM298" s="45"/>
      <c r="AN298" s="44">
        <f t="shared" si="59"/>
        <v>0</v>
      </c>
      <c r="AP298" s="396">
        <f t="array" ref="AP298">SUMPRODUCT(V$18:V$217*(H$18:H$217=$D298)*(J$18:J$217))</f>
        <v>0</v>
      </c>
      <c r="AQ298" s="397">
        <f t="shared" si="61"/>
        <v>0</v>
      </c>
      <c r="AR298" s="398">
        <f t="shared" si="62"/>
        <v>0</v>
      </c>
      <c r="AS298" s="397">
        <f t="array" ref="AS298">SUMPRODUCT(AF$18:AF$217*(H$18:H$217=$D298)*(J$18:J$217))</f>
        <v>0</v>
      </c>
      <c r="AT298" s="397">
        <f t="shared" si="63"/>
        <v>0</v>
      </c>
      <c r="AU298" s="398">
        <f t="shared" si="64"/>
        <v>0</v>
      </c>
      <c r="AV298" s="399" t="str">
        <f t="shared" si="65"/>
        <v/>
      </c>
    </row>
    <row r="299" spans="1:48" x14ac:dyDescent="0.2">
      <c r="A299" s="46">
        <f t="shared" si="60"/>
        <v>282</v>
      </c>
      <c r="B299" s="378" t="str">
        <f>IFERROR(VLOOKUP(G299,'AM23.Param'!$C$61:$D$407,2,FALSE),"")</f>
        <v/>
      </c>
      <c r="C299" s="379"/>
      <c r="D299" s="380"/>
      <c r="E299" s="379"/>
      <c r="F299" s="380"/>
      <c r="G299" s="379"/>
      <c r="H299" s="380"/>
      <c r="I299" s="381" t="str">
        <f t="shared" si="56"/>
        <v/>
      </c>
      <c r="J299" s="382"/>
      <c r="K299" s="382"/>
      <c r="L299" s="379"/>
      <c r="M299" s="380"/>
      <c r="N299" s="379"/>
      <c r="O299" s="379"/>
      <c r="P299" s="383"/>
      <c r="Q299" s="383"/>
      <c r="R299" s="383"/>
      <c r="S299" s="384">
        <f t="shared" si="57"/>
        <v>0</v>
      </c>
      <c r="U299" s="30">
        <v>282</v>
      </c>
      <c r="V299" s="42"/>
      <c r="X299" s="42"/>
      <c r="Y299" s="42"/>
      <c r="Z299" s="43">
        <f>SUMIFS('AM23.Financial Instruments'!O$7:O$223,'AM23.Financial Instruments'!$M$7:$M$223,D301)</f>
        <v>0</v>
      </c>
      <c r="AA299" s="42"/>
      <c r="AB299" s="42"/>
      <c r="AC299" s="42"/>
      <c r="AD299" s="44">
        <f t="shared" si="58"/>
        <v>0</v>
      </c>
      <c r="AF299" s="45"/>
      <c r="AH299" s="45"/>
      <c r="AI299" s="45"/>
      <c r="AJ299" s="45"/>
      <c r="AK299" s="45"/>
      <c r="AL299" s="45"/>
      <c r="AM299" s="45"/>
      <c r="AN299" s="44">
        <f t="shared" si="59"/>
        <v>0</v>
      </c>
      <c r="AP299" s="396">
        <f t="array" ref="AP299">SUMPRODUCT(V$18:V$217*(H$18:H$217=$D299)*(J$18:J$217))</f>
        <v>0</v>
      </c>
      <c r="AQ299" s="397">
        <f t="shared" si="61"/>
        <v>0</v>
      </c>
      <c r="AR299" s="398">
        <f t="shared" si="62"/>
        <v>0</v>
      </c>
      <c r="AS299" s="397">
        <f t="array" ref="AS299">SUMPRODUCT(AF$18:AF$217*(H$18:H$217=$D299)*(J$18:J$217))</f>
        <v>0</v>
      </c>
      <c r="AT299" s="397">
        <f t="shared" si="63"/>
        <v>0</v>
      </c>
      <c r="AU299" s="398">
        <f t="shared" si="64"/>
        <v>0</v>
      </c>
      <c r="AV299" s="399" t="str">
        <f t="shared" si="65"/>
        <v/>
      </c>
    </row>
    <row r="300" spans="1:48" x14ac:dyDescent="0.2">
      <c r="A300" s="46">
        <f t="shared" si="60"/>
        <v>283</v>
      </c>
      <c r="B300" s="378" t="str">
        <f>IFERROR(VLOOKUP(G300,'AM23.Param'!$C$61:$D$407,2,FALSE),"")</f>
        <v/>
      </c>
      <c r="C300" s="379"/>
      <c r="D300" s="380"/>
      <c r="E300" s="379"/>
      <c r="F300" s="380"/>
      <c r="G300" s="379"/>
      <c r="H300" s="380"/>
      <c r="I300" s="381" t="str">
        <f t="shared" si="56"/>
        <v/>
      </c>
      <c r="J300" s="382"/>
      <c r="K300" s="382"/>
      <c r="L300" s="379"/>
      <c r="M300" s="380"/>
      <c r="N300" s="379"/>
      <c r="O300" s="379"/>
      <c r="P300" s="383"/>
      <c r="Q300" s="383"/>
      <c r="R300" s="383"/>
      <c r="S300" s="384">
        <f t="shared" si="57"/>
        <v>0</v>
      </c>
      <c r="U300" s="30">
        <v>283</v>
      </c>
      <c r="V300" s="42"/>
      <c r="X300" s="42"/>
      <c r="Y300" s="42"/>
      <c r="Z300" s="43">
        <f>SUMIFS('AM23.Financial Instruments'!O$7:O$223,'AM23.Financial Instruments'!$M$7:$M$223,D302)</f>
        <v>0</v>
      </c>
      <c r="AA300" s="42"/>
      <c r="AB300" s="42"/>
      <c r="AC300" s="42"/>
      <c r="AD300" s="44">
        <f t="shared" si="58"/>
        <v>0</v>
      </c>
      <c r="AF300" s="45"/>
      <c r="AH300" s="45"/>
      <c r="AI300" s="45"/>
      <c r="AJ300" s="45"/>
      <c r="AK300" s="45"/>
      <c r="AL300" s="45"/>
      <c r="AM300" s="45"/>
      <c r="AN300" s="44">
        <f t="shared" si="59"/>
        <v>0</v>
      </c>
      <c r="AP300" s="396">
        <f t="array" ref="AP300">SUMPRODUCT(V$18:V$217*(H$18:H$217=$D300)*(J$18:J$217))</f>
        <v>0</v>
      </c>
      <c r="AQ300" s="397">
        <f t="shared" si="61"/>
        <v>0</v>
      </c>
      <c r="AR300" s="398">
        <f t="shared" si="62"/>
        <v>0</v>
      </c>
      <c r="AS300" s="397">
        <f t="array" ref="AS300">SUMPRODUCT(AF$18:AF$217*(H$18:H$217=$D300)*(J$18:J$217))</f>
        <v>0</v>
      </c>
      <c r="AT300" s="397">
        <f t="shared" si="63"/>
        <v>0</v>
      </c>
      <c r="AU300" s="398">
        <f t="shared" si="64"/>
        <v>0</v>
      </c>
      <c r="AV300" s="399" t="str">
        <f t="shared" si="65"/>
        <v/>
      </c>
    </row>
    <row r="301" spans="1:48" x14ac:dyDescent="0.2">
      <c r="A301" s="46">
        <f t="shared" si="60"/>
        <v>284</v>
      </c>
      <c r="B301" s="378" t="str">
        <f>IFERROR(VLOOKUP(G301,'AM23.Param'!$C$61:$D$407,2,FALSE),"")</f>
        <v/>
      </c>
      <c r="C301" s="379"/>
      <c r="D301" s="380"/>
      <c r="E301" s="379"/>
      <c r="F301" s="380"/>
      <c r="G301" s="379"/>
      <c r="H301" s="380"/>
      <c r="I301" s="381" t="str">
        <f t="shared" si="56"/>
        <v/>
      </c>
      <c r="J301" s="382"/>
      <c r="K301" s="382"/>
      <c r="L301" s="379"/>
      <c r="M301" s="380"/>
      <c r="N301" s="379"/>
      <c r="O301" s="379"/>
      <c r="P301" s="383"/>
      <c r="Q301" s="383"/>
      <c r="R301" s="383"/>
      <c r="S301" s="384">
        <f t="shared" si="57"/>
        <v>0</v>
      </c>
      <c r="U301" s="30">
        <v>284</v>
      </c>
      <c r="V301" s="42"/>
      <c r="X301" s="42"/>
      <c r="Y301" s="42"/>
      <c r="Z301" s="43">
        <f>SUMIFS('AM23.Financial Instruments'!O$7:O$223,'AM23.Financial Instruments'!$M$7:$M$223,D303)</f>
        <v>0</v>
      </c>
      <c r="AA301" s="42"/>
      <c r="AB301" s="42"/>
      <c r="AC301" s="42"/>
      <c r="AD301" s="44">
        <f t="shared" si="58"/>
        <v>0</v>
      </c>
      <c r="AF301" s="45"/>
      <c r="AH301" s="45"/>
      <c r="AI301" s="45"/>
      <c r="AJ301" s="45"/>
      <c r="AK301" s="45"/>
      <c r="AL301" s="45"/>
      <c r="AM301" s="45"/>
      <c r="AN301" s="44">
        <f t="shared" si="59"/>
        <v>0</v>
      </c>
      <c r="AP301" s="396">
        <f t="array" ref="AP301">SUMPRODUCT(V$18:V$217*(H$18:H$217=$D301)*(J$18:J$217))</f>
        <v>0</v>
      </c>
      <c r="AQ301" s="397">
        <f t="shared" si="61"/>
        <v>0</v>
      </c>
      <c r="AR301" s="398">
        <f t="shared" si="62"/>
        <v>0</v>
      </c>
      <c r="AS301" s="397">
        <f t="array" ref="AS301">SUMPRODUCT(AF$18:AF$217*(H$18:H$217=$D301)*(J$18:J$217))</f>
        <v>0</v>
      </c>
      <c r="AT301" s="397">
        <f t="shared" si="63"/>
        <v>0</v>
      </c>
      <c r="AU301" s="398">
        <f t="shared" si="64"/>
        <v>0</v>
      </c>
      <c r="AV301" s="399" t="str">
        <f t="shared" si="65"/>
        <v/>
      </c>
    </row>
    <row r="302" spans="1:48" x14ac:dyDescent="0.2">
      <c r="A302" s="46">
        <f t="shared" si="60"/>
        <v>285</v>
      </c>
      <c r="B302" s="378" t="str">
        <f>IFERROR(VLOOKUP(G302,'AM23.Param'!$C$61:$D$407,2,FALSE),"")</f>
        <v/>
      </c>
      <c r="C302" s="379"/>
      <c r="D302" s="380"/>
      <c r="E302" s="379"/>
      <c r="F302" s="380"/>
      <c r="G302" s="379"/>
      <c r="H302" s="380"/>
      <c r="I302" s="381" t="str">
        <f t="shared" si="56"/>
        <v/>
      </c>
      <c r="J302" s="382"/>
      <c r="K302" s="382"/>
      <c r="L302" s="379"/>
      <c r="M302" s="380"/>
      <c r="N302" s="379"/>
      <c r="O302" s="379"/>
      <c r="P302" s="383"/>
      <c r="Q302" s="383"/>
      <c r="R302" s="383"/>
      <c r="S302" s="384">
        <f t="shared" si="57"/>
        <v>0</v>
      </c>
      <c r="U302" s="30">
        <v>285</v>
      </c>
      <c r="V302" s="42"/>
      <c r="X302" s="42"/>
      <c r="Y302" s="42"/>
      <c r="Z302" s="43">
        <f>SUMIFS('AM23.Financial Instruments'!O$7:O$223,'AM23.Financial Instruments'!$M$7:$M$223,D304)</f>
        <v>0</v>
      </c>
      <c r="AA302" s="42"/>
      <c r="AB302" s="42"/>
      <c r="AC302" s="42"/>
      <c r="AD302" s="44">
        <f t="shared" si="58"/>
        <v>0</v>
      </c>
      <c r="AF302" s="45"/>
      <c r="AH302" s="45"/>
      <c r="AI302" s="45"/>
      <c r="AJ302" s="45"/>
      <c r="AK302" s="45"/>
      <c r="AL302" s="45"/>
      <c r="AM302" s="45"/>
      <c r="AN302" s="44">
        <f t="shared" si="59"/>
        <v>0</v>
      </c>
      <c r="AP302" s="396">
        <f t="array" ref="AP302">SUMPRODUCT(V$18:V$217*(H$18:H$217=$D302)*(J$18:J$217))</f>
        <v>0</v>
      </c>
      <c r="AQ302" s="397">
        <f t="shared" si="61"/>
        <v>0</v>
      </c>
      <c r="AR302" s="398">
        <f t="shared" si="62"/>
        <v>0</v>
      </c>
      <c r="AS302" s="397">
        <f t="array" ref="AS302">SUMPRODUCT(AF$18:AF$217*(H$18:H$217=$D302)*(J$18:J$217))</f>
        <v>0</v>
      </c>
      <c r="AT302" s="397">
        <f t="shared" si="63"/>
        <v>0</v>
      </c>
      <c r="AU302" s="398">
        <f t="shared" si="64"/>
        <v>0</v>
      </c>
      <c r="AV302" s="399" t="str">
        <f t="shared" si="65"/>
        <v/>
      </c>
    </row>
    <row r="303" spans="1:48" x14ac:dyDescent="0.2">
      <c r="A303" s="46">
        <f t="shared" si="60"/>
        <v>286</v>
      </c>
      <c r="B303" s="378" t="str">
        <f>IFERROR(VLOOKUP(G303,'AM23.Param'!$C$61:$D$407,2,FALSE),"")</f>
        <v/>
      </c>
      <c r="C303" s="379"/>
      <c r="D303" s="380"/>
      <c r="E303" s="379"/>
      <c r="F303" s="380"/>
      <c r="G303" s="379"/>
      <c r="H303" s="380"/>
      <c r="I303" s="381" t="str">
        <f t="shared" si="56"/>
        <v/>
      </c>
      <c r="J303" s="382"/>
      <c r="K303" s="382"/>
      <c r="L303" s="379"/>
      <c r="M303" s="380"/>
      <c r="N303" s="379"/>
      <c r="O303" s="379"/>
      <c r="P303" s="383"/>
      <c r="Q303" s="383"/>
      <c r="R303" s="383"/>
      <c r="S303" s="384">
        <f t="shared" si="57"/>
        <v>0</v>
      </c>
      <c r="U303" s="30">
        <v>286</v>
      </c>
      <c r="V303" s="42"/>
      <c r="X303" s="42"/>
      <c r="Y303" s="42"/>
      <c r="Z303" s="43">
        <f>SUMIFS('AM23.Financial Instruments'!O$7:O$223,'AM23.Financial Instruments'!$M$7:$M$223,D305)</f>
        <v>0</v>
      </c>
      <c r="AA303" s="42"/>
      <c r="AB303" s="42"/>
      <c r="AC303" s="42"/>
      <c r="AD303" s="44">
        <f t="shared" si="58"/>
        <v>0</v>
      </c>
      <c r="AF303" s="45"/>
      <c r="AH303" s="45"/>
      <c r="AI303" s="45"/>
      <c r="AJ303" s="45"/>
      <c r="AK303" s="45"/>
      <c r="AL303" s="45"/>
      <c r="AM303" s="45"/>
      <c r="AN303" s="44">
        <f t="shared" si="59"/>
        <v>0</v>
      </c>
      <c r="AP303" s="396">
        <f t="array" ref="AP303">SUMPRODUCT(V$18:V$217*(H$18:H$217=$D303)*(J$18:J$217))</f>
        <v>0</v>
      </c>
      <c r="AQ303" s="397">
        <f t="shared" si="61"/>
        <v>0</v>
      </c>
      <c r="AR303" s="398">
        <f t="shared" si="62"/>
        <v>0</v>
      </c>
      <c r="AS303" s="397">
        <f t="array" ref="AS303">SUMPRODUCT(AF$18:AF$217*(H$18:H$217=$D303)*(J$18:J$217))</f>
        <v>0</v>
      </c>
      <c r="AT303" s="397">
        <f t="shared" si="63"/>
        <v>0</v>
      </c>
      <c r="AU303" s="398">
        <f t="shared" si="64"/>
        <v>0</v>
      </c>
      <c r="AV303" s="399" t="str">
        <f t="shared" si="65"/>
        <v/>
      </c>
    </row>
    <row r="304" spans="1:48" x14ac:dyDescent="0.2">
      <c r="A304" s="46">
        <f t="shared" si="60"/>
        <v>287</v>
      </c>
      <c r="B304" s="378" t="str">
        <f>IFERROR(VLOOKUP(G304,'AM23.Param'!$C$61:$D$407,2,FALSE),"")</f>
        <v/>
      </c>
      <c r="C304" s="379"/>
      <c r="D304" s="380"/>
      <c r="E304" s="379"/>
      <c r="F304" s="380"/>
      <c r="G304" s="379"/>
      <c r="H304" s="380"/>
      <c r="I304" s="381" t="str">
        <f t="shared" si="56"/>
        <v/>
      </c>
      <c r="J304" s="382"/>
      <c r="K304" s="382"/>
      <c r="L304" s="379"/>
      <c r="M304" s="380"/>
      <c r="N304" s="379"/>
      <c r="O304" s="379"/>
      <c r="P304" s="383"/>
      <c r="Q304" s="383"/>
      <c r="R304" s="383"/>
      <c r="S304" s="384">
        <f t="shared" si="57"/>
        <v>0</v>
      </c>
      <c r="U304" s="30">
        <v>287</v>
      </c>
      <c r="V304" s="42"/>
      <c r="X304" s="42"/>
      <c r="Y304" s="42"/>
      <c r="Z304" s="43">
        <f>SUMIFS('AM23.Financial Instruments'!O$7:O$223,'AM23.Financial Instruments'!$M$7:$M$223,D306)</f>
        <v>0</v>
      </c>
      <c r="AA304" s="42"/>
      <c r="AB304" s="42"/>
      <c r="AC304" s="42"/>
      <c r="AD304" s="44">
        <f t="shared" si="58"/>
        <v>0</v>
      </c>
      <c r="AF304" s="45"/>
      <c r="AH304" s="45"/>
      <c r="AI304" s="45"/>
      <c r="AJ304" s="45"/>
      <c r="AK304" s="45"/>
      <c r="AL304" s="45"/>
      <c r="AM304" s="45"/>
      <c r="AN304" s="44">
        <f t="shared" si="59"/>
        <v>0</v>
      </c>
      <c r="AP304" s="396">
        <f t="array" ref="AP304">SUMPRODUCT(V$18:V$217*(H$18:H$217=$D304)*(J$18:J$217))</f>
        <v>0</v>
      </c>
      <c r="AQ304" s="397">
        <f t="shared" si="61"/>
        <v>0</v>
      </c>
      <c r="AR304" s="398">
        <f t="shared" si="62"/>
        <v>0</v>
      </c>
      <c r="AS304" s="397">
        <f t="array" ref="AS304">SUMPRODUCT(AF$18:AF$217*(H$18:H$217=$D304)*(J$18:J$217))</f>
        <v>0</v>
      </c>
      <c r="AT304" s="397">
        <f t="shared" si="63"/>
        <v>0</v>
      </c>
      <c r="AU304" s="398">
        <f t="shared" si="64"/>
        <v>0</v>
      </c>
      <c r="AV304" s="399" t="str">
        <f t="shared" si="65"/>
        <v/>
      </c>
    </row>
    <row r="305" spans="1:48" x14ac:dyDescent="0.2">
      <c r="A305" s="46">
        <f t="shared" si="60"/>
        <v>288</v>
      </c>
      <c r="B305" s="378" t="str">
        <f>IFERROR(VLOOKUP(G305,'AM23.Param'!$C$61:$D$407,2,FALSE),"")</f>
        <v/>
      </c>
      <c r="C305" s="379"/>
      <c r="D305" s="380"/>
      <c r="E305" s="379"/>
      <c r="F305" s="380"/>
      <c r="G305" s="379"/>
      <c r="H305" s="380"/>
      <c r="I305" s="381" t="str">
        <f t="shared" si="56"/>
        <v/>
      </c>
      <c r="J305" s="382"/>
      <c r="K305" s="382"/>
      <c r="L305" s="379"/>
      <c r="M305" s="380"/>
      <c r="N305" s="379"/>
      <c r="O305" s="379"/>
      <c r="P305" s="383"/>
      <c r="Q305" s="383"/>
      <c r="R305" s="383"/>
      <c r="S305" s="384">
        <f t="shared" si="57"/>
        <v>0</v>
      </c>
      <c r="U305" s="30">
        <v>288</v>
      </c>
      <c r="V305" s="42"/>
      <c r="X305" s="42"/>
      <c r="Y305" s="42"/>
      <c r="Z305" s="43">
        <f>SUMIFS('AM23.Financial Instruments'!O$7:O$223,'AM23.Financial Instruments'!$M$7:$M$223,D307)</f>
        <v>0</v>
      </c>
      <c r="AA305" s="42"/>
      <c r="AB305" s="42"/>
      <c r="AC305" s="42"/>
      <c r="AD305" s="44">
        <f t="shared" si="58"/>
        <v>0</v>
      </c>
      <c r="AF305" s="45"/>
      <c r="AH305" s="45"/>
      <c r="AI305" s="45"/>
      <c r="AJ305" s="45"/>
      <c r="AK305" s="45"/>
      <c r="AL305" s="45"/>
      <c r="AM305" s="45"/>
      <c r="AN305" s="44">
        <f t="shared" si="59"/>
        <v>0</v>
      </c>
      <c r="AP305" s="396">
        <f t="array" ref="AP305">SUMPRODUCT(V$18:V$217*(H$18:H$217=$D305)*(J$18:J$217))</f>
        <v>0</v>
      </c>
      <c r="AQ305" s="397">
        <f t="shared" si="61"/>
        <v>0</v>
      </c>
      <c r="AR305" s="398">
        <f t="shared" si="62"/>
        <v>0</v>
      </c>
      <c r="AS305" s="397">
        <f t="array" ref="AS305">SUMPRODUCT(AF$18:AF$217*(H$18:H$217=$D305)*(J$18:J$217))</f>
        <v>0</v>
      </c>
      <c r="AT305" s="397">
        <f t="shared" si="63"/>
        <v>0</v>
      </c>
      <c r="AU305" s="398">
        <f t="shared" si="64"/>
        <v>0</v>
      </c>
      <c r="AV305" s="399" t="str">
        <f t="shared" si="65"/>
        <v/>
      </c>
    </row>
    <row r="306" spans="1:48" x14ac:dyDescent="0.2">
      <c r="A306" s="46">
        <f t="shared" si="60"/>
        <v>289</v>
      </c>
      <c r="B306" s="378" t="str">
        <f>IFERROR(VLOOKUP(G306,'AM23.Param'!$C$61:$D$407,2,FALSE),"")</f>
        <v/>
      </c>
      <c r="C306" s="379"/>
      <c r="D306" s="380"/>
      <c r="E306" s="379"/>
      <c r="F306" s="380"/>
      <c r="G306" s="379"/>
      <c r="H306" s="380"/>
      <c r="I306" s="381" t="str">
        <f t="shared" si="56"/>
        <v/>
      </c>
      <c r="J306" s="382"/>
      <c r="K306" s="382"/>
      <c r="L306" s="379"/>
      <c r="M306" s="380"/>
      <c r="N306" s="379"/>
      <c r="O306" s="379"/>
      <c r="P306" s="383"/>
      <c r="Q306" s="383"/>
      <c r="R306" s="383"/>
      <c r="S306" s="384">
        <f t="shared" si="57"/>
        <v>0</v>
      </c>
      <c r="U306" s="30">
        <v>289</v>
      </c>
      <c r="V306" s="42"/>
      <c r="X306" s="42"/>
      <c r="Y306" s="42"/>
      <c r="Z306" s="43">
        <f>SUMIFS('AM23.Financial Instruments'!O$7:O$223,'AM23.Financial Instruments'!$M$7:$M$223,D308)</f>
        <v>0</v>
      </c>
      <c r="AA306" s="42"/>
      <c r="AB306" s="42"/>
      <c r="AC306" s="42"/>
      <c r="AD306" s="44">
        <f t="shared" si="58"/>
        <v>0</v>
      </c>
      <c r="AF306" s="45"/>
      <c r="AH306" s="45"/>
      <c r="AI306" s="45"/>
      <c r="AJ306" s="45"/>
      <c r="AK306" s="45"/>
      <c r="AL306" s="45"/>
      <c r="AM306" s="45"/>
      <c r="AN306" s="44">
        <f t="shared" si="59"/>
        <v>0</v>
      </c>
      <c r="AP306" s="396">
        <f t="array" ref="AP306">SUMPRODUCT(V$18:V$217*(H$18:H$217=$D306)*(J$18:J$217))</f>
        <v>0</v>
      </c>
      <c r="AQ306" s="397">
        <f t="shared" si="61"/>
        <v>0</v>
      </c>
      <c r="AR306" s="398">
        <f t="shared" si="62"/>
        <v>0</v>
      </c>
      <c r="AS306" s="397">
        <f t="array" ref="AS306">SUMPRODUCT(AF$18:AF$217*(H$18:H$217=$D306)*(J$18:J$217))</f>
        <v>0</v>
      </c>
      <c r="AT306" s="397">
        <f t="shared" si="63"/>
        <v>0</v>
      </c>
      <c r="AU306" s="398">
        <f t="shared" si="64"/>
        <v>0</v>
      </c>
      <c r="AV306" s="399" t="str">
        <f t="shared" si="65"/>
        <v/>
      </c>
    </row>
    <row r="307" spans="1:48" x14ac:dyDescent="0.2">
      <c r="A307" s="46">
        <f t="shared" si="60"/>
        <v>290</v>
      </c>
      <c r="B307" s="378" t="str">
        <f>IFERROR(VLOOKUP(G307,'AM23.Param'!$C$61:$D$407,2,FALSE),"")</f>
        <v/>
      </c>
      <c r="C307" s="379"/>
      <c r="D307" s="380"/>
      <c r="E307" s="379"/>
      <c r="F307" s="380"/>
      <c r="G307" s="379"/>
      <c r="H307" s="380"/>
      <c r="I307" s="381" t="str">
        <f t="shared" si="56"/>
        <v/>
      </c>
      <c r="J307" s="382"/>
      <c r="K307" s="382"/>
      <c r="L307" s="379"/>
      <c r="M307" s="380"/>
      <c r="N307" s="379"/>
      <c r="O307" s="379"/>
      <c r="P307" s="383"/>
      <c r="Q307" s="383"/>
      <c r="R307" s="383"/>
      <c r="S307" s="384">
        <f t="shared" si="57"/>
        <v>0</v>
      </c>
      <c r="U307" s="30">
        <v>290</v>
      </c>
      <c r="V307" s="42"/>
      <c r="X307" s="42"/>
      <c r="Y307" s="42"/>
      <c r="Z307" s="43">
        <f>SUMIFS('AM23.Financial Instruments'!O$7:O$223,'AM23.Financial Instruments'!$M$7:$M$223,D309)</f>
        <v>0</v>
      </c>
      <c r="AA307" s="42"/>
      <c r="AB307" s="42"/>
      <c r="AC307" s="42"/>
      <c r="AD307" s="44">
        <f t="shared" si="58"/>
        <v>0</v>
      </c>
      <c r="AF307" s="45"/>
      <c r="AH307" s="45"/>
      <c r="AI307" s="45"/>
      <c r="AJ307" s="45"/>
      <c r="AK307" s="45"/>
      <c r="AL307" s="45"/>
      <c r="AM307" s="45"/>
      <c r="AN307" s="44">
        <f t="shared" si="59"/>
        <v>0</v>
      </c>
      <c r="AP307" s="396">
        <f t="array" ref="AP307">SUMPRODUCT(V$18:V$217*(H$18:H$217=$D307)*(J$18:J$217))</f>
        <v>0</v>
      </c>
      <c r="AQ307" s="397">
        <f t="shared" si="61"/>
        <v>0</v>
      </c>
      <c r="AR307" s="398">
        <f t="shared" si="62"/>
        <v>0</v>
      </c>
      <c r="AS307" s="397">
        <f t="array" ref="AS307">SUMPRODUCT(AF$18:AF$217*(H$18:H$217=$D307)*(J$18:J$217))</f>
        <v>0</v>
      </c>
      <c r="AT307" s="397">
        <f t="shared" si="63"/>
        <v>0</v>
      </c>
      <c r="AU307" s="398">
        <f t="shared" si="64"/>
        <v>0</v>
      </c>
      <c r="AV307" s="399" t="str">
        <f t="shared" si="65"/>
        <v/>
      </c>
    </row>
    <row r="308" spans="1:48" x14ac:dyDescent="0.2">
      <c r="A308" s="46">
        <f t="shared" si="60"/>
        <v>291</v>
      </c>
      <c r="B308" s="378" t="str">
        <f>IFERROR(VLOOKUP(G308,'AM23.Param'!$C$61:$D$407,2,FALSE),"")</f>
        <v/>
      </c>
      <c r="C308" s="379"/>
      <c r="D308" s="380"/>
      <c r="E308" s="379"/>
      <c r="F308" s="380"/>
      <c r="G308" s="379"/>
      <c r="H308" s="380"/>
      <c r="I308" s="381" t="str">
        <f t="shared" si="56"/>
        <v/>
      </c>
      <c r="J308" s="382"/>
      <c r="K308" s="382"/>
      <c r="L308" s="379"/>
      <c r="M308" s="380"/>
      <c r="N308" s="379"/>
      <c r="O308" s="379"/>
      <c r="P308" s="383"/>
      <c r="Q308" s="383"/>
      <c r="R308" s="383"/>
      <c r="S308" s="384">
        <f t="shared" si="57"/>
        <v>0</v>
      </c>
      <c r="U308" s="30">
        <v>291</v>
      </c>
      <c r="V308" s="42"/>
      <c r="X308" s="42"/>
      <c r="Y308" s="42"/>
      <c r="Z308" s="43">
        <f>SUMIFS('AM23.Financial Instruments'!O$7:O$223,'AM23.Financial Instruments'!$M$7:$M$223,D310)</f>
        <v>0</v>
      </c>
      <c r="AA308" s="42"/>
      <c r="AB308" s="42"/>
      <c r="AC308" s="42"/>
      <c r="AD308" s="44">
        <f t="shared" si="58"/>
        <v>0</v>
      </c>
      <c r="AF308" s="45"/>
      <c r="AH308" s="45"/>
      <c r="AI308" s="45"/>
      <c r="AJ308" s="45"/>
      <c r="AK308" s="45"/>
      <c r="AL308" s="45"/>
      <c r="AM308" s="45"/>
      <c r="AN308" s="44">
        <f t="shared" si="59"/>
        <v>0</v>
      </c>
      <c r="AP308" s="396">
        <f t="array" ref="AP308">SUMPRODUCT(V$18:V$217*(H$18:H$217=$D308)*(J$18:J$217))</f>
        <v>0</v>
      </c>
      <c r="AQ308" s="397">
        <f t="shared" si="61"/>
        <v>0</v>
      </c>
      <c r="AR308" s="398">
        <f t="shared" si="62"/>
        <v>0</v>
      </c>
      <c r="AS308" s="397">
        <f t="array" ref="AS308">SUMPRODUCT(AF$18:AF$217*(H$18:H$217=$D308)*(J$18:J$217))</f>
        <v>0</v>
      </c>
      <c r="AT308" s="397">
        <f t="shared" si="63"/>
        <v>0</v>
      </c>
      <c r="AU308" s="398">
        <f t="shared" si="64"/>
        <v>0</v>
      </c>
      <c r="AV308" s="399" t="str">
        <f t="shared" si="65"/>
        <v/>
      </c>
    </row>
    <row r="309" spans="1:48" x14ac:dyDescent="0.2">
      <c r="A309" s="46">
        <f t="shared" si="60"/>
        <v>292</v>
      </c>
      <c r="B309" s="378" t="str">
        <f>IFERROR(VLOOKUP(G309,'AM23.Param'!$C$61:$D$407,2,FALSE),"")</f>
        <v/>
      </c>
      <c r="C309" s="379"/>
      <c r="D309" s="380"/>
      <c r="E309" s="379"/>
      <c r="F309" s="380"/>
      <c r="G309" s="379"/>
      <c r="H309" s="380"/>
      <c r="I309" s="381" t="str">
        <f t="shared" si="56"/>
        <v/>
      </c>
      <c r="J309" s="382"/>
      <c r="K309" s="382"/>
      <c r="L309" s="379"/>
      <c r="M309" s="380"/>
      <c r="N309" s="379"/>
      <c r="O309" s="379"/>
      <c r="P309" s="383"/>
      <c r="Q309" s="383"/>
      <c r="R309" s="383"/>
      <c r="S309" s="384">
        <f t="shared" si="57"/>
        <v>0</v>
      </c>
      <c r="U309" s="30">
        <v>292</v>
      </c>
      <c r="V309" s="42"/>
      <c r="X309" s="42"/>
      <c r="Y309" s="42"/>
      <c r="Z309" s="43">
        <f>SUMIFS('AM23.Financial Instruments'!O$7:O$223,'AM23.Financial Instruments'!$M$7:$M$223,D311)</f>
        <v>0</v>
      </c>
      <c r="AA309" s="42"/>
      <c r="AB309" s="42"/>
      <c r="AC309" s="42"/>
      <c r="AD309" s="44">
        <f t="shared" si="58"/>
        <v>0</v>
      </c>
      <c r="AF309" s="45"/>
      <c r="AH309" s="45"/>
      <c r="AI309" s="45"/>
      <c r="AJ309" s="45"/>
      <c r="AK309" s="45"/>
      <c r="AL309" s="45"/>
      <c r="AM309" s="45"/>
      <c r="AN309" s="44">
        <f t="shared" si="59"/>
        <v>0</v>
      </c>
      <c r="AP309" s="396">
        <f t="array" ref="AP309">SUMPRODUCT(V$18:V$217*(H$18:H$217=$D309)*(J$18:J$217))</f>
        <v>0</v>
      </c>
      <c r="AQ309" s="397">
        <f t="shared" si="61"/>
        <v>0</v>
      </c>
      <c r="AR309" s="398">
        <f t="shared" si="62"/>
        <v>0</v>
      </c>
      <c r="AS309" s="397">
        <f t="array" ref="AS309">SUMPRODUCT(AF$18:AF$217*(H$18:H$217=$D309)*(J$18:J$217))</f>
        <v>0</v>
      </c>
      <c r="AT309" s="397">
        <f t="shared" si="63"/>
        <v>0</v>
      </c>
      <c r="AU309" s="398">
        <f t="shared" si="64"/>
        <v>0</v>
      </c>
      <c r="AV309" s="399" t="str">
        <f t="shared" si="65"/>
        <v/>
      </c>
    </row>
    <row r="310" spans="1:48" x14ac:dyDescent="0.2">
      <c r="A310" s="46">
        <f t="shared" si="60"/>
        <v>293</v>
      </c>
      <c r="B310" s="378" t="str">
        <f>IFERROR(VLOOKUP(G310,'AM23.Param'!$C$61:$D$407,2,FALSE),"")</f>
        <v/>
      </c>
      <c r="C310" s="379"/>
      <c r="D310" s="380"/>
      <c r="E310" s="379"/>
      <c r="F310" s="380"/>
      <c r="G310" s="379"/>
      <c r="H310" s="380"/>
      <c r="I310" s="381" t="str">
        <f t="shared" si="56"/>
        <v/>
      </c>
      <c r="J310" s="382"/>
      <c r="K310" s="382"/>
      <c r="L310" s="379"/>
      <c r="M310" s="380"/>
      <c r="N310" s="379"/>
      <c r="O310" s="379"/>
      <c r="P310" s="383"/>
      <c r="Q310" s="383"/>
      <c r="R310" s="383"/>
      <c r="S310" s="384">
        <f t="shared" si="57"/>
        <v>0</v>
      </c>
      <c r="U310" s="30">
        <v>293</v>
      </c>
      <c r="V310" s="42"/>
      <c r="X310" s="42"/>
      <c r="Y310" s="42"/>
      <c r="Z310" s="43">
        <f>SUMIFS('AM23.Financial Instruments'!O$7:O$223,'AM23.Financial Instruments'!$M$7:$M$223,D312)</f>
        <v>0</v>
      </c>
      <c r="AA310" s="42"/>
      <c r="AB310" s="42"/>
      <c r="AC310" s="42"/>
      <c r="AD310" s="44">
        <f t="shared" si="58"/>
        <v>0</v>
      </c>
      <c r="AF310" s="45"/>
      <c r="AH310" s="45"/>
      <c r="AI310" s="45"/>
      <c r="AJ310" s="45"/>
      <c r="AK310" s="45"/>
      <c r="AL310" s="45"/>
      <c r="AM310" s="45"/>
      <c r="AN310" s="44">
        <f t="shared" si="59"/>
        <v>0</v>
      </c>
      <c r="AP310" s="396">
        <f t="array" ref="AP310">SUMPRODUCT(V$18:V$217*(H$18:H$217=$D310)*(J$18:J$217))</f>
        <v>0</v>
      </c>
      <c r="AQ310" s="397">
        <f t="shared" si="61"/>
        <v>0</v>
      </c>
      <c r="AR310" s="398">
        <f t="shared" si="62"/>
        <v>0</v>
      </c>
      <c r="AS310" s="397">
        <f t="array" ref="AS310">SUMPRODUCT(AF$18:AF$217*(H$18:H$217=$D310)*(J$18:J$217))</f>
        <v>0</v>
      </c>
      <c r="AT310" s="397">
        <f t="shared" si="63"/>
        <v>0</v>
      </c>
      <c r="AU310" s="398">
        <f t="shared" si="64"/>
        <v>0</v>
      </c>
      <c r="AV310" s="399" t="str">
        <f t="shared" si="65"/>
        <v/>
      </c>
    </row>
    <row r="311" spans="1:48" x14ac:dyDescent="0.2">
      <c r="A311" s="46">
        <f t="shared" si="60"/>
        <v>294</v>
      </c>
      <c r="B311" s="378" t="str">
        <f>IFERROR(VLOOKUP(G311,'AM23.Param'!$C$61:$D$407,2,FALSE),"")</f>
        <v/>
      </c>
      <c r="C311" s="379"/>
      <c r="D311" s="380"/>
      <c r="E311" s="379"/>
      <c r="F311" s="380"/>
      <c r="G311" s="379"/>
      <c r="H311" s="380"/>
      <c r="I311" s="381" t="str">
        <f t="shared" si="56"/>
        <v/>
      </c>
      <c r="J311" s="382"/>
      <c r="K311" s="382"/>
      <c r="L311" s="379"/>
      <c r="M311" s="380"/>
      <c r="N311" s="379"/>
      <c r="O311" s="379"/>
      <c r="P311" s="383"/>
      <c r="Q311" s="383"/>
      <c r="R311" s="383"/>
      <c r="S311" s="384">
        <f t="shared" si="57"/>
        <v>0</v>
      </c>
      <c r="U311" s="30">
        <v>294</v>
      </c>
      <c r="V311" s="42"/>
      <c r="X311" s="42"/>
      <c r="Y311" s="42"/>
      <c r="Z311" s="43">
        <f>SUMIFS('AM23.Financial Instruments'!O$7:O$223,'AM23.Financial Instruments'!$M$7:$M$223,D313)</f>
        <v>0</v>
      </c>
      <c r="AA311" s="42"/>
      <c r="AB311" s="42"/>
      <c r="AC311" s="42"/>
      <c r="AD311" s="44">
        <f t="shared" si="58"/>
        <v>0</v>
      </c>
      <c r="AF311" s="45"/>
      <c r="AH311" s="45"/>
      <c r="AI311" s="45"/>
      <c r="AJ311" s="45"/>
      <c r="AK311" s="45"/>
      <c r="AL311" s="45"/>
      <c r="AM311" s="45"/>
      <c r="AN311" s="44">
        <f t="shared" si="59"/>
        <v>0</v>
      </c>
      <c r="AP311" s="396">
        <f t="array" ref="AP311">SUMPRODUCT(V$18:V$217*(H$18:H$217=$D311)*(J$18:J$217))</f>
        <v>0</v>
      </c>
      <c r="AQ311" s="397">
        <f t="shared" si="61"/>
        <v>0</v>
      </c>
      <c r="AR311" s="398">
        <f t="shared" si="62"/>
        <v>0</v>
      </c>
      <c r="AS311" s="397">
        <f t="array" ref="AS311">SUMPRODUCT(AF$18:AF$217*(H$18:H$217=$D311)*(J$18:J$217))</f>
        <v>0</v>
      </c>
      <c r="AT311" s="397">
        <f t="shared" si="63"/>
        <v>0</v>
      </c>
      <c r="AU311" s="398">
        <f t="shared" si="64"/>
        <v>0</v>
      </c>
      <c r="AV311" s="399" t="str">
        <f t="shared" si="65"/>
        <v/>
      </c>
    </row>
    <row r="312" spans="1:48" x14ac:dyDescent="0.2">
      <c r="A312" s="46">
        <f t="shared" si="60"/>
        <v>295</v>
      </c>
      <c r="B312" s="378" t="str">
        <f>IFERROR(VLOOKUP(G312,'AM23.Param'!$C$61:$D$407,2,FALSE),"")</f>
        <v/>
      </c>
      <c r="C312" s="379"/>
      <c r="D312" s="380"/>
      <c r="E312" s="379"/>
      <c r="F312" s="380"/>
      <c r="G312" s="379"/>
      <c r="H312" s="380"/>
      <c r="I312" s="381" t="str">
        <f t="shared" si="56"/>
        <v/>
      </c>
      <c r="J312" s="382"/>
      <c r="K312" s="382"/>
      <c r="L312" s="379"/>
      <c r="M312" s="380"/>
      <c r="N312" s="379"/>
      <c r="O312" s="379"/>
      <c r="P312" s="383"/>
      <c r="Q312" s="383"/>
      <c r="R312" s="383"/>
      <c r="S312" s="384">
        <f t="shared" si="57"/>
        <v>0</v>
      </c>
      <c r="U312" s="30">
        <v>295</v>
      </c>
      <c r="V312" s="42"/>
      <c r="X312" s="42"/>
      <c r="Y312" s="42"/>
      <c r="Z312" s="43">
        <f>SUMIFS('AM23.Financial Instruments'!O$7:O$223,'AM23.Financial Instruments'!$M$7:$M$223,D314)</f>
        <v>0</v>
      </c>
      <c r="AA312" s="42"/>
      <c r="AB312" s="42"/>
      <c r="AC312" s="42"/>
      <c r="AD312" s="44">
        <f t="shared" si="58"/>
        <v>0</v>
      </c>
      <c r="AF312" s="45"/>
      <c r="AH312" s="45"/>
      <c r="AI312" s="45"/>
      <c r="AJ312" s="45"/>
      <c r="AK312" s="45"/>
      <c r="AL312" s="45"/>
      <c r="AM312" s="45"/>
      <c r="AN312" s="44">
        <f t="shared" si="59"/>
        <v>0</v>
      </c>
      <c r="AP312" s="396">
        <f t="array" ref="AP312">SUMPRODUCT(V$18:V$217*(H$18:H$217=$D312)*(J$18:J$217))</f>
        <v>0</v>
      </c>
      <c r="AQ312" s="397">
        <f t="shared" si="61"/>
        <v>0</v>
      </c>
      <c r="AR312" s="398">
        <f t="shared" si="62"/>
        <v>0</v>
      </c>
      <c r="AS312" s="397">
        <f t="array" ref="AS312">SUMPRODUCT(AF$18:AF$217*(H$18:H$217=$D312)*(J$18:J$217))</f>
        <v>0</v>
      </c>
      <c r="AT312" s="397">
        <f t="shared" si="63"/>
        <v>0</v>
      </c>
      <c r="AU312" s="398">
        <f t="shared" si="64"/>
        <v>0</v>
      </c>
      <c r="AV312" s="399" t="str">
        <f t="shared" si="65"/>
        <v/>
      </c>
    </row>
    <row r="313" spans="1:48" x14ac:dyDescent="0.2">
      <c r="A313" s="46">
        <f t="shared" si="60"/>
        <v>296</v>
      </c>
      <c r="B313" s="378" t="str">
        <f>IFERROR(VLOOKUP(G313,'AM23.Param'!$C$61:$D$407,2,FALSE),"")</f>
        <v/>
      </c>
      <c r="C313" s="379"/>
      <c r="D313" s="380"/>
      <c r="E313" s="379"/>
      <c r="F313" s="380"/>
      <c r="G313" s="379"/>
      <c r="H313" s="380"/>
      <c r="I313" s="381" t="str">
        <f t="shared" si="56"/>
        <v/>
      </c>
      <c r="J313" s="382"/>
      <c r="K313" s="382"/>
      <c r="L313" s="379"/>
      <c r="M313" s="380"/>
      <c r="N313" s="379"/>
      <c r="O313" s="379"/>
      <c r="P313" s="383"/>
      <c r="Q313" s="383"/>
      <c r="R313" s="383"/>
      <c r="S313" s="384">
        <f t="shared" si="57"/>
        <v>0</v>
      </c>
      <c r="U313" s="30">
        <v>296</v>
      </c>
      <c r="V313" s="42"/>
      <c r="X313" s="42"/>
      <c r="Y313" s="42"/>
      <c r="Z313" s="43">
        <f>SUMIFS('AM23.Financial Instruments'!O$7:O$223,'AM23.Financial Instruments'!$M$7:$M$223,D315)</f>
        <v>0</v>
      </c>
      <c r="AA313" s="42"/>
      <c r="AB313" s="42"/>
      <c r="AC313" s="42"/>
      <c r="AD313" s="44">
        <f t="shared" si="58"/>
        <v>0</v>
      </c>
      <c r="AF313" s="45"/>
      <c r="AH313" s="45"/>
      <c r="AI313" s="45"/>
      <c r="AJ313" s="45"/>
      <c r="AK313" s="45"/>
      <c r="AL313" s="45"/>
      <c r="AM313" s="45"/>
      <c r="AN313" s="44">
        <f t="shared" si="59"/>
        <v>0</v>
      </c>
      <c r="AP313" s="396">
        <f t="array" ref="AP313">SUMPRODUCT(V$18:V$217*(H$18:H$217=$D313)*(J$18:J$217))</f>
        <v>0</v>
      </c>
      <c r="AQ313" s="397">
        <f t="shared" si="61"/>
        <v>0</v>
      </c>
      <c r="AR313" s="398">
        <f t="shared" si="62"/>
        <v>0</v>
      </c>
      <c r="AS313" s="397">
        <f t="array" ref="AS313">SUMPRODUCT(AF$18:AF$217*(H$18:H$217=$D313)*(J$18:J$217))</f>
        <v>0</v>
      </c>
      <c r="AT313" s="397">
        <f t="shared" si="63"/>
        <v>0</v>
      </c>
      <c r="AU313" s="398">
        <f t="shared" si="64"/>
        <v>0</v>
      </c>
      <c r="AV313" s="399" t="str">
        <f t="shared" si="65"/>
        <v/>
      </c>
    </row>
    <row r="314" spans="1:48" x14ac:dyDescent="0.2">
      <c r="A314" s="46">
        <f t="shared" si="60"/>
        <v>297</v>
      </c>
      <c r="B314" s="378" t="str">
        <f>IFERROR(VLOOKUP(G314,'AM23.Param'!$C$61:$D$407,2,FALSE),"")</f>
        <v/>
      </c>
      <c r="C314" s="379"/>
      <c r="D314" s="380"/>
      <c r="E314" s="379"/>
      <c r="F314" s="380"/>
      <c r="G314" s="379"/>
      <c r="H314" s="380"/>
      <c r="I314" s="381" t="str">
        <f t="shared" si="56"/>
        <v/>
      </c>
      <c r="J314" s="382"/>
      <c r="K314" s="382"/>
      <c r="L314" s="379"/>
      <c r="M314" s="380"/>
      <c r="N314" s="379"/>
      <c r="O314" s="379"/>
      <c r="P314" s="383"/>
      <c r="Q314" s="383"/>
      <c r="R314" s="383"/>
      <c r="S314" s="384">
        <f t="shared" si="57"/>
        <v>0</v>
      </c>
      <c r="U314" s="30">
        <v>297</v>
      </c>
      <c r="V314" s="42"/>
      <c r="X314" s="42"/>
      <c r="Y314" s="42"/>
      <c r="Z314" s="43">
        <f>SUMIFS('AM23.Financial Instruments'!O$7:O$223,'AM23.Financial Instruments'!$M$7:$M$223,D316)</f>
        <v>0</v>
      </c>
      <c r="AA314" s="42"/>
      <c r="AB314" s="42"/>
      <c r="AC314" s="42"/>
      <c r="AD314" s="44">
        <f t="shared" si="58"/>
        <v>0</v>
      </c>
      <c r="AF314" s="45"/>
      <c r="AH314" s="45"/>
      <c r="AI314" s="45"/>
      <c r="AJ314" s="45"/>
      <c r="AK314" s="45"/>
      <c r="AL314" s="45"/>
      <c r="AM314" s="45"/>
      <c r="AN314" s="44">
        <f t="shared" si="59"/>
        <v>0</v>
      </c>
      <c r="AP314" s="396">
        <f t="array" ref="AP314">SUMPRODUCT(V$18:V$217*(H$18:H$217=$D314)*(J$18:J$217))</f>
        <v>0</v>
      </c>
      <c r="AQ314" s="397">
        <f t="shared" si="61"/>
        <v>0</v>
      </c>
      <c r="AR314" s="398">
        <f t="shared" si="62"/>
        <v>0</v>
      </c>
      <c r="AS314" s="397">
        <f t="array" ref="AS314">SUMPRODUCT(AF$18:AF$217*(H$18:H$217=$D314)*(J$18:J$217))</f>
        <v>0</v>
      </c>
      <c r="AT314" s="397">
        <f t="shared" si="63"/>
        <v>0</v>
      </c>
      <c r="AU314" s="398">
        <f t="shared" si="64"/>
        <v>0</v>
      </c>
      <c r="AV314" s="399" t="str">
        <f t="shared" si="65"/>
        <v/>
      </c>
    </row>
    <row r="315" spans="1:48" x14ac:dyDescent="0.2">
      <c r="A315" s="46">
        <f t="shared" si="60"/>
        <v>298</v>
      </c>
      <c r="B315" s="378" t="str">
        <f>IFERROR(VLOOKUP(G315,'AM23.Param'!$C$61:$D$407,2,FALSE),"")</f>
        <v/>
      </c>
      <c r="C315" s="379"/>
      <c r="D315" s="380"/>
      <c r="E315" s="379"/>
      <c r="F315" s="380"/>
      <c r="G315" s="379"/>
      <c r="H315" s="380"/>
      <c r="I315" s="381" t="str">
        <f t="shared" si="56"/>
        <v/>
      </c>
      <c r="J315" s="382"/>
      <c r="K315" s="382"/>
      <c r="L315" s="379"/>
      <c r="M315" s="380"/>
      <c r="N315" s="379"/>
      <c r="O315" s="379"/>
      <c r="P315" s="383"/>
      <c r="Q315" s="383"/>
      <c r="R315" s="383"/>
      <c r="S315" s="384">
        <f t="shared" si="57"/>
        <v>0</v>
      </c>
      <c r="U315" s="30">
        <v>298</v>
      </c>
      <c r="V315" s="42"/>
      <c r="X315" s="42"/>
      <c r="Y315" s="42"/>
      <c r="Z315" s="43">
        <f>SUMIFS('AM23.Financial Instruments'!O$7:O$223,'AM23.Financial Instruments'!$M$7:$M$223,D317)</f>
        <v>0</v>
      </c>
      <c r="AA315" s="42"/>
      <c r="AB315" s="42"/>
      <c r="AC315" s="42"/>
      <c r="AD315" s="44">
        <f t="shared" si="58"/>
        <v>0</v>
      </c>
      <c r="AF315" s="45"/>
      <c r="AH315" s="45"/>
      <c r="AI315" s="45"/>
      <c r="AJ315" s="45"/>
      <c r="AK315" s="45"/>
      <c r="AL315" s="45"/>
      <c r="AM315" s="45"/>
      <c r="AN315" s="44">
        <f t="shared" si="59"/>
        <v>0</v>
      </c>
      <c r="AP315" s="396">
        <f t="array" ref="AP315">SUMPRODUCT(V$18:V$217*(H$18:H$217=$D315)*(J$18:J$217))</f>
        <v>0</v>
      </c>
      <c r="AQ315" s="397">
        <f t="shared" si="61"/>
        <v>0</v>
      </c>
      <c r="AR315" s="398">
        <f t="shared" si="62"/>
        <v>0</v>
      </c>
      <c r="AS315" s="397">
        <f t="array" ref="AS315">SUMPRODUCT(AF$18:AF$217*(H$18:H$217=$D315)*(J$18:J$217))</f>
        <v>0</v>
      </c>
      <c r="AT315" s="397">
        <f t="shared" si="63"/>
        <v>0</v>
      </c>
      <c r="AU315" s="398">
        <f t="shared" si="64"/>
        <v>0</v>
      </c>
      <c r="AV315" s="399" t="str">
        <f t="shared" si="65"/>
        <v/>
      </c>
    </row>
    <row r="316" spans="1:48" x14ac:dyDescent="0.2">
      <c r="A316" s="46">
        <f t="shared" si="60"/>
        <v>299</v>
      </c>
      <c r="B316" s="378" t="str">
        <f>IFERROR(VLOOKUP(G316,'AM23.Param'!$C$61:$D$407,2,FALSE),"")</f>
        <v/>
      </c>
      <c r="C316" s="379"/>
      <c r="D316" s="380"/>
      <c r="E316" s="379"/>
      <c r="F316" s="380"/>
      <c r="G316" s="379"/>
      <c r="H316" s="380"/>
      <c r="I316" s="381" t="str">
        <f t="shared" si="56"/>
        <v/>
      </c>
      <c r="J316" s="382"/>
      <c r="K316" s="382"/>
      <c r="L316" s="379"/>
      <c r="M316" s="380"/>
      <c r="N316" s="379"/>
      <c r="O316" s="379"/>
      <c r="P316" s="383"/>
      <c r="Q316" s="383"/>
      <c r="R316" s="383"/>
      <c r="S316" s="384">
        <f t="shared" si="57"/>
        <v>0</v>
      </c>
      <c r="U316" s="30">
        <v>299</v>
      </c>
      <c r="V316" s="42"/>
      <c r="X316" s="42"/>
      <c r="Y316" s="42"/>
      <c r="Z316" s="43">
        <f>SUMIFS('AM23.Financial Instruments'!O$7:O$223,'AM23.Financial Instruments'!$M$7:$M$223,D318)</f>
        <v>0</v>
      </c>
      <c r="AA316" s="42"/>
      <c r="AB316" s="42"/>
      <c r="AC316" s="42"/>
      <c r="AD316" s="44">
        <f t="shared" si="58"/>
        <v>0</v>
      </c>
      <c r="AF316" s="45"/>
      <c r="AH316" s="45"/>
      <c r="AI316" s="45"/>
      <c r="AJ316" s="45"/>
      <c r="AK316" s="45"/>
      <c r="AL316" s="45"/>
      <c r="AM316" s="45"/>
      <c r="AN316" s="44">
        <f t="shared" si="59"/>
        <v>0</v>
      </c>
      <c r="AP316" s="396">
        <f t="array" ref="AP316">SUMPRODUCT(V$18:V$217*(H$18:H$217=$D316)*(J$18:J$217))</f>
        <v>0</v>
      </c>
      <c r="AQ316" s="397">
        <f t="shared" si="61"/>
        <v>0</v>
      </c>
      <c r="AR316" s="398">
        <f t="shared" si="62"/>
        <v>0</v>
      </c>
      <c r="AS316" s="397">
        <f t="array" ref="AS316">SUMPRODUCT(AF$18:AF$217*(H$18:H$217=$D316)*(J$18:J$217))</f>
        <v>0</v>
      </c>
      <c r="AT316" s="397">
        <f t="shared" si="63"/>
        <v>0</v>
      </c>
      <c r="AU316" s="398">
        <f t="shared" si="64"/>
        <v>0</v>
      </c>
      <c r="AV316" s="399" t="str">
        <f t="shared" si="65"/>
        <v/>
      </c>
    </row>
    <row r="317" spans="1:48" x14ac:dyDescent="0.2">
      <c r="A317" s="46">
        <f t="shared" si="60"/>
        <v>300</v>
      </c>
      <c r="B317" s="378" t="str">
        <f>IFERROR(VLOOKUP(G317,'AM23.Param'!$C$61:$D$407,2,FALSE),"")</f>
        <v/>
      </c>
      <c r="C317" s="379"/>
      <c r="D317" s="380"/>
      <c r="E317" s="379"/>
      <c r="F317" s="380"/>
      <c r="G317" s="379"/>
      <c r="H317" s="380"/>
      <c r="I317" s="381" t="str">
        <f t="shared" si="56"/>
        <v/>
      </c>
      <c r="J317" s="382"/>
      <c r="K317" s="382"/>
      <c r="L317" s="379"/>
      <c r="M317" s="380"/>
      <c r="N317" s="379"/>
      <c r="O317" s="379"/>
      <c r="P317" s="383"/>
      <c r="Q317" s="383"/>
      <c r="R317" s="383"/>
      <c r="S317" s="384">
        <f t="shared" si="57"/>
        <v>0</v>
      </c>
      <c r="U317" s="30">
        <v>300</v>
      </c>
      <c r="V317" s="42"/>
      <c r="X317" s="42"/>
      <c r="Y317" s="42"/>
      <c r="Z317" s="43">
        <f>SUMIFS('AM23.Financial Instruments'!O$7:O$223,'AM23.Financial Instruments'!$M$7:$M$223,D319)</f>
        <v>0</v>
      </c>
      <c r="AA317" s="42"/>
      <c r="AB317" s="42"/>
      <c r="AC317" s="42"/>
      <c r="AD317" s="44">
        <f t="shared" si="58"/>
        <v>0</v>
      </c>
      <c r="AF317" s="45"/>
      <c r="AH317" s="45"/>
      <c r="AI317" s="45"/>
      <c r="AJ317" s="45"/>
      <c r="AK317" s="45"/>
      <c r="AL317" s="45"/>
      <c r="AM317" s="45"/>
      <c r="AN317" s="44">
        <f t="shared" si="59"/>
        <v>0</v>
      </c>
      <c r="AP317" s="396">
        <f t="array" ref="AP317">SUMPRODUCT(V$18:V$217*(H$18:H$217=$D317)*(J$18:J$217))</f>
        <v>0</v>
      </c>
      <c r="AQ317" s="397">
        <f t="shared" si="61"/>
        <v>0</v>
      </c>
      <c r="AR317" s="398">
        <f t="shared" si="62"/>
        <v>0</v>
      </c>
      <c r="AS317" s="397">
        <f t="array" ref="AS317">SUMPRODUCT(AF$18:AF$217*(H$18:H$217=$D317)*(J$18:J$217))</f>
        <v>0</v>
      </c>
      <c r="AT317" s="397">
        <f t="shared" si="63"/>
        <v>0</v>
      </c>
      <c r="AU317" s="398">
        <f t="shared" si="64"/>
        <v>0</v>
      </c>
      <c r="AV317" s="399" t="str">
        <f t="shared" si="65"/>
        <v/>
      </c>
    </row>
    <row r="318" spans="1:48" x14ac:dyDescent="0.2">
      <c r="A318" s="46">
        <f t="shared" si="60"/>
        <v>301</v>
      </c>
      <c r="B318" s="378" t="str">
        <f>IFERROR(VLOOKUP(G318,'AM23.Param'!$C$61:$D$407,2,FALSE),"")</f>
        <v/>
      </c>
      <c r="C318" s="379"/>
      <c r="D318" s="380"/>
      <c r="E318" s="379"/>
      <c r="F318" s="380"/>
      <c r="G318" s="379"/>
      <c r="H318" s="380"/>
      <c r="I318" s="381" t="str">
        <f t="shared" si="56"/>
        <v/>
      </c>
      <c r="J318" s="382"/>
      <c r="K318" s="382"/>
      <c r="L318" s="379"/>
      <c r="M318" s="380"/>
      <c r="N318" s="379"/>
      <c r="O318" s="379"/>
      <c r="P318" s="383"/>
      <c r="Q318" s="383"/>
      <c r="R318" s="383"/>
      <c r="S318" s="384">
        <f t="shared" si="57"/>
        <v>0</v>
      </c>
      <c r="U318" s="30">
        <v>301</v>
      </c>
      <c r="V318" s="42"/>
      <c r="X318" s="42"/>
      <c r="Y318" s="42"/>
      <c r="Z318" s="43">
        <f>SUMIFS('AM23.Financial Instruments'!O$7:O$223,'AM23.Financial Instruments'!$M$7:$M$223,D320)</f>
        <v>0</v>
      </c>
      <c r="AA318" s="42"/>
      <c r="AB318" s="42"/>
      <c r="AC318" s="42"/>
      <c r="AD318" s="44">
        <f t="shared" si="58"/>
        <v>0</v>
      </c>
      <c r="AF318" s="45"/>
      <c r="AH318" s="45"/>
      <c r="AI318" s="45"/>
      <c r="AJ318" s="45"/>
      <c r="AK318" s="45"/>
      <c r="AL318" s="45"/>
      <c r="AM318" s="45"/>
      <c r="AN318" s="44">
        <f t="shared" si="59"/>
        <v>0</v>
      </c>
      <c r="AP318" s="396">
        <f t="array" ref="AP318">SUMPRODUCT(V$18:V$217*(H$18:H$217=$D318)*(J$18:J$217))</f>
        <v>0</v>
      </c>
      <c r="AQ318" s="397">
        <f t="shared" si="61"/>
        <v>0</v>
      </c>
      <c r="AR318" s="398">
        <f t="shared" si="62"/>
        <v>0</v>
      </c>
      <c r="AS318" s="397">
        <f t="array" ref="AS318">SUMPRODUCT(AF$18:AF$217*(H$18:H$217=$D318)*(J$18:J$217))</f>
        <v>0</v>
      </c>
      <c r="AT318" s="397">
        <f t="shared" si="63"/>
        <v>0</v>
      </c>
      <c r="AU318" s="398">
        <f t="shared" si="64"/>
        <v>0</v>
      </c>
      <c r="AV318" s="399" t="str">
        <f t="shared" si="65"/>
        <v/>
      </c>
    </row>
    <row r="319" spans="1:48" x14ac:dyDescent="0.2">
      <c r="A319" s="46">
        <f t="shared" si="60"/>
        <v>302</v>
      </c>
      <c r="B319" s="378" t="str">
        <f>IFERROR(VLOOKUP(G319,'AM23.Param'!$C$61:$D$407,2,FALSE),"")</f>
        <v/>
      </c>
      <c r="C319" s="379"/>
      <c r="D319" s="380"/>
      <c r="E319" s="379"/>
      <c r="F319" s="380"/>
      <c r="G319" s="379"/>
      <c r="H319" s="380"/>
      <c r="I319" s="381" t="str">
        <f t="shared" si="56"/>
        <v/>
      </c>
      <c r="J319" s="382"/>
      <c r="K319" s="382"/>
      <c r="L319" s="379"/>
      <c r="M319" s="380"/>
      <c r="N319" s="379"/>
      <c r="O319" s="379"/>
      <c r="P319" s="383"/>
      <c r="Q319" s="383"/>
      <c r="R319" s="383"/>
      <c r="S319" s="384">
        <f t="shared" si="57"/>
        <v>0</v>
      </c>
      <c r="U319" s="30">
        <v>302</v>
      </c>
      <c r="V319" s="42"/>
      <c r="X319" s="42"/>
      <c r="Y319" s="42"/>
      <c r="Z319" s="43">
        <f>SUMIFS('AM23.Financial Instruments'!O$7:O$223,'AM23.Financial Instruments'!$M$7:$M$223,D321)</f>
        <v>0</v>
      </c>
      <c r="AA319" s="42"/>
      <c r="AB319" s="42"/>
      <c r="AC319" s="42"/>
      <c r="AD319" s="44">
        <f t="shared" si="58"/>
        <v>0</v>
      </c>
      <c r="AF319" s="45"/>
      <c r="AH319" s="45"/>
      <c r="AI319" s="45"/>
      <c r="AJ319" s="45"/>
      <c r="AK319" s="45"/>
      <c r="AL319" s="45"/>
      <c r="AM319" s="45"/>
      <c r="AN319" s="44">
        <f t="shared" si="59"/>
        <v>0</v>
      </c>
      <c r="AP319" s="396">
        <f t="array" ref="AP319">SUMPRODUCT(V$18:V$217*(H$18:H$217=$D319)*(J$18:J$217))</f>
        <v>0</v>
      </c>
      <c r="AQ319" s="397">
        <f t="shared" si="61"/>
        <v>0</v>
      </c>
      <c r="AR319" s="398">
        <f t="shared" si="62"/>
        <v>0</v>
      </c>
      <c r="AS319" s="397">
        <f t="array" ref="AS319">SUMPRODUCT(AF$18:AF$217*(H$18:H$217=$D319)*(J$18:J$217))</f>
        <v>0</v>
      </c>
      <c r="AT319" s="397">
        <f t="shared" si="63"/>
        <v>0</v>
      </c>
      <c r="AU319" s="398">
        <f t="shared" si="64"/>
        <v>0</v>
      </c>
      <c r="AV319" s="399" t="str">
        <f t="shared" si="65"/>
        <v/>
      </c>
    </row>
    <row r="320" spans="1:48" x14ac:dyDescent="0.2">
      <c r="A320" s="46">
        <f t="shared" si="60"/>
        <v>303</v>
      </c>
      <c r="B320" s="378" t="str">
        <f>IFERROR(VLOOKUP(G320,'AM23.Param'!$C$61:$D$407,2,FALSE),"")</f>
        <v/>
      </c>
      <c r="C320" s="379"/>
      <c r="D320" s="380"/>
      <c r="E320" s="379"/>
      <c r="F320" s="380"/>
      <c r="G320" s="379"/>
      <c r="H320" s="380"/>
      <c r="I320" s="381" t="str">
        <f t="shared" si="56"/>
        <v/>
      </c>
      <c r="J320" s="382"/>
      <c r="K320" s="382"/>
      <c r="L320" s="379"/>
      <c r="M320" s="380"/>
      <c r="N320" s="379"/>
      <c r="O320" s="379"/>
      <c r="P320" s="383"/>
      <c r="Q320" s="383"/>
      <c r="R320" s="383"/>
      <c r="S320" s="384">
        <f t="shared" si="57"/>
        <v>0</v>
      </c>
      <c r="U320" s="30">
        <v>303</v>
      </c>
      <c r="V320" s="42"/>
      <c r="X320" s="42"/>
      <c r="Y320" s="42"/>
      <c r="Z320" s="43">
        <f>SUMIFS('AM23.Financial Instruments'!O$7:O$223,'AM23.Financial Instruments'!$M$7:$M$223,D322)</f>
        <v>0</v>
      </c>
      <c r="AA320" s="42"/>
      <c r="AB320" s="42"/>
      <c r="AC320" s="42"/>
      <c r="AD320" s="44">
        <f t="shared" si="58"/>
        <v>0</v>
      </c>
      <c r="AF320" s="45"/>
      <c r="AH320" s="45"/>
      <c r="AI320" s="45"/>
      <c r="AJ320" s="45"/>
      <c r="AK320" s="45"/>
      <c r="AL320" s="45"/>
      <c r="AM320" s="45"/>
      <c r="AN320" s="44">
        <f t="shared" si="59"/>
        <v>0</v>
      </c>
      <c r="AP320" s="396">
        <f t="array" ref="AP320">SUMPRODUCT(V$18:V$217*(H$18:H$217=$D320)*(J$18:J$217))</f>
        <v>0</v>
      </c>
      <c r="AQ320" s="397">
        <f t="shared" si="61"/>
        <v>0</v>
      </c>
      <c r="AR320" s="398">
        <f t="shared" si="62"/>
        <v>0</v>
      </c>
      <c r="AS320" s="397">
        <f t="array" ref="AS320">SUMPRODUCT(AF$18:AF$217*(H$18:H$217=$D320)*(J$18:J$217))</f>
        <v>0</v>
      </c>
      <c r="AT320" s="397">
        <f t="shared" si="63"/>
        <v>0</v>
      </c>
      <c r="AU320" s="398">
        <f t="shared" si="64"/>
        <v>0</v>
      </c>
      <c r="AV320" s="399" t="str">
        <f t="shared" si="65"/>
        <v/>
      </c>
    </row>
    <row r="321" spans="1:48" x14ac:dyDescent="0.2">
      <c r="A321" s="46">
        <f t="shared" si="60"/>
        <v>304</v>
      </c>
      <c r="B321" s="378" t="str">
        <f>IFERROR(VLOOKUP(G321,'AM23.Param'!$C$61:$D$407,2,FALSE),"")</f>
        <v/>
      </c>
      <c r="C321" s="379"/>
      <c r="D321" s="380"/>
      <c r="E321" s="379"/>
      <c r="F321" s="380"/>
      <c r="G321" s="379"/>
      <c r="H321" s="380"/>
      <c r="I321" s="381" t="str">
        <f t="shared" si="56"/>
        <v/>
      </c>
      <c r="J321" s="382"/>
      <c r="K321" s="382"/>
      <c r="L321" s="379"/>
      <c r="M321" s="380"/>
      <c r="N321" s="379"/>
      <c r="O321" s="379"/>
      <c r="P321" s="383"/>
      <c r="Q321" s="383"/>
      <c r="R321" s="383"/>
      <c r="S321" s="384">
        <f t="shared" si="57"/>
        <v>0</v>
      </c>
      <c r="U321" s="30">
        <v>304</v>
      </c>
      <c r="V321" s="42"/>
      <c r="X321" s="42"/>
      <c r="Y321" s="42"/>
      <c r="Z321" s="43">
        <f>SUMIFS('AM23.Financial Instruments'!O$7:O$223,'AM23.Financial Instruments'!$M$7:$M$223,D323)</f>
        <v>0</v>
      </c>
      <c r="AA321" s="42"/>
      <c r="AB321" s="42"/>
      <c r="AC321" s="42"/>
      <c r="AD321" s="44">
        <f t="shared" si="58"/>
        <v>0</v>
      </c>
      <c r="AF321" s="45"/>
      <c r="AH321" s="45"/>
      <c r="AI321" s="45"/>
      <c r="AJ321" s="45"/>
      <c r="AK321" s="45"/>
      <c r="AL321" s="45"/>
      <c r="AM321" s="45"/>
      <c r="AN321" s="44">
        <f t="shared" si="59"/>
        <v>0</v>
      </c>
      <c r="AP321" s="396">
        <f t="array" ref="AP321">SUMPRODUCT(V$18:V$217*(H$18:H$217=$D321)*(J$18:J$217))</f>
        <v>0</v>
      </c>
      <c r="AQ321" s="397">
        <f t="shared" si="61"/>
        <v>0</v>
      </c>
      <c r="AR321" s="398">
        <f t="shared" si="62"/>
        <v>0</v>
      </c>
      <c r="AS321" s="397">
        <f t="array" ref="AS321">SUMPRODUCT(AF$18:AF$217*(H$18:H$217=$D321)*(J$18:J$217))</f>
        <v>0</v>
      </c>
      <c r="AT321" s="397">
        <f t="shared" si="63"/>
        <v>0</v>
      </c>
      <c r="AU321" s="398">
        <f t="shared" si="64"/>
        <v>0</v>
      </c>
      <c r="AV321" s="399" t="str">
        <f t="shared" si="65"/>
        <v/>
      </c>
    </row>
    <row r="322" spans="1:48" x14ac:dyDescent="0.2">
      <c r="A322" s="46">
        <f t="shared" si="60"/>
        <v>305</v>
      </c>
      <c r="B322" s="378" t="str">
        <f>IFERROR(VLOOKUP(G322,'AM23.Param'!$C$61:$D$407,2,FALSE),"")</f>
        <v/>
      </c>
      <c r="C322" s="379"/>
      <c r="D322" s="380"/>
      <c r="E322" s="379"/>
      <c r="F322" s="380"/>
      <c r="G322" s="379"/>
      <c r="H322" s="380"/>
      <c r="I322" s="381" t="str">
        <f t="shared" si="56"/>
        <v/>
      </c>
      <c r="J322" s="382"/>
      <c r="K322" s="382"/>
      <c r="L322" s="379"/>
      <c r="M322" s="380"/>
      <c r="N322" s="379"/>
      <c r="O322" s="379"/>
      <c r="P322" s="383"/>
      <c r="Q322" s="383"/>
      <c r="R322" s="383"/>
      <c r="S322" s="384">
        <f t="shared" si="57"/>
        <v>0</v>
      </c>
      <c r="U322" s="30">
        <v>305</v>
      </c>
      <c r="V322" s="42"/>
      <c r="X322" s="42"/>
      <c r="Y322" s="42"/>
      <c r="Z322" s="43">
        <f>SUMIFS('AM23.Financial Instruments'!O$7:O$223,'AM23.Financial Instruments'!$M$7:$M$223,D324)</f>
        <v>0</v>
      </c>
      <c r="AA322" s="42"/>
      <c r="AB322" s="42"/>
      <c r="AC322" s="42"/>
      <c r="AD322" s="44">
        <f t="shared" si="58"/>
        <v>0</v>
      </c>
      <c r="AF322" s="45"/>
      <c r="AH322" s="45"/>
      <c r="AI322" s="45"/>
      <c r="AJ322" s="45"/>
      <c r="AK322" s="45"/>
      <c r="AL322" s="45"/>
      <c r="AM322" s="45"/>
      <c r="AN322" s="44">
        <f t="shared" si="59"/>
        <v>0</v>
      </c>
      <c r="AP322" s="396">
        <f t="array" ref="AP322">SUMPRODUCT(V$18:V$217*(H$18:H$217=$D322)*(J$18:J$217))</f>
        <v>0</v>
      </c>
      <c r="AQ322" s="397">
        <f t="shared" si="61"/>
        <v>0</v>
      </c>
      <c r="AR322" s="398">
        <f t="shared" si="62"/>
        <v>0</v>
      </c>
      <c r="AS322" s="397">
        <f t="array" ref="AS322">SUMPRODUCT(AF$18:AF$217*(H$18:H$217=$D322)*(J$18:J$217))</f>
        <v>0</v>
      </c>
      <c r="AT322" s="397">
        <f t="shared" si="63"/>
        <v>0</v>
      </c>
      <c r="AU322" s="398">
        <f t="shared" si="64"/>
        <v>0</v>
      </c>
      <c r="AV322" s="399" t="str">
        <f t="shared" si="65"/>
        <v/>
      </c>
    </row>
    <row r="323" spans="1:48" x14ac:dyDescent="0.2">
      <c r="A323" s="46">
        <f t="shared" si="60"/>
        <v>306</v>
      </c>
      <c r="B323" s="378" t="str">
        <f>IFERROR(VLOOKUP(G323,'AM23.Param'!$C$61:$D$407,2,FALSE),"")</f>
        <v/>
      </c>
      <c r="C323" s="379"/>
      <c r="D323" s="380"/>
      <c r="E323" s="379"/>
      <c r="F323" s="380"/>
      <c r="G323" s="379"/>
      <c r="H323" s="380"/>
      <c r="I323" s="381" t="str">
        <f t="shared" si="56"/>
        <v/>
      </c>
      <c r="J323" s="382"/>
      <c r="K323" s="382"/>
      <c r="L323" s="379"/>
      <c r="M323" s="380"/>
      <c r="N323" s="379"/>
      <c r="O323" s="379"/>
      <c r="P323" s="383"/>
      <c r="Q323" s="383"/>
      <c r="R323" s="383"/>
      <c r="S323" s="384">
        <f t="shared" si="57"/>
        <v>0</v>
      </c>
      <c r="U323" s="30">
        <v>306</v>
      </c>
      <c r="V323" s="42"/>
      <c r="X323" s="42"/>
      <c r="Y323" s="42"/>
      <c r="Z323" s="43">
        <f>SUMIFS('AM23.Financial Instruments'!O$7:O$223,'AM23.Financial Instruments'!$M$7:$M$223,D325)</f>
        <v>0</v>
      </c>
      <c r="AA323" s="42"/>
      <c r="AB323" s="42"/>
      <c r="AC323" s="42"/>
      <c r="AD323" s="44">
        <f t="shared" si="58"/>
        <v>0</v>
      </c>
      <c r="AF323" s="45"/>
      <c r="AH323" s="45"/>
      <c r="AI323" s="45"/>
      <c r="AJ323" s="45"/>
      <c r="AK323" s="45"/>
      <c r="AL323" s="45"/>
      <c r="AM323" s="45"/>
      <c r="AN323" s="44">
        <f t="shared" si="59"/>
        <v>0</v>
      </c>
      <c r="AP323" s="396">
        <f t="array" ref="AP323">SUMPRODUCT(V$18:V$217*(H$18:H$217=$D323)*(J$18:J$217))</f>
        <v>0</v>
      </c>
      <c r="AQ323" s="397">
        <f t="shared" si="61"/>
        <v>0</v>
      </c>
      <c r="AR323" s="398">
        <f t="shared" si="62"/>
        <v>0</v>
      </c>
      <c r="AS323" s="397">
        <f t="array" ref="AS323">SUMPRODUCT(AF$18:AF$217*(H$18:H$217=$D323)*(J$18:J$217))</f>
        <v>0</v>
      </c>
      <c r="AT323" s="397">
        <f t="shared" si="63"/>
        <v>0</v>
      </c>
      <c r="AU323" s="398">
        <f t="shared" si="64"/>
        <v>0</v>
      </c>
      <c r="AV323" s="399" t="str">
        <f t="shared" si="65"/>
        <v/>
      </c>
    </row>
    <row r="324" spans="1:48" x14ac:dyDescent="0.2">
      <c r="A324" s="46">
        <f t="shared" si="60"/>
        <v>307</v>
      </c>
      <c r="B324" s="378" t="str">
        <f>IFERROR(VLOOKUP(G324,'AM23.Param'!$C$61:$D$407,2,FALSE),"")</f>
        <v/>
      </c>
      <c r="C324" s="379"/>
      <c r="D324" s="380"/>
      <c r="E324" s="379"/>
      <c r="F324" s="380"/>
      <c r="G324" s="379"/>
      <c r="H324" s="380"/>
      <c r="I324" s="381" t="str">
        <f t="shared" si="56"/>
        <v/>
      </c>
      <c r="J324" s="382"/>
      <c r="K324" s="382"/>
      <c r="L324" s="379"/>
      <c r="M324" s="380"/>
      <c r="N324" s="379"/>
      <c r="O324" s="379"/>
      <c r="P324" s="383"/>
      <c r="Q324" s="383"/>
      <c r="R324" s="383"/>
      <c r="S324" s="384">
        <f t="shared" si="57"/>
        <v>0</v>
      </c>
      <c r="U324" s="30">
        <v>307</v>
      </c>
      <c r="V324" s="42"/>
      <c r="X324" s="42"/>
      <c r="Y324" s="42"/>
      <c r="Z324" s="43">
        <f>SUMIFS('AM23.Financial Instruments'!O$7:O$223,'AM23.Financial Instruments'!$M$7:$M$223,D326)</f>
        <v>0</v>
      </c>
      <c r="AA324" s="42"/>
      <c r="AB324" s="42"/>
      <c r="AC324" s="42"/>
      <c r="AD324" s="44">
        <f t="shared" si="58"/>
        <v>0</v>
      </c>
      <c r="AF324" s="45"/>
      <c r="AH324" s="45"/>
      <c r="AI324" s="45"/>
      <c r="AJ324" s="45"/>
      <c r="AK324" s="45"/>
      <c r="AL324" s="45"/>
      <c r="AM324" s="45"/>
      <c r="AN324" s="44">
        <f t="shared" si="59"/>
        <v>0</v>
      </c>
      <c r="AP324" s="396">
        <f t="array" ref="AP324">SUMPRODUCT(V$18:V$217*(H$18:H$217=$D324)*(J$18:J$217))</f>
        <v>0</v>
      </c>
      <c r="AQ324" s="397">
        <f t="shared" si="61"/>
        <v>0</v>
      </c>
      <c r="AR324" s="398">
        <f t="shared" si="62"/>
        <v>0</v>
      </c>
      <c r="AS324" s="397">
        <f t="array" ref="AS324">SUMPRODUCT(AF$18:AF$217*(H$18:H$217=$D324)*(J$18:J$217))</f>
        <v>0</v>
      </c>
      <c r="AT324" s="397">
        <f t="shared" si="63"/>
        <v>0</v>
      </c>
      <c r="AU324" s="398">
        <f t="shared" si="64"/>
        <v>0</v>
      </c>
      <c r="AV324" s="399" t="str">
        <f t="shared" si="65"/>
        <v/>
      </c>
    </row>
    <row r="325" spans="1:48" x14ac:dyDescent="0.2">
      <c r="A325" s="46">
        <f t="shared" si="60"/>
        <v>308</v>
      </c>
      <c r="B325" s="378" t="str">
        <f>IFERROR(VLOOKUP(G325,'AM23.Param'!$C$61:$D$407,2,FALSE),"")</f>
        <v/>
      </c>
      <c r="C325" s="379"/>
      <c r="D325" s="380"/>
      <c r="E325" s="379"/>
      <c r="F325" s="380"/>
      <c r="G325" s="379"/>
      <c r="H325" s="380"/>
      <c r="I325" s="381" t="str">
        <f t="shared" si="56"/>
        <v/>
      </c>
      <c r="J325" s="382"/>
      <c r="K325" s="382"/>
      <c r="L325" s="379"/>
      <c r="M325" s="380"/>
      <c r="N325" s="379"/>
      <c r="O325" s="379"/>
      <c r="P325" s="383"/>
      <c r="Q325" s="383"/>
      <c r="R325" s="383"/>
      <c r="S325" s="384">
        <f t="shared" si="57"/>
        <v>0</v>
      </c>
      <c r="U325" s="30">
        <v>308</v>
      </c>
      <c r="V325" s="42"/>
      <c r="X325" s="42"/>
      <c r="Y325" s="42"/>
      <c r="Z325" s="43">
        <f>SUMIFS('AM23.Financial Instruments'!O$7:O$223,'AM23.Financial Instruments'!$M$7:$M$223,D327)</f>
        <v>0</v>
      </c>
      <c r="AA325" s="42"/>
      <c r="AB325" s="42"/>
      <c r="AC325" s="42"/>
      <c r="AD325" s="44">
        <f t="shared" si="58"/>
        <v>0</v>
      </c>
      <c r="AF325" s="45"/>
      <c r="AH325" s="45"/>
      <c r="AI325" s="45"/>
      <c r="AJ325" s="45"/>
      <c r="AK325" s="45"/>
      <c r="AL325" s="45"/>
      <c r="AM325" s="45"/>
      <c r="AN325" s="44">
        <f t="shared" si="59"/>
        <v>0</v>
      </c>
      <c r="AP325" s="396">
        <f t="array" ref="AP325">SUMPRODUCT(V$18:V$217*(H$18:H$217=$D325)*(J$18:J$217))</f>
        <v>0</v>
      </c>
      <c r="AQ325" s="397">
        <f t="shared" si="61"/>
        <v>0</v>
      </c>
      <c r="AR325" s="398">
        <f t="shared" si="62"/>
        <v>0</v>
      </c>
      <c r="AS325" s="397">
        <f t="array" ref="AS325">SUMPRODUCT(AF$18:AF$217*(H$18:H$217=$D325)*(J$18:J$217))</f>
        <v>0</v>
      </c>
      <c r="AT325" s="397">
        <f t="shared" si="63"/>
        <v>0</v>
      </c>
      <c r="AU325" s="398">
        <f t="shared" si="64"/>
        <v>0</v>
      </c>
      <c r="AV325" s="399" t="str">
        <f t="shared" si="65"/>
        <v/>
      </c>
    </row>
    <row r="326" spans="1:48" x14ac:dyDescent="0.2">
      <c r="A326" s="46">
        <f t="shared" si="60"/>
        <v>309</v>
      </c>
      <c r="B326" s="378" t="str">
        <f>IFERROR(VLOOKUP(G326,'AM23.Param'!$C$61:$D$407,2,FALSE),"")</f>
        <v/>
      </c>
      <c r="C326" s="379"/>
      <c r="D326" s="380"/>
      <c r="E326" s="379"/>
      <c r="F326" s="380"/>
      <c r="G326" s="379"/>
      <c r="H326" s="380"/>
      <c r="I326" s="381" t="str">
        <f t="shared" si="56"/>
        <v/>
      </c>
      <c r="J326" s="382"/>
      <c r="K326" s="382"/>
      <c r="L326" s="379"/>
      <c r="M326" s="380"/>
      <c r="N326" s="379"/>
      <c r="O326" s="379"/>
      <c r="P326" s="383"/>
      <c r="Q326" s="383"/>
      <c r="R326" s="383"/>
      <c r="S326" s="384">
        <f t="shared" si="57"/>
        <v>0</v>
      </c>
      <c r="U326" s="30">
        <v>309</v>
      </c>
      <c r="V326" s="42"/>
      <c r="X326" s="42"/>
      <c r="Y326" s="42"/>
      <c r="Z326" s="43">
        <f>SUMIFS('AM23.Financial Instruments'!O$7:O$223,'AM23.Financial Instruments'!$M$7:$M$223,D328)</f>
        <v>0</v>
      </c>
      <c r="AA326" s="42"/>
      <c r="AB326" s="42"/>
      <c r="AC326" s="42"/>
      <c r="AD326" s="44">
        <f t="shared" si="58"/>
        <v>0</v>
      </c>
      <c r="AF326" s="45"/>
      <c r="AH326" s="45"/>
      <c r="AI326" s="45"/>
      <c r="AJ326" s="45"/>
      <c r="AK326" s="45"/>
      <c r="AL326" s="45"/>
      <c r="AM326" s="45"/>
      <c r="AN326" s="44">
        <f t="shared" si="59"/>
        <v>0</v>
      </c>
      <c r="AP326" s="396">
        <f t="array" ref="AP326">SUMPRODUCT(V$18:V$217*(H$18:H$217=$D326)*(J$18:J$217))</f>
        <v>0</v>
      </c>
      <c r="AQ326" s="397">
        <f t="shared" si="61"/>
        <v>0</v>
      </c>
      <c r="AR326" s="398">
        <f t="shared" si="62"/>
        <v>0</v>
      </c>
      <c r="AS326" s="397">
        <f t="array" ref="AS326">SUMPRODUCT(AF$18:AF$217*(H$18:H$217=$D326)*(J$18:J$217))</f>
        <v>0</v>
      </c>
      <c r="AT326" s="397">
        <f t="shared" si="63"/>
        <v>0</v>
      </c>
      <c r="AU326" s="398">
        <f t="shared" si="64"/>
        <v>0</v>
      </c>
      <c r="AV326" s="399" t="str">
        <f t="shared" si="65"/>
        <v/>
      </c>
    </row>
    <row r="327" spans="1:48" x14ac:dyDescent="0.2">
      <c r="A327" s="46">
        <f t="shared" si="60"/>
        <v>310</v>
      </c>
      <c r="B327" s="378" t="str">
        <f>IFERROR(VLOOKUP(G327,'AM23.Param'!$C$61:$D$407,2,FALSE),"")</f>
        <v/>
      </c>
      <c r="C327" s="379"/>
      <c r="D327" s="380"/>
      <c r="E327" s="379"/>
      <c r="F327" s="380"/>
      <c r="G327" s="379"/>
      <c r="H327" s="380"/>
      <c r="I327" s="381" t="str">
        <f t="shared" si="56"/>
        <v/>
      </c>
      <c r="J327" s="382"/>
      <c r="K327" s="382"/>
      <c r="L327" s="379"/>
      <c r="M327" s="380"/>
      <c r="N327" s="379"/>
      <c r="O327" s="379"/>
      <c r="P327" s="383"/>
      <c r="Q327" s="383"/>
      <c r="R327" s="383"/>
      <c r="S327" s="384">
        <f t="shared" si="57"/>
        <v>0</v>
      </c>
      <c r="U327" s="30">
        <v>310</v>
      </c>
      <c r="V327" s="42"/>
      <c r="X327" s="42"/>
      <c r="Y327" s="42"/>
      <c r="Z327" s="43">
        <f>SUMIFS('AM23.Financial Instruments'!O$7:O$223,'AM23.Financial Instruments'!$M$7:$M$223,D329)</f>
        <v>0</v>
      </c>
      <c r="AA327" s="42"/>
      <c r="AB327" s="42"/>
      <c r="AC327" s="42"/>
      <c r="AD327" s="44">
        <f t="shared" si="58"/>
        <v>0</v>
      </c>
      <c r="AF327" s="45"/>
      <c r="AH327" s="45"/>
      <c r="AI327" s="45"/>
      <c r="AJ327" s="45"/>
      <c r="AK327" s="45"/>
      <c r="AL327" s="45"/>
      <c r="AM327" s="45"/>
      <c r="AN327" s="44">
        <f t="shared" si="59"/>
        <v>0</v>
      </c>
      <c r="AP327" s="396">
        <f t="array" ref="AP327">SUMPRODUCT(V$18:V$217*(H$18:H$217=$D327)*(J$18:J$217))</f>
        <v>0</v>
      </c>
      <c r="AQ327" s="397">
        <f t="shared" si="61"/>
        <v>0</v>
      </c>
      <c r="AR327" s="398">
        <f t="shared" si="62"/>
        <v>0</v>
      </c>
      <c r="AS327" s="397">
        <f t="array" ref="AS327">SUMPRODUCT(AF$18:AF$217*(H$18:H$217=$D327)*(J$18:J$217))</f>
        <v>0</v>
      </c>
      <c r="AT327" s="397">
        <f t="shared" si="63"/>
        <v>0</v>
      </c>
      <c r="AU327" s="398">
        <f t="shared" si="64"/>
        <v>0</v>
      </c>
      <c r="AV327" s="399" t="str">
        <f t="shared" si="65"/>
        <v/>
      </c>
    </row>
    <row r="328" spans="1:48" x14ac:dyDescent="0.2">
      <c r="A328" s="46">
        <f t="shared" si="60"/>
        <v>311</v>
      </c>
      <c r="B328" s="378" t="str">
        <f>IFERROR(VLOOKUP(G328,'AM23.Param'!$C$61:$D$407,2,FALSE),"")</f>
        <v/>
      </c>
      <c r="C328" s="379"/>
      <c r="D328" s="380"/>
      <c r="E328" s="379"/>
      <c r="F328" s="380"/>
      <c r="G328" s="379"/>
      <c r="H328" s="380"/>
      <c r="I328" s="381" t="str">
        <f t="shared" si="56"/>
        <v/>
      </c>
      <c r="J328" s="382"/>
      <c r="K328" s="382"/>
      <c r="L328" s="379"/>
      <c r="M328" s="380"/>
      <c r="N328" s="379"/>
      <c r="O328" s="379"/>
      <c r="P328" s="383"/>
      <c r="Q328" s="383"/>
      <c r="R328" s="383"/>
      <c r="S328" s="384">
        <f t="shared" si="57"/>
        <v>0</v>
      </c>
      <c r="U328" s="30">
        <v>311</v>
      </c>
      <c r="V328" s="42"/>
      <c r="X328" s="42"/>
      <c r="Y328" s="42"/>
      <c r="Z328" s="43">
        <f>SUMIFS('AM23.Financial Instruments'!O$7:O$223,'AM23.Financial Instruments'!$M$7:$M$223,D330)</f>
        <v>0</v>
      </c>
      <c r="AA328" s="42"/>
      <c r="AB328" s="42"/>
      <c r="AC328" s="42"/>
      <c r="AD328" s="44">
        <f t="shared" si="58"/>
        <v>0</v>
      </c>
      <c r="AF328" s="45"/>
      <c r="AH328" s="45"/>
      <c r="AI328" s="45"/>
      <c r="AJ328" s="45"/>
      <c r="AK328" s="45"/>
      <c r="AL328" s="45"/>
      <c r="AM328" s="45"/>
      <c r="AN328" s="44">
        <f t="shared" si="59"/>
        <v>0</v>
      </c>
      <c r="AP328" s="396">
        <f t="array" ref="AP328">SUMPRODUCT(V$18:V$217*(H$18:H$217=$D328)*(J$18:J$217))</f>
        <v>0</v>
      </c>
      <c r="AQ328" s="397">
        <f t="shared" si="61"/>
        <v>0</v>
      </c>
      <c r="AR328" s="398">
        <f t="shared" si="62"/>
        <v>0</v>
      </c>
      <c r="AS328" s="397">
        <f t="array" ref="AS328">SUMPRODUCT(AF$18:AF$217*(H$18:H$217=$D328)*(J$18:J$217))</f>
        <v>0</v>
      </c>
      <c r="AT328" s="397">
        <f t="shared" si="63"/>
        <v>0</v>
      </c>
      <c r="AU328" s="398">
        <f t="shared" si="64"/>
        <v>0</v>
      </c>
      <c r="AV328" s="399" t="str">
        <f t="shared" si="65"/>
        <v/>
      </c>
    </row>
    <row r="329" spans="1:48" x14ac:dyDescent="0.2">
      <c r="A329" s="46">
        <f t="shared" si="60"/>
        <v>312</v>
      </c>
      <c r="B329" s="378" t="str">
        <f>IFERROR(VLOOKUP(G329,'AM23.Param'!$C$61:$D$407,2,FALSE),"")</f>
        <v/>
      </c>
      <c r="C329" s="379"/>
      <c r="D329" s="380"/>
      <c r="E329" s="379"/>
      <c r="F329" s="380"/>
      <c r="G329" s="379"/>
      <c r="H329" s="380"/>
      <c r="I329" s="381" t="str">
        <f t="shared" si="56"/>
        <v/>
      </c>
      <c r="J329" s="382"/>
      <c r="K329" s="382"/>
      <c r="L329" s="379"/>
      <c r="M329" s="380"/>
      <c r="N329" s="379"/>
      <c r="O329" s="379"/>
      <c r="P329" s="383"/>
      <c r="Q329" s="383"/>
      <c r="R329" s="383"/>
      <c r="S329" s="384">
        <f t="shared" si="57"/>
        <v>0</v>
      </c>
      <c r="U329" s="30">
        <v>312</v>
      </c>
      <c r="V329" s="42"/>
      <c r="X329" s="42"/>
      <c r="Y329" s="42"/>
      <c r="Z329" s="43">
        <f>SUMIFS('AM23.Financial Instruments'!O$7:O$223,'AM23.Financial Instruments'!$M$7:$M$223,D331)</f>
        <v>0</v>
      </c>
      <c r="AA329" s="42"/>
      <c r="AB329" s="42"/>
      <c r="AC329" s="42"/>
      <c r="AD329" s="44">
        <f t="shared" si="58"/>
        <v>0</v>
      </c>
      <c r="AF329" s="45"/>
      <c r="AH329" s="45"/>
      <c r="AI329" s="45"/>
      <c r="AJ329" s="45"/>
      <c r="AK329" s="45"/>
      <c r="AL329" s="45"/>
      <c r="AM329" s="45"/>
      <c r="AN329" s="44">
        <f t="shared" si="59"/>
        <v>0</v>
      </c>
      <c r="AP329" s="396">
        <f t="array" ref="AP329">SUMPRODUCT(V$18:V$217*(H$18:H$217=$D329)*(J$18:J$217))</f>
        <v>0</v>
      </c>
      <c r="AQ329" s="397">
        <f t="shared" si="61"/>
        <v>0</v>
      </c>
      <c r="AR329" s="398">
        <f t="shared" si="62"/>
        <v>0</v>
      </c>
      <c r="AS329" s="397">
        <f t="array" ref="AS329">SUMPRODUCT(AF$18:AF$217*(H$18:H$217=$D329)*(J$18:J$217))</f>
        <v>0</v>
      </c>
      <c r="AT329" s="397">
        <f t="shared" si="63"/>
        <v>0</v>
      </c>
      <c r="AU329" s="398">
        <f t="shared" si="64"/>
        <v>0</v>
      </c>
      <c r="AV329" s="399" t="str">
        <f t="shared" si="65"/>
        <v/>
      </c>
    </row>
    <row r="330" spans="1:48" x14ac:dyDescent="0.2">
      <c r="A330" s="46">
        <f t="shared" si="60"/>
        <v>313</v>
      </c>
      <c r="B330" s="378" t="str">
        <f>IFERROR(VLOOKUP(G330,'AM23.Param'!$C$61:$D$407,2,FALSE),"")</f>
        <v/>
      </c>
      <c r="C330" s="379"/>
      <c r="D330" s="380"/>
      <c r="E330" s="379"/>
      <c r="F330" s="380"/>
      <c r="G330" s="379"/>
      <c r="H330" s="380"/>
      <c r="I330" s="381" t="str">
        <f t="shared" si="56"/>
        <v/>
      </c>
      <c r="J330" s="382"/>
      <c r="K330" s="382"/>
      <c r="L330" s="379"/>
      <c r="M330" s="380"/>
      <c r="N330" s="379"/>
      <c r="O330" s="379"/>
      <c r="P330" s="383"/>
      <c r="Q330" s="383"/>
      <c r="R330" s="383"/>
      <c r="S330" s="384">
        <f t="shared" si="57"/>
        <v>0</v>
      </c>
      <c r="U330" s="30">
        <v>313</v>
      </c>
      <c r="V330" s="42"/>
      <c r="X330" s="42"/>
      <c r="Y330" s="42"/>
      <c r="Z330" s="43">
        <f>SUMIFS('AM23.Financial Instruments'!O$7:O$223,'AM23.Financial Instruments'!$M$7:$M$223,D332)</f>
        <v>0</v>
      </c>
      <c r="AA330" s="42"/>
      <c r="AB330" s="42"/>
      <c r="AC330" s="42"/>
      <c r="AD330" s="44">
        <f t="shared" si="58"/>
        <v>0</v>
      </c>
      <c r="AF330" s="45"/>
      <c r="AH330" s="45"/>
      <c r="AI330" s="45"/>
      <c r="AJ330" s="45"/>
      <c r="AK330" s="45"/>
      <c r="AL330" s="45"/>
      <c r="AM330" s="45"/>
      <c r="AN330" s="44">
        <f t="shared" si="59"/>
        <v>0</v>
      </c>
      <c r="AP330" s="396">
        <f t="array" ref="AP330">SUMPRODUCT(V$18:V$217*(H$18:H$217=$D330)*(J$18:J$217))</f>
        <v>0</v>
      </c>
      <c r="AQ330" s="397">
        <f t="shared" si="61"/>
        <v>0</v>
      </c>
      <c r="AR330" s="398">
        <f t="shared" si="62"/>
        <v>0</v>
      </c>
      <c r="AS330" s="397">
        <f t="array" ref="AS330">SUMPRODUCT(AF$18:AF$217*(H$18:H$217=$D330)*(J$18:J$217))</f>
        <v>0</v>
      </c>
      <c r="AT330" s="397">
        <f t="shared" si="63"/>
        <v>0</v>
      </c>
      <c r="AU330" s="398">
        <f t="shared" si="64"/>
        <v>0</v>
      </c>
      <c r="AV330" s="399" t="str">
        <f t="shared" si="65"/>
        <v/>
      </c>
    </row>
    <row r="331" spans="1:48" x14ac:dyDescent="0.2">
      <c r="A331" s="46">
        <f t="shared" si="60"/>
        <v>314</v>
      </c>
      <c r="B331" s="378" t="str">
        <f>IFERROR(VLOOKUP(G331,'AM23.Param'!$C$61:$D$407,2,FALSE),"")</f>
        <v/>
      </c>
      <c r="C331" s="379"/>
      <c r="D331" s="380"/>
      <c r="E331" s="379"/>
      <c r="F331" s="380"/>
      <c r="G331" s="379"/>
      <c r="H331" s="380"/>
      <c r="I331" s="381" t="str">
        <f t="shared" si="56"/>
        <v/>
      </c>
      <c r="J331" s="382"/>
      <c r="K331" s="382"/>
      <c r="L331" s="379"/>
      <c r="M331" s="380"/>
      <c r="N331" s="379"/>
      <c r="O331" s="379"/>
      <c r="P331" s="383"/>
      <c r="Q331" s="383"/>
      <c r="R331" s="383"/>
      <c r="S331" s="384">
        <f t="shared" si="57"/>
        <v>0</v>
      </c>
      <c r="U331" s="30">
        <v>314</v>
      </c>
      <c r="V331" s="42"/>
      <c r="X331" s="42"/>
      <c r="Y331" s="42"/>
      <c r="Z331" s="43">
        <f>SUMIFS('AM23.Financial Instruments'!O$7:O$223,'AM23.Financial Instruments'!$M$7:$M$223,D333)</f>
        <v>0</v>
      </c>
      <c r="AA331" s="42"/>
      <c r="AB331" s="42"/>
      <c r="AC331" s="42"/>
      <c r="AD331" s="44">
        <f t="shared" si="58"/>
        <v>0</v>
      </c>
      <c r="AF331" s="45"/>
      <c r="AH331" s="45"/>
      <c r="AI331" s="45"/>
      <c r="AJ331" s="45"/>
      <c r="AK331" s="45"/>
      <c r="AL331" s="45"/>
      <c r="AM331" s="45"/>
      <c r="AN331" s="44">
        <f t="shared" si="59"/>
        <v>0</v>
      </c>
      <c r="AP331" s="396">
        <f t="array" ref="AP331">SUMPRODUCT(V$18:V$217*(H$18:H$217=$D331)*(J$18:J$217))</f>
        <v>0</v>
      </c>
      <c r="AQ331" s="397">
        <f t="shared" si="61"/>
        <v>0</v>
      </c>
      <c r="AR331" s="398">
        <f t="shared" si="62"/>
        <v>0</v>
      </c>
      <c r="AS331" s="397">
        <f t="array" ref="AS331">SUMPRODUCT(AF$18:AF$217*(H$18:H$217=$D331)*(J$18:J$217))</f>
        <v>0</v>
      </c>
      <c r="AT331" s="397">
        <f t="shared" si="63"/>
        <v>0</v>
      </c>
      <c r="AU331" s="398">
        <f t="shared" si="64"/>
        <v>0</v>
      </c>
      <c r="AV331" s="399" t="str">
        <f t="shared" si="65"/>
        <v/>
      </c>
    </row>
    <row r="332" spans="1:48" x14ac:dyDescent="0.2">
      <c r="A332" s="46">
        <f t="shared" si="60"/>
        <v>315</v>
      </c>
      <c r="B332" s="378" t="str">
        <f>IFERROR(VLOOKUP(G332,'AM23.Param'!$C$61:$D$407,2,FALSE),"")</f>
        <v/>
      </c>
      <c r="C332" s="379"/>
      <c r="D332" s="380"/>
      <c r="E332" s="379"/>
      <c r="F332" s="380"/>
      <c r="G332" s="379"/>
      <c r="H332" s="380"/>
      <c r="I332" s="381" t="str">
        <f t="shared" si="56"/>
        <v/>
      </c>
      <c r="J332" s="382"/>
      <c r="K332" s="382"/>
      <c r="L332" s="379"/>
      <c r="M332" s="380"/>
      <c r="N332" s="379"/>
      <c r="O332" s="379"/>
      <c r="P332" s="383"/>
      <c r="Q332" s="383"/>
      <c r="R332" s="383"/>
      <c r="S332" s="384">
        <f t="shared" si="57"/>
        <v>0</v>
      </c>
      <c r="U332" s="30">
        <v>315</v>
      </c>
      <c r="V332" s="42"/>
      <c r="X332" s="42"/>
      <c r="Y332" s="42"/>
      <c r="Z332" s="43">
        <f>SUMIFS('AM23.Financial Instruments'!O$7:O$223,'AM23.Financial Instruments'!$M$7:$M$223,D334)</f>
        <v>0</v>
      </c>
      <c r="AA332" s="42"/>
      <c r="AB332" s="42"/>
      <c r="AC332" s="42"/>
      <c r="AD332" s="44">
        <f t="shared" si="58"/>
        <v>0</v>
      </c>
      <c r="AF332" s="45"/>
      <c r="AH332" s="45"/>
      <c r="AI332" s="45"/>
      <c r="AJ332" s="45"/>
      <c r="AK332" s="45"/>
      <c r="AL332" s="45"/>
      <c r="AM332" s="45"/>
      <c r="AN332" s="44">
        <f t="shared" si="59"/>
        <v>0</v>
      </c>
      <c r="AP332" s="396">
        <f t="array" ref="AP332">SUMPRODUCT(V$18:V$217*(H$18:H$217=$D332)*(J$18:J$217))</f>
        <v>0</v>
      </c>
      <c r="AQ332" s="397">
        <f t="shared" si="61"/>
        <v>0</v>
      </c>
      <c r="AR332" s="398">
        <f t="shared" si="62"/>
        <v>0</v>
      </c>
      <c r="AS332" s="397">
        <f t="array" ref="AS332">SUMPRODUCT(AF$18:AF$217*(H$18:H$217=$D332)*(J$18:J$217))</f>
        <v>0</v>
      </c>
      <c r="AT332" s="397">
        <f t="shared" si="63"/>
        <v>0</v>
      </c>
      <c r="AU332" s="398">
        <f t="shared" si="64"/>
        <v>0</v>
      </c>
      <c r="AV332" s="399" t="str">
        <f t="shared" si="65"/>
        <v/>
      </c>
    </row>
    <row r="333" spans="1:48" x14ac:dyDescent="0.2">
      <c r="A333" s="46">
        <f t="shared" si="60"/>
        <v>316</v>
      </c>
      <c r="B333" s="378" t="str">
        <f>IFERROR(VLOOKUP(G333,'AM23.Param'!$C$61:$D$407,2,FALSE),"")</f>
        <v/>
      </c>
      <c r="C333" s="379"/>
      <c r="D333" s="380"/>
      <c r="E333" s="379"/>
      <c r="F333" s="380"/>
      <c r="G333" s="379"/>
      <c r="H333" s="380"/>
      <c r="I333" s="381" t="str">
        <f t="shared" si="56"/>
        <v/>
      </c>
      <c r="J333" s="382"/>
      <c r="K333" s="382"/>
      <c r="L333" s="379"/>
      <c r="M333" s="380"/>
      <c r="N333" s="379"/>
      <c r="O333" s="379"/>
      <c r="P333" s="383"/>
      <c r="Q333" s="383"/>
      <c r="R333" s="383"/>
      <c r="S333" s="384">
        <f t="shared" si="57"/>
        <v>0</v>
      </c>
      <c r="U333" s="30">
        <v>316</v>
      </c>
      <c r="V333" s="42"/>
      <c r="X333" s="42"/>
      <c r="Y333" s="42"/>
      <c r="Z333" s="43">
        <f>SUMIFS('AM23.Financial Instruments'!O$7:O$223,'AM23.Financial Instruments'!$M$7:$M$223,D335)</f>
        <v>0</v>
      </c>
      <c r="AA333" s="42"/>
      <c r="AB333" s="42"/>
      <c r="AC333" s="42"/>
      <c r="AD333" s="44">
        <f t="shared" si="58"/>
        <v>0</v>
      </c>
      <c r="AF333" s="45"/>
      <c r="AH333" s="45"/>
      <c r="AI333" s="45"/>
      <c r="AJ333" s="45"/>
      <c r="AK333" s="45"/>
      <c r="AL333" s="45"/>
      <c r="AM333" s="45"/>
      <c r="AN333" s="44">
        <f t="shared" si="59"/>
        <v>0</v>
      </c>
      <c r="AP333" s="396">
        <f t="array" ref="AP333">SUMPRODUCT(V$18:V$217*(H$18:H$217=$D333)*(J$18:J$217))</f>
        <v>0</v>
      </c>
      <c r="AQ333" s="397">
        <f t="shared" si="61"/>
        <v>0</v>
      </c>
      <c r="AR333" s="398">
        <f t="shared" si="62"/>
        <v>0</v>
      </c>
      <c r="AS333" s="397">
        <f t="array" ref="AS333">SUMPRODUCT(AF$18:AF$217*(H$18:H$217=$D333)*(J$18:J$217))</f>
        <v>0</v>
      </c>
      <c r="AT333" s="397">
        <f t="shared" si="63"/>
        <v>0</v>
      </c>
      <c r="AU333" s="398">
        <f t="shared" si="64"/>
        <v>0</v>
      </c>
      <c r="AV333" s="399" t="str">
        <f t="shared" si="65"/>
        <v/>
      </c>
    </row>
    <row r="334" spans="1:48" x14ac:dyDescent="0.2">
      <c r="A334" s="46">
        <f t="shared" si="60"/>
        <v>317</v>
      </c>
      <c r="B334" s="378" t="str">
        <f>IFERROR(VLOOKUP(G334,'AM23.Param'!$C$61:$D$407,2,FALSE),"")</f>
        <v/>
      </c>
      <c r="C334" s="379"/>
      <c r="D334" s="380"/>
      <c r="E334" s="379"/>
      <c r="F334" s="380"/>
      <c r="G334" s="379"/>
      <c r="H334" s="380"/>
      <c r="I334" s="381" t="str">
        <f t="shared" si="56"/>
        <v/>
      </c>
      <c r="J334" s="382"/>
      <c r="K334" s="382"/>
      <c r="L334" s="379"/>
      <c r="M334" s="380"/>
      <c r="N334" s="379"/>
      <c r="O334" s="379"/>
      <c r="P334" s="383"/>
      <c r="Q334" s="383"/>
      <c r="R334" s="383"/>
      <c r="S334" s="384">
        <f t="shared" si="57"/>
        <v>0</v>
      </c>
      <c r="U334" s="30">
        <v>317</v>
      </c>
      <c r="V334" s="42"/>
      <c r="X334" s="42"/>
      <c r="Y334" s="42"/>
      <c r="Z334" s="43">
        <f>SUMIFS('AM23.Financial Instruments'!O$7:O$223,'AM23.Financial Instruments'!$M$7:$M$223,D336)</f>
        <v>0</v>
      </c>
      <c r="AA334" s="42"/>
      <c r="AB334" s="42"/>
      <c r="AC334" s="42"/>
      <c r="AD334" s="44">
        <f t="shared" si="58"/>
        <v>0</v>
      </c>
      <c r="AF334" s="45"/>
      <c r="AH334" s="45"/>
      <c r="AI334" s="45"/>
      <c r="AJ334" s="45"/>
      <c r="AK334" s="45"/>
      <c r="AL334" s="45"/>
      <c r="AM334" s="45"/>
      <c r="AN334" s="44">
        <f t="shared" si="59"/>
        <v>0</v>
      </c>
      <c r="AP334" s="396">
        <f t="array" ref="AP334">SUMPRODUCT(V$18:V$217*(H$18:H$217=$D334)*(J$18:J$217))</f>
        <v>0</v>
      </c>
      <c r="AQ334" s="397">
        <f t="shared" si="61"/>
        <v>0</v>
      </c>
      <c r="AR334" s="398">
        <f t="shared" si="62"/>
        <v>0</v>
      </c>
      <c r="AS334" s="397">
        <f t="array" ref="AS334">SUMPRODUCT(AF$18:AF$217*(H$18:H$217=$D334)*(J$18:J$217))</f>
        <v>0</v>
      </c>
      <c r="AT334" s="397">
        <f t="shared" si="63"/>
        <v>0</v>
      </c>
      <c r="AU334" s="398">
        <f t="shared" si="64"/>
        <v>0</v>
      </c>
      <c r="AV334" s="399" t="str">
        <f t="shared" si="65"/>
        <v/>
      </c>
    </row>
    <row r="335" spans="1:48" x14ac:dyDescent="0.2">
      <c r="A335" s="46">
        <f t="shared" si="60"/>
        <v>318</v>
      </c>
      <c r="B335" s="378" t="str">
        <f>IFERROR(VLOOKUP(G335,'AM23.Param'!$C$61:$D$407,2,FALSE),"")</f>
        <v/>
      </c>
      <c r="C335" s="379"/>
      <c r="D335" s="380"/>
      <c r="E335" s="379"/>
      <c r="F335" s="380"/>
      <c r="G335" s="379"/>
      <c r="H335" s="380"/>
      <c r="I335" s="381" t="str">
        <f t="shared" si="56"/>
        <v/>
      </c>
      <c r="J335" s="382"/>
      <c r="K335" s="382"/>
      <c r="L335" s="379"/>
      <c r="M335" s="380"/>
      <c r="N335" s="379"/>
      <c r="O335" s="379"/>
      <c r="P335" s="383"/>
      <c r="Q335" s="383"/>
      <c r="R335" s="383"/>
      <c r="S335" s="384">
        <f t="shared" si="57"/>
        <v>0</v>
      </c>
      <c r="U335" s="30">
        <v>318</v>
      </c>
      <c r="V335" s="42"/>
      <c r="X335" s="42"/>
      <c r="Y335" s="42"/>
      <c r="Z335" s="43">
        <f>SUMIFS('AM23.Financial Instruments'!O$7:O$223,'AM23.Financial Instruments'!$M$7:$M$223,D337)</f>
        <v>0</v>
      </c>
      <c r="AA335" s="42"/>
      <c r="AB335" s="42"/>
      <c r="AC335" s="42"/>
      <c r="AD335" s="44">
        <f t="shared" si="58"/>
        <v>0</v>
      </c>
      <c r="AF335" s="45"/>
      <c r="AH335" s="45"/>
      <c r="AI335" s="45"/>
      <c r="AJ335" s="45"/>
      <c r="AK335" s="45"/>
      <c r="AL335" s="45"/>
      <c r="AM335" s="45"/>
      <c r="AN335" s="44">
        <f t="shared" si="59"/>
        <v>0</v>
      </c>
      <c r="AP335" s="396">
        <f t="array" ref="AP335">SUMPRODUCT(V$18:V$217*(H$18:H$217=$D335)*(J$18:J$217))</f>
        <v>0</v>
      </c>
      <c r="AQ335" s="397">
        <f t="shared" si="61"/>
        <v>0</v>
      </c>
      <c r="AR335" s="398">
        <f t="shared" si="62"/>
        <v>0</v>
      </c>
      <c r="AS335" s="397">
        <f t="array" ref="AS335">SUMPRODUCT(AF$18:AF$217*(H$18:H$217=$D335)*(J$18:J$217))</f>
        <v>0</v>
      </c>
      <c r="AT335" s="397">
        <f t="shared" si="63"/>
        <v>0</v>
      </c>
      <c r="AU335" s="398">
        <f t="shared" si="64"/>
        <v>0</v>
      </c>
      <c r="AV335" s="399" t="str">
        <f t="shared" si="65"/>
        <v/>
      </c>
    </row>
    <row r="336" spans="1:48" x14ac:dyDescent="0.2">
      <c r="A336" s="46">
        <f t="shared" si="60"/>
        <v>319</v>
      </c>
      <c r="B336" s="378" t="str">
        <f>IFERROR(VLOOKUP(G336,'AM23.Param'!$C$61:$D$407,2,FALSE),"")</f>
        <v/>
      </c>
      <c r="C336" s="379"/>
      <c r="D336" s="380"/>
      <c r="E336" s="379"/>
      <c r="F336" s="380"/>
      <c r="G336" s="379"/>
      <c r="H336" s="380"/>
      <c r="I336" s="381" t="str">
        <f t="shared" si="56"/>
        <v/>
      </c>
      <c r="J336" s="382"/>
      <c r="K336" s="382"/>
      <c r="L336" s="379"/>
      <c r="M336" s="380"/>
      <c r="N336" s="379"/>
      <c r="O336" s="379"/>
      <c r="P336" s="383"/>
      <c r="Q336" s="383"/>
      <c r="R336" s="383"/>
      <c r="S336" s="384">
        <f t="shared" si="57"/>
        <v>0</v>
      </c>
      <c r="U336" s="30">
        <v>319</v>
      </c>
      <c r="V336" s="42"/>
      <c r="X336" s="42"/>
      <c r="Y336" s="42"/>
      <c r="Z336" s="43">
        <f>SUMIFS('AM23.Financial Instruments'!O$7:O$223,'AM23.Financial Instruments'!$M$7:$M$223,D338)</f>
        <v>0</v>
      </c>
      <c r="AA336" s="42"/>
      <c r="AB336" s="42"/>
      <c r="AC336" s="42"/>
      <c r="AD336" s="44">
        <f t="shared" si="58"/>
        <v>0</v>
      </c>
      <c r="AF336" s="45"/>
      <c r="AH336" s="45"/>
      <c r="AI336" s="45"/>
      <c r="AJ336" s="45"/>
      <c r="AK336" s="45"/>
      <c r="AL336" s="45"/>
      <c r="AM336" s="45"/>
      <c r="AN336" s="44">
        <f t="shared" si="59"/>
        <v>0</v>
      </c>
      <c r="AP336" s="396">
        <f t="array" ref="AP336">SUMPRODUCT(V$18:V$217*(H$18:H$217=$D336)*(J$18:J$217))</f>
        <v>0</v>
      </c>
      <c r="AQ336" s="397">
        <f t="shared" si="61"/>
        <v>0</v>
      </c>
      <c r="AR336" s="398">
        <f t="shared" si="62"/>
        <v>0</v>
      </c>
      <c r="AS336" s="397">
        <f t="array" ref="AS336">SUMPRODUCT(AF$18:AF$217*(H$18:H$217=$D336)*(J$18:J$217))</f>
        <v>0</v>
      </c>
      <c r="AT336" s="397">
        <f t="shared" si="63"/>
        <v>0</v>
      </c>
      <c r="AU336" s="398">
        <f t="shared" si="64"/>
        <v>0</v>
      </c>
      <c r="AV336" s="399" t="str">
        <f t="shared" si="65"/>
        <v/>
      </c>
    </row>
    <row r="337" spans="1:48" x14ac:dyDescent="0.2">
      <c r="A337" s="46">
        <f t="shared" si="60"/>
        <v>320</v>
      </c>
      <c r="B337" s="378" t="str">
        <f>IFERROR(VLOOKUP(G337,'AM23.Param'!$C$61:$D$407,2,FALSE),"")</f>
        <v/>
      </c>
      <c r="C337" s="379"/>
      <c r="D337" s="380"/>
      <c r="E337" s="379"/>
      <c r="F337" s="380"/>
      <c r="G337" s="379"/>
      <c r="H337" s="380"/>
      <c r="I337" s="381" t="str">
        <f t="shared" si="56"/>
        <v/>
      </c>
      <c r="J337" s="382"/>
      <c r="K337" s="382"/>
      <c r="L337" s="379"/>
      <c r="M337" s="380"/>
      <c r="N337" s="379"/>
      <c r="O337" s="379"/>
      <c r="P337" s="383"/>
      <c r="Q337" s="383"/>
      <c r="R337" s="383"/>
      <c r="S337" s="384">
        <f t="shared" si="57"/>
        <v>0</v>
      </c>
      <c r="U337" s="30">
        <v>320</v>
      </c>
      <c r="V337" s="42"/>
      <c r="X337" s="42"/>
      <c r="Y337" s="42"/>
      <c r="Z337" s="43">
        <f>SUMIFS('AM23.Financial Instruments'!O$7:O$223,'AM23.Financial Instruments'!$M$7:$M$223,D339)</f>
        <v>0</v>
      </c>
      <c r="AA337" s="42"/>
      <c r="AB337" s="42"/>
      <c r="AC337" s="42"/>
      <c r="AD337" s="44">
        <f t="shared" si="58"/>
        <v>0</v>
      </c>
      <c r="AF337" s="45"/>
      <c r="AH337" s="45"/>
      <c r="AI337" s="45"/>
      <c r="AJ337" s="45"/>
      <c r="AK337" s="45"/>
      <c r="AL337" s="45"/>
      <c r="AM337" s="45"/>
      <c r="AN337" s="44">
        <f t="shared" si="59"/>
        <v>0</v>
      </c>
      <c r="AP337" s="396">
        <f t="array" ref="AP337">SUMPRODUCT(V$18:V$217*(H$18:H$217=$D337)*(J$18:J$217))</f>
        <v>0</v>
      </c>
      <c r="AQ337" s="397">
        <f t="shared" si="61"/>
        <v>0</v>
      </c>
      <c r="AR337" s="398">
        <f t="shared" si="62"/>
        <v>0</v>
      </c>
      <c r="AS337" s="397">
        <f t="array" ref="AS337">SUMPRODUCT(AF$18:AF$217*(H$18:H$217=$D337)*(J$18:J$217))</f>
        <v>0</v>
      </c>
      <c r="AT337" s="397">
        <f t="shared" si="63"/>
        <v>0</v>
      </c>
      <c r="AU337" s="398">
        <f t="shared" si="64"/>
        <v>0</v>
      </c>
      <c r="AV337" s="399" t="str">
        <f t="shared" si="65"/>
        <v/>
      </c>
    </row>
    <row r="338" spans="1:48" x14ac:dyDescent="0.2">
      <c r="A338" s="46">
        <f t="shared" si="60"/>
        <v>321</v>
      </c>
      <c r="B338" s="378" t="str">
        <f>IFERROR(VLOOKUP(G338,'AM23.Param'!$C$61:$D$407,2,FALSE),"")</f>
        <v/>
      </c>
      <c r="C338" s="379"/>
      <c r="D338" s="380"/>
      <c r="E338" s="379"/>
      <c r="F338" s="380"/>
      <c r="G338" s="379"/>
      <c r="H338" s="380"/>
      <c r="I338" s="381" t="str">
        <f t="shared" si="56"/>
        <v/>
      </c>
      <c r="J338" s="382"/>
      <c r="K338" s="382"/>
      <c r="L338" s="379"/>
      <c r="M338" s="380"/>
      <c r="N338" s="379"/>
      <c r="O338" s="379"/>
      <c r="P338" s="383"/>
      <c r="Q338" s="383"/>
      <c r="R338" s="383"/>
      <c r="S338" s="384">
        <f t="shared" si="57"/>
        <v>0</v>
      </c>
      <c r="U338" s="30">
        <v>321</v>
      </c>
      <c r="V338" s="42"/>
      <c r="X338" s="42"/>
      <c r="Y338" s="42"/>
      <c r="Z338" s="43">
        <f>SUMIFS('AM23.Financial Instruments'!O$7:O$223,'AM23.Financial Instruments'!$M$7:$M$223,D340)</f>
        <v>0</v>
      </c>
      <c r="AA338" s="42"/>
      <c r="AB338" s="42"/>
      <c r="AC338" s="42"/>
      <c r="AD338" s="44">
        <f t="shared" si="58"/>
        <v>0</v>
      </c>
      <c r="AF338" s="45"/>
      <c r="AH338" s="45"/>
      <c r="AI338" s="45"/>
      <c r="AJ338" s="45"/>
      <c r="AK338" s="45"/>
      <c r="AL338" s="45"/>
      <c r="AM338" s="45"/>
      <c r="AN338" s="44">
        <f t="shared" si="59"/>
        <v>0</v>
      </c>
      <c r="AP338" s="396">
        <f t="array" ref="AP338">SUMPRODUCT(V$18:V$217*(H$18:H$217=$D338)*(J$18:J$217))</f>
        <v>0</v>
      </c>
      <c r="AQ338" s="397">
        <f t="shared" si="61"/>
        <v>0</v>
      </c>
      <c r="AR338" s="398">
        <f t="shared" si="62"/>
        <v>0</v>
      </c>
      <c r="AS338" s="397">
        <f t="array" ref="AS338">SUMPRODUCT(AF$18:AF$217*(H$18:H$217=$D338)*(J$18:J$217))</f>
        <v>0</v>
      </c>
      <c r="AT338" s="397">
        <f t="shared" si="63"/>
        <v>0</v>
      </c>
      <c r="AU338" s="398">
        <f t="shared" si="64"/>
        <v>0</v>
      </c>
      <c r="AV338" s="399" t="str">
        <f t="shared" si="65"/>
        <v/>
      </c>
    </row>
    <row r="339" spans="1:48" x14ac:dyDescent="0.2">
      <c r="A339" s="46">
        <f t="shared" si="60"/>
        <v>322</v>
      </c>
      <c r="B339" s="378" t="str">
        <f>IFERROR(VLOOKUP(G339,'AM23.Param'!$C$61:$D$407,2,FALSE),"")</f>
        <v/>
      </c>
      <c r="C339" s="379"/>
      <c r="D339" s="380"/>
      <c r="E339" s="379"/>
      <c r="F339" s="380"/>
      <c r="G339" s="379"/>
      <c r="H339" s="380"/>
      <c r="I339" s="381" t="str">
        <f t="shared" ref="I339:I402" si="66">IFERROR(VLOOKUP(H339,$D$18:$F$1017,3,FALSE),"")</f>
        <v/>
      </c>
      <c r="J339" s="382"/>
      <c r="K339" s="382"/>
      <c r="L339" s="379"/>
      <c r="M339" s="380"/>
      <c r="N339" s="379"/>
      <c r="O339" s="379"/>
      <c r="P339" s="383"/>
      <c r="Q339" s="383"/>
      <c r="R339" s="383"/>
      <c r="S339" s="384">
        <f t="shared" si="57"/>
        <v>0</v>
      </c>
      <c r="U339" s="30">
        <v>322</v>
      </c>
      <c r="V339" s="42"/>
      <c r="X339" s="42"/>
      <c r="Y339" s="42"/>
      <c r="Z339" s="43">
        <f>SUMIFS('AM23.Financial Instruments'!O$7:O$223,'AM23.Financial Instruments'!$M$7:$M$223,D341)</f>
        <v>0</v>
      </c>
      <c r="AA339" s="42"/>
      <c r="AB339" s="42"/>
      <c r="AC339" s="42"/>
      <c r="AD339" s="44">
        <f t="shared" si="58"/>
        <v>0</v>
      </c>
      <c r="AF339" s="45"/>
      <c r="AH339" s="45"/>
      <c r="AI339" s="45"/>
      <c r="AJ339" s="45"/>
      <c r="AK339" s="45"/>
      <c r="AL339" s="45"/>
      <c r="AM339" s="45"/>
      <c r="AN339" s="44">
        <f t="shared" si="59"/>
        <v>0</v>
      </c>
      <c r="AP339" s="396">
        <f t="array" ref="AP339">SUMPRODUCT(V$18:V$217*(H$18:H$217=$D339)*(J$18:J$217))</f>
        <v>0</v>
      </c>
      <c r="AQ339" s="397">
        <f t="shared" si="61"/>
        <v>0</v>
      </c>
      <c r="AR339" s="398">
        <f t="shared" si="62"/>
        <v>0</v>
      </c>
      <c r="AS339" s="397">
        <f t="array" ref="AS339">SUMPRODUCT(AF$18:AF$217*(H$18:H$217=$D339)*(J$18:J$217))</f>
        <v>0</v>
      </c>
      <c r="AT339" s="397">
        <f t="shared" si="63"/>
        <v>0</v>
      </c>
      <c r="AU339" s="398">
        <f t="shared" si="64"/>
        <v>0</v>
      </c>
      <c r="AV339" s="399" t="str">
        <f t="shared" si="65"/>
        <v/>
      </c>
    </row>
    <row r="340" spans="1:48" x14ac:dyDescent="0.2">
      <c r="A340" s="46">
        <f t="shared" si="60"/>
        <v>323</v>
      </c>
      <c r="B340" s="378" t="str">
        <f>IFERROR(VLOOKUP(G340,'AM23.Param'!$C$61:$D$407,2,FALSE),"")</f>
        <v/>
      </c>
      <c r="C340" s="379"/>
      <c r="D340" s="380"/>
      <c r="E340" s="379"/>
      <c r="F340" s="380"/>
      <c r="G340" s="379"/>
      <c r="H340" s="380"/>
      <c r="I340" s="381" t="str">
        <f t="shared" si="66"/>
        <v/>
      </c>
      <c r="J340" s="382"/>
      <c r="K340" s="382"/>
      <c r="L340" s="379"/>
      <c r="M340" s="380"/>
      <c r="N340" s="379"/>
      <c r="O340" s="379"/>
      <c r="P340" s="383"/>
      <c r="Q340" s="383"/>
      <c r="R340" s="383"/>
      <c r="S340" s="384">
        <f t="shared" si="57"/>
        <v>0</v>
      </c>
      <c r="U340" s="30">
        <v>323</v>
      </c>
      <c r="V340" s="42"/>
      <c r="X340" s="42"/>
      <c r="Y340" s="42"/>
      <c r="Z340" s="43">
        <f>SUMIFS('AM23.Financial Instruments'!O$7:O$223,'AM23.Financial Instruments'!$M$7:$M$223,D342)</f>
        <v>0</v>
      </c>
      <c r="AA340" s="42"/>
      <c r="AB340" s="42"/>
      <c r="AC340" s="42"/>
      <c r="AD340" s="44">
        <f t="shared" si="58"/>
        <v>0</v>
      </c>
      <c r="AF340" s="45"/>
      <c r="AH340" s="45"/>
      <c r="AI340" s="45"/>
      <c r="AJ340" s="45"/>
      <c r="AK340" s="45"/>
      <c r="AL340" s="45"/>
      <c r="AM340" s="45"/>
      <c r="AN340" s="44">
        <f t="shared" si="59"/>
        <v>0</v>
      </c>
      <c r="AP340" s="396">
        <f t="array" ref="AP340">SUMPRODUCT(V$18:V$217*(H$18:H$217=$D340)*(J$18:J$217))</f>
        <v>0</v>
      </c>
      <c r="AQ340" s="397">
        <f t="shared" si="61"/>
        <v>0</v>
      </c>
      <c r="AR340" s="398">
        <f t="shared" si="62"/>
        <v>0</v>
      </c>
      <c r="AS340" s="397">
        <f t="array" ref="AS340">SUMPRODUCT(AF$18:AF$217*(H$18:H$217=$D340)*(J$18:J$217))</f>
        <v>0</v>
      </c>
      <c r="AT340" s="397">
        <f t="shared" si="63"/>
        <v>0</v>
      </c>
      <c r="AU340" s="398">
        <f t="shared" si="64"/>
        <v>0</v>
      </c>
      <c r="AV340" s="399" t="str">
        <f t="shared" si="65"/>
        <v/>
      </c>
    </row>
    <row r="341" spans="1:48" x14ac:dyDescent="0.2">
      <c r="A341" s="46">
        <f t="shared" si="60"/>
        <v>324</v>
      </c>
      <c r="B341" s="378" t="str">
        <f>IFERROR(VLOOKUP(G341,'AM23.Param'!$C$61:$D$407,2,FALSE),"")</f>
        <v/>
      </c>
      <c r="C341" s="379"/>
      <c r="D341" s="380"/>
      <c r="E341" s="379"/>
      <c r="F341" s="380"/>
      <c r="G341" s="379"/>
      <c r="H341" s="380"/>
      <c r="I341" s="381" t="str">
        <f t="shared" si="66"/>
        <v/>
      </c>
      <c r="J341" s="382"/>
      <c r="K341" s="382"/>
      <c r="L341" s="379"/>
      <c r="M341" s="380"/>
      <c r="N341" s="379"/>
      <c r="O341" s="379"/>
      <c r="P341" s="383"/>
      <c r="Q341" s="383"/>
      <c r="R341" s="383"/>
      <c r="S341" s="384">
        <f t="shared" ref="S341:S404" si="67">Q341-R341</f>
        <v>0</v>
      </c>
      <c r="U341" s="30">
        <v>324</v>
      </c>
      <c r="V341" s="42"/>
      <c r="X341" s="42"/>
      <c r="Y341" s="42"/>
      <c r="Z341" s="43">
        <f>SUMIFS('AM23.Financial Instruments'!O$7:O$223,'AM23.Financial Instruments'!$M$7:$M$223,D343)</f>
        <v>0</v>
      </c>
      <c r="AA341" s="42"/>
      <c r="AB341" s="42"/>
      <c r="AC341" s="42"/>
      <c r="AD341" s="44">
        <f t="shared" ref="AD341:AD404" si="68">X341-SUM(Y341:AC341)</f>
        <v>0</v>
      </c>
      <c r="AF341" s="45"/>
      <c r="AH341" s="45"/>
      <c r="AI341" s="45"/>
      <c r="AJ341" s="45"/>
      <c r="AK341" s="45"/>
      <c r="AL341" s="45"/>
      <c r="AM341" s="45"/>
      <c r="AN341" s="44">
        <f t="shared" ref="AN341:AN404" si="69">AH341-SUM(AI341:AM341)</f>
        <v>0</v>
      </c>
      <c r="AP341" s="396">
        <f t="array" ref="AP341">SUMPRODUCT(V$18:V$217*(H$18:H$217=$D341)*(J$18:J$217))</f>
        <v>0</v>
      </c>
      <c r="AQ341" s="397">
        <f t="shared" si="61"/>
        <v>0</v>
      </c>
      <c r="AR341" s="398">
        <f t="shared" si="62"/>
        <v>0</v>
      </c>
      <c r="AS341" s="397">
        <f t="array" ref="AS341">SUMPRODUCT(AF$18:AF$217*(H$18:H$217=$D341)*(J$18:J$217))</f>
        <v>0</v>
      </c>
      <c r="AT341" s="397">
        <f t="shared" si="63"/>
        <v>0</v>
      </c>
      <c r="AU341" s="398">
        <f t="shared" si="64"/>
        <v>0</v>
      </c>
      <c r="AV341" s="399" t="str">
        <f t="shared" si="65"/>
        <v/>
      </c>
    </row>
    <row r="342" spans="1:48" x14ac:dyDescent="0.2">
      <c r="A342" s="46">
        <f t="shared" si="60"/>
        <v>325</v>
      </c>
      <c r="B342" s="378" t="str">
        <f>IFERROR(VLOOKUP(G342,'AM23.Param'!$C$61:$D$407,2,FALSE),"")</f>
        <v/>
      </c>
      <c r="C342" s="379"/>
      <c r="D342" s="380"/>
      <c r="E342" s="379"/>
      <c r="F342" s="380"/>
      <c r="G342" s="379"/>
      <c r="H342" s="380"/>
      <c r="I342" s="381" t="str">
        <f t="shared" si="66"/>
        <v/>
      </c>
      <c r="J342" s="382"/>
      <c r="K342" s="382"/>
      <c r="L342" s="379"/>
      <c r="M342" s="380"/>
      <c r="N342" s="379"/>
      <c r="O342" s="379"/>
      <c r="P342" s="383"/>
      <c r="Q342" s="383"/>
      <c r="R342" s="383"/>
      <c r="S342" s="384">
        <f t="shared" si="67"/>
        <v>0</v>
      </c>
      <c r="U342" s="30">
        <v>325</v>
      </c>
      <c r="V342" s="42"/>
      <c r="X342" s="42"/>
      <c r="Y342" s="42"/>
      <c r="Z342" s="43">
        <f>SUMIFS('AM23.Financial Instruments'!O$7:O$223,'AM23.Financial Instruments'!$M$7:$M$223,D344)</f>
        <v>0</v>
      </c>
      <c r="AA342" s="42"/>
      <c r="AB342" s="42"/>
      <c r="AC342" s="42"/>
      <c r="AD342" s="44">
        <f t="shared" si="68"/>
        <v>0</v>
      </c>
      <c r="AF342" s="45"/>
      <c r="AH342" s="45"/>
      <c r="AI342" s="45"/>
      <c r="AJ342" s="45"/>
      <c r="AK342" s="45"/>
      <c r="AL342" s="45"/>
      <c r="AM342" s="45"/>
      <c r="AN342" s="44">
        <f t="shared" si="69"/>
        <v>0</v>
      </c>
      <c r="AP342" s="396">
        <f t="array" ref="AP342">SUMPRODUCT(V$18:V$217*(H$18:H$217=$D342)*(J$18:J$217))</f>
        <v>0</v>
      </c>
      <c r="AQ342" s="397">
        <f t="shared" si="61"/>
        <v>0</v>
      </c>
      <c r="AR342" s="398">
        <f t="shared" si="62"/>
        <v>0</v>
      </c>
      <c r="AS342" s="397">
        <f t="array" ref="AS342">SUMPRODUCT(AF$18:AF$217*(H$18:H$217=$D342)*(J$18:J$217))</f>
        <v>0</v>
      </c>
      <c r="AT342" s="397">
        <f t="shared" si="63"/>
        <v>0</v>
      </c>
      <c r="AU342" s="398">
        <f t="shared" si="64"/>
        <v>0</v>
      </c>
      <c r="AV342" s="399" t="str">
        <f t="shared" si="65"/>
        <v/>
      </c>
    </row>
    <row r="343" spans="1:48" x14ac:dyDescent="0.2">
      <c r="A343" s="46">
        <f t="shared" si="60"/>
        <v>326</v>
      </c>
      <c r="B343" s="378" t="str">
        <f>IFERROR(VLOOKUP(G343,'AM23.Param'!$C$61:$D$407,2,FALSE),"")</f>
        <v/>
      </c>
      <c r="C343" s="379"/>
      <c r="D343" s="380"/>
      <c r="E343" s="379"/>
      <c r="F343" s="380"/>
      <c r="G343" s="379"/>
      <c r="H343" s="380"/>
      <c r="I343" s="381" t="str">
        <f t="shared" si="66"/>
        <v/>
      </c>
      <c r="J343" s="382"/>
      <c r="K343" s="382"/>
      <c r="L343" s="379"/>
      <c r="M343" s="380"/>
      <c r="N343" s="379"/>
      <c r="O343" s="379"/>
      <c r="P343" s="383"/>
      <c r="Q343" s="383"/>
      <c r="R343" s="383"/>
      <c r="S343" s="384">
        <f t="shared" si="67"/>
        <v>0</v>
      </c>
      <c r="U343" s="30">
        <v>326</v>
      </c>
      <c r="V343" s="42"/>
      <c r="X343" s="42"/>
      <c r="Y343" s="42"/>
      <c r="Z343" s="43">
        <f>SUMIFS('AM23.Financial Instruments'!O$7:O$223,'AM23.Financial Instruments'!$M$7:$M$223,D345)</f>
        <v>0</v>
      </c>
      <c r="AA343" s="42"/>
      <c r="AB343" s="42"/>
      <c r="AC343" s="42"/>
      <c r="AD343" s="44">
        <f t="shared" si="68"/>
        <v>0</v>
      </c>
      <c r="AF343" s="45"/>
      <c r="AH343" s="45"/>
      <c r="AI343" s="45"/>
      <c r="AJ343" s="45"/>
      <c r="AK343" s="45"/>
      <c r="AL343" s="45"/>
      <c r="AM343" s="45"/>
      <c r="AN343" s="44">
        <f t="shared" si="69"/>
        <v>0</v>
      </c>
      <c r="AP343" s="396">
        <f t="array" ref="AP343">SUMPRODUCT(V$18:V$217*(H$18:H$217=$D343)*(J$18:J$217))</f>
        <v>0</v>
      </c>
      <c r="AQ343" s="397">
        <f t="shared" si="61"/>
        <v>0</v>
      </c>
      <c r="AR343" s="398">
        <f t="shared" si="62"/>
        <v>0</v>
      </c>
      <c r="AS343" s="397">
        <f t="array" ref="AS343">SUMPRODUCT(AF$18:AF$217*(H$18:H$217=$D343)*(J$18:J$217))</f>
        <v>0</v>
      </c>
      <c r="AT343" s="397">
        <f t="shared" si="63"/>
        <v>0</v>
      </c>
      <c r="AU343" s="398">
        <f t="shared" si="64"/>
        <v>0</v>
      </c>
      <c r="AV343" s="399" t="str">
        <f t="shared" si="65"/>
        <v/>
      </c>
    </row>
    <row r="344" spans="1:48" x14ac:dyDescent="0.2">
      <c r="A344" s="46">
        <f t="shared" si="60"/>
        <v>327</v>
      </c>
      <c r="B344" s="378" t="str">
        <f>IFERROR(VLOOKUP(G344,'AM23.Param'!$C$61:$D$407,2,FALSE),"")</f>
        <v/>
      </c>
      <c r="C344" s="379"/>
      <c r="D344" s="380"/>
      <c r="E344" s="379"/>
      <c r="F344" s="380"/>
      <c r="G344" s="379"/>
      <c r="H344" s="380"/>
      <c r="I344" s="381" t="str">
        <f t="shared" si="66"/>
        <v/>
      </c>
      <c r="J344" s="382"/>
      <c r="K344" s="382"/>
      <c r="L344" s="379"/>
      <c r="M344" s="380"/>
      <c r="N344" s="379"/>
      <c r="O344" s="379"/>
      <c r="P344" s="383"/>
      <c r="Q344" s="383"/>
      <c r="R344" s="383"/>
      <c r="S344" s="384">
        <f t="shared" si="67"/>
        <v>0</v>
      </c>
      <c r="U344" s="30">
        <v>327</v>
      </c>
      <c r="V344" s="42"/>
      <c r="X344" s="42"/>
      <c r="Y344" s="42"/>
      <c r="Z344" s="43">
        <f>SUMIFS('AM23.Financial Instruments'!O$7:O$223,'AM23.Financial Instruments'!$M$7:$M$223,D346)</f>
        <v>0</v>
      </c>
      <c r="AA344" s="42"/>
      <c r="AB344" s="42"/>
      <c r="AC344" s="42"/>
      <c r="AD344" s="44">
        <f t="shared" si="68"/>
        <v>0</v>
      </c>
      <c r="AF344" s="45"/>
      <c r="AH344" s="45"/>
      <c r="AI344" s="45"/>
      <c r="AJ344" s="45"/>
      <c r="AK344" s="45"/>
      <c r="AL344" s="45"/>
      <c r="AM344" s="45"/>
      <c r="AN344" s="44">
        <f t="shared" si="69"/>
        <v>0</v>
      </c>
      <c r="AP344" s="396">
        <f t="array" ref="AP344">SUMPRODUCT(V$18:V$217*(H$18:H$217=$D344)*(J$18:J$217))</f>
        <v>0</v>
      </c>
      <c r="AQ344" s="397">
        <f t="shared" si="61"/>
        <v>0</v>
      </c>
      <c r="AR344" s="398">
        <f t="shared" si="62"/>
        <v>0</v>
      </c>
      <c r="AS344" s="397">
        <f t="array" ref="AS344">SUMPRODUCT(AF$18:AF$217*(H$18:H$217=$D344)*(J$18:J$217))</f>
        <v>0</v>
      </c>
      <c r="AT344" s="397">
        <f t="shared" si="63"/>
        <v>0</v>
      </c>
      <c r="AU344" s="398">
        <f t="shared" si="64"/>
        <v>0</v>
      </c>
      <c r="AV344" s="399" t="str">
        <f t="shared" si="65"/>
        <v/>
      </c>
    </row>
    <row r="345" spans="1:48" x14ac:dyDescent="0.2">
      <c r="A345" s="46">
        <f t="shared" si="60"/>
        <v>328</v>
      </c>
      <c r="B345" s="378" t="str">
        <f>IFERROR(VLOOKUP(G345,'AM23.Param'!$C$61:$D$407,2,FALSE),"")</f>
        <v/>
      </c>
      <c r="C345" s="379"/>
      <c r="D345" s="380"/>
      <c r="E345" s="379"/>
      <c r="F345" s="380"/>
      <c r="G345" s="379"/>
      <c r="H345" s="380"/>
      <c r="I345" s="381" t="str">
        <f t="shared" si="66"/>
        <v/>
      </c>
      <c r="J345" s="382"/>
      <c r="K345" s="382"/>
      <c r="L345" s="379"/>
      <c r="M345" s="380"/>
      <c r="N345" s="379"/>
      <c r="O345" s="379"/>
      <c r="P345" s="383"/>
      <c r="Q345" s="383"/>
      <c r="R345" s="383"/>
      <c r="S345" s="384">
        <f t="shared" si="67"/>
        <v>0</v>
      </c>
      <c r="U345" s="30">
        <v>328</v>
      </c>
      <c r="V345" s="42"/>
      <c r="X345" s="42"/>
      <c r="Y345" s="42"/>
      <c r="Z345" s="43">
        <f>SUMIFS('AM23.Financial Instruments'!O$7:O$223,'AM23.Financial Instruments'!$M$7:$M$223,D347)</f>
        <v>0</v>
      </c>
      <c r="AA345" s="42"/>
      <c r="AB345" s="42"/>
      <c r="AC345" s="42"/>
      <c r="AD345" s="44">
        <f t="shared" si="68"/>
        <v>0</v>
      </c>
      <c r="AF345" s="45"/>
      <c r="AH345" s="45"/>
      <c r="AI345" s="45"/>
      <c r="AJ345" s="45"/>
      <c r="AK345" s="45"/>
      <c r="AL345" s="45"/>
      <c r="AM345" s="45"/>
      <c r="AN345" s="44">
        <f t="shared" si="69"/>
        <v>0</v>
      </c>
      <c r="AP345" s="396">
        <f t="array" ref="AP345">SUMPRODUCT(V$18:V$217*(H$18:H$217=$D345)*(J$18:J$217))</f>
        <v>0</v>
      </c>
      <c r="AQ345" s="397">
        <f t="shared" si="61"/>
        <v>0</v>
      </c>
      <c r="AR345" s="398">
        <f t="shared" si="62"/>
        <v>0</v>
      </c>
      <c r="AS345" s="397">
        <f t="array" ref="AS345">SUMPRODUCT(AF$18:AF$217*(H$18:H$217=$D345)*(J$18:J$217))</f>
        <v>0</v>
      </c>
      <c r="AT345" s="397">
        <f t="shared" si="63"/>
        <v>0</v>
      </c>
      <c r="AU345" s="398">
        <f t="shared" si="64"/>
        <v>0</v>
      </c>
      <c r="AV345" s="399" t="str">
        <f t="shared" si="65"/>
        <v/>
      </c>
    </row>
    <row r="346" spans="1:48" x14ac:dyDescent="0.2">
      <c r="A346" s="46">
        <f t="shared" ref="A346:A409" si="70">A345+1</f>
        <v>329</v>
      </c>
      <c r="B346" s="378" t="str">
        <f>IFERROR(VLOOKUP(G346,'AM23.Param'!$C$61:$D$407,2,FALSE),"")</f>
        <v/>
      </c>
      <c r="C346" s="379"/>
      <c r="D346" s="380"/>
      <c r="E346" s="379"/>
      <c r="F346" s="380"/>
      <c r="G346" s="379"/>
      <c r="H346" s="380"/>
      <c r="I346" s="381" t="str">
        <f t="shared" si="66"/>
        <v/>
      </c>
      <c r="J346" s="382"/>
      <c r="K346" s="382"/>
      <c r="L346" s="379"/>
      <c r="M346" s="380"/>
      <c r="N346" s="379"/>
      <c r="O346" s="379"/>
      <c r="P346" s="383"/>
      <c r="Q346" s="383"/>
      <c r="R346" s="383"/>
      <c r="S346" s="384">
        <f t="shared" si="67"/>
        <v>0</v>
      </c>
      <c r="U346" s="30">
        <v>329</v>
      </c>
      <c r="V346" s="42"/>
      <c r="X346" s="42"/>
      <c r="Y346" s="42"/>
      <c r="Z346" s="43">
        <f>SUMIFS('AM23.Financial Instruments'!O$7:O$223,'AM23.Financial Instruments'!$M$7:$M$223,D348)</f>
        <v>0</v>
      </c>
      <c r="AA346" s="42"/>
      <c r="AB346" s="42"/>
      <c r="AC346" s="42"/>
      <c r="AD346" s="44">
        <f t="shared" si="68"/>
        <v>0</v>
      </c>
      <c r="AF346" s="45"/>
      <c r="AH346" s="45"/>
      <c r="AI346" s="45"/>
      <c r="AJ346" s="45"/>
      <c r="AK346" s="45"/>
      <c r="AL346" s="45"/>
      <c r="AM346" s="45"/>
      <c r="AN346" s="44">
        <f t="shared" si="69"/>
        <v>0</v>
      </c>
      <c r="AP346" s="396">
        <f t="array" ref="AP346">SUMPRODUCT(V$18:V$217*(H$18:H$217=$D346)*(J$18:J$217))</f>
        <v>0</v>
      </c>
      <c r="AQ346" s="397">
        <f t="shared" ref="AQ346:AQ409" si="71">Y346</f>
        <v>0</v>
      </c>
      <c r="AR346" s="398">
        <f t="shared" ref="AR346:AR409" si="72">AP346-AQ346</f>
        <v>0</v>
      </c>
      <c r="AS346" s="397">
        <f t="array" ref="AS346">SUMPRODUCT(AF$18:AF$217*(H$18:H$217=$D346)*(J$18:J$217))</f>
        <v>0</v>
      </c>
      <c r="AT346" s="397">
        <f t="shared" ref="AT346:AT409" si="73">AI346</f>
        <v>0</v>
      </c>
      <c r="AU346" s="398">
        <f t="shared" ref="AU346:AU409" si="74">AS346-AT346</f>
        <v>0</v>
      </c>
      <c r="AV346" s="399" t="str">
        <f t="shared" ref="AV346:AV409" si="75">IFERROR(AD346/AN346,"")</f>
        <v/>
      </c>
    </row>
    <row r="347" spans="1:48" x14ac:dyDescent="0.2">
      <c r="A347" s="46">
        <f t="shared" si="70"/>
        <v>330</v>
      </c>
      <c r="B347" s="378" t="str">
        <f>IFERROR(VLOOKUP(G347,'AM23.Param'!$C$61:$D$407,2,FALSE),"")</f>
        <v/>
      </c>
      <c r="C347" s="379"/>
      <c r="D347" s="380"/>
      <c r="E347" s="379"/>
      <c r="F347" s="380"/>
      <c r="G347" s="379"/>
      <c r="H347" s="380"/>
      <c r="I347" s="381" t="str">
        <f t="shared" si="66"/>
        <v/>
      </c>
      <c r="J347" s="382"/>
      <c r="K347" s="382"/>
      <c r="L347" s="379"/>
      <c r="M347" s="380"/>
      <c r="N347" s="379"/>
      <c r="O347" s="379"/>
      <c r="P347" s="383"/>
      <c r="Q347" s="383"/>
      <c r="R347" s="383"/>
      <c r="S347" s="384">
        <f t="shared" si="67"/>
        <v>0</v>
      </c>
      <c r="U347" s="30">
        <v>330</v>
      </c>
      <c r="V347" s="42"/>
      <c r="X347" s="42"/>
      <c r="Y347" s="42"/>
      <c r="Z347" s="43">
        <f>SUMIFS('AM23.Financial Instruments'!O$7:O$223,'AM23.Financial Instruments'!$M$7:$M$223,D349)</f>
        <v>0</v>
      </c>
      <c r="AA347" s="42"/>
      <c r="AB347" s="42"/>
      <c r="AC347" s="42"/>
      <c r="AD347" s="44">
        <f t="shared" si="68"/>
        <v>0</v>
      </c>
      <c r="AF347" s="45"/>
      <c r="AH347" s="45"/>
      <c r="AI347" s="45"/>
      <c r="AJ347" s="45"/>
      <c r="AK347" s="45"/>
      <c r="AL347" s="45"/>
      <c r="AM347" s="45"/>
      <c r="AN347" s="44">
        <f t="shared" si="69"/>
        <v>0</v>
      </c>
      <c r="AP347" s="396">
        <f t="array" ref="AP347">SUMPRODUCT(V$18:V$217*(H$18:H$217=$D347)*(J$18:J$217))</f>
        <v>0</v>
      </c>
      <c r="AQ347" s="397">
        <f t="shared" si="71"/>
        <v>0</v>
      </c>
      <c r="AR347" s="398">
        <f t="shared" si="72"/>
        <v>0</v>
      </c>
      <c r="AS347" s="397">
        <f t="array" ref="AS347">SUMPRODUCT(AF$18:AF$217*(H$18:H$217=$D347)*(J$18:J$217))</f>
        <v>0</v>
      </c>
      <c r="AT347" s="397">
        <f t="shared" si="73"/>
        <v>0</v>
      </c>
      <c r="AU347" s="398">
        <f t="shared" si="74"/>
        <v>0</v>
      </c>
      <c r="AV347" s="399" t="str">
        <f t="shared" si="75"/>
        <v/>
      </c>
    </row>
    <row r="348" spans="1:48" x14ac:dyDescent="0.2">
      <c r="A348" s="46">
        <f t="shared" si="70"/>
        <v>331</v>
      </c>
      <c r="B348" s="378" t="str">
        <f>IFERROR(VLOOKUP(G348,'AM23.Param'!$C$61:$D$407,2,FALSE),"")</f>
        <v/>
      </c>
      <c r="C348" s="379"/>
      <c r="D348" s="380"/>
      <c r="E348" s="379"/>
      <c r="F348" s="380"/>
      <c r="G348" s="379"/>
      <c r="H348" s="380"/>
      <c r="I348" s="381" t="str">
        <f t="shared" si="66"/>
        <v/>
      </c>
      <c r="J348" s="382"/>
      <c r="K348" s="382"/>
      <c r="L348" s="379"/>
      <c r="M348" s="380"/>
      <c r="N348" s="379"/>
      <c r="O348" s="379"/>
      <c r="P348" s="383"/>
      <c r="Q348" s="383"/>
      <c r="R348" s="383"/>
      <c r="S348" s="384">
        <f t="shared" si="67"/>
        <v>0</v>
      </c>
      <c r="U348" s="30">
        <v>331</v>
      </c>
      <c r="V348" s="42"/>
      <c r="X348" s="42"/>
      <c r="Y348" s="42"/>
      <c r="Z348" s="43">
        <f>SUMIFS('AM23.Financial Instruments'!O$7:O$223,'AM23.Financial Instruments'!$M$7:$M$223,D350)</f>
        <v>0</v>
      </c>
      <c r="AA348" s="42"/>
      <c r="AB348" s="42"/>
      <c r="AC348" s="42"/>
      <c r="AD348" s="44">
        <f t="shared" si="68"/>
        <v>0</v>
      </c>
      <c r="AF348" s="45"/>
      <c r="AH348" s="45"/>
      <c r="AI348" s="45"/>
      <c r="AJ348" s="45"/>
      <c r="AK348" s="45"/>
      <c r="AL348" s="45"/>
      <c r="AM348" s="45"/>
      <c r="AN348" s="44">
        <f t="shared" si="69"/>
        <v>0</v>
      </c>
      <c r="AP348" s="396">
        <f t="array" ref="AP348">SUMPRODUCT(V$18:V$217*(H$18:H$217=$D348)*(J$18:J$217))</f>
        <v>0</v>
      </c>
      <c r="AQ348" s="397">
        <f t="shared" si="71"/>
        <v>0</v>
      </c>
      <c r="AR348" s="398">
        <f t="shared" si="72"/>
        <v>0</v>
      </c>
      <c r="AS348" s="397">
        <f t="array" ref="AS348">SUMPRODUCT(AF$18:AF$217*(H$18:H$217=$D348)*(J$18:J$217))</f>
        <v>0</v>
      </c>
      <c r="AT348" s="397">
        <f t="shared" si="73"/>
        <v>0</v>
      </c>
      <c r="AU348" s="398">
        <f t="shared" si="74"/>
        <v>0</v>
      </c>
      <c r="AV348" s="399" t="str">
        <f t="shared" si="75"/>
        <v/>
      </c>
    </row>
    <row r="349" spans="1:48" x14ac:dyDescent="0.2">
      <c r="A349" s="46">
        <f t="shared" si="70"/>
        <v>332</v>
      </c>
      <c r="B349" s="378" t="str">
        <f>IFERROR(VLOOKUP(G349,'AM23.Param'!$C$61:$D$407,2,FALSE),"")</f>
        <v/>
      </c>
      <c r="C349" s="379"/>
      <c r="D349" s="380"/>
      <c r="E349" s="379"/>
      <c r="F349" s="380"/>
      <c r="G349" s="379"/>
      <c r="H349" s="380"/>
      <c r="I349" s="381" t="str">
        <f t="shared" si="66"/>
        <v/>
      </c>
      <c r="J349" s="382"/>
      <c r="K349" s="382"/>
      <c r="L349" s="379"/>
      <c r="M349" s="380"/>
      <c r="N349" s="379"/>
      <c r="O349" s="379"/>
      <c r="P349" s="383"/>
      <c r="Q349" s="383"/>
      <c r="R349" s="383"/>
      <c r="S349" s="384">
        <f t="shared" si="67"/>
        <v>0</v>
      </c>
      <c r="U349" s="30">
        <v>332</v>
      </c>
      <c r="V349" s="42"/>
      <c r="X349" s="42"/>
      <c r="Y349" s="42"/>
      <c r="Z349" s="43">
        <f>SUMIFS('AM23.Financial Instruments'!O$7:O$223,'AM23.Financial Instruments'!$M$7:$M$223,D351)</f>
        <v>0</v>
      </c>
      <c r="AA349" s="42"/>
      <c r="AB349" s="42"/>
      <c r="AC349" s="42"/>
      <c r="AD349" s="44">
        <f t="shared" si="68"/>
        <v>0</v>
      </c>
      <c r="AF349" s="45"/>
      <c r="AH349" s="45"/>
      <c r="AI349" s="45"/>
      <c r="AJ349" s="45"/>
      <c r="AK349" s="45"/>
      <c r="AL349" s="45"/>
      <c r="AM349" s="45"/>
      <c r="AN349" s="44">
        <f t="shared" si="69"/>
        <v>0</v>
      </c>
      <c r="AP349" s="396">
        <f t="array" ref="AP349">SUMPRODUCT(V$18:V$217*(H$18:H$217=$D349)*(J$18:J$217))</f>
        <v>0</v>
      </c>
      <c r="AQ349" s="397">
        <f t="shared" si="71"/>
        <v>0</v>
      </c>
      <c r="AR349" s="398">
        <f t="shared" si="72"/>
        <v>0</v>
      </c>
      <c r="AS349" s="397">
        <f t="array" ref="AS349">SUMPRODUCT(AF$18:AF$217*(H$18:H$217=$D349)*(J$18:J$217))</f>
        <v>0</v>
      </c>
      <c r="AT349" s="397">
        <f t="shared" si="73"/>
        <v>0</v>
      </c>
      <c r="AU349" s="398">
        <f t="shared" si="74"/>
        <v>0</v>
      </c>
      <c r="AV349" s="399" t="str">
        <f t="shared" si="75"/>
        <v/>
      </c>
    </row>
    <row r="350" spans="1:48" x14ac:dyDescent="0.2">
      <c r="A350" s="46">
        <f t="shared" si="70"/>
        <v>333</v>
      </c>
      <c r="B350" s="378" t="str">
        <f>IFERROR(VLOOKUP(G350,'AM23.Param'!$C$61:$D$407,2,FALSE),"")</f>
        <v/>
      </c>
      <c r="C350" s="379"/>
      <c r="D350" s="380"/>
      <c r="E350" s="379"/>
      <c r="F350" s="380"/>
      <c r="G350" s="379"/>
      <c r="H350" s="380"/>
      <c r="I350" s="381" t="str">
        <f t="shared" si="66"/>
        <v/>
      </c>
      <c r="J350" s="382"/>
      <c r="K350" s="382"/>
      <c r="L350" s="379"/>
      <c r="M350" s="380"/>
      <c r="N350" s="379"/>
      <c r="O350" s="379"/>
      <c r="P350" s="383"/>
      <c r="Q350" s="383"/>
      <c r="R350" s="383"/>
      <c r="S350" s="384">
        <f t="shared" si="67"/>
        <v>0</v>
      </c>
      <c r="U350" s="30">
        <v>333</v>
      </c>
      <c r="V350" s="42"/>
      <c r="X350" s="42"/>
      <c r="Y350" s="42"/>
      <c r="Z350" s="43">
        <f>SUMIFS('AM23.Financial Instruments'!O$7:O$223,'AM23.Financial Instruments'!$M$7:$M$223,D352)</f>
        <v>0</v>
      </c>
      <c r="AA350" s="42"/>
      <c r="AB350" s="42"/>
      <c r="AC350" s="42"/>
      <c r="AD350" s="44">
        <f t="shared" si="68"/>
        <v>0</v>
      </c>
      <c r="AF350" s="45"/>
      <c r="AH350" s="45"/>
      <c r="AI350" s="45"/>
      <c r="AJ350" s="45"/>
      <c r="AK350" s="45"/>
      <c r="AL350" s="45"/>
      <c r="AM350" s="45"/>
      <c r="AN350" s="44">
        <f t="shared" si="69"/>
        <v>0</v>
      </c>
      <c r="AP350" s="396">
        <f t="array" ref="AP350">SUMPRODUCT(V$18:V$217*(H$18:H$217=$D350)*(J$18:J$217))</f>
        <v>0</v>
      </c>
      <c r="AQ350" s="397">
        <f t="shared" si="71"/>
        <v>0</v>
      </c>
      <c r="AR350" s="398">
        <f t="shared" si="72"/>
        <v>0</v>
      </c>
      <c r="AS350" s="397">
        <f t="array" ref="AS350">SUMPRODUCT(AF$18:AF$217*(H$18:H$217=$D350)*(J$18:J$217))</f>
        <v>0</v>
      </c>
      <c r="AT350" s="397">
        <f t="shared" si="73"/>
        <v>0</v>
      </c>
      <c r="AU350" s="398">
        <f t="shared" si="74"/>
        <v>0</v>
      </c>
      <c r="AV350" s="399" t="str">
        <f t="shared" si="75"/>
        <v/>
      </c>
    </row>
    <row r="351" spans="1:48" x14ac:dyDescent="0.2">
      <c r="A351" s="46">
        <f t="shared" si="70"/>
        <v>334</v>
      </c>
      <c r="B351" s="378" t="str">
        <f>IFERROR(VLOOKUP(G351,'AM23.Param'!$C$61:$D$407,2,FALSE),"")</f>
        <v/>
      </c>
      <c r="C351" s="379"/>
      <c r="D351" s="380"/>
      <c r="E351" s="379"/>
      <c r="F351" s="380"/>
      <c r="G351" s="379"/>
      <c r="H351" s="380"/>
      <c r="I351" s="381" t="str">
        <f t="shared" si="66"/>
        <v/>
      </c>
      <c r="J351" s="382"/>
      <c r="K351" s="382"/>
      <c r="L351" s="379"/>
      <c r="M351" s="380"/>
      <c r="N351" s="379"/>
      <c r="O351" s="379"/>
      <c r="P351" s="383"/>
      <c r="Q351" s="383"/>
      <c r="R351" s="383"/>
      <c r="S351" s="384">
        <f t="shared" si="67"/>
        <v>0</v>
      </c>
      <c r="U351" s="30">
        <v>334</v>
      </c>
      <c r="V351" s="42"/>
      <c r="X351" s="42"/>
      <c r="Y351" s="42"/>
      <c r="Z351" s="43">
        <f>SUMIFS('AM23.Financial Instruments'!O$7:O$223,'AM23.Financial Instruments'!$M$7:$M$223,D353)</f>
        <v>0</v>
      </c>
      <c r="AA351" s="42"/>
      <c r="AB351" s="42"/>
      <c r="AC351" s="42"/>
      <c r="AD351" s="44">
        <f t="shared" si="68"/>
        <v>0</v>
      </c>
      <c r="AF351" s="45"/>
      <c r="AH351" s="45"/>
      <c r="AI351" s="45"/>
      <c r="AJ351" s="45"/>
      <c r="AK351" s="45"/>
      <c r="AL351" s="45"/>
      <c r="AM351" s="45"/>
      <c r="AN351" s="44">
        <f t="shared" si="69"/>
        <v>0</v>
      </c>
      <c r="AP351" s="396">
        <f t="array" ref="AP351">SUMPRODUCT(V$18:V$217*(H$18:H$217=$D351)*(J$18:J$217))</f>
        <v>0</v>
      </c>
      <c r="AQ351" s="397">
        <f t="shared" si="71"/>
        <v>0</v>
      </c>
      <c r="AR351" s="398">
        <f t="shared" si="72"/>
        <v>0</v>
      </c>
      <c r="AS351" s="397">
        <f t="array" ref="AS351">SUMPRODUCT(AF$18:AF$217*(H$18:H$217=$D351)*(J$18:J$217))</f>
        <v>0</v>
      </c>
      <c r="AT351" s="397">
        <f t="shared" si="73"/>
        <v>0</v>
      </c>
      <c r="AU351" s="398">
        <f t="shared" si="74"/>
        <v>0</v>
      </c>
      <c r="AV351" s="399" t="str">
        <f t="shared" si="75"/>
        <v/>
      </c>
    </row>
    <row r="352" spans="1:48" x14ac:dyDescent="0.2">
      <c r="A352" s="46">
        <f t="shared" si="70"/>
        <v>335</v>
      </c>
      <c r="B352" s="378" t="str">
        <f>IFERROR(VLOOKUP(G352,'AM23.Param'!$C$61:$D$407,2,FALSE),"")</f>
        <v/>
      </c>
      <c r="C352" s="379"/>
      <c r="D352" s="380"/>
      <c r="E352" s="379"/>
      <c r="F352" s="380"/>
      <c r="G352" s="379"/>
      <c r="H352" s="380"/>
      <c r="I352" s="381" t="str">
        <f t="shared" si="66"/>
        <v/>
      </c>
      <c r="J352" s="382"/>
      <c r="K352" s="382"/>
      <c r="L352" s="379"/>
      <c r="M352" s="380"/>
      <c r="N352" s="379"/>
      <c r="O352" s="379"/>
      <c r="P352" s="383"/>
      <c r="Q352" s="383"/>
      <c r="R352" s="383"/>
      <c r="S352" s="384">
        <f t="shared" si="67"/>
        <v>0</v>
      </c>
      <c r="U352" s="30">
        <v>335</v>
      </c>
      <c r="V352" s="42"/>
      <c r="X352" s="42"/>
      <c r="Y352" s="42"/>
      <c r="Z352" s="43">
        <f>SUMIFS('AM23.Financial Instruments'!O$7:O$223,'AM23.Financial Instruments'!$M$7:$M$223,D354)</f>
        <v>0</v>
      </c>
      <c r="AA352" s="42"/>
      <c r="AB352" s="42"/>
      <c r="AC352" s="42"/>
      <c r="AD352" s="44">
        <f t="shared" si="68"/>
        <v>0</v>
      </c>
      <c r="AF352" s="45"/>
      <c r="AH352" s="45"/>
      <c r="AI352" s="45"/>
      <c r="AJ352" s="45"/>
      <c r="AK352" s="45"/>
      <c r="AL352" s="45"/>
      <c r="AM352" s="45"/>
      <c r="AN352" s="44">
        <f t="shared" si="69"/>
        <v>0</v>
      </c>
      <c r="AP352" s="396">
        <f t="array" ref="AP352">SUMPRODUCT(V$18:V$217*(H$18:H$217=$D352)*(J$18:J$217))</f>
        <v>0</v>
      </c>
      <c r="AQ352" s="397">
        <f t="shared" si="71"/>
        <v>0</v>
      </c>
      <c r="AR352" s="398">
        <f t="shared" si="72"/>
        <v>0</v>
      </c>
      <c r="AS352" s="397">
        <f t="array" ref="AS352">SUMPRODUCT(AF$18:AF$217*(H$18:H$217=$D352)*(J$18:J$217))</f>
        <v>0</v>
      </c>
      <c r="AT352" s="397">
        <f t="shared" si="73"/>
        <v>0</v>
      </c>
      <c r="AU352" s="398">
        <f t="shared" si="74"/>
        <v>0</v>
      </c>
      <c r="AV352" s="399" t="str">
        <f t="shared" si="75"/>
        <v/>
      </c>
    </row>
    <row r="353" spans="1:48" x14ac:dyDescent="0.2">
      <c r="A353" s="46">
        <f t="shared" si="70"/>
        <v>336</v>
      </c>
      <c r="B353" s="378" t="str">
        <f>IFERROR(VLOOKUP(G353,'AM23.Param'!$C$61:$D$407,2,FALSE),"")</f>
        <v/>
      </c>
      <c r="C353" s="379"/>
      <c r="D353" s="380"/>
      <c r="E353" s="379"/>
      <c r="F353" s="380"/>
      <c r="G353" s="379"/>
      <c r="H353" s="380"/>
      <c r="I353" s="381" t="str">
        <f t="shared" si="66"/>
        <v/>
      </c>
      <c r="J353" s="382"/>
      <c r="K353" s="382"/>
      <c r="L353" s="379"/>
      <c r="M353" s="380"/>
      <c r="N353" s="379"/>
      <c r="O353" s="379"/>
      <c r="P353" s="383"/>
      <c r="Q353" s="383"/>
      <c r="R353" s="383"/>
      <c r="S353" s="384">
        <f t="shared" si="67"/>
        <v>0</v>
      </c>
      <c r="U353" s="30">
        <v>336</v>
      </c>
      <c r="V353" s="42"/>
      <c r="X353" s="42"/>
      <c r="Y353" s="42"/>
      <c r="Z353" s="43">
        <f>SUMIFS('AM23.Financial Instruments'!O$7:O$223,'AM23.Financial Instruments'!$M$7:$M$223,D355)</f>
        <v>0</v>
      </c>
      <c r="AA353" s="42"/>
      <c r="AB353" s="42"/>
      <c r="AC353" s="42"/>
      <c r="AD353" s="44">
        <f t="shared" si="68"/>
        <v>0</v>
      </c>
      <c r="AF353" s="45"/>
      <c r="AH353" s="45"/>
      <c r="AI353" s="45"/>
      <c r="AJ353" s="45"/>
      <c r="AK353" s="45"/>
      <c r="AL353" s="45"/>
      <c r="AM353" s="45"/>
      <c r="AN353" s="44">
        <f t="shared" si="69"/>
        <v>0</v>
      </c>
      <c r="AP353" s="396">
        <f t="array" ref="AP353">SUMPRODUCT(V$18:V$217*(H$18:H$217=$D353)*(J$18:J$217))</f>
        <v>0</v>
      </c>
      <c r="AQ353" s="397">
        <f t="shared" si="71"/>
        <v>0</v>
      </c>
      <c r="AR353" s="398">
        <f t="shared" si="72"/>
        <v>0</v>
      </c>
      <c r="AS353" s="397">
        <f t="array" ref="AS353">SUMPRODUCT(AF$18:AF$217*(H$18:H$217=$D353)*(J$18:J$217))</f>
        <v>0</v>
      </c>
      <c r="AT353" s="397">
        <f t="shared" si="73"/>
        <v>0</v>
      </c>
      <c r="AU353" s="398">
        <f t="shared" si="74"/>
        <v>0</v>
      </c>
      <c r="AV353" s="399" t="str">
        <f t="shared" si="75"/>
        <v/>
      </c>
    </row>
    <row r="354" spans="1:48" x14ac:dyDescent="0.2">
      <c r="A354" s="46">
        <f t="shared" si="70"/>
        <v>337</v>
      </c>
      <c r="B354" s="378" t="str">
        <f>IFERROR(VLOOKUP(G354,'AM23.Param'!$C$61:$D$407,2,FALSE),"")</f>
        <v/>
      </c>
      <c r="C354" s="379"/>
      <c r="D354" s="380"/>
      <c r="E354" s="379"/>
      <c r="F354" s="380"/>
      <c r="G354" s="379"/>
      <c r="H354" s="380"/>
      <c r="I354" s="381" t="str">
        <f t="shared" si="66"/>
        <v/>
      </c>
      <c r="J354" s="382"/>
      <c r="K354" s="382"/>
      <c r="L354" s="379"/>
      <c r="M354" s="380"/>
      <c r="N354" s="379"/>
      <c r="O354" s="379"/>
      <c r="P354" s="383"/>
      <c r="Q354" s="383"/>
      <c r="R354" s="383"/>
      <c r="S354" s="384">
        <f t="shared" si="67"/>
        <v>0</v>
      </c>
      <c r="U354" s="30">
        <v>337</v>
      </c>
      <c r="V354" s="42"/>
      <c r="X354" s="42"/>
      <c r="Y354" s="42"/>
      <c r="Z354" s="43">
        <f>SUMIFS('AM23.Financial Instruments'!O$7:O$223,'AM23.Financial Instruments'!$M$7:$M$223,D356)</f>
        <v>0</v>
      </c>
      <c r="AA354" s="42"/>
      <c r="AB354" s="42"/>
      <c r="AC354" s="42"/>
      <c r="AD354" s="44">
        <f t="shared" si="68"/>
        <v>0</v>
      </c>
      <c r="AF354" s="45"/>
      <c r="AH354" s="45"/>
      <c r="AI354" s="45"/>
      <c r="AJ354" s="45"/>
      <c r="AK354" s="45"/>
      <c r="AL354" s="45"/>
      <c r="AM354" s="45"/>
      <c r="AN354" s="44">
        <f t="shared" si="69"/>
        <v>0</v>
      </c>
      <c r="AP354" s="396">
        <f t="array" ref="AP354">SUMPRODUCT(V$18:V$217*(H$18:H$217=$D354)*(J$18:J$217))</f>
        <v>0</v>
      </c>
      <c r="AQ354" s="397">
        <f t="shared" si="71"/>
        <v>0</v>
      </c>
      <c r="AR354" s="398">
        <f t="shared" si="72"/>
        <v>0</v>
      </c>
      <c r="AS354" s="397">
        <f t="array" ref="AS354">SUMPRODUCT(AF$18:AF$217*(H$18:H$217=$D354)*(J$18:J$217))</f>
        <v>0</v>
      </c>
      <c r="AT354" s="397">
        <f t="shared" si="73"/>
        <v>0</v>
      </c>
      <c r="AU354" s="398">
        <f t="shared" si="74"/>
        <v>0</v>
      </c>
      <c r="AV354" s="399" t="str">
        <f t="shared" si="75"/>
        <v/>
      </c>
    </row>
    <row r="355" spans="1:48" x14ac:dyDescent="0.2">
      <c r="A355" s="46">
        <f t="shared" si="70"/>
        <v>338</v>
      </c>
      <c r="B355" s="378" t="str">
        <f>IFERROR(VLOOKUP(G355,'AM23.Param'!$C$61:$D$407,2,FALSE),"")</f>
        <v/>
      </c>
      <c r="C355" s="379"/>
      <c r="D355" s="380"/>
      <c r="E355" s="379"/>
      <c r="F355" s="380"/>
      <c r="G355" s="379"/>
      <c r="H355" s="380"/>
      <c r="I355" s="381" t="str">
        <f t="shared" si="66"/>
        <v/>
      </c>
      <c r="J355" s="382"/>
      <c r="K355" s="382"/>
      <c r="L355" s="379"/>
      <c r="M355" s="380"/>
      <c r="N355" s="379"/>
      <c r="O355" s="379"/>
      <c r="P355" s="383"/>
      <c r="Q355" s="383"/>
      <c r="R355" s="383"/>
      <c r="S355" s="384">
        <f t="shared" si="67"/>
        <v>0</v>
      </c>
      <c r="U355" s="30">
        <v>338</v>
      </c>
      <c r="V355" s="42"/>
      <c r="X355" s="42"/>
      <c r="Y355" s="42"/>
      <c r="Z355" s="43">
        <f>SUMIFS('AM23.Financial Instruments'!O$7:O$223,'AM23.Financial Instruments'!$M$7:$M$223,D357)</f>
        <v>0</v>
      </c>
      <c r="AA355" s="42"/>
      <c r="AB355" s="42"/>
      <c r="AC355" s="42"/>
      <c r="AD355" s="44">
        <f t="shared" si="68"/>
        <v>0</v>
      </c>
      <c r="AF355" s="45"/>
      <c r="AH355" s="45"/>
      <c r="AI355" s="45"/>
      <c r="AJ355" s="45"/>
      <c r="AK355" s="45"/>
      <c r="AL355" s="45"/>
      <c r="AM355" s="45"/>
      <c r="AN355" s="44">
        <f t="shared" si="69"/>
        <v>0</v>
      </c>
      <c r="AP355" s="396">
        <f t="array" ref="AP355">SUMPRODUCT(V$18:V$217*(H$18:H$217=$D355)*(J$18:J$217))</f>
        <v>0</v>
      </c>
      <c r="AQ355" s="397">
        <f t="shared" si="71"/>
        <v>0</v>
      </c>
      <c r="AR355" s="398">
        <f t="shared" si="72"/>
        <v>0</v>
      </c>
      <c r="AS355" s="397">
        <f t="array" ref="AS355">SUMPRODUCT(AF$18:AF$217*(H$18:H$217=$D355)*(J$18:J$217))</f>
        <v>0</v>
      </c>
      <c r="AT355" s="397">
        <f t="shared" si="73"/>
        <v>0</v>
      </c>
      <c r="AU355" s="398">
        <f t="shared" si="74"/>
        <v>0</v>
      </c>
      <c r="AV355" s="399" t="str">
        <f t="shared" si="75"/>
        <v/>
      </c>
    </row>
    <row r="356" spans="1:48" x14ac:dyDescent="0.2">
      <c r="A356" s="46">
        <f t="shared" si="70"/>
        <v>339</v>
      </c>
      <c r="B356" s="378" t="str">
        <f>IFERROR(VLOOKUP(G356,'AM23.Param'!$C$61:$D$407,2,FALSE),"")</f>
        <v/>
      </c>
      <c r="C356" s="379"/>
      <c r="D356" s="380"/>
      <c r="E356" s="379"/>
      <c r="F356" s="380"/>
      <c r="G356" s="379"/>
      <c r="H356" s="380"/>
      <c r="I356" s="381" t="str">
        <f t="shared" si="66"/>
        <v/>
      </c>
      <c r="J356" s="382"/>
      <c r="K356" s="382"/>
      <c r="L356" s="379"/>
      <c r="M356" s="380"/>
      <c r="N356" s="379"/>
      <c r="O356" s="379"/>
      <c r="P356" s="383"/>
      <c r="Q356" s="383"/>
      <c r="R356" s="383"/>
      <c r="S356" s="384">
        <f t="shared" si="67"/>
        <v>0</v>
      </c>
      <c r="U356" s="30">
        <v>339</v>
      </c>
      <c r="V356" s="42"/>
      <c r="X356" s="42"/>
      <c r="Y356" s="42"/>
      <c r="Z356" s="43">
        <f>SUMIFS('AM23.Financial Instruments'!O$7:O$223,'AM23.Financial Instruments'!$M$7:$M$223,D358)</f>
        <v>0</v>
      </c>
      <c r="AA356" s="42"/>
      <c r="AB356" s="42"/>
      <c r="AC356" s="42"/>
      <c r="AD356" s="44">
        <f t="shared" si="68"/>
        <v>0</v>
      </c>
      <c r="AF356" s="45"/>
      <c r="AH356" s="45"/>
      <c r="AI356" s="45"/>
      <c r="AJ356" s="45"/>
      <c r="AK356" s="45"/>
      <c r="AL356" s="45"/>
      <c r="AM356" s="45"/>
      <c r="AN356" s="44">
        <f t="shared" si="69"/>
        <v>0</v>
      </c>
      <c r="AP356" s="396">
        <f t="array" ref="AP356">SUMPRODUCT(V$18:V$217*(H$18:H$217=$D356)*(J$18:J$217))</f>
        <v>0</v>
      </c>
      <c r="AQ356" s="397">
        <f t="shared" si="71"/>
        <v>0</v>
      </c>
      <c r="AR356" s="398">
        <f t="shared" si="72"/>
        <v>0</v>
      </c>
      <c r="AS356" s="397">
        <f t="array" ref="AS356">SUMPRODUCT(AF$18:AF$217*(H$18:H$217=$D356)*(J$18:J$217))</f>
        <v>0</v>
      </c>
      <c r="AT356" s="397">
        <f t="shared" si="73"/>
        <v>0</v>
      </c>
      <c r="AU356" s="398">
        <f t="shared" si="74"/>
        <v>0</v>
      </c>
      <c r="AV356" s="399" t="str">
        <f t="shared" si="75"/>
        <v/>
      </c>
    </row>
    <row r="357" spans="1:48" x14ac:dyDescent="0.2">
      <c r="A357" s="46">
        <f t="shared" si="70"/>
        <v>340</v>
      </c>
      <c r="B357" s="378" t="str">
        <f>IFERROR(VLOOKUP(G357,'AM23.Param'!$C$61:$D$407,2,FALSE),"")</f>
        <v/>
      </c>
      <c r="C357" s="379"/>
      <c r="D357" s="380"/>
      <c r="E357" s="379"/>
      <c r="F357" s="380"/>
      <c r="G357" s="379"/>
      <c r="H357" s="380"/>
      <c r="I357" s="381" t="str">
        <f t="shared" si="66"/>
        <v/>
      </c>
      <c r="J357" s="382"/>
      <c r="K357" s="382"/>
      <c r="L357" s="379"/>
      <c r="M357" s="380"/>
      <c r="N357" s="379"/>
      <c r="O357" s="379"/>
      <c r="P357" s="383"/>
      <c r="Q357" s="383"/>
      <c r="R357" s="383"/>
      <c r="S357" s="384">
        <f t="shared" si="67"/>
        <v>0</v>
      </c>
      <c r="U357" s="30">
        <v>340</v>
      </c>
      <c r="V357" s="42"/>
      <c r="X357" s="42"/>
      <c r="Y357" s="42"/>
      <c r="Z357" s="43">
        <f>SUMIFS('AM23.Financial Instruments'!O$7:O$223,'AM23.Financial Instruments'!$M$7:$M$223,D359)</f>
        <v>0</v>
      </c>
      <c r="AA357" s="42"/>
      <c r="AB357" s="42"/>
      <c r="AC357" s="42"/>
      <c r="AD357" s="44">
        <f t="shared" si="68"/>
        <v>0</v>
      </c>
      <c r="AF357" s="45"/>
      <c r="AH357" s="45"/>
      <c r="AI357" s="45"/>
      <c r="AJ357" s="45"/>
      <c r="AK357" s="45"/>
      <c r="AL357" s="45"/>
      <c r="AM357" s="45"/>
      <c r="AN357" s="44">
        <f t="shared" si="69"/>
        <v>0</v>
      </c>
      <c r="AP357" s="396">
        <f t="array" ref="AP357">SUMPRODUCT(V$18:V$217*(H$18:H$217=$D357)*(J$18:J$217))</f>
        <v>0</v>
      </c>
      <c r="AQ357" s="397">
        <f t="shared" si="71"/>
        <v>0</v>
      </c>
      <c r="AR357" s="398">
        <f t="shared" si="72"/>
        <v>0</v>
      </c>
      <c r="AS357" s="397">
        <f t="array" ref="AS357">SUMPRODUCT(AF$18:AF$217*(H$18:H$217=$D357)*(J$18:J$217))</f>
        <v>0</v>
      </c>
      <c r="AT357" s="397">
        <f t="shared" si="73"/>
        <v>0</v>
      </c>
      <c r="AU357" s="398">
        <f t="shared" si="74"/>
        <v>0</v>
      </c>
      <c r="AV357" s="399" t="str">
        <f t="shared" si="75"/>
        <v/>
      </c>
    </row>
    <row r="358" spans="1:48" x14ac:dyDescent="0.2">
      <c r="A358" s="46">
        <f t="shared" si="70"/>
        <v>341</v>
      </c>
      <c r="B358" s="378" t="str">
        <f>IFERROR(VLOOKUP(G358,'AM23.Param'!$C$61:$D$407,2,FALSE),"")</f>
        <v/>
      </c>
      <c r="C358" s="379"/>
      <c r="D358" s="380"/>
      <c r="E358" s="379"/>
      <c r="F358" s="380"/>
      <c r="G358" s="379"/>
      <c r="H358" s="380"/>
      <c r="I358" s="381" t="str">
        <f t="shared" si="66"/>
        <v/>
      </c>
      <c r="J358" s="382"/>
      <c r="K358" s="382"/>
      <c r="L358" s="379"/>
      <c r="M358" s="380"/>
      <c r="N358" s="379"/>
      <c r="O358" s="379"/>
      <c r="P358" s="383"/>
      <c r="Q358" s="383"/>
      <c r="R358" s="383"/>
      <c r="S358" s="384">
        <f t="shared" si="67"/>
        <v>0</v>
      </c>
      <c r="U358" s="30">
        <v>341</v>
      </c>
      <c r="V358" s="42"/>
      <c r="X358" s="42"/>
      <c r="Y358" s="42"/>
      <c r="Z358" s="43">
        <f>SUMIFS('AM23.Financial Instruments'!O$7:O$223,'AM23.Financial Instruments'!$M$7:$M$223,D360)</f>
        <v>0</v>
      </c>
      <c r="AA358" s="42"/>
      <c r="AB358" s="42"/>
      <c r="AC358" s="42"/>
      <c r="AD358" s="44">
        <f t="shared" si="68"/>
        <v>0</v>
      </c>
      <c r="AF358" s="45"/>
      <c r="AH358" s="45"/>
      <c r="AI358" s="45"/>
      <c r="AJ358" s="45"/>
      <c r="AK358" s="45"/>
      <c r="AL358" s="45"/>
      <c r="AM358" s="45"/>
      <c r="AN358" s="44">
        <f t="shared" si="69"/>
        <v>0</v>
      </c>
      <c r="AP358" s="396">
        <f t="array" ref="AP358">SUMPRODUCT(V$18:V$217*(H$18:H$217=$D358)*(J$18:J$217))</f>
        <v>0</v>
      </c>
      <c r="AQ358" s="397">
        <f t="shared" si="71"/>
        <v>0</v>
      </c>
      <c r="AR358" s="398">
        <f t="shared" si="72"/>
        <v>0</v>
      </c>
      <c r="AS358" s="397">
        <f t="array" ref="AS358">SUMPRODUCT(AF$18:AF$217*(H$18:H$217=$D358)*(J$18:J$217))</f>
        <v>0</v>
      </c>
      <c r="AT358" s="397">
        <f t="shared" si="73"/>
        <v>0</v>
      </c>
      <c r="AU358" s="398">
        <f t="shared" si="74"/>
        <v>0</v>
      </c>
      <c r="AV358" s="399" t="str">
        <f t="shared" si="75"/>
        <v/>
      </c>
    </row>
    <row r="359" spans="1:48" x14ac:dyDescent="0.2">
      <c r="A359" s="46">
        <f t="shared" si="70"/>
        <v>342</v>
      </c>
      <c r="B359" s="378" t="str">
        <f>IFERROR(VLOOKUP(G359,'AM23.Param'!$C$61:$D$407,2,FALSE),"")</f>
        <v/>
      </c>
      <c r="C359" s="379"/>
      <c r="D359" s="380"/>
      <c r="E359" s="379"/>
      <c r="F359" s="380"/>
      <c r="G359" s="379"/>
      <c r="H359" s="380"/>
      <c r="I359" s="381" t="str">
        <f t="shared" si="66"/>
        <v/>
      </c>
      <c r="J359" s="382"/>
      <c r="K359" s="382"/>
      <c r="L359" s="379"/>
      <c r="M359" s="380"/>
      <c r="N359" s="379"/>
      <c r="O359" s="379"/>
      <c r="P359" s="383"/>
      <c r="Q359" s="383"/>
      <c r="R359" s="383"/>
      <c r="S359" s="384">
        <f t="shared" si="67"/>
        <v>0</v>
      </c>
      <c r="U359" s="30">
        <v>342</v>
      </c>
      <c r="V359" s="42"/>
      <c r="X359" s="42"/>
      <c r="Y359" s="42"/>
      <c r="Z359" s="43">
        <f>SUMIFS('AM23.Financial Instruments'!O$7:O$223,'AM23.Financial Instruments'!$M$7:$M$223,D361)</f>
        <v>0</v>
      </c>
      <c r="AA359" s="42"/>
      <c r="AB359" s="42"/>
      <c r="AC359" s="42"/>
      <c r="AD359" s="44">
        <f t="shared" si="68"/>
        <v>0</v>
      </c>
      <c r="AF359" s="45"/>
      <c r="AH359" s="45"/>
      <c r="AI359" s="45"/>
      <c r="AJ359" s="45"/>
      <c r="AK359" s="45"/>
      <c r="AL359" s="45"/>
      <c r="AM359" s="45"/>
      <c r="AN359" s="44">
        <f t="shared" si="69"/>
        <v>0</v>
      </c>
      <c r="AP359" s="396">
        <f t="array" ref="AP359">SUMPRODUCT(V$18:V$217*(H$18:H$217=$D359)*(J$18:J$217))</f>
        <v>0</v>
      </c>
      <c r="AQ359" s="397">
        <f t="shared" si="71"/>
        <v>0</v>
      </c>
      <c r="AR359" s="398">
        <f t="shared" si="72"/>
        <v>0</v>
      </c>
      <c r="AS359" s="397">
        <f t="array" ref="AS359">SUMPRODUCT(AF$18:AF$217*(H$18:H$217=$D359)*(J$18:J$217))</f>
        <v>0</v>
      </c>
      <c r="AT359" s="397">
        <f t="shared" si="73"/>
        <v>0</v>
      </c>
      <c r="AU359" s="398">
        <f t="shared" si="74"/>
        <v>0</v>
      </c>
      <c r="AV359" s="399" t="str">
        <f t="shared" si="75"/>
        <v/>
      </c>
    </row>
    <row r="360" spans="1:48" x14ac:dyDescent="0.2">
      <c r="A360" s="46">
        <f t="shared" si="70"/>
        <v>343</v>
      </c>
      <c r="B360" s="378" t="str">
        <f>IFERROR(VLOOKUP(G360,'AM23.Param'!$C$61:$D$407,2,FALSE),"")</f>
        <v/>
      </c>
      <c r="C360" s="379"/>
      <c r="D360" s="380"/>
      <c r="E360" s="379"/>
      <c r="F360" s="380"/>
      <c r="G360" s="379"/>
      <c r="H360" s="380"/>
      <c r="I360" s="381" t="str">
        <f t="shared" si="66"/>
        <v/>
      </c>
      <c r="J360" s="382"/>
      <c r="K360" s="382"/>
      <c r="L360" s="379"/>
      <c r="M360" s="380"/>
      <c r="N360" s="379"/>
      <c r="O360" s="379"/>
      <c r="P360" s="383"/>
      <c r="Q360" s="383"/>
      <c r="R360" s="383"/>
      <c r="S360" s="384">
        <f t="shared" si="67"/>
        <v>0</v>
      </c>
      <c r="U360" s="30">
        <v>343</v>
      </c>
      <c r="V360" s="42"/>
      <c r="X360" s="42"/>
      <c r="Y360" s="42"/>
      <c r="Z360" s="43">
        <f>SUMIFS('AM23.Financial Instruments'!O$7:O$223,'AM23.Financial Instruments'!$M$7:$M$223,D362)</f>
        <v>0</v>
      </c>
      <c r="AA360" s="42"/>
      <c r="AB360" s="42"/>
      <c r="AC360" s="42"/>
      <c r="AD360" s="44">
        <f t="shared" si="68"/>
        <v>0</v>
      </c>
      <c r="AF360" s="45"/>
      <c r="AH360" s="45"/>
      <c r="AI360" s="45"/>
      <c r="AJ360" s="45"/>
      <c r="AK360" s="45"/>
      <c r="AL360" s="45"/>
      <c r="AM360" s="45"/>
      <c r="AN360" s="44">
        <f t="shared" si="69"/>
        <v>0</v>
      </c>
      <c r="AP360" s="396">
        <f t="array" ref="AP360">SUMPRODUCT(V$18:V$217*(H$18:H$217=$D360)*(J$18:J$217))</f>
        <v>0</v>
      </c>
      <c r="AQ360" s="397">
        <f t="shared" si="71"/>
        <v>0</v>
      </c>
      <c r="AR360" s="398">
        <f t="shared" si="72"/>
        <v>0</v>
      </c>
      <c r="AS360" s="397">
        <f t="array" ref="AS360">SUMPRODUCT(AF$18:AF$217*(H$18:H$217=$D360)*(J$18:J$217))</f>
        <v>0</v>
      </c>
      <c r="AT360" s="397">
        <f t="shared" si="73"/>
        <v>0</v>
      </c>
      <c r="AU360" s="398">
        <f t="shared" si="74"/>
        <v>0</v>
      </c>
      <c r="AV360" s="399" t="str">
        <f t="shared" si="75"/>
        <v/>
      </c>
    </row>
    <row r="361" spans="1:48" x14ac:dyDescent="0.2">
      <c r="A361" s="46">
        <f t="shared" si="70"/>
        <v>344</v>
      </c>
      <c r="B361" s="378" t="str">
        <f>IFERROR(VLOOKUP(G361,'AM23.Param'!$C$61:$D$407,2,FALSE),"")</f>
        <v/>
      </c>
      <c r="C361" s="379"/>
      <c r="D361" s="380"/>
      <c r="E361" s="379"/>
      <c r="F361" s="380"/>
      <c r="G361" s="379"/>
      <c r="H361" s="380"/>
      <c r="I361" s="381" t="str">
        <f t="shared" si="66"/>
        <v/>
      </c>
      <c r="J361" s="382"/>
      <c r="K361" s="382"/>
      <c r="L361" s="379"/>
      <c r="M361" s="380"/>
      <c r="N361" s="379"/>
      <c r="O361" s="379"/>
      <c r="P361" s="383"/>
      <c r="Q361" s="383"/>
      <c r="R361" s="383"/>
      <c r="S361" s="384">
        <f t="shared" si="67"/>
        <v>0</v>
      </c>
      <c r="U361" s="30">
        <v>344</v>
      </c>
      <c r="V361" s="42"/>
      <c r="X361" s="42"/>
      <c r="Y361" s="42"/>
      <c r="Z361" s="43">
        <f>SUMIFS('AM23.Financial Instruments'!O$7:O$223,'AM23.Financial Instruments'!$M$7:$M$223,D363)</f>
        <v>0</v>
      </c>
      <c r="AA361" s="42"/>
      <c r="AB361" s="42"/>
      <c r="AC361" s="42"/>
      <c r="AD361" s="44">
        <f t="shared" si="68"/>
        <v>0</v>
      </c>
      <c r="AF361" s="45"/>
      <c r="AH361" s="45"/>
      <c r="AI361" s="45"/>
      <c r="AJ361" s="45"/>
      <c r="AK361" s="45"/>
      <c r="AL361" s="45"/>
      <c r="AM361" s="45"/>
      <c r="AN361" s="44">
        <f t="shared" si="69"/>
        <v>0</v>
      </c>
      <c r="AP361" s="396">
        <f t="array" ref="AP361">SUMPRODUCT(V$18:V$217*(H$18:H$217=$D361)*(J$18:J$217))</f>
        <v>0</v>
      </c>
      <c r="AQ361" s="397">
        <f t="shared" si="71"/>
        <v>0</v>
      </c>
      <c r="AR361" s="398">
        <f t="shared" si="72"/>
        <v>0</v>
      </c>
      <c r="AS361" s="397">
        <f t="array" ref="AS361">SUMPRODUCT(AF$18:AF$217*(H$18:H$217=$D361)*(J$18:J$217))</f>
        <v>0</v>
      </c>
      <c r="AT361" s="397">
        <f t="shared" si="73"/>
        <v>0</v>
      </c>
      <c r="AU361" s="398">
        <f t="shared" si="74"/>
        <v>0</v>
      </c>
      <c r="AV361" s="399" t="str">
        <f t="shared" si="75"/>
        <v/>
      </c>
    </row>
    <row r="362" spans="1:48" x14ac:dyDescent="0.2">
      <c r="A362" s="46">
        <f t="shared" si="70"/>
        <v>345</v>
      </c>
      <c r="B362" s="378" t="str">
        <f>IFERROR(VLOOKUP(G362,'AM23.Param'!$C$61:$D$407,2,FALSE),"")</f>
        <v/>
      </c>
      <c r="C362" s="379"/>
      <c r="D362" s="380"/>
      <c r="E362" s="379"/>
      <c r="F362" s="380"/>
      <c r="G362" s="379"/>
      <c r="H362" s="380"/>
      <c r="I362" s="381" t="str">
        <f t="shared" si="66"/>
        <v/>
      </c>
      <c r="J362" s="382"/>
      <c r="K362" s="382"/>
      <c r="L362" s="379"/>
      <c r="M362" s="380"/>
      <c r="N362" s="379"/>
      <c r="O362" s="379"/>
      <c r="P362" s="383"/>
      <c r="Q362" s="383"/>
      <c r="R362" s="383"/>
      <c r="S362" s="384">
        <f t="shared" si="67"/>
        <v>0</v>
      </c>
      <c r="U362" s="30">
        <v>345</v>
      </c>
      <c r="V362" s="42"/>
      <c r="X362" s="42"/>
      <c r="Y362" s="42"/>
      <c r="Z362" s="43">
        <f>SUMIFS('AM23.Financial Instruments'!O$7:O$223,'AM23.Financial Instruments'!$M$7:$M$223,D364)</f>
        <v>0</v>
      </c>
      <c r="AA362" s="42"/>
      <c r="AB362" s="42"/>
      <c r="AC362" s="42"/>
      <c r="AD362" s="44">
        <f t="shared" si="68"/>
        <v>0</v>
      </c>
      <c r="AF362" s="45"/>
      <c r="AH362" s="45"/>
      <c r="AI362" s="45"/>
      <c r="AJ362" s="45"/>
      <c r="AK362" s="45"/>
      <c r="AL362" s="45"/>
      <c r="AM362" s="45"/>
      <c r="AN362" s="44">
        <f t="shared" si="69"/>
        <v>0</v>
      </c>
      <c r="AP362" s="396">
        <f t="array" ref="AP362">SUMPRODUCT(V$18:V$217*(H$18:H$217=$D362)*(J$18:J$217))</f>
        <v>0</v>
      </c>
      <c r="AQ362" s="397">
        <f t="shared" si="71"/>
        <v>0</v>
      </c>
      <c r="AR362" s="398">
        <f t="shared" si="72"/>
        <v>0</v>
      </c>
      <c r="AS362" s="397">
        <f t="array" ref="AS362">SUMPRODUCT(AF$18:AF$217*(H$18:H$217=$D362)*(J$18:J$217))</f>
        <v>0</v>
      </c>
      <c r="AT362" s="397">
        <f t="shared" si="73"/>
        <v>0</v>
      </c>
      <c r="AU362" s="398">
        <f t="shared" si="74"/>
        <v>0</v>
      </c>
      <c r="AV362" s="399" t="str">
        <f t="shared" si="75"/>
        <v/>
      </c>
    </row>
    <row r="363" spans="1:48" x14ac:dyDescent="0.2">
      <c r="A363" s="46">
        <f t="shared" si="70"/>
        <v>346</v>
      </c>
      <c r="B363" s="378" t="str">
        <f>IFERROR(VLOOKUP(G363,'AM23.Param'!$C$61:$D$407,2,FALSE),"")</f>
        <v/>
      </c>
      <c r="C363" s="379"/>
      <c r="D363" s="380"/>
      <c r="E363" s="379"/>
      <c r="F363" s="380"/>
      <c r="G363" s="379"/>
      <c r="H363" s="380"/>
      <c r="I363" s="381" t="str">
        <f t="shared" si="66"/>
        <v/>
      </c>
      <c r="J363" s="382"/>
      <c r="K363" s="382"/>
      <c r="L363" s="379"/>
      <c r="M363" s="380"/>
      <c r="N363" s="379"/>
      <c r="O363" s="379"/>
      <c r="P363" s="383"/>
      <c r="Q363" s="383"/>
      <c r="R363" s="383"/>
      <c r="S363" s="384">
        <f t="shared" si="67"/>
        <v>0</v>
      </c>
      <c r="U363" s="30">
        <v>346</v>
      </c>
      <c r="V363" s="42"/>
      <c r="X363" s="42"/>
      <c r="Y363" s="42"/>
      <c r="Z363" s="43">
        <f>SUMIFS('AM23.Financial Instruments'!O$7:O$223,'AM23.Financial Instruments'!$M$7:$M$223,D365)</f>
        <v>0</v>
      </c>
      <c r="AA363" s="42"/>
      <c r="AB363" s="42"/>
      <c r="AC363" s="42"/>
      <c r="AD363" s="44">
        <f t="shared" si="68"/>
        <v>0</v>
      </c>
      <c r="AF363" s="45"/>
      <c r="AH363" s="45"/>
      <c r="AI363" s="45"/>
      <c r="AJ363" s="45"/>
      <c r="AK363" s="45"/>
      <c r="AL363" s="45"/>
      <c r="AM363" s="45"/>
      <c r="AN363" s="44">
        <f t="shared" si="69"/>
        <v>0</v>
      </c>
      <c r="AP363" s="396">
        <f t="array" ref="AP363">SUMPRODUCT(V$18:V$217*(H$18:H$217=$D363)*(J$18:J$217))</f>
        <v>0</v>
      </c>
      <c r="AQ363" s="397">
        <f t="shared" si="71"/>
        <v>0</v>
      </c>
      <c r="AR363" s="398">
        <f t="shared" si="72"/>
        <v>0</v>
      </c>
      <c r="AS363" s="397">
        <f t="array" ref="AS363">SUMPRODUCT(AF$18:AF$217*(H$18:H$217=$D363)*(J$18:J$217))</f>
        <v>0</v>
      </c>
      <c r="AT363" s="397">
        <f t="shared" si="73"/>
        <v>0</v>
      </c>
      <c r="AU363" s="398">
        <f t="shared" si="74"/>
        <v>0</v>
      </c>
      <c r="AV363" s="399" t="str">
        <f t="shared" si="75"/>
        <v/>
      </c>
    </row>
    <row r="364" spans="1:48" x14ac:dyDescent="0.2">
      <c r="A364" s="46">
        <f t="shared" si="70"/>
        <v>347</v>
      </c>
      <c r="B364" s="378" t="str">
        <f>IFERROR(VLOOKUP(G364,'AM23.Param'!$C$61:$D$407,2,FALSE),"")</f>
        <v/>
      </c>
      <c r="C364" s="379"/>
      <c r="D364" s="380"/>
      <c r="E364" s="379"/>
      <c r="F364" s="380"/>
      <c r="G364" s="379"/>
      <c r="H364" s="380"/>
      <c r="I364" s="381" t="str">
        <f t="shared" si="66"/>
        <v/>
      </c>
      <c r="J364" s="382"/>
      <c r="K364" s="382"/>
      <c r="L364" s="379"/>
      <c r="M364" s="380"/>
      <c r="N364" s="379"/>
      <c r="O364" s="379"/>
      <c r="P364" s="383"/>
      <c r="Q364" s="383"/>
      <c r="R364" s="383"/>
      <c r="S364" s="384">
        <f t="shared" si="67"/>
        <v>0</v>
      </c>
      <c r="U364" s="30">
        <v>347</v>
      </c>
      <c r="V364" s="42"/>
      <c r="X364" s="42"/>
      <c r="Y364" s="42"/>
      <c r="Z364" s="43">
        <f>SUMIFS('AM23.Financial Instruments'!O$7:O$223,'AM23.Financial Instruments'!$M$7:$M$223,D366)</f>
        <v>0</v>
      </c>
      <c r="AA364" s="42"/>
      <c r="AB364" s="42"/>
      <c r="AC364" s="42"/>
      <c r="AD364" s="44">
        <f t="shared" si="68"/>
        <v>0</v>
      </c>
      <c r="AF364" s="45"/>
      <c r="AH364" s="45"/>
      <c r="AI364" s="45"/>
      <c r="AJ364" s="45"/>
      <c r="AK364" s="45"/>
      <c r="AL364" s="45"/>
      <c r="AM364" s="45"/>
      <c r="AN364" s="44">
        <f t="shared" si="69"/>
        <v>0</v>
      </c>
      <c r="AP364" s="396">
        <f t="array" ref="AP364">SUMPRODUCT(V$18:V$217*(H$18:H$217=$D364)*(J$18:J$217))</f>
        <v>0</v>
      </c>
      <c r="AQ364" s="397">
        <f t="shared" si="71"/>
        <v>0</v>
      </c>
      <c r="AR364" s="398">
        <f t="shared" si="72"/>
        <v>0</v>
      </c>
      <c r="AS364" s="397">
        <f t="array" ref="AS364">SUMPRODUCT(AF$18:AF$217*(H$18:H$217=$D364)*(J$18:J$217))</f>
        <v>0</v>
      </c>
      <c r="AT364" s="397">
        <f t="shared" si="73"/>
        <v>0</v>
      </c>
      <c r="AU364" s="398">
        <f t="shared" si="74"/>
        <v>0</v>
      </c>
      <c r="AV364" s="399" t="str">
        <f t="shared" si="75"/>
        <v/>
      </c>
    </row>
    <row r="365" spans="1:48" x14ac:dyDescent="0.2">
      <c r="A365" s="46">
        <f t="shared" si="70"/>
        <v>348</v>
      </c>
      <c r="B365" s="378" t="str">
        <f>IFERROR(VLOOKUP(G365,'AM23.Param'!$C$61:$D$407,2,FALSE),"")</f>
        <v/>
      </c>
      <c r="C365" s="379"/>
      <c r="D365" s="380"/>
      <c r="E365" s="379"/>
      <c r="F365" s="380"/>
      <c r="G365" s="379"/>
      <c r="H365" s="380"/>
      <c r="I365" s="381" t="str">
        <f t="shared" si="66"/>
        <v/>
      </c>
      <c r="J365" s="382"/>
      <c r="K365" s="382"/>
      <c r="L365" s="379"/>
      <c r="M365" s="380"/>
      <c r="N365" s="379"/>
      <c r="O365" s="379"/>
      <c r="P365" s="383"/>
      <c r="Q365" s="383"/>
      <c r="R365" s="383"/>
      <c r="S365" s="384">
        <f t="shared" si="67"/>
        <v>0</v>
      </c>
      <c r="U365" s="30">
        <v>348</v>
      </c>
      <c r="V365" s="42"/>
      <c r="X365" s="42"/>
      <c r="Y365" s="42"/>
      <c r="Z365" s="43">
        <f>SUMIFS('AM23.Financial Instruments'!O$7:O$223,'AM23.Financial Instruments'!$M$7:$M$223,D367)</f>
        <v>0</v>
      </c>
      <c r="AA365" s="42"/>
      <c r="AB365" s="42"/>
      <c r="AC365" s="42"/>
      <c r="AD365" s="44">
        <f t="shared" si="68"/>
        <v>0</v>
      </c>
      <c r="AF365" s="45"/>
      <c r="AH365" s="45"/>
      <c r="AI365" s="45"/>
      <c r="AJ365" s="45"/>
      <c r="AK365" s="45"/>
      <c r="AL365" s="45"/>
      <c r="AM365" s="45"/>
      <c r="AN365" s="44">
        <f t="shared" si="69"/>
        <v>0</v>
      </c>
      <c r="AP365" s="396">
        <f t="array" ref="AP365">SUMPRODUCT(V$18:V$217*(H$18:H$217=$D365)*(J$18:J$217))</f>
        <v>0</v>
      </c>
      <c r="AQ365" s="397">
        <f t="shared" si="71"/>
        <v>0</v>
      </c>
      <c r="AR365" s="398">
        <f t="shared" si="72"/>
        <v>0</v>
      </c>
      <c r="AS365" s="397">
        <f t="array" ref="AS365">SUMPRODUCT(AF$18:AF$217*(H$18:H$217=$D365)*(J$18:J$217))</f>
        <v>0</v>
      </c>
      <c r="AT365" s="397">
        <f t="shared" si="73"/>
        <v>0</v>
      </c>
      <c r="AU365" s="398">
        <f t="shared" si="74"/>
        <v>0</v>
      </c>
      <c r="AV365" s="399" t="str">
        <f t="shared" si="75"/>
        <v/>
      </c>
    </row>
    <row r="366" spans="1:48" x14ac:dyDescent="0.2">
      <c r="A366" s="46">
        <f t="shared" si="70"/>
        <v>349</v>
      </c>
      <c r="B366" s="378" t="str">
        <f>IFERROR(VLOOKUP(G366,'AM23.Param'!$C$61:$D$407,2,FALSE),"")</f>
        <v/>
      </c>
      <c r="C366" s="379"/>
      <c r="D366" s="380"/>
      <c r="E366" s="379"/>
      <c r="F366" s="380"/>
      <c r="G366" s="379"/>
      <c r="H366" s="380"/>
      <c r="I366" s="381" t="str">
        <f t="shared" si="66"/>
        <v/>
      </c>
      <c r="J366" s="382"/>
      <c r="K366" s="382"/>
      <c r="L366" s="379"/>
      <c r="M366" s="380"/>
      <c r="N366" s="379"/>
      <c r="O366" s="379"/>
      <c r="P366" s="383"/>
      <c r="Q366" s="383"/>
      <c r="R366" s="383"/>
      <c r="S366" s="384">
        <f t="shared" si="67"/>
        <v>0</v>
      </c>
      <c r="U366" s="30">
        <v>349</v>
      </c>
      <c r="V366" s="42"/>
      <c r="X366" s="42"/>
      <c r="Y366" s="42"/>
      <c r="Z366" s="43">
        <f>SUMIFS('AM23.Financial Instruments'!O$7:O$223,'AM23.Financial Instruments'!$M$7:$M$223,D368)</f>
        <v>0</v>
      </c>
      <c r="AA366" s="42"/>
      <c r="AB366" s="42"/>
      <c r="AC366" s="42"/>
      <c r="AD366" s="44">
        <f t="shared" si="68"/>
        <v>0</v>
      </c>
      <c r="AF366" s="45"/>
      <c r="AH366" s="45"/>
      <c r="AI366" s="45"/>
      <c r="AJ366" s="45"/>
      <c r="AK366" s="45"/>
      <c r="AL366" s="45"/>
      <c r="AM366" s="45"/>
      <c r="AN366" s="44">
        <f t="shared" si="69"/>
        <v>0</v>
      </c>
      <c r="AP366" s="396">
        <f t="array" ref="AP366">SUMPRODUCT(V$18:V$217*(H$18:H$217=$D366)*(J$18:J$217))</f>
        <v>0</v>
      </c>
      <c r="AQ366" s="397">
        <f t="shared" si="71"/>
        <v>0</v>
      </c>
      <c r="AR366" s="398">
        <f t="shared" si="72"/>
        <v>0</v>
      </c>
      <c r="AS366" s="397">
        <f t="array" ref="AS366">SUMPRODUCT(AF$18:AF$217*(H$18:H$217=$D366)*(J$18:J$217))</f>
        <v>0</v>
      </c>
      <c r="AT366" s="397">
        <f t="shared" si="73"/>
        <v>0</v>
      </c>
      <c r="AU366" s="398">
        <f t="shared" si="74"/>
        <v>0</v>
      </c>
      <c r="AV366" s="399" t="str">
        <f t="shared" si="75"/>
        <v/>
      </c>
    </row>
    <row r="367" spans="1:48" x14ac:dyDescent="0.2">
      <c r="A367" s="46">
        <f t="shared" si="70"/>
        <v>350</v>
      </c>
      <c r="B367" s="378" t="str">
        <f>IFERROR(VLOOKUP(G367,'AM23.Param'!$C$61:$D$407,2,FALSE),"")</f>
        <v/>
      </c>
      <c r="C367" s="379"/>
      <c r="D367" s="380"/>
      <c r="E367" s="379"/>
      <c r="F367" s="380"/>
      <c r="G367" s="379"/>
      <c r="H367" s="380"/>
      <c r="I367" s="381" t="str">
        <f t="shared" si="66"/>
        <v/>
      </c>
      <c r="J367" s="382"/>
      <c r="K367" s="382"/>
      <c r="L367" s="379"/>
      <c r="M367" s="380"/>
      <c r="N367" s="379"/>
      <c r="O367" s="379"/>
      <c r="P367" s="383"/>
      <c r="Q367" s="383"/>
      <c r="R367" s="383"/>
      <c r="S367" s="384">
        <f t="shared" si="67"/>
        <v>0</v>
      </c>
      <c r="U367" s="30">
        <v>350</v>
      </c>
      <c r="V367" s="42"/>
      <c r="X367" s="42"/>
      <c r="Y367" s="42"/>
      <c r="Z367" s="43">
        <f>SUMIFS('AM23.Financial Instruments'!O$7:O$223,'AM23.Financial Instruments'!$M$7:$M$223,D369)</f>
        <v>0</v>
      </c>
      <c r="AA367" s="42"/>
      <c r="AB367" s="42"/>
      <c r="AC367" s="42"/>
      <c r="AD367" s="44">
        <f t="shared" si="68"/>
        <v>0</v>
      </c>
      <c r="AF367" s="45"/>
      <c r="AH367" s="45"/>
      <c r="AI367" s="45"/>
      <c r="AJ367" s="45"/>
      <c r="AK367" s="45"/>
      <c r="AL367" s="45"/>
      <c r="AM367" s="45"/>
      <c r="AN367" s="44">
        <f t="shared" si="69"/>
        <v>0</v>
      </c>
      <c r="AP367" s="396">
        <f t="array" ref="AP367">SUMPRODUCT(V$18:V$217*(H$18:H$217=$D367)*(J$18:J$217))</f>
        <v>0</v>
      </c>
      <c r="AQ367" s="397">
        <f t="shared" si="71"/>
        <v>0</v>
      </c>
      <c r="AR367" s="398">
        <f t="shared" si="72"/>
        <v>0</v>
      </c>
      <c r="AS367" s="397">
        <f t="array" ref="AS367">SUMPRODUCT(AF$18:AF$217*(H$18:H$217=$D367)*(J$18:J$217))</f>
        <v>0</v>
      </c>
      <c r="AT367" s="397">
        <f t="shared" si="73"/>
        <v>0</v>
      </c>
      <c r="AU367" s="398">
        <f t="shared" si="74"/>
        <v>0</v>
      </c>
      <c r="AV367" s="399" t="str">
        <f t="shared" si="75"/>
        <v/>
      </c>
    </row>
    <row r="368" spans="1:48" x14ac:dyDescent="0.2">
      <c r="A368" s="46">
        <f t="shared" si="70"/>
        <v>351</v>
      </c>
      <c r="B368" s="378" t="str">
        <f>IFERROR(VLOOKUP(G368,'AM23.Param'!$C$61:$D$407,2,FALSE),"")</f>
        <v/>
      </c>
      <c r="C368" s="379"/>
      <c r="D368" s="380"/>
      <c r="E368" s="379"/>
      <c r="F368" s="380"/>
      <c r="G368" s="379"/>
      <c r="H368" s="380"/>
      <c r="I368" s="381" t="str">
        <f t="shared" si="66"/>
        <v/>
      </c>
      <c r="J368" s="382"/>
      <c r="K368" s="382"/>
      <c r="L368" s="379"/>
      <c r="M368" s="380"/>
      <c r="N368" s="379"/>
      <c r="O368" s="379"/>
      <c r="P368" s="383"/>
      <c r="Q368" s="383"/>
      <c r="R368" s="383"/>
      <c r="S368" s="384">
        <f t="shared" si="67"/>
        <v>0</v>
      </c>
      <c r="U368" s="30">
        <v>351</v>
      </c>
      <c r="V368" s="42"/>
      <c r="X368" s="42"/>
      <c r="Y368" s="42"/>
      <c r="Z368" s="43">
        <f>SUMIFS('AM23.Financial Instruments'!O$7:O$223,'AM23.Financial Instruments'!$M$7:$M$223,D370)</f>
        <v>0</v>
      </c>
      <c r="AA368" s="42"/>
      <c r="AB368" s="42"/>
      <c r="AC368" s="42"/>
      <c r="AD368" s="44">
        <f t="shared" si="68"/>
        <v>0</v>
      </c>
      <c r="AF368" s="45"/>
      <c r="AH368" s="45"/>
      <c r="AI368" s="45"/>
      <c r="AJ368" s="45"/>
      <c r="AK368" s="45"/>
      <c r="AL368" s="45"/>
      <c r="AM368" s="45"/>
      <c r="AN368" s="44">
        <f t="shared" si="69"/>
        <v>0</v>
      </c>
      <c r="AP368" s="396">
        <f t="array" ref="AP368">SUMPRODUCT(V$18:V$217*(H$18:H$217=$D368)*(J$18:J$217))</f>
        <v>0</v>
      </c>
      <c r="AQ368" s="397">
        <f t="shared" si="71"/>
        <v>0</v>
      </c>
      <c r="AR368" s="398">
        <f t="shared" si="72"/>
        <v>0</v>
      </c>
      <c r="AS368" s="397">
        <f t="array" ref="AS368">SUMPRODUCT(AF$18:AF$217*(H$18:H$217=$D368)*(J$18:J$217))</f>
        <v>0</v>
      </c>
      <c r="AT368" s="397">
        <f t="shared" si="73"/>
        <v>0</v>
      </c>
      <c r="AU368" s="398">
        <f t="shared" si="74"/>
        <v>0</v>
      </c>
      <c r="AV368" s="399" t="str">
        <f t="shared" si="75"/>
        <v/>
      </c>
    </row>
    <row r="369" spans="1:48" x14ac:dyDescent="0.2">
      <c r="A369" s="46">
        <f t="shared" si="70"/>
        <v>352</v>
      </c>
      <c r="B369" s="378" t="str">
        <f>IFERROR(VLOOKUP(G369,'AM23.Param'!$C$61:$D$407,2,FALSE),"")</f>
        <v/>
      </c>
      <c r="C369" s="379"/>
      <c r="D369" s="380"/>
      <c r="E369" s="379"/>
      <c r="F369" s="380"/>
      <c r="G369" s="379"/>
      <c r="H369" s="380"/>
      <c r="I369" s="381" t="str">
        <f t="shared" si="66"/>
        <v/>
      </c>
      <c r="J369" s="382"/>
      <c r="K369" s="382"/>
      <c r="L369" s="379"/>
      <c r="M369" s="380"/>
      <c r="N369" s="379"/>
      <c r="O369" s="379"/>
      <c r="P369" s="383"/>
      <c r="Q369" s="383"/>
      <c r="R369" s="383"/>
      <c r="S369" s="384">
        <f t="shared" si="67"/>
        <v>0</v>
      </c>
      <c r="U369" s="30">
        <v>352</v>
      </c>
      <c r="V369" s="42"/>
      <c r="X369" s="42"/>
      <c r="Y369" s="42"/>
      <c r="Z369" s="43">
        <f>SUMIFS('AM23.Financial Instruments'!O$7:O$223,'AM23.Financial Instruments'!$M$7:$M$223,D371)</f>
        <v>0</v>
      </c>
      <c r="AA369" s="42"/>
      <c r="AB369" s="42"/>
      <c r="AC369" s="42"/>
      <c r="AD369" s="44">
        <f t="shared" si="68"/>
        <v>0</v>
      </c>
      <c r="AF369" s="45"/>
      <c r="AH369" s="45"/>
      <c r="AI369" s="45"/>
      <c r="AJ369" s="45"/>
      <c r="AK369" s="45"/>
      <c r="AL369" s="45"/>
      <c r="AM369" s="45"/>
      <c r="AN369" s="44">
        <f t="shared" si="69"/>
        <v>0</v>
      </c>
      <c r="AP369" s="396">
        <f t="array" ref="AP369">SUMPRODUCT(V$18:V$217*(H$18:H$217=$D369)*(J$18:J$217))</f>
        <v>0</v>
      </c>
      <c r="AQ369" s="397">
        <f t="shared" si="71"/>
        <v>0</v>
      </c>
      <c r="AR369" s="398">
        <f t="shared" si="72"/>
        <v>0</v>
      </c>
      <c r="AS369" s="397">
        <f t="array" ref="AS369">SUMPRODUCT(AF$18:AF$217*(H$18:H$217=$D369)*(J$18:J$217))</f>
        <v>0</v>
      </c>
      <c r="AT369" s="397">
        <f t="shared" si="73"/>
        <v>0</v>
      </c>
      <c r="AU369" s="398">
        <f t="shared" si="74"/>
        <v>0</v>
      </c>
      <c r="AV369" s="399" t="str">
        <f t="shared" si="75"/>
        <v/>
      </c>
    </row>
    <row r="370" spans="1:48" x14ac:dyDescent="0.2">
      <c r="A370" s="46">
        <f t="shared" si="70"/>
        <v>353</v>
      </c>
      <c r="B370" s="378" t="str">
        <f>IFERROR(VLOOKUP(G370,'AM23.Param'!$C$61:$D$407,2,FALSE),"")</f>
        <v/>
      </c>
      <c r="C370" s="379"/>
      <c r="D370" s="380"/>
      <c r="E370" s="379"/>
      <c r="F370" s="380"/>
      <c r="G370" s="379"/>
      <c r="H370" s="380"/>
      <c r="I370" s="381" t="str">
        <f t="shared" si="66"/>
        <v/>
      </c>
      <c r="J370" s="382"/>
      <c r="K370" s="382"/>
      <c r="L370" s="379"/>
      <c r="M370" s="380"/>
      <c r="N370" s="379"/>
      <c r="O370" s="379"/>
      <c r="P370" s="383"/>
      <c r="Q370" s="383"/>
      <c r="R370" s="383"/>
      <c r="S370" s="384">
        <f t="shared" si="67"/>
        <v>0</v>
      </c>
      <c r="U370" s="30">
        <v>353</v>
      </c>
      <c r="V370" s="42"/>
      <c r="X370" s="42"/>
      <c r="Y370" s="42"/>
      <c r="Z370" s="43">
        <f>SUMIFS('AM23.Financial Instruments'!O$7:O$223,'AM23.Financial Instruments'!$M$7:$M$223,D372)</f>
        <v>0</v>
      </c>
      <c r="AA370" s="42"/>
      <c r="AB370" s="42"/>
      <c r="AC370" s="42"/>
      <c r="AD370" s="44">
        <f t="shared" si="68"/>
        <v>0</v>
      </c>
      <c r="AF370" s="45"/>
      <c r="AH370" s="45"/>
      <c r="AI370" s="45"/>
      <c r="AJ370" s="45"/>
      <c r="AK370" s="45"/>
      <c r="AL370" s="45"/>
      <c r="AM370" s="45"/>
      <c r="AN370" s="44">
        <f t="shared" si="69"/>
        <v>0</v>
      </c>
      <c r="AP370" s="396">
        <f t="array" ref="AP370">SUMPRODUCT(V$18:V$217*(H$18:H$217=$D370)*(J$18:J$217))</f>
        <v>0</v>
      </c>
      <c r="AQ370" s="397">
        <f t="shared" si="71"/>
        <v>0</v>
      </c>
      <c r="AR370" s="398">
        <f t="shared" si="72"/>
        <v>0</v>
      </c>
      <c r="AS370" s="397">
        <f t="array" ref="AS370">SUMPRODUCT(AF$18:AF$217*(H$18:H$217=$D370)*(J$18:J$217))</f>
        <v>0</v>
      </c>
      <c r="AT370" s="397">
        <f t="shared" si="73"/>
        <v>0</v>
      </c>
      <c r="AU370" s="398">
        <f t="shared" si="74"/>
        <v>0</v>
      </c>
      <c r="AV370" s="399" t="str">
        <f t="shared" si="75"/>
        <v/>
      </c>
    </row>
    <row r="371" spans="1:48" x14ac:dyDescent="0.2">
      <c r="A371" s="46">
        <f t="shared" si="70"/>
        <v>354</v>
      </c>
      <c r="B371" s="378" t="str">
        <f>IFERROR(VLOOKUP(G371,'AM23.Param'!$C$61:$D$407,2,FALSE),"")</f>
        <v/>
      </c>
      <c r="C371" s="379"/>
      <c r="D371" s="380"/>
      <c r="E371" s="379"/>
      <c r="F371" s="380"/>
      <c r="G371" s="379"/>
      <c r="H371" s="380"/>
      <c r="I371" s="381" t="str">
        <f t="shared" si="66"/>
        <v/>
      </c>
      <c r="J371" s="382"/>
      <c r="K371" s="382"/>
      <c r="L371" s="379"/>
      <c r="M371" s="380"/>
      <c r="N371" s="379"/>
      <c r="O371" s="379"/>
      <c r="P371" s="383"/>
      <c r="Q371" s="383"/>
      <c r="R371" s="383"/>
      <c r="S371" s="384">
        <f t="shared" si="67"/>
        <v>0</v>
      </c>
      <c r="U371" s="30">
        <v>354</v>
      </c>
      <c r="V371" s="42"/>
      <c r="X371" s="42"/>
      <c r="Y371" s="42"/>
      <c r="Z371" s="43">
        <f>SUMIFS('AM23.Financial Instruments'!O$7:O$223,'AM23.Financial Instruments'!$M$7:$M$223,D373)</f>
        <v>0</v>
      </c>
      <c r="AA371" s="42"/>
      <c r="AB371" s="42"/>
      <c r="AC371" s="42"/>
      <c r="AD371" s="44">
        <f t="shared" si="68"/>
        <v>0</v>
      </c>
      <c r="AF371" s="45"/>
      <c r="AH371" s="45"/>
      <c r="AI371" s="45"/>
      <c r="AJ371" s="45"/>
      <c r="AK371" s="45"/>
      <c r="AL371" s="45"/>
      <c r="AM371" s="45"/>
      <c r="AN371" s="44">
        <f t="shared" si="69"/>
        <v>0</v>
      </c>
      <c r="AP371" s="396">
        <f t="array" ref="AP371">SUMPRODUCT(V$18:V$217*(H$18:H$217=$D371)*(J$18:J$217))</f>
        <v>0</v>
      </c>
      <c r="AQ371" s="397">
        <f t="shared" si="71"/>
        <v>0</v>
      </c>
      <c r="AR371" s="398">
        <f t="shared" si="72"/>
        <v>0</v>
      </c>
      <c r="AS371" s="397">
        <f t="array" ref="AS371">SUMPRODUCT(AF$18:AF$217*(H$18:H$217=$D371)*(J$18:J$217))</f>
        <v>0</v>
      </c>
      <c r="AT371" s="397">
        <f t="shared" si="73"/>
        <v>0</v>
      </c>
      <c r="AU371" s="398">
        <f t="shared" si="74"/>
        <v>0</v>
      </c>
      <c r="AV371" s="399" t="str">
        <f t="shared" si="75"/>
        <v/>
      </c>
    </row>
    <row r="372" spans="1:48" x14ac:dyDescent="0.2">
      <c r="A372" s="46">
        <f t="shared" si="70"/>
        <v>355</v>
      </c>
      <c r="B372" s="378" t="str">
        <f>IFERROR(VLOOKUP(G372,'AM23.Param'!$C$61:$D$407,2,FALSE),"")</f>
        <v/>
      </c>
      <c r="C372" s="379"/>
      <c r="D372" s="380"/>
      <c r="E372" s="379"/>
      <c r="F372" s="380"/>
      <c r="G372" s="379"/>
      <c r="H372" s="380"/>
      <c r="I372" s="381" t="str">
        <f t="shared" si="66"/>
        <v/>
      </c>
      <c r="J372" s="382"/>
      <c r="K372" s="382"/>
      <c r="L372" s="379"/>
      <c r="M372" s="380"/>
      <c r="N372" s="379"/>
      <c r="O372" s="379"/>
      <c r="P372" s="383"/>
      <c r="Q372" s="383"/>
      <c r="R372" s="383"/>
      <c r="S372" s="384">
        <f t="shared" si="67"/>
        <v>0</v>
      </c>
      <c r="U372" s="30">
        <v>355</v>
      </c>
      <c r="V372" s="42"/>
      <c r="X372" s="42"/>
      <c r="Y372" s="42"/>
      <c r="Z372" s="43">
        <f>SUMIFS('AM23.Financial Instruments'!O$7:O$223,'AM23.Financial Instruments'!$M$7:$M$223,D374)</f>
        <v>0</v>
      </c>
      <c r="AA372" s="42"/>
      <c r="AB372" s="42"/>
      <c r="AC372" s="42"/>
      <c r="AD372" s="44">
        <f t="shared" si="68"/>
        <v>0</v>
      </c>
      <c r="AF372" s="45"/>
      <c r="AH372" s="45"/>
      <c r="AI372" s="45"/>
      <c r="AJ372" s="45"/>
      <c r="AK372" s="45"/>
      <c r="AL372" s="45"/>
      <c r="AM372" s="45"/>
      <c r="AN372" s="44">
        <f t="shared" si="69"/>
        <v>0</v>
      </c>
      <c r="AP372" s="396">
        <f t="array" ref="AP372">SUMPRODUCT(V$18:V$217*(H$18:H$217=$D372)*(J$18:J$217))</f>
        <v>0</v>
      </c>
      <c r="AQ372" s="397">
        <f t="shared" si="71"/>
        <v>0</v>
      </c>
      <c r="AR372" s="398">
        <f t="shared" si="72"/>
        <v>0</v>
      </c>
      <c r="AS372" s="397">
        <f t="array" ref="AS372">SUMPRODUCT(AF$18:AF$217*(H$18:H$217=$D372)*(J$18:J$217))</f>
        <v>0</v>
      </c>
      <c r="AT372" s="397">
        <f t="shared" si="73"/>
        <v>0</v>
      </c>
      <c r="AU372" s="398">
        <f t="shared" si="74"/>
        <v>0</v>
      </c>
      <c r="AV372" s="399" t="str">
        <f t="shared" si="75"/>
        <v/>
      </c>
    </row>
    <row r="373" spans="1:48" x14ac:dyDescent="0.2">
      <c r="A373" s="46">
        <f t="shared" si="70"/>
        <v>356</v>
      </c>
      <c r="B373" s="378" t="str">
        <f>IFERROR(VLOOKUP(G373,'AM23.Param'!$C$61:$D$407,2,FALSE),"")</f>
        <v/>
      </c>
      <c r="C373" s="379"/>
      <c r="D373" s="380"/>
      <c r="E373" s="379"/>
      <c r="F373" s="380"/>
      <c r="G373" s="379"/>
      <c r="H373" s="380"/>
      <c r="I373" s="381" t="str">
        <f t="shared" si="66"/>
        <v/>
      </c>
      <c r="J373" s="382"/>
      <c r="K373" s="382"/>
      <c r="L373" s="379"/>
      <c r="M373" s="380"/>
      <c r="N373" s="379"/>
      <c r="O373" s="379"/>
      <c r="P373" s="383"/>
      <c r="Q373" s="383"/>
      <c r="R373" s="383"/>
      <c r="S373" s="384">
        <f t="shared" si="67"/>
        <v>0</v>
      </c>
      <c r="U373" s="30">
        <v>356</v>
      </c>
      <c r="V373" s="42"/>
      <c r="X373" s="42"/>
      <c r="Y373" s="42"/>
      <c r="Z373" s="43">
        <f>SUMIFS('AM23.Financial Instruments'!O$7:O$223,'AM23.Financial Instruments'!$M$7:$M$223,D375)</f>
        <v>0</v>
      </c>
      <c r="AA373" s="42"/>
      <c r="AB373" s="42"/>
      <c r="AC373" s="42"/>
      <c r="AD373" s="44">
        <f t="shared" si="68"/>
        <v>0</v>
      </c>
      <c r="AF373" s="45"/>
      <c r="AH373" s="45"/>
      <c r="AI373" s="45"/>
      <c r="AJ373" s="45"/>
      <c r="AK373" s="45"/>
      <c r="AL373" s="45"/>
      <c r="AM373" s="45"/>
      <c r="AN373" s="44">
        <f t="shared" si="69"/>
        <v>0</v>
      </c>
      <c r="AP373" s="396">
        <f t="array" ref="AP373">SUMPRODUCT(V$18:V$217*(H$18:H$217=$D373)*(J$18:J$217))</f>
        <v>0</v>
      </c>
      <c r="AQ373" s="397">
        <f t="shared" si="71"/>
        <v>0</v>
      </c>
      <c r="AR373" s="398">
        <f t="shared" si="72"/>
        <v>0</v>
      </c>
      <c r="AS373" s="397">
        <f t="array" ref="AS373">SUMPRODUCT(AF$18:AF$217*(H$18:H$217=$D373)*(J$18:J$217))</f>
        <v>0</v>
      </c>
      <c r="AT373" s="397">
        <f t="shared" si="73"/>
        <v>0</v>
      </c>
      <c r="AU373" s="398">
        <f t="shared" si="74"/>
        <v>0</v>
      </c>
      <c r="AV373" s="399" t="str">
        <f t="shared" si="75"/>
        <v/>
      </c>
    </row>
    <row r="374" spans="1:48" x14ac:dyDescent="0.2">
      <c r="A374" s="46">
        <f t="shared" si="70"/>
        <v>357</v>
      </c>
      <c r="B374" s="378" t="str">
        <f>IFERROR(VLOOKUP(G374,'AM23.Param'!$C$61:$D$407,2,FALSE),"")</f>
        <v/>
      </c>
      <c r="C374" s="379"/>
      <c r="D374" s="380"/>
      <c r="E374" s="379"/>
      <c r="F374" s="380"/>
      <c r="G374" s="379"/>
      <c r="H374" s="380"/>
      <c r="I374" s="381" t="str">
        <f t="shared" si="66"/>
        <v/>
      </c>
      <c r="J374" s="382"/>
      <c r="K374" s="382"/>
      <c r="L374" s="379"/>
      <c r="M374" s="380"/>
      <c r="N374" s="379"/>
      <c r="O374" s="379"/>
      <c r="P374" s="383"/>
      <c r="Q374" s="383"/>
      <c r="R374" s="383"/>
      <c r="S374" s="384">
        <f t="shared" si="67"/>
        <v>0</v>
      </c>
      <c r="U374" s="30">
        <v>357</v>
      </c>
      <c r="V374" s="42"/>
      <c r="X374" s="42"/>
      <c r="Y374" s="42"/>
      <c r="Z374" s="43">
        <f>SUMIFS('AM23.Financial Instruments'!O$7:O$223,'AM23.Financial Instruments'!$M$7:$M$223,D376)</f>
        <v>0</v>
      </c>
      <c r="AA374" s="42"/>
      <c r="AB374" s="42"/>
      <c r="AC374" s="42"/>
      <c r="AD374" s="44">
        <f t="shared" si="68"/>
        <v>0</v>
      </c>
      <c r="AF374" s="45"/>
      <c r="AH374" s="45"/>
      <c r="AI374" s="45"/>
      <c r="AJ374" s="45"/>
      <c r="AK374" s="45"/>
      <c r="AL374" s="45"/>
      <c r="AM374" s="45"/>
      <c r="AN374" s="44">
        <f t="shared" si="69"/>
        <v>0</v>
      </c>
      <c r="AP374" s="396">
        <f t="array" ref="AP374">SUMPRODUCT(V$18:V$217*(H$18:H$217=$D374)*(J$18:J$217))</f>
        <v>0</v>
      </c>
      <c r="AQ374" s="397">
        <f t="shared" si="71"/>
        <v>0</v>
      </c>
      <c r="AR374" s="398">
        <f t="shared" si="72"/>
        <v>0</v>
      </c>
      <c r="AS374" s="397">
        <f t="array" ref="AS374">SUMPRODUCT(AF$18:AF$217*(H$18:H$217=$D374)*(J$18:J$217))</f>
        <v>0</v>
      </c>
      <c r="AT374" s="397">
        <f t="shared" si="73"/>
        <v>0</v>
      </c>
      <c r="AU374" s="398">
        <f t="shared" si="74"/>
        <v>0</v>
      </c>
      <c r="AV374" s="399" t="str">
        <f t="shared" si="75"/>
        <v/>
      </c>
    </row>
    <row r="375" spans="1:48" x14ac:dyDescent="0.2">
      <c r="A375" s="46">
        <f t="shared" si="70"/>
        <v>358</v>
      </c>
      <c r="B375" s="378" t="str">
        <f>IFERROR(VLOOKUP(G375,'AM23.Param'!$C$61:$D$407,2,FALSE),"")</f>
        <v/>
      </c>
      <c r="C375" s="379"/>
      <c r="D375" s="380"/>
      <c r="E375" s="379"/>
      <c r="F375" s="380"/>
      <c r="G375" s="379"/>
      <c r="H375" s="380"/>
      <c r="I375" s="381" t="str">
        <f t="shared" si="66"/>
        <v/>
      </c>
      <c r="J375" s="382"/>
      <c r="K375" s="382"/>
      <c r="L375" s="379"/>
      <c r="M375" s="380"/>
      <c r="N375" s="379"/>
      <c r="O375" s="379"/>
      <c r="P375" s="383"/>
      <c r="Q375" s="383"/>
      <c r="R375" s="383"/>
      <c r="S375" s="384">
        <f t="shared" si="67"/>
        <v>0</v>
      </c>
      <c r="U375" s="30">
        <v>358</v>
      </c>
      <c r="V375" s="42"/>
      <c r="X375" s="42"/>
      <c r="Y375" s="42"/>
      <c r="Z375" s="43">
        <f>SUMIFS('AM23.Financial Instruments'!O$7:O$223,'AM23.Financial Instruments'!$M$7:$M$223,D377)</f>
        <v>0</v>
      </c>
      <c r="AA375" s="42"/>
      <c r="AB375" s="42"/>
      <c r="AC375" s="42"/>
      <c r="AD375" s="44">
        <f t="shared" si="68"/>
        <v>0</v>
      </c>
      <c r="AF375" s="45"/>
      <c r="AH375" s="45"/>
      <c r="AI375" s="45"/>
      <c r="AJ375" s="45"/>
      <c r="AK375" s="45"/>
      <c r="AL375" s="45"/>
      <c r="AM375" s="45"/>
      <c r="AN375" s="44">
        <f t="shared" si="69"/>
        <v>0</v>
      </c>
      <c r="AP375" s="396">
        <f t="array" ref="AP375">SUMPRODUCT(V$18:V$217*(H$18:H$217=$D375)*(J$18:J$217))</f>
        <v>0</v>
      </c>
      <c r="AQ375" s="397">
        <f t="shared" si="71"/>
        <v>0</v>
      </c>
      <c r="AR375" s="398">
        <f t="shared" si="72"/>
        <v>0</v>
      </c>
      <c r="AS375" s="397">
        <f t="array" ref="AS375">SUMPRODUCT(AF$18:AF$217*(H$18:H$217=$D375)*(J$18:J$217))</f>
        <v>0</v>
      </c>
      <c r="AT375" s="397">
        <f t="shared" si="73"/>
        <v>0</v>
      </c>
      <c r="AU375" s="398">
        <f t="shared" si="74"/>
        <v>0</v>
      </c>
      <c r="AV375" s="399" t="str">
        <f t="shared" si="75"/>
        <v/>
      </c>
    </row>
    <row r="376" spans="1:48" x14ac:dyDescent="0.2">
      <c r="A376" s="46">
        <f t="shared" si="70"/>
        <v>359</v>
      </c>
      <c r="B376" s="378" t="str">
        <f>IFERROR(VLOOKUP(G376,'AM23.Param'!$C$61:$D$407,2,FALSE),"")</f>
        <v/>
      </c>
      <c r="C376" s="379"/>
      <c r="D376" s="380"/>
      <c r="E376" s="379"/>
      <c r="F376" s="380"/>
      <c r="G376" s="379"/>
      <c r="H376" s="380"/>
      <c r="I376" s="381" t="str">
        <f t="shared" si="66"/>
        <v/>
      </c>
      <c r="J376" s="382"/>
      <c r="K376" s="382"/>
      <c r="L376" s="379"/>
      <c r="M376" s="380"/>
      <c r="N376" s="379"/>
      <c r="O376" s="379"/>
      <c r="P376" s="383"/>
      <c r="Q376" s="383"/>
      <c r="R376" s="383"/>
      <c r="S376" s="384">
        <f t="shared" si="67"/>
        <v>0</v>
      </c>
      <c r="U376" s="30">
        <v>359</v>
      </c>
      <c r="V376" s="42"/>
      <c r="X376" s="42"/>
      <c r="Y376" s="42"/>
      <c r="Z376" s="43">
        <f>SUMIFS('AM23.Financial Instruments'!O$7:O$223,'AM23.Financial Instruments'!$M$7:$M$223,D378)</f>
        <v>0</v>
      </c>
      <c r="AA376" s="42"/>
      <c r="AB376" s="42"/>
      <c r="AC376" s="42"/>
      <c r="AD376" s="44">
        <f t="shared" si="68"/>
        <v>0</v>
      </c>
      <c r="AF376" s="45"/>
      <c r="AH376" s="45"/>
      <c r="AI376" s="45"/>
      <c r="AJ376" s="45"/>
      <c r="AK376" s="45"/>
      <c r="AL376" s="45"/>
      <c r="AM376" s="45"/>
      <c r="AN376" s="44">
        <f t="shared" si="69"/>
        <v>0</v>
      </c>
      <c r="AP376" s="396">
        <f t="array" ref="AP376">SUMPRODUCT(V$18:V$217*(H$18:H$217=$D376)*(J$18:J$217))</f>
        <v>0</v>
      </c>
      <c r="AQ376" s="397">
        <f t="shared" si="71"/>
        <v>0</v>
      </c>
      <c r="AR376" s="398">
        <f t="shared" si="72"/>
        <v>0</v>
      </c>
      <c r="AS376" s="397">
        <f t="array" ref="AS376">SUMPRODUCT(AF$18:AF$217*(H$18:H$217=$D376)*(J$18:J$217))</f>
        <v>0</v>
      </c>
      <c r="AT376" s="397">
        <f t="shared" si="73"/>
        <v>0</v>
      </c>
      <c r="AU376" s="398">
        <f t="shared" si="74"/>
        <v>0</v>
      </c>
      <c r="AV376" s="399" t="str">
        <f t="shared" si="75"/>
        <v/>
      </c>
    </row>
    <row r="377" spans="1:48" x14ac:dyDescent="0.2">
      <c r="A377" s="46">
        <f t="shared" si="70"/>
        <v>360</v>
      </c>
      <c r="B377" s="378" t="str">
        <f>IFERROR(VLOOKUP(G377,'AM23.Param'!$C$61:$D$407,2,FALSE),"")</f>
        <v/>
      </c>
      <c r="C377" s="379"/>
      <c r="D377" s="380"/>
      <c r="E377" s="379"/>
      <c r="F377" s="380"/>
      <c r="G377" s="379"/>
      <c r="H377" s="380"/>
      <c r="I377" s="381" t="str">
        <f t="shared" si="66"/>
        <v/>
      </c>
      <c r="J377" s="382"/>
      <c r="K377" s="382"/>
      <c r="L377" s="379"/>
      <c r="M377" s="380"/>
      <c r="N377" s="379"/>
      <c r="O377" s="379"/>
      <c r="P377" s="383"/>
      <c r="Q377" s="383"/>
      <c r="R377" s="383"/>
      <c r="S377" s="384">
        <f t="shared" si="67"/>
        <v>0</v>
      </c>
      <c r="U377" s="30">
        <v>360</v>
      </c>
      <c r="V377" s="42"/>
      <c r="X377" s="42"/>
      <c r="Y377" s="42"/>
      <c r="Z377" s="43">
        <f>SUMIFS('AM23.Financial Instruments'!O$7:O$223,'AM23.Financial Instruments'!$M$7:$M$223,D379)</f>
        <v>0</v>
      </c>
      <c r="AA377" s="42"/>
      <c r="AB377" s="42"/>
      <c r="AC377" s="42"/>
      <c r="AD377" s="44">
        <f t="shared" si="68"/>
        <v>0</v>
      </c>
      <c r="AF377" s="45"/>
      <c r="AH377" s="45"/>
      <c r="AI377" s="45"/>
      <c r="AJ377" s="45"/>
      <c r="AK377" s="45"/>
      <c r="AL377" s="45"/>
      <c r="AM377" s="45"/>
      <c r="AN377" s="44">
        <f t="shared" si="69"/>
        <v>0</v>
      </c>
      <c r="AP377" s="396">
        <f t="array" ref="AP377">SUMPRODUCT(V$18:V$217*(H$18:H$217=$D377)*(J$18:J$217))</f>
        <v>0</v>
      </c>
      <c r="AQ377" s="397">
        <f t="shared" si="71"/>
        <v>0</v>
      </c>
      <c r="AR377" s="398">
        <f t="shared" si="72"/>
        <v>0</v>
      </c>
      <c r="AS377" s="397">
        <f t="array" ref="AS377">SUMPRODUCT(AF$18:AF$217*(H$18:H$217=$D377)*(J$18:J$217))</f>
        <v>0</v>
      </c>
      <c r="AT377" s="397">
        <f t="shared" si="73"/>
        <v>0</v>
      </c>
      <c r="AU377" s="398">
        <f t="shared" si="74"/>
        <v>0</v>
      </c>
      <c r="AV377" s="399" t="str">
        <f t="shared" si="75"/>
        <v/>
      </c>
    </row>
    <row r="378" spans="1:48" x14ac:dyDescent="0.2">
      <c r="A378" s="46">
        <f t="shared" si="70"/>
        <v>361</v>
      </c>
      <c r="B378" s="378" t="str">
        <f>IFERROR(VLOOKUP(G378,'AM23.Param'!$C$61:$D$407,2,FALSE),"")</f>
        <v/>
      </c>
      <c r="C378" s="379"/>
      <c r="D378" s="380"/>
      <c r="E378" s="379"/>
      <c r="F378" s="380"/>
      <c r="G378" s="379"/>
      <c r="H378" s="380"/>
      <c r="I378" s="381" t="str">
        <f t="shared" si="66"/>
        <v/>
      </c>
      <c r="J378" s="382"/>
      <c r="K378" s="382"/>
      <c r="L378" s="379"/>
      <c r="M378" s="380"/>
      <c r="N378" s="379"/>
      <c r="O378" s="379"/>
      <c r="P378" s="383"/>
      <c r="Q378" s="383"/>
      <c r="R378" s="383"/>
      <c r="S378" s="384">
        <f t="shared" si="67"/>
        <v>0</v>
      </c>
      <c r="U378" s="30">
        <v>361</v>
      </c>
      <c r="V378" s="42"/>
      <c r="X378" s="42"/>
      <c r="Y378" s="42"/>
      <c r="Z378" s="43">
        <f>SUMIFS('AM23.Financial Instruments'!O$7:O$223,'AM23.Financial Instruments'!$M$7:$M$223,D380)</f>
        <v>0</v>
      </c>
      <c r="AA378" s="42"/>
      <c r="AB378" s="42"/>
      <c r="AC378" s="42"/>
      <c r="AD378" s="44">
        <f t="shared" si="68"/>
        <v>0</v>
      </c>
      <c r="AF378" s="45"/>
      <c r="AH378" s="45"/>
      <c r="AI378" s="45"/>
      <c r="AJ378" s="45"/>
      <c r="AK378" s="45"/>
      <c r="AL378" s="45"/>
      <c r="AM378" s="45"/>
      <c r="AN378" s="44">
        <f t="shared" si="69"/>
        <v>0</v>
      </c>
      <c r="AP378" s="396">
        <f t="array" ref="AP378">SUMPRODUCT(V$18:V$217*(H$18:H$217=$D378)*(J$18:J$217))</f>
        <v>0</v>
      </c>
      <c r="AQ378" s="397">
        <f t="shared" si="71"/>
        <v>0</v>
      </c>
      <c r="AR378" s="398">
        <f t="shared" si="72"/>
        <v>0</v>
      </c>
      <c r="AS378" s="397">
        <f t="array" ref="AS378">SUMPRODUCT(AF$18:AF$217*(H$18:H$217=$D378)*(J$18:J$217))</f>
        <v>0</v>
      </c>
      <c r="AT378" s="397">
        <f t="shared" si="73"/>
        <v>0</v>
      </c>
      <c r="AU378" s="398">
        <f t="shared" si="74"/>
        <v>0</v>
      </c>
      <c r="AV378" s="399" t="str">
        <f t="shared" si="75"/>
        <v/>
      </c>
    </row>
    <row r="379" spans="1:48" x14ac:dyDescent="0.2">
      <c r="A379" s="46">
        <f t="shared" si="70"/>
        <v>362</v>
      </c>
      <c r="B379" s="378" t="str">
        <f>IFERROR(VLOOKUP(G379,'AM23.Param'!$C$61:$D$407,2,FALSE),"")</f>
        <v/>
      </c>
      <c r="C379" s="379"/>
      <c r="D379" s="380"/>
      <c r="E379" s="379"/>
      <c r="F379" s="380"/>
      <c r="G379" s="379"/>
      <c r="H379" s="380"/>
      <c r="I379" s="381" t="str">
        <f t="shared" si="66"/>
        <v/>
      </c>
      <c r="J379" s="382"/>
      <c r="K379" s="382"/>
      <c r="L379" s="379"/>
      <c r="M379" s="380"/>
      <c r="N379" s="379"/>
      <c r="O379" s="379"/>
      <c r="P379" s="383"/>
      <c r="Q379" s="383"/>
      <c r="R379" s="383"/>
      <c r="S379" s="384">
        <f t="shared" si="67"/>
        <v>0</v>
      </c>
      <c r="U379" s="30">
        <v>362</v>
      </c>
      <c r="V379" s="42"/>
      <c r="X379" s="42"/>
      <c r="Y379" s="42"/>
      <c r="Z379" s="43">
        <f>SUMIFS('AM23.Financial Instruments'!O$7:O$223,'AM23.Financial Instruments'!$M$7:$M$223,D381)</f>
        <v>0</v>
      </c>
      <c r="AA379" s="42"/>
      <c r="AB379" s="42"/>
      <c r="AC379" s="42"/>
      <c r="AD379" s="44">
        <f t="shared" si="68"/>
        <v>0</v>
      </c>
      <c r="AF379" s="45"/>
      <c r="AH379" s="45"/>
      <c r="AI379" s="45"/>
      <c r="AJ379" s="45"/>
      <c r="AK379" s="45"/>
      <c r="AL379" s="45"/>
      <c r="AM379" s="45"/>
      <c r="AN379" s="44">
        <f t="shared" si="69"/>
        <v>0</v>
      </c>
      <c r="AP379" s="396">
        <f t="array" ref="AP379">SUMPRODUCT(V$18:V$217*(H$18:H$217=$D379)*(J$18:J$217))</f>
        <v>0</v>
      </c>
      <c r="AQ379" s="397">
        <f t="shared" si="71"/>
        <v>0</v>
      </c>
      <c r="AR379" s="398">
        <f t="shared" si="72"/>
        <v>0</v>
      </c>
      <c r="AS379" s="397">
        <f t="array" ref="AS379">SUMPRODUCT(AF$18:AF$217*(H$18:H$217=$D379)*(J$18:J$217))</f>
        <v>0</v>
      </c>
      <c r="AT379" s="397">
        <f t="shared" si="73"/>
        <v>0</v>
      </c>
      <c r="AU379" s="398">
        <f t="shared" si="74"/>
        <v>0</v>
      </c>
      <c r="AV379" s="399" t="str">
        <f t="shared" si="75"/>
        <v/>
      </c>
    </row>
    <row r="380" spans="1:48" x14ac:dyDescent="0.2">
      <c r="A380" s="46">
        <f t="shared" si="70"/>
        <v>363</v>
      </c>
      <c r="B380" s="378" t="str">
        <f>IFERROR(VLOOKUP(G380,'AM23.Param'!$C$61:$D$407,2,FALSE),"")</f>
        <v/>
      </c>
      <c r="C380" s="379"/>
      <c r="D380" s="380"/>
      <c r="E380" s="379"/>
      <c r="F380" s="380"/>
      <c r="G380" s="379"/>
      <c r="H380" s="380"/>
      <c r="I380" s="381" t="str">
        <f t="shared" si="66"/>
        <v/>
      </c>
      <c r="J380" s="382"/>
      <c r="K380" s="382"/>
      <c r="L380" s="379"/>
      <c r="M380" s="380"/>
      <c r="N380" s="379"/>
      <c r="O380" s="379"/>
      <c r="P380" s="383"/>
      <c r="Q380" s="383"/>
      <c r="R380" s="383"/>
      <c r="S380" s="384">
        <f t="shared" si="67"/>
        <v>0</v>
      </c>
      <c r="U380" s="30">
        <v>363</v>
      </c>
      <c r="V380" s="42"/>
      <c r="X380" s="42"/>
      <c r="Y380" s="42"/>
      <c r="Z380" s="43">
        <f>SUMIFS('AM23.Financial Instruments'!O$7:O$223,'AM23.Financial Instruments'!$M$7:$M$223,D382)</f>
        <v>0</v>
      </c>
      <c r="AA380" s="42"/>
      <c r="AB380" s="42"/>
      <c r="AC380" s="42"/>
      <c r="AD380" s="44">
        <f t="shared" si="68"/>
        <v>0</v>
      </c>
      <c r="AF380" s="45"/>
      <c r="AH380" s="45"/>
      <c r="AI380" s="45"/>
      <c r="AJ380" s="45"/>
      <c r="AK380" s="45"/>
      <c r="AL380" s="45"/>
      <c r="AM380" s="45"/>
      <c r="AN380" s="44">
        <f t="shared" si="69"/>
        <v>0</v>
      </c>
      <c r="AP380" s="396">
        <f t="array" ref="AP380">SUMPRODUCT(V$18:V$217*(H$18:H$217=$D380)*(J$18:J$217))</f>
        <v>0</v>
      </c>
      <c r="AQ380" s="397">
        <f t="shared" si="71"/>
        <v>0</v>
      </c>
      <c r="AR380" s="398">
        <f t="shared" si="72"/>
        <v>0</v>
      </c>
      <c r="AS380" s="397">
        <f t="array" ref="AS380">SUMPRODUCT(AF$18:AF$217*(H$18:H$217=$D380)*(J$18:J$217))</f>
        <v>0</v>
      </c>
      <c r="AT380" s="397">
        <f t="shared" si="73"/>
        <v>0</v>
      </c>
      <c r="AU380" s="398">
        <f t="shared" si="74"/>
        <v>0</v>
      </c>
      <c r="AV380" s="399" t="str">
        <f t="shared" si="75"/>
        <v/>
      </c>
    </row>
    <row r="381" spans="1:48" x14ac:dyDescent="0.2">
      <c r="A381" s="46">
        <f t="shared" si="70"/>
        <v>364</v>
      </c>
      <c r="B381" s="378" t="str">
        <f>IFERROR(VLOOKUP(G381,'AM23.Param'!$C$61:$D$407,2,FALSE),"")</f>
        <v/>
      </c>
      <c r="C381" s="379"/>
      <c r="D381" s="380"/>
      <c r="E381" s="379"/>
      <c r="F381" s="380"/>
      <c r="G381" s="379"/>
      <c r="H381" s="380"/>
      <c r="I381" s="381" t="str">
        <f t="shared" si="66"/>
        <v/>
      </c>
      <c r="J381" s="382"/>
      <c r="K381" s="382"/>
      <c r="L381" s="379"/>
      <c r="M381" s="380"/>
      <c r="N381" s="379"/>
      <c r="O381" s="379"/>
      <c r="P381" s="383"/>
      <c r="Q381" s="383"/>
      <c r="R381" s="383"/>
      <c r="S381" s="384">
        <f t="shared" si="67"/>
        <v>0</v>
      </c>
      <c r="U381" s="30">
        <v>364</v>
      </c>
      <c r="V381" s="42"/>
      <c r="X381" s="42"/>
      <c r="Y381" s="42"/>
      <c r="Z381" s="43">
        <f>SUMIFS('AM23.Financial Instruments'!O$7:O$223,'AM23.Financial Instruments'!$M$7:$M$223,D383)</f>
        <v>0</v>
      </c>
      <c r="AA381" s="42"/>
      <c r="AB381" s="42"/>
      <c r="AC381" s="42"/>
      <c r="AD381" s="44">
        <f t="shared" si="68"/>
        <v>0</v>
      </c>
      <c r="AF381" s="45"/>
      <c r="AH381" s="45"/>
      <c r="AI381" s="45"/>
      <c r="AJ381" s="45"/>
      <c r="AK381" s="45"/>
      <c r="AL381" s="45"/>
      <c r="AM381" s="45"/>
      <c r="AN381" s="44">
        <f t="shared" si="69"/>
        <v>0</v>
      </c>
      <c r="AP381" s="396">
        <f t="array" ref="AP381">SUMPRODUCT(V$18:V$217*(H$18:H$217=$D381)*(J$18:J$217))</f>
        <v>0</v>
      </c>
      <c r="AQ381" s="397">
        <f t="shared" si="71"/>
        <v>0</v>
      </c>
      <c r="AR381" s="398">
        <f t="shared" si="72"/>
        <v>0</v>
      </c>
      <c r="AS381" s="397">
        <f t="array" ref="AS381">SUMPRODUCT(AF$18:AF$217*(H$18:H$217=$D381)*(J$18:J$217))</f>
        <v>0</v>
      </c>
      <c r="AT381" s="397">
        <f t="shared" si="73"/>
        <v>0</v>
      </c>
      <c r="AU381" s="398">
        <f t="shared" si="74"/>
        <v>0</v>
      </c>
      <c r="AV381" s="399" t="str">
        <f t="shared" si="75"/>
        <v/>
      </c>
    </row>
    <row r="382" spans="1:48" x14ac:dyDescent="0.2">
      <c r="A382" s="46">
        <f t="shared" si="70"/>
        <v>365</v>
      </c>
      <c r="B382" s="378" t="str">
        <f>IFERROR(VLOOKUP(G382,'AM23.Param'!$C$61:$D$407,2,FALSE),"")</f>
        <v/>
      </c>
      <c r="C382" s="379"/>
      <c r="D382" s="380"/>
      <c r="E382" s="379"/>
      <c r="F382" s="380"/>
      <c r="G382" s="379"/>
      <c r="H382" s="380"/>
      <c r="I382" s="381" t="str">
        <f t="shared" si="66"/>
        <v/>
      </c>
      <c r="J382" s="382"/>
      <c r="K382" s="382"/>
      <c r="L382" s="379"/>
      <c r="M382" s="380"/>
      <c r="N382" s="379"/>
      <c r="O382" s="379"/>
      <c r="P382" s="383"/>
      <c r="Q382" s="383"/>
      <c r="R382" s="383"/>
      <c r="S382" s="384">
        <f t="shared" si="67"/>
        <v>0</v>
      </c>
      <c r="U382" s="30">
        <v>365</v>
      </c>
      <c r="V382" s="42"/>
      <c r="X382" s="42"/>
      <c r="Y382" s="42"/>
      <c r="Z382" s="43">
        <f>SUMIFS('AM23.Financial Instruments'!O$7:O$223,'AM23.Financial Instruments'!$M$7:$M$223,D384)</f>
        <v>0</v>
      </c>
      <c r="AA382" s="42"/>
      <c r="AB382" s="42"/>
      <c r="AC382" s="42"/>
      <c r="AD382" s="44">
        <f t="shared" si="68"/>
        <v>0</v>
      </c>
      <c r="AF382" s="45"/>
      <c r="AH382" s="45"/>
      <c r="AI382" s="45"/>
      <c r="AJ382" s="45"/>
      <c r="AK382" s="45"/>
      <c r="AL382" s="45"/>
      <c r="AM382" s="45"/>
      <c r="AN382" s="44">
        <f t="shared" si="69"/>
        <v>0</v>
      </c>
      <c r="AP382" s="396">
        <f t="array" ref="AP382">SUMPRODUCT(V$18:V$217*(H$18:H$217=$D382)*(J$18:J$217))</f>
        <v>0</v>
      </c>
      <c r="AQ382" s="397">
        <f t="shared" si="71"/>
        <v>0</v>
      </c>
      <c r="AR382" s="398">
        <f t="shared" si="72"/>
        <v>0</v>
      </c>
      <c r="AS382" s="397">
        <f t="array" ref="AS382">SUMPRODUCT(AF$18:AF$217*(H$18:H$217=$D382)*(J$18:J$217))</f>
        <v>0</v>
      </c>
      <c r="AT382" s="397">
        <f t="shared" si="73"/>
        <v>0</v>
      </c>
      <c r="AU382" s="398">
        <f t="shared" si="74"/>
        <v>0</v>
      </c>
      <c r="AV382" s="399" t="str">
        <f t="shared" si="75"/>
        <v/>
      </c>
    </row>
    <row r="383" spans="1:48" x14ac:dyDescent="0.2">
      <c r="A383" s="46">
        <f t="shared" si="70"/>
        <v>366</v>
      </c>
      <c r="B383" s="378" t="str">
        <f>IFERROR(VLOOKUP(G383,'AM23.Param'!$C$61:$D$407,2,FALSE),"")</f>
        <v/>
      </c>
      <c r="C383" s="379"/>
      <c r="D383" s="380"/>
      <c r="E383" s="379"/>
      <c r="F383" s="380"/>
      <c r="G383" s="379"/>
      <c r="H383" s="380"/>
      <c r="I383" s="381" t="str">
        <f t="shared" si="66"/>
        <v/>
      </c>
      <c r="J383" s="382"/>
      <c r="K383" s="382"/>
      <c r="L383" s="379"/>
      <c r="M383" s="380"/>
      <c r="N383" s="379"/>
      <c r="O383" s="379"/>
      <c r="P383" s="383"/>
      <c r="Q383" s="383"/>
      <c r="R383" s="383"/>
      <c r="S383" s="384">
        <f t="shared" si="67"/>
        <v>0</v>
      </c>
      <c r="U383" s="30">
        <v>366</v>
      </c>
      <c r="V383" s="42"/>
      <c r="X383" s="42"/>
      <c r="Y383" s="42"/>
      <c r="Z383" s="43">
        <f>SUMIFS('AM23.Financial Instruments'!O$7:O$223,'AM23.Financial Instruments'!$M$7:$M$223,D385)</f>
        <v>0</v>
      </c>
      <c r="AA383" s="42"/>
      <c r="AB383" s="42"/>
      <c r="AC383" s="42"/>
      <c r="AD383" s="44">
        <f t="shared" si="68"/>
        <v>0</v>
      </c>
      <c r="AF383" s="45"/>
      <c r="AH383" s="45"/>
      <c r="AI383" s="45"/>
      <c r="AJ383" s="45"/>
      <c r="AK383" s="45"/>
      <c r="AL383" s="45"/>
      <c r="AM383" s="45"/>
      <c r="AN383" s="44">
        <f t="shared" si="69"/>
        <v>0</v>
      </c>
      <c r="AP383" s="396">
        <f t="array" ref="AP383">SUMPRODUCT(V$18:V$217*(H$18:H$217=$D383)*(J$18:J$217))</f>
        <v>0</v>
      </c>
      <c r="AQ383" s="397">
        <f t="shared" si="71"/>
        <v>0</v>
      </c>
      <c r="AR383" s="398">
        <f t="shared" si="72"/>
        <v>0</v>
      </c>
      <c r="AS383" s="397">
        <f t="array" ref="AS383">SUMPRODUCT(AF$18:AF$217*(H$18:H$217=$D383)*(J$18:J$217))</f>
        <v>0</v>
      </c>
      <c r="AT383" s="397">
        <f t="shared" si="73"/>
        <v>0</v>
      </c>
      <c r="AU383" s="398">
        <f t="shared" si="74"/>
        <v>0</v>
      </c>
      <c r="AV383" s="399" t="str">
        <f t="shared" si="75"/>
        <v/>
      </c>
    </row>
    <row r="384" spans="1:48" x14ac:dyDescent="0.2">
      <c r="A384" s="46">
        <f t="shared" si="70"/>
        <v>367</v>
      </c>
      <c r="B384" s="378" t="str">
        <f>IFERROR(VLOOKUP(G384,'AM23.Param'!$C$61:$D$407,2,FALSE),"")</f>
        <v/>
      </c>
      <c r="C384" s="379"/>
      <c r="D384" s="380"/>
      <c r="E384" s="379"/>
      <c r="F384" s="380"/>
      <c r="G384" s="379"/>
      <c r="H384" s="380"/>
      <c r="I384" s="381" t="str">
        <f t="shared" si="66"/>
        <v/>
      </c>
      <c r="J384" s="382"/>
      <c r="K384" s="382"/>
      <c r="L384" s="379"/>
      <c r="M384" s="380"/>
      <c r="N384" s="379"/>
      <c r="O384" s="379"/>
      <c r="P384" s="383"/>
      <c r="Q384" s="383"/>
      <c r="R384" s="383"/>
      <c r="S384" s="384">
        <f t="shared" si="67"/>
        <v>0</v>
      </c>
      <c r="U384" s="30">
        <v>367</v>
      </c>
      <c r="V384" s="42"/>
      <c r="X384" s="42"/>
      <c r="Y384" s="42"/>
      <c r="Z384" s="43">
        <f>SUMIFS('AM23.Financial Instruments'!O$7:O$223,'AM23.Financial Instruments'!$M$7:$M$223,D386)</f>
        <v>0</v>
      </c>
      <c r="AA384" s="42"/>
      <c r="AB384" s="42"/>
      <c r="AC384" s="42"/>
      <c r="AD384" s="44">
        <f t="shared" si="68"/>
        <v>0</v>
      </c>
      <c r="AF384" s="45"/>
      <c r="AH384" s="45"/>
      <c r="AI384" s="45"/>
      <c r="AJ384" s="45"/>
      <c r="AK384" s="45"/>
      <c r="AL384" s="45"/>
      <c r="AM384" s="45"/>
      <c r="AN384" s="44">
        <f t="shared" si="69"/>
        <v>0</v>
      </c>
      <c r="AP384" s="396">
        <f t="array" ref="AP384">SUMPRODUCT(V$18:V$217*(H$18:H$217=$D384)*(J$18:J$217))</f>
        <v>0</v>
      </c>
      <c r="AQ384" s="397">
        <f t="shared" si="71"/>
        <v>0</v>
      </c>
      <c r="AR384" s="398">
        <f t="shared" si="72"/>
        <v>0</v>
      </c>
      <c r="AS384" s="397">
        <f t="array" ref="AS384">SUMPRODUCT(AF$18:AF$217*(H$18:H$217=$D384)*(J$18:J$217))</f>
        <v>0</v>
      </c>
      <c r="AT384" s="397">
        <f t="shared" si="73"/>
        <v>0</v>
      </c>
      <c r="AU384" s="398">
        <f t="shared" si="74"/>
        <v>0</v>
      </c>
      <c r="AV384" s="399" t="str">
        <f t="shared" si="75"/>
        <v/>
      </c>
    </row>
    <row r="385" spans="1:48" x14ac:dyDescent="0.2">
      <c r="A385" s="46">
        <f t="shared" si="70"/>
        <v>368</v>
      </c>
      <c r="B385" s="378" t="str">
        <f>IFERROR(VLOOKUP(G385,'AM23.Param'!$C$61:$D$407,2,FALSE),"")</f>
        <v/>
      </c>
      <c r="C385" s="379"/>
      <c r="D385" s="380"/>
      <c r="E385" s="379"/>
      <c r="F385" s="380"/>
      <c r="G385" s="379"/>
      <c r="H385" s="380"/>
      <c r="I385" s="381" t="str">
        <f t="shared" si="66"/>
        <v/>
      </c>
      <c r="J385" s="382"/>
      <c r="K385" s="382"/>
      <c r="L385" s="379"/>
      <c r="M385" s="380"/>
      <c r="N385" s="379"/>
      <c r="O385" s="379"/>
      <c r="P385" s="383"/>
      <c r="Q385" s="383"/>
      <c r="R385" s="383"/>
      <c r="S385" s="384">
        <f t="shared" si="67"/>
        <v>0</v>
      </c>
      <c r="U385" s="30">
        <v>368</v>
      </c>
      <c r="V385" s="42"/>
      <c r="X385" s="42"/>
      <c r="Y385" s="42"/>
      <c r="Z385" s="43">
        <f>SUMIFS('AM23.Financial Instruments'!O$7:O$223,'AM23.Financial Instruments'!$M$7:$M$223,D387)</f>
        <v>0</v>
      </c>
      <c r="AA385" s="42"/>
      <c r="AB385" s="42"/>
      <c r="AC385" s="42"/>
      <c r="AD385" s="44">
        <f t="shared" si="68"/>
        <v>0</v>
      </c>
      <c r="AF385" s="45"/>
      <c r="AH385" s="45"/>
      <c r="AI385" s="45"/>
      <c r="AJ385" s="45"/>
      <c r="AK385" s="45"/>
      <c r="AL385" s="45"/>
      <c r="AM385" s="45"/>
      <c r="AN385" s="44">
        <f t="shared" si="69"/>
        <v>0</v>
      </c>
      <c r="AP385" s="396">
        <f t="array" ref="AP385">SUMPRODUCT(V$18:V$217*(H$18:H$217=$D385)*(J$18:J$217))</f>
        <v>0</v>
      </c>
      <c r="AQ385" s="397">
        <f t="shared" si="71"/>
        <v>0</v>
      </c>
      <c r="AR385" s="398">
        <f t="shared" si="72"/>
        <v>0</v>
      </c>
      <c r="AS385" s="397">
        <f t="array" ref="AS385">SUMPRODUCT(AF$18:AF$217*(H$18:H$217=$D385)*(J$18:J$217))</f>
        <v>0</v>
      </c>
      <c r="AT385" s="397">
        <f t="shared" si="73"/>
        <v>0</v>
      </c>
      <c r="AU385" s="398">
        <f t="shared" si="74"/>
        <v>0</v>
      </c>
      <c r="AV385" s="399" t="str">
        <f t="shared" si="75"/>
        <v/>
      </c>
    </row>
    <row r="386" spans="1:48" x14ac:dyDescent="0.2">
      <c r="A386" s="46">
        <f t="shared" si="70"/>
        <v>369</v>
      </c>
      <c r="B386" s="378" t="str">
        <f>IFERROR(VLOOKUP(G386,'AM23.Param'!$C$61:$D$407,2,FALSE),"")</f>
        <v/>
      </c>
      <c r="C386" s="379"/>
      <c r="D386" s="380"/>
      <c r="E386" s="379"/>
      <c r="F386" s="380"/>
      <c r="G386" s="379"/>
      <c r="H386" s="380"/>
      <c r="I386" s="381" t="str">
        <f t="shared" si="66"/>
        <v/>
      </c>
      <c r="J386" s="382"/>
      <c r="K386" s="382"/>
      <c r="L386" s="379"/>
      <c r="M386" s="380"/>
      <c r="N386" s="379"/>
      <c r="O386" s="379"/>
      <c r="P386" s="383"/>
      <c r="Q386" s="383"/>
      <c r="R386" s="383"/>
      <c r="S386" s="384">
        <f t="shared" si="67"/>
        <v>0</v>
      </c>
      <c r="U386" s="30">
        <v>369</v>
      </c>
      <c r="V386" s="42"/>
      <c r="X386" s="42"/>
      <c r="Y386" s="42"/>
      <c r="Z386" s="43">
        <f>SUMIFS('AM23.Financial Instruments'!O$7:O$223,'AM23.Financial Instruments'!$M$7:$M$223,D388)</f>
        <v>0</v>
      </c>
      <c r="AA386" s="42"/>
      <c r="AB386" s="42"/>
      <c r="AC386" s="42"/>
      <c r="AD386" s="44">
        <f t="shared" si="68"/>
        <v>0</v>
      </c>
      <c r="AF386" s="45"/>
      <c r="AH386" s="45"/>
      <c r="AI386" s="45"/>
      <c r="AJ386" s="45"/>
      <c r="AK386" s="45"/>
      <c r="AL386" s="45"/>
      <c r="AM386" s="45"/>
      <c r="AN386" s="44">
        <f t="shared" si="69"/>
        <v>0</v>
      </c>
      <c r="AP386" s="396">
        <f t="array" ref="AP386">SUMPRODUCT(V$18:V$217*(H$18:H$217=$D386)*(J$18:J$217))</f>
        <v>0</v>
      </c>
      <c r="AQ386" s="397">
        <f t="shared" si="71"/>
        <v>0</v>
      </c>
      <c r="AR386" s="398">
        <f t="shared" si="72"/>
        <v>0</v>
      </c>
      <c r="AS386" s="397">
        <f t="array" ref="AS386">SUMPRODUCT(AF$18:AF$217*(H$18:H$217=$D386)*(J$18:J$217))</f>
        <v>0</v>
      </c>
      <c r="AT386" s="397">
        <f t="shared" si="73"/>
        <v>0</v>
      </c>
      <c r="AU386" s="398">
        <f t="shared" si="74"/>
        <v>0</v>
      </c>
      <c r="AV386" s="399" t="str">
        <f t="shared" si="75"/>
        <v/>
      </c>
    </row>
    <row r="387" spans="1:48" x14ac:dyDescent="0.2">
      <c r="A387" s="46">
        <f t="shared" si="70"/>
        <v>370</v>
      </c>
      <c r="B387" s="378" t="str">
        <f>IFERROR(VLOOKUP(G387,'AM23.Param'!$C$61:$D$407,2,FALSE),"")</f>
        <v/>
      </c>
      <c r="C387" s="379"/>
      <c r="D387" s="380"/>
      <c r="E387" s="379"/>
      <c r="F387" s="380"/>
      <c r="G387" s="379"/>
      <c r="H387" s="380"/>
      <c r="I387" s="381" t="str">
        <f t="shared" si="66"/>
        <v/>
      </c>
      <c r="J387" s="382"/>
      <c r="K387" s="382"/>
      <c r="L387" s="379"/>
      <c r="M387" s="380"/>
      <c r="N387" s="379"/>
      <c r="O387" s="379"/>
      <c r="P387" s="383"/>
      <c r="Q387" s="383"/>
      <c r="R387" s="383"/>
      <c r="S387" s="384">
        <f t="shared" si="67"/>
        <v>0</v>
      </c>
      <c r="U387" s="30">
        <v>370</v>
      </c>
      <c r="V387" s="42"/>
      <c r="X387" s="42"/>
      <c r="Y387" s="42"/>
      <c r="Z387" s="43">
        <f>SUMIFS('AM23.Financial Instruments'!O$7:O$223,'AM23.Financial Instruments'!$M$7:$M$223,D389)</f>
        <v>0</v>
      </c>
      <c r="AA387" s="42"/>
      <c r="AB387" s="42"/>
      <c r="AC387" s="42"/>
      <c r="AD387" s="44">
        <f t="shared" si="68"/>
        <v>0</v>
      </c>
      <c r="AF387" s="45"/>
      <c r="AH387" s="45"/>
      <c r="AI387" s="45"/>
      <c r="AJ387" s="45"/>
      <c r="AK387" s="45"/>
      <c r="AL387" s="45"/>
      <c r="AM387" s="45"/>
      <c r="AN387" s="44">
        <f t="shared" si="69"/>
        <v>0</v>
      </c>
      <c r="AP387" s="396">
        <f t="array" ref="AP387">SUMPRODUCT(V$18:V$217*(H$18:H$217=$D387)*(J$18:J$217))</f>
        <v>0</v>
      </c>
      <c r="AQ387" s="397">
        <f t="shared" si="71"/>
        <v>0</v>
      </c>
      <c r="AR387" s="398">
        <f t="shared" si="72"/>
        <v>0</v>
      </c>
      <c r="AS387" s="397">
        <f t="array" ref="AS387">SUMPRODUCT(AF$18:AF$217*(H$18:H$217=$D387)*(J$18:J$217))</f>
        <v>0</v>
      </c>
      <c r="AT387" s="397">
        <f t="shared" si="73"/>
        <v>0</v>
      </c>
      <c r="AU387" s="398">
        <f t="shared" si="74"/>
        <v>0</v>
      </c>
      <c r="AV387" s="399" t="str">
        <f t="shared" si="75"/>
        <v/>
      </c>
    </row>
    <row r="388" spans="1:48" x14ac:dyDescent="0.2">
      <c r="A388" s="46">
        <f t="shared" si="70"/>
        <v>371</v>
      </c>
      <c r="B388" s="378" t="str">
        <f>IFERROR(VLOOKUP(G388,'AM23.Param'!$C$61:$D$407,2,FALSE),"")</f>
        <v/>
      </c>
      <c r="C388" s="379"/>
      <c r="D388" s="380"/>
      <c r="E388" s="379"/>
      <c r="F388" s="380"/>
      <c r="G388" s="379"/>
      <c r="H388" s="380"/>
      <c r="I388" s="381" t="str">
        <f t="shared" si="66"/>
        <v/>
      </c>
      <c r="J388" s="382"/>
      <c r="K388" s="382"/>
      <c r="L388" s="379"/>
      <c r="M388" s="380"/>
      <c r="N388" s="379"/>
      <c r="O388" s="379"/>
      <c r="P388" s="383"/>
      <c r="Q388" s="383"/>
      <c r="R388" s="383"/>
      <c r="S388" s="384">
        <f t="shared" si="67"/>
        <v>0</v>
      </c>
      <c r="U388" s="30">
        <v>371</v>
      </c>
      <c r="V388" s="42"/>
      <c r="X388" s="42"/>
      <c r="Y388" s="42"/>
      <c r="Z388" s="43">
        <f>SUMIFS('AM23.Financial Instruments'!O$7:O$223,'AM23.Financial Instruments'!$M$7:$M$223,D390)</f>
        <v>0</v>
      </c>
      <c r="AA388" s="42"/>
      <c r="AB388" s="42"/>
      <c r="AC388" s="42"/>
      <c r="AD388" s="44">
        <f t="shared" si="68"/>
        <v>0</v>
      </c>
      <c r="AF388" s="45"/>
      <c r="AH388" s="45"/>
      <c r="AI388" s="45"/>
      <c r="AJ388" s="45"/>
      <c r="AK388" s="45"/>
      <c r="AL388" s="45"/>
      <c r="AM388" s="45"/>
      <c r="AN388" s="44">
        <f t="shared" si="69"/>
        <v>0</v>
      </c>
      <c r="AP388" s="396">
        <f t="array" ref="AP388">SUMPRODUCT(V$18:V$217*(H$18:H$217=$D388)*(J$18:J$217))</f>
        <v>0</v>
      </c>
      <c r="AQ388" s="397">
        <f t="shared" si="71"/>
        <v>0</v>
      </c>
      <c r="AR388" s="398">
        <f t="shared" si="72"/>
        <v>0</v>
      </c>
      <c r="AS388" s="397">
        <f t="array" ref="AS388">SUMPRODUCT(AF$18:AF$217*(H$18:H$217=$D388)*(J$18:J$217))</f>
        <v>0</v>
      </c>
      <c r="AT388" s="397">
        <f t="shared" si="73"/>
        <v>0</v>
      </c>
      <c r="AU388" s="398">
        <f t="shared" si="74"/>
        <v>0</v>
      </c>
      <c r="AV388" s="399" t="str">
        <f t="shared" si="75"/>
        <v/>
      </c>
    </row>
    <row r="389" spans="1:48" x14ac:dyDescent="0.2">
      <c r="A389" s="46">
        <f t="shared" si="70"/>
        <v>372</v>
      </c>
      <c r="B389" s="378" t="str">
        <f>IFERROR(VLOOKUP(G389,'AM23.Param'!$C$61:$D$407,2,FALSE),"")</f>
        <v/>
      </c>
      <c r="C389" s="379"/>
      <c r="D389" s="380"/>
      <c r="E389" s="379"/>
      <c r="F389" s="380"/>
      <c r="G389" s="379"/>
      <c r="H389" s="380"/>
      <c r="I389" s="381" t="str">
        <f t="shared" si="66"/>
        <v/>
      </c>
      <c r="J389" s="382"/>
      <c r="K389" s="382"/>
      <c r="L389" s="379"/>
      <c r="M389" s="380"/>
      <c r="N389" s="379"/>
      <c r="O389" s="379"/>
      <c r="P389" s="383"/>
      <c r="Q389" s="383"/>
      <c r="R389" s="383"/>
      <c r="S389" s="384">
        <f t="shared" si="67"/>
        <v>0</v>
      </c>
      <c r="U389" s="30">
        <v>372</v>
      </c>
      <c r="V389" s="42"/>
      <c r="X389" s="42"/>
      <c r="Y389" s="42"/>
      <c r="Z389" s="43">
        <f>SUMIFS('AM23.Financial Instruments'!O$7:O$223,'AM23.Financial Instruments'!$M$7:$M$223,D391)</f>
        <v>0</v>
      </c>
      <c r="AA389" s="42"/>
      <c r="AB389" s="42"/>
      <c r="AC389" s="42"/>
      <c r="AD389" s="44">
        <f t="shared" si="68"/>
        <v>0</v>
      </c>
      <c r="AF389" s="45"/>
      <c r="AH389" s="45"/>
      <c r="AI389" s="45"/>
      <c r="AJ389" s="45"/>
      <c r="AK389" s="45"/>
      <c r="AL389" s="45"/>
      <c r="AM389" s="45"/>
      <c r="AN389" s="44">
        <f t="shared" si="69"/>
        <v>0</v>
      </c>
      <c r="AP389" s="396">
        <f t="array" ref="AP389">SUMPRODUCT(V$18:V$217*(H$18:H$217=$D389)*(J$18:J$217))</f>
        <v>0</v>
      </c>
      <c r="AQ389" s="397">
        <f t="shared" si="71"/>
        <v>0</v>
      </c>
      <c r="AR389" s="398">
        <f t="shared" si="72"/>
        <v>0</v>
      </c>
      <c r="AS389" s="397">
        <f t="array" ref="AS389">SUMPRODUCT(AF$18:AF$217*(H$18:H$217=$D389)*(J$18:J$217))</f>
        <v>0</v>
      </c>
      <c r="AT389" s="397">
        <f t="shared" si="73"/>
        <v>0</v>
      </c>
      <c r="AU389" s="398">
        <f t="shared" si="74"/>
        <v>0</v>
      </c>
      <c r="AV389" s="399" t="str">
        <f t="shared" si="75"/>
        <v/>
      </c>
    </row>
    <row r="390" spans="1:48" x14ac:dyDescent="0.2">
      <c r="A390" s="46">
        <f t="shared" si="70"/>
        <v>373</v>
      </c>
      <c r="B390" s="378" t="str">
        <f>IFERROR(VLOOKUP(G390,'AM23.Param'!$C$61:$D$407,2,FALSE),"")</f>
        <v/>
      </c>
      <c r="C390" s="379"/>
      <c r="D390" s="380"/>
      <c r="E390" s="379"/>
      <c r="F390" s="380"/>
      <c r="G390" s="379"/>
      <c r="H390" s="380"/>
      <c r="I390" s="381" t="str">
        <f t="shared" si="66"/>
        <v/>
      </c>
      <c r="J390" s="382"/>
      <c r="K390" s="382"/>
      <c r="L390" s="379"/>
      <c r="M390" s="380"/>
      <c r="N390" s="379"/>
      <c r="O390" s="379"/>
      <c r="P390" s="383"/>
      <c r="Q390" s="383"/>
      <c r="R390" s="383"/>
      <c r="S390" s="384">
        <f t="shared" si="67"/>
        <v>0</v>
      </c>
      <c r="U390" s="30">
        <v>373</v>
      </c>
      <c r="V390" s="42"/>
      <c r="X390" s="42"/>
      <c r="Y390" s="42"/>
      <c r="Z390" s="43">
        <f>SUMIFS('AM23.Financial Instruments'!O$7:O$223,'AM23.Financial Instruments'!$M$7:$M$223,D392)</f>
        <v>0</v>
      </c>
      <c r="AA390" s="42"/>
      <c r="AB390" s="42"/>
      <c r="AC390" s="42"/>
      <c r="AD390" s="44">
        <f t="shared" si="68"/>
        <v>0</v>
      </c>
      <c r="AF390" s="45"/>
      <c r="AH390" s="45"/>
      <c r="AI390" s="45"/>
      <c r="AJ390" s="45"/>
      <c r="AK390" s="45"/>
      <c r="AL390" s="45"/>
      <c r="AM390" s="45"/>
      <c r="AN390" s="44">
        <f t="shared" si="69"/>
        <v>0</v>
      </c>
      <c r="AP390" s="396">
        <f t="array" ref="AP390">SUMPRODUCT(V$18:V$217*(H$18:H$217=$D390)*(J$18:J$217))</f>
        <v>0</v>
      </c>
      <c r="AQ390" s="397">
        <f t="shared" si="71"/>
        <v>0</v>
      </c>
      <c r="AR390" s="398">
        <f t="shared" si="72"/>
        <v>0</v>
      </c>
      <c r="AS390" s="397">
        <f t="array" ref="AS390">SUMPRODUCT(AF$18:AF$217*(H$18:H$217=$D390)*(J$18:J$217))</f>
        <v>0</v>
      </c>
      <c r="AT390" s="397">
        <f t="shared" si="73"/>
        <v>0</v>
      </c>
      <c r="AU390" s="398">
        <f t="shared" si="74"/>
        <v>0</v>
      </c>
      <c r="AV390" s="399" t="str">
        <f t="shared" si="75"/>
        <v/>
      </c>
    </row>
    <row r="391" spans="1:48" x14ac:dyDescent="0.2">
      <c r="A391" s="46">
        <f t="shared" si="70"/>
        <v>374</v>
      </c>
      <c r="B391" s="378" t="str">
        <f>IFERROR(VLOOKUP(G391,'AM23.Param'!$C$61:$D$407,2,FALSE),"")</f>
        <v/>
      </c>
      <c r="C391" s="379"/>
      <c r="D391" s="380"/>
      <c r="E391" s="379"/>
      <c r="F391" s="380"/>
      <c r="G391" s="379"/>
      <c r="H391" s="380"/>
      <c r="I391" s="381" t="str">
        <f t="shared" si="66"/>
        <v/>
      </c>
      <c r="J391" s="382"/>
      <c r="K391" s="382"/>
      <c r="L391" s="379"/>
      <c r="M391" s="380"/>
      <c r="N391" s="379"/>
      <c r="O391" s="379"/>
      <c r="P391" s="383"/>
      <c r="Q391" s="383"/>
      <c r="R391" s="383"/>
      <c r="S391" s="384">
        <f t="shared" si="67"/>
        <v>0</v>
      </c>
      <c r="U391" s="30">
        <v>374</v>
      </c>
      <c r="V391" s="42"/>
      <c r="X391" s="42"/>
      <c r="Y391" s="42"/>
      <c r="Z391" s="43">
        <f>SUMIFS('AM23.Financial Instruments'!O$7:O$223,'AM23.Financial Instruments'!$M$7:$M$223,D393)</f>
        <v>0</v>
      </c>
      <c r="AA391" s="42"/>
      <c r="AB391" s="42"/>
      <c r="AC391" s="42"/>
      <c r="AD391" s="44">
        <f t="shared" si="68"/>
        <v>0</v>
      </c>
      <c r="AF391" s="45"/>
      <c r="AH391" s="45"/>
      <c r="AI391" s="45"/>
      <c r="AJ391" s="45"/>
      <c r="AK391" s="45"/>
      <c r="AL391" s="45"/>
      <c r="AM391" s="45"/>
      <c r="AN391" s="44">
        <f t="shared" si="69"/>
        <v>0</v>
      </c>
      <c r="AP391" s="396">
        <f t="array" ref="AP391">SUMPRODUCT(V$18:V$217*(H$18:H$217=$D391)*(J$18:J$217))</f>
        <v>0</v>
      </c>
      <c r="AQ391" s="397">
        <f t="shared" si="71"/>
        <v>0</v>
      </c>
      <c r="AR391" s="398">
        <f t="shared" si="72"/>
        <v>0</v>
      </c>
      <c r="AS391" s="397">
        <f t="array" ref="AS391">SUMPRODUCT(AF$18:AF$217*(H$18:H$217=$D391)*(J$18:J$217))</f>
        <v>0</v>
      </c>
      <c r="AT391" s="397">
        <f t="shared" si="73"/>
        <v>0</v>
      </c>
      <c r="AU391" s="398">
        <f t="shared" si="74"/>
        <v>0</v>
      </c>
      <c r="AV391" s="399" t="str">
        <f t="shared" si="75"/>
        <v/>
      </c>
    </row>
    <row r="392" spans="1:48" x14ac:dyDescent="0.2">
      <c r="A392" s="46">
        <f t="shared" si="70"/>
        <v>375</v>
      </c>
      <c r="B392" s="378" t="str">
        <f>IFERROR(VLOOKUP(G392,'AM23.Param'!$C$61:$D$407,2,FALSE),"")</f>
        <v/>
      </c>
      <c r="C392" s="379"/>
      <c r="D392" s="380"/>
      <c r="E392" s="379"/>
      <c r="F392" s="380"/>
      <c r="G392" s="379"/>
      <c r="H392" s="380"/>
      <c r="I392" s="381" t="str">
        <f t="shared" si="66"/>
        <v/>
      </c>
      <c r="J392" s="382"/>
      <c r="K392" s="382"/>
      <c r="L392" s="379"/>
      <c r="M392" s="380"/>
      <c r="N392" s="379"/>
      <c r="O392" s="379"/>
      <c r="P392" s="383"/>
      <c r="Q392" s="383"/>
      <c r="R392" s="383"/>
      <c r="S392" s="384">
        <f t="shared" si="67"/>
        <v>0</v>
      </c>
      <c r="U392" s="30">
        <v>375</v>
      </c>
      <c r="V392" s="42"/>
      <c r="X392" s="42"/>
      <c r="Y392" s="42"/>
      <c r="Z392" s="43">
        <f>SUMIFS('AM23.Financial Instruments'!O$7:O$223,'AM23.Financial Instruments'!$M$7:$M$223,D394)</f>
        <v>0</v>
      </c>
      <c r="AA392" s="42"/>
      <c r="AB392" s="42"/>
      <c r="AC392" s="42"/>
      <c r="AD392" s="44">
        <f t="shared" si="68"/>
        <v>0</v>
      </c>
      <c r="AF392" s="45"/>
      <c r="AH392" s="45"/>
      <c r="AI392" s="45"/>
      <c r="AJ392" s="45"/>
      <c r="AK392" s="45"/>
      <c r="AL392" s="45"/>
      <c r="AM392" s="45"/>
      <c r="AN392" s="44">
        <f t="shared" si="69"/>
        <v>0</v>
      </c>
      <c r="AP392" s="396">
        <f t="array" ref="AP392">SUMPRODUCT(V$18:V$217*(H$18:H$217=$D392)*(J$18:J$217))</f>
        <v>0</v>
      </c>
      <c r="AQ392" s="397">
        <f t="shared" si="71"/>
        <v>0</v>
      </c>
      <c r="AR392" s="398">
        <f t="shared" si="72"/>
        <v>0</v>
      </c>
      <c r="AS392" s="397">
        <f t="array" ref="AS392">SUMPRODUCT(AF$18:AF$217*(H$18:H$217=$D392)*(J$18:J$217))</f>
        <v>0</v>
      </c>
      <c r="AT392" s="397">
        <f t="shared" si="73"/>
        <v>0</v>
      </c>
      <c r="AU392" s="398">
        <f t="shared" si="74"/>
        <v>0</v>
      </c>
      <c r="AV392" s="399" t="str">
        <f t="shared" si="75"/>
        <v/>
      </c>
    </row>
    <row r="393" spans="1:48" x14ac:dyDescent="0.2">
      <c r="A393" s="46">
        <f t="shared" si="70"/>
        <v>376</v>
      </c>
      <c r="B393" s="378" t="str">
        <f>IFERROR(VLOOKUP(G393,'AM23.Param'!$C$61:$D$407,2,FALSE),"")</f>
        <v/>
      </c>
      <c r="C393" s="379"/>
      <c r="D393" s="380"/>
      <c r="E393" s="379"/>
      <c r="F393" s="380"/>
      <c r="G393" s="379"/>
      <c r="H393" s="380"/>
      <c r="I393" s="381" t="str">
        <f t="shared" si="66"/>
        <v/>
      </c>
      <c r="J393" s="382"/>
      <c r="K393" s="382"/>
      <c r="L393" s="379"/>
      <c r="M393" s="380"/>
      <c r="N393" s="379"/>
      <c r="O393" s="379"/>
      <c r="P393" s="383"/>
      <c r="Q393" s="383"/>
      <c r="R393" s="383"/>
      <c r="S393" s="384">
        <f t="shared" si="67"/>
        <v>0</v>
      </c>
      <c r="U393" s="30">
        <v>376</v>
      </c>
      <c r="V393" s="42"/>
      <c r="X393" s="42"/>
      <c r="Y393" s="42"/>
      <c r="Z393" s="43">
        <f>SUMIFS('AM23.Financial Instruments'!O$7:O$223,'AM23.Financial Instruments'!$M$7:$M$223,D395)</f>
        <v>0</v>
      </c>
      <c r="AA393" s="42"/>
      <c r="AB393" s="42"/>
      <c r="AC393" s="42"/>
      <c r="AD393" s="44">
        <f t="shared" si="68"/>
        <v>0</v>
      </c>
      <c r="AF393" s="45"/>
      <c r="AH393" s="45"/>
      <c r="AI393" s="45"/>
      <c r="AJ393" s="45"/>
      <c r="AK393" s="45"/>
      <c r="AL393" s="45"/>
      <c r="AM393" s="45"/>
      <c r="AN393" s="44">
        <f t="shared" si="69"/>
        <v>0</v>
      </c>
      <c r="AP393" s="396">
        <f t="array" ref="AP393">SUMPRODUCT(V$18:V$217*(H$18:H$217=$D393)*(J$18:J$217))</f>
        <v>0</v>
      </c>
      <c r="AQ393" s="397">
        <f t="shared" si="71"/>
        <v>0</v>
      </c>
      <c r="AR393" s="398">
        <f t="shared" si="72"/>
        <v>0</v>
      </c>
      <c r="AS393" s="397">
        <f t="array" ref="AS393">SUMPRODUCT(AF$18:AF$217*(H$18:H$217=$D393)*(J$18:J$217))</f>
        <v>0</v>
      </c>
      <c r="AT393" s="397">
        <f t="shared" si="73"/>
        <v>0</v>
      </c>
      <c r="AU393" s="398">
        <f t="shared" si="74"/>
        <v>0</v>
      </c>
      <c r="AV393" s="399" t="str">
        <f t="shared" si="75"/>
        <v/>
      </c>
    </row>
    <row r="394" spans="1:48" x14ac:dyDescent="0.2">
      <c r="A394" s="46">
        <f t="shared" si="70"/>
        <v>377</v>
      </c>
      <c r="B394" s="378" t="str">
        <f>IFERROR(VLOOKUP(G394,'AM23.Param'!$C$61:$D$407,2,FALSE),"")</f>
        <v/>
      </c>
      <c r="C394" s="379"/>
      <c r="D394" s="380"/>
      <c r="E394" s="379"/>
      <c r="F394" s="380"/>
      <c r="G394" s="379"/>
      <c r="H394" s="380"/>
      <c r="I394" s="381" t="str">
        <f t="shared" si="66"/>
        <v/>
      </c>
      <c r="J394" s="382"/>
      <c r="K394" s="382"/>
      <c r="L394" s="379"/>
      <c r="M394" s="380"/>
      <c r="N394" s="379"/>
      <c r="O394" s="379"/>
      <c r="P394" s="383"/>
      <c r="Q394" s="383"/>
      <c r="R394" s="383"/>
      <c r="S394" s="384">
        <f t="shared" si="67"/>
        <v>0</v>
      </c>
      <c r="U394" s="30">
        <v>377</v>
      </c>
      <c r="V394" s="42"/>
      <c r="X394" s="42"/>
      <c r="Y394" s="42"/>
      <c r="Z394" s="43">
        <f>SUMIFS('AM23.Financial Instruments'!O$7:O$223,'AM23.Financial Instruments'!$M$7:$M$223,D396)</f>
        <v>0</v>
      </c>
      <c r="AA394" s="42"/>
      <c r="AB394" s="42"/>
      <c r="AC394" s="42"/>
      <c r="AD394" s="44">
        <f t="shared" si="68"/>
        <v>0</v>
      </c>
      <c r="AF394" s="45"/>
      <c r="AH394" s="45"/>
      <c r="AI394" s="45"/>
      <c r="AJ394" s="45"/>
      <c r="AK394" s="45"/>
      <c r="AL394" s="45"/>
      <c r="AM394" s="45"/>
      <c r="AN394" s="44">
        <f t="shared" si="69"/>
        <v>0</v>
      </c>
      <c r="AP394" s="396">
        <f t="array" ref="AP394">SUMPRODUCT(V$18:V$217*(H$18:H$217=$D394)*(J$18:J$217))</f>
        <v>0</v>
      </c>
      <c r="AQ394" s="397">
        <f t="shared" si="71"/>
        <v>0</v>
      </c>
      <c r="AR394" s="398">
        <f t="shared" si="72"/>
        <v>0</v>
      </c>
      <c r="AS394" s="397">
        <f t="array" ref="AS394">SUMPRODUCT(AF$18:AF$217*(H$18:H$217=$D394)*(J$18:J$217))</f>
        <v>0</v>
      </c>
      <c r="AT394" s="397">
        <f t="shared" si="73"/>
        <v>0</v>
      </c>
      <c r="AU394" s="398">
        <f t="shared" si="74"/>
        <v>0</v>
      </c>
      <c r="AV394" s="399" t="str">
        <f t="shared" si="75"/>
        <v/>
      </c>
    </row>
    <row r="395" spans="1:48" x14ac:dyDescent="0.2">
      <c r="A395" s="46">
        <f t="shared" si="70"/>
        <v>378</v>
      </c>
      <c r="B395" s="378" t="str">
        <f>IFERROR(VLOOKUP(G395,'AM23.Param'!$C$61:$D$407,2,FALSE),"")</f>
        <v/>
      </c>
      <c r="C395" s="379"/>
      <c r="D395" s="380"/>
      <c r="E395" s="379"/>
      <c r="F395" s="380"/>
      <c r="G395" s="379"/>
      <c r="H395" s="380"/>
      <c r="I395" s="381" t="str">
        <f t="shared" si="66"/>
        <v/>
      </c>
      <c r="J395" s="382"/>
      <c r="K395" s="382"/>
      <c r="L395" s="379"/>
      <c r="M395" s="380"/>
      <c r="N395" s="379"/>
      <c r="O395" s="379"/>
      <c r="P395" s="383"/>
      <c r="Q395" s="383"/>
      <c r="R395" s="383"/>
      <c r="S395" s="384">
        <f t="shared" si="67"/>
        <v>0</v>
      </c>
      <c r="U395" s="30">
        <v>378</v>
      </c>
      <c r="V395" s="42"/>
      <c r="X395" s="42"/>
      <c r="Y395" s="42"/>
      <c r="Z395" s="43">
        <f>SUMIFS('AM23.Financial Instruments'!O$7:O$223,'AM23.Financial Instruments'!$M$7:$M$223,D397)</f>
        <v>0</v>
      </c>
      <c r="AA395" s="42"/>
      <c r="AB395" s="42"/>
      <c r="AC395" s="42"/>
      <c r="AD395" s="44">
        <f t="shared" si="68"/>
        <v>0</v>
      </c>
      <c r="AF395" s="45"/>
      <c r="AH395" s="45"/>
      <c r="AI395" s="45"/>
      <c r="AJ395" s="45"/>
      <c r="AK395" s="45"/>
      <c r="AL395" s="45"/>
      <c r="AM395" s="45"/>
      <c r="AN395" s="44">
        <f t="shared" si="69"/>
        <v>0</v>
      </c>
      <c r="AP395" s="396">
        <f t="array" ref="AP395">SUMPRODUCT(V$18:V$217*(H$18:H$217=$D395)*(J$18:J$217))</f>
        <v>0</v>
      </c>
      <c r="AQ395" s="397">
        <f t="shared" si="71"/>
        <v>0</v>
      </c>
      <c r="AR395" s="398">
        <f t="shared" si="72"/>
        <v>0</v>
      </c>
      <c r="AS395" s="397">
        <f t="array" ref="AS395">SUMPRODUCT(AF$18:AF$217*(H$18:H$217=$D395)*(J$18:J$217))</f>
        <v>0</v>
      </c>
      <c r="AT395" s="397">
        <f t="shared" si="73"/>
        <v>0</v>
      </c>
      <c r="AU395" s="398">
        <f t="shared" si="74"/>
        <v>0</v>
      </c>
      <c r="AV395" s="399" t="str">
        <f t="shared" si="75"/>
        <v/>
      </c>
    </row>
    <row r="396" spans="1:48" x14ac:dyDescent="0.2">
      <c r="A396" s="46">
        <f t="shared" si="70"/>
        <v>379</v>
      </c>
      <c r="B396" s="378" t="str">
        <f>IFERROR(VLOOKUP(G396,'AM23.Param'!$C$61:$D$407,2,FALSE),"")</f>
        <v/>
      </c>
      <c r="C396" s="379"/>
      <c r="D396" s="380"/>
      <c r="E396" s="379"/>
      <c r="F396" s="380"/>
      <c r="G396" s="379"/>
      <c r="H396" s="380"/>
      <c r="I396" s="381" t="str">
        <f t="shared" si="66"/>
        <v/>
      </c>
      <c r="J396" s="382"/>
      <c r="K396" s="382"/>
      <c r="L396" s="379"/>
      <c r="M396" s="380"/>
      <c r="N396" s="379"/>
      <c r="O396" s="379"/>
      <c r="P396" s="383"/>
      <c r="Q396" s="383"/>
      <c r="R396" s="383"/>
      <c r="S396" s="384">
        <f t="shared" si="67"/>
        <v>0</v>
      </c>
      <c r="U396" s="30">
        <v>379</v>
      </c>
      <c r="V396" s="42"/>
      <c r="X396" s="42"/>
      <c r="Y396" s="42"/>
      <c r="Z396" s="43">
        <f>SUMIFS('AM23.Financial Instruments'!O$7:O$223,'AM23.Financial Instruments'!$M$7:$M$223,D398)</f>
        <v>0</v>
      </c>
      <c r="AA396" s="42"/>
      <c r="AB396" s="42"/>
      <c r="AC396" s="42"/>
      <c r="AD396" s="44">
        <f t="shared" si="68"/>
        <v>0</v>
      </c>
      <c r="AF396" s="45"/>
      <c r="AH396" s="45"/>
      <c r="AI396" s="45"/>
      <c r="AJ396" s="45"/>
      <c r="AK396" s="45"/>
      <c r="AL396" s="45"/>
      <c r="AM396" s="45"/>
      <c r="AN396" s="44">
        <f t="shared" si="69"/>
        <v>0</v>
      </c>
      <c r="AP396" s="396">
        <f t="array" ref="AP396">SUMPRODUCT(V$18:V$217*(H$18:H$217=$D396)*(J$18:J$217))</f>
        <v>0</v>
      </c>
      <c r="AQ396" s="397">
        <f t="shared" si="71"/>
        <v>0</v>
      </c>
      <c r="AR396" s="398">
        <f t="shared" si="72"/>
        <v>0</v>
      </c>
      <c r="AS396" s="397">
        <f t="array" ref="AS396">SUMPRODUCT(AF$18:AF$217*(H$18:H$217=$D396)*(J$18:J$217))</f>
        <v>0</v>
      </c>
      <c r="AT396" s="397">
        <f t="shared" si="73"/>
        <v>0</v>
      </c>
      <c r="AU396" s="398">
        <f t="shared" si="74"/>
        <v>0</v>
      </c>
      <c r="AV396" s="399" t="str">
        <f t="shared" si="75"/>
        <v/>
      </c>
    </row>
    <row r="397" spans="1:48" x14ac:dyDescent="0.2">
      <c r="A397" s="46">
        <f t="shared" si="70"/>
        <v>380</v>
      </c>
      <c r="B397" s="378" t="str">
        <f>IFERROR(VLOOKUP(G397,'AM23.Param'!$C$61:$D$407,2,FALSE),"")</f>
        <v/>
      </c>
      <c r="C397" s="379"/>
      <c r="D397" s="380"/>
      <c r="E397" s="379"/>
      <c r="F397" s="380"/>
      <c r="G397" s="379"/>
      <c r="H397" s="380"/>
      <c r="I397" s="381" t="str">
        <f t="shared" si="66"/>
        <v/>
      </c>
      <c r="J397" s="382"/>
      <c r="K397" s="382"/>
      <c r="L397" s="379"/>
      <c r="M397" s="380"/>
      <c r="N397" s="379"/>
      <c r="O397" s="379"/>
      <c r="P397" s="383"/>
      <c r="Q397" s="383"/>
      <c r="R397" s="383"/>
      <c r="S397" s="384">
        <f t="shared" si="67"/>
        <v>0</v>
      </c>
      <c r="U397" s="30">
        <v>380</v>
      </c>
      <c r="V397" s="42"/>
      <c r="X397" s="42"/>
      <c r="Y397" s="42"/>
      <c r="Z397" s="43">
        <f>SUMIFS('AM23.Financial Instruments'!O$7:O$223,'AM23.Financial Instruments'!$M$7:$M$223,D399)</f>
        <v>0</v>
      </c>
      <c r="AA397" s="42"/>
      <c r="AB397" s="42"/>
      <c r="AC397" s="42"/>
      <c r="AD397" s="44">
        <f t="shared" si="68"/>
        <v>0</v>
      </c>
      <c r="AF397" s="45"/>
      <c r="AH397" s="45"/>
      <c r="AI397" s="45"/>
      <c r="AJ397" s="45"/>
      <c r="AK397" s="45"/>
      <c r="AL397" s="45"/>
      <c r="AM397" s="45"/>
      <c r="AN397" s="44">
        <f t="shared" si="69"/>
        <v>0</v>
      </c>
      <c r="AP397" s="396">
        <f t="array" ref="AP397">SUMPRODUCT(V$18:V$217*(H$18:H$217=$D397)*(J$18:J$217))</f>
        <v>0</v>
      </c>
      <c r="AQ397" s="397">
        <f t="shared" si="71"/>
        <v>0</v>
      </c>
      <c r="AR397" s="398">
        <f t="shared" si="72"/>
        <v>0</v>
      </c>
      <c r="AS397" s="397">
        <f t="array" ref="AS397">SUMPRODUCT(AF$18:AF$217*(H$18:H$217=$D397)*(J$18:J$217))</f>
        <v>0</v>
      </c>
      <c r="AT397" s="397">
        <f t="shared" si="73"/>
        <v>0</v>
      </c>
      <c r="AU397" s="398">
        <f t="shared" si="74"/>
        <v>0</v>
      </c>
      <c r="AV397" s="399" t="str">
        <f t="shared" si="75"/>
        <v/>
      </c>
    </row>
    <row r="398" spans="1:48" x14ac:dyDescent="0.2">
      <c r="A398" s="46">
        <f t="shared" si="70"/>
        <v>381</v>
      </c>
      <c r="B398" s="378" t="str">
        <f>IFERROR(VLOOKUP(G398,'AM23.Param'!$C$61:$D$407,2,FALSE),"")</f>
        <v/>
      </c>
      <c r="C398" s="379"/>
      <c r="D398" s="380"/>
      <c r="E398" s="379"/>
      <c r="F398" s="380"/>
      <c r="G398" s="379"/>
      <c r="H398" s="380"/>
      <c r="I398" s="381" t="str">
        <f t="shared" si="66"/>
        <v/>
      </c>
      <c r="J398" s="382"/>
      <c r="K398" s="382"/>
      <c r="L398" s="379"/>
      <c r="M398" s="380"/>
      <c r="N398" s="379"/>
      <c r="O398" s="379"/>
      <c r="P398" s="383"/>
      <c r="Q398" s="383"/>
      <c r="R398" s="383"/>
      <c r="S398" s="384">
        <f t="shared" si="67"/>
        <v>0</v>
      </c>
      <c r="U398" s="30">
        <v>381</v>
      </c>
      <c r="V398" s="42"/>
      <c r="X398" s="42"/>
      <c r="Y398" s="42"/>
      <c r="Z398" s="43">
        <f>SUMIFS('AM23.Financial Instruments'!O$7:O$223,'AM23.Financial Instruments'!$M$7:$M$223,D400)</f>
        <v>0</v>
      </c>
      <c r="AA398" s="42"/>
      <c r="AB398" s="42"/>
      <c r="AC398" s="42"/>
      <c r="AD398" s="44">
        <f t="shared" si="68"/>
        <v>0</v>
      </c>
      <c r="AF398" s="45"/>
      <c r="AH398" s="45"/>
      <c r="AI398" s="45"/>
      <c r="AJ398" s="45"/>
      <c r="AK398" s="45"/>
      <c r="AL398" s="45"/>
      <c r="AM398" s="45"/>
      <c r="AN398" s="44">
        <f t="shared" si="69"/>
        <v>0</v>
      </c>
      <c r="AP398" s="396">
        <f t="array" ref="AP398">SUMPRODUCT(V$18:V$217*(H$18:H$217=$D398)*(J$18:J$217))</f>
        <v>0</v>
      </c>
      <c r="AQ398" s="397">
        <f t="shared" si="71"/>
        <v>0</v>
      </c>
      <c r="AR398" s="398">
        <f t="shared" si="72"/>
        <v>0</v>
      </c>
      <c r="AS398" s="397">
        <f t="array" ref="AS398">SUMPRODUCT(AF$18:AF$217*(H$18:H$217=$D398)*(J$18:J$217))</f>
        <v>0</v>
      </c>
      <c r="AT398" s="397">
        <f t="shared" si="73"/>
        <v>0</v>
      </c>
      <c r="AU398" s="398">
        <f t="shared" si="74"/>
        <v>0</v>
      </c>
      <c r="AV398" s="399" t="str">
        <f t="shared" si="75"/>
        <v/>
      </c>
    </row>
    <row r="399" spans="1:48" x14ac:dyDescent="0.2">
      <c r="A399" s="46">
        <f t="shared" si="70"/>
        <v>382</v>
      </c>
      <c r="B399" s="378" t="str">
        <f>IFERROR(VLOOKUP(G399,'AM23.Param'!$C$61:$D$407,2,FALSE),"")</f>
        <v/>
      </c>
      <c r="C399" s="379"/>
      <c r="D399" s="380"/>
      <c r="E399" s="379"/>
      <c r="F399" s="380"/>
      <c r="G399" s="379"/>
      <c r="H399" s="380"/>
      <c r="I399" s="381" t="str">
        <f t="shared" si="66"/>
        <v/>
      </c>
      <c r="J399" s="382"/>
      <c r="K399" s="382"/>
      <c r="L399" s="379"/>
      <c r="M399" s="380"/>
      <c r="N399" s="379"/>
      <c r="O399" s="379"/>
      <c r="P399" s="383"/>
      <c r="Q399" s="383"/>
      <c r="R399" s="383"/>
      <c r="S399" s="384">
        <f t="shared" si="67"/>
        <v>0</v>
      </c>
      <c r="U399" s="30">
        <v>382</v>
      </c>
      <c r="V399" s="42"/>
      <c r="X399" s="42"/>
      <c r="Y399" s="42"/>
      <c r="Z399" s="43">
        <f>SUMIFS('AM23.Financial Instruments'!O$7:O$223,'AM23.Financial Instruments'!$M$7:$M$223,D401)</f>
        <v>0</v>
      </c>
      <c r="AA399" s="42"/>
      <c r="AB399" s="42"/>
      <c r="AC399" s="42"/>
      <c r="AD399" s="44">
        <f t="shared" si="68"/>
        <v>0</v>
      </c>
      <c r="AF399" s="45"/>
      <c r="AH399" s="45"/>
      <c r="AI399" s="45"/>
      <c r="AJ399" s="45"/>
      <c r="AK399" s="45"/>
      <c r="AL399" s="45"/>
      <c r="AM399" s="45"/>
      <c r="AN399" s="44">
        <f t="shared" si="69"/>
        <v>0</v>
      </c>
      <c r="AP399" s="396">
        <f t="array" ref="AP399">SUMPRODUCT(V$18:V$217*(H$18:H$217=$D399)*(J$18:J$217))</f>
        <v>0</v>
      </c>
      <c r="AQ399" s="397">
        <f t="shared" si="71"/>
        <v>0</v>
      </c>
      <c r="AR399" s="398">
        <f t="shared" si="72"/>
        <v>0</v>
      </c>
      <c r="AS399" s="397">
        <f t="array" ref="AS399">SUMPRODUCT(AF$18:AF$217*(H$18:H$217=$D399)*(J$18:J$217))</f>
        <v>0</v>
      </c>
      <c r="AT399" s="397">
        <f t="shared" si="73"/>
        <v>0</v>
      </c>
      <c r="AU399" s="398">
        <f t="shared" si="74"/>
        <v>0</v>
      </c>
      <c r="AV399" s="399" t="str">
        <f t="shared" si="75"/>
        <v/>
      </c>
    </row>
    <row r="400" spans="1:48" x14ac:dyDescent="0.2">
      <c r="A400" s="46">
        <f t="shared" si="70"/>
        <v>383</v>
      </c>
      <c r="B400" s="378" t="str">
        <f>IFERROR(VLOOKUP(G400,'AM23.Param'!$C$61:$D$407,2,FALSE),"")</f>
        <v/>
      </c>
      <c r="C400" s="379"/>
      <c r="D400" s="380"/>
      <c r="E400" s="379"/>
      <c r="F400" s="380"/>
      <c r="G400" s="379"/>
      <c r="H400" s="380"/>
      <c r="I400" s="381" t="str">
        <f t="shared" si="66"/>
        <v/>
      </c>
      <c r="J400" s="382"/>
      <c r="K400" s="382"/>
      <c r="L400" s="379"/>
      <c r="M400" s="380"/>
      <c r="N400" s="379"/>
      <c r="O400" s="379"/>
      <c r="P400" s="383"/>
      <c r="Q400" s="383"/>
      <c r="R400" s="383"/>
      <c r="S400" s="384">
        <f t="shared" si="67"/>
        <v>0</v>
      </c>
      <c r="U400" s="30">
        <v>383</v>
      </c>
      <c r="V400" s="42"/>
      <c r="X400" s="42"/>
      <c r="Y400" s="42"/>
      <c r="Z400" s="43">
        <f>SUMIFS('AM23.Financial Instruments'!O$7:O$223,'AM23.Financial Instruments'!$M$7:$M$223,D402)</f>
        <v>0</v>
      </c>
      <c r="AA400" s="42"/>
      <c r="AB400" s="42"/>
      <c r="AC400" s="42"/>
      <c r="AD400" s="44">
        <f t="shared" si="68"/>
        <v>0</v>
      </c>
      <c r="AF400" s="45"/>
      <c r="AH400" s="45"/>
      <c r="AI400" s="45"/>
      <c r="AJ400" s="45"/>
      <c r="AK400" s="45"/>
      <c r="AL400" s="45"/>
      <c r="AM400" s="45"/>
      <c r="AN400" s="44">
        <f t="shared" si="69"/>
        <v>0</v>
      </c>
      <c r="AP400" s="396">
        <f t="array" ref="AP400">SUMPRODUCT(V$18:V$217*(H$18:H$217=$D400)*(J$18:J$217))</f>
        <v>0</v>
      </c>
      <c r="AQ400" s="397">
        <f t="shared" si="71"/>
        <v>0</v>
      </c>
      <c r="AR400" s="398">
        <f t="shared" si="72"/>
        <v>0</v>
      </c>
      <c r="AS400" s="397">
        <f t="array" ref="AS400">SUMPRODUCT(AF$18:AF$217*(H$18:H$217=$D400)*(J$18:J$217))</f>
        <v>0</v>
      </c>
      <c r="AT400" s="397">
        <f t="shared" si="73"/>
        <v>0</v>
      </c>
      <c r="AU400" s="398">
        <f t="shared" si="74"/>
        <v>0</v>
      </c>
      <c r="AV400" s="399" t="str">
        <f t="shared" si="75"/>
        <v/>
      </c>
    </row>
    <row r="401" spans="1:48" x14ac:dyDescent="0.2">
      <c r="A401" s="46">
        <f t="shared" si="70"/>
        <v>384</v>
      </c>
      <c r="B401" s="378" t="str">
        <f>IFERROR(VLOOKUP(G401,'AM23.Param'!$C$61:$D$407,2,FALSE),"")</f>
        <v/>
      </c>
      <c r="C401" s="379"/>
      <c r="D401" s="380"/>
      <c r="E401" s="379"/>
      <c r="F401" s="380"/>
      <c r="G401" s="379"/>
      <c r="H401" s="380"/>
      <c r="I401" s="381" t="str">
        <f t="shared" si="66"/>
        <v/>
      </c>
      <c r="J401" s="382"/>
      <c r="K401" s="382"/>
      <c r="L401" s="379"/>
      <c r="M401" s="380"/>
      <c r="N401" s="379"/>
      <c r="O401" s="379"/>
      <c r="P401" s="383"/>
      <c r="Q401" s="383"/>
      <c r="R401" s="383"/>
      <c r="S401" s="384">
        <f t="shared" si="67"/>
        <v>0</v>
      </c>
      <c r="U401" s="30">
        <v>384</v>
      </c>
      <c r="V401" s="42"/>
      <c r="X401" s="42"/>
      <c r="Y401" s="42"/>
      <c r="Z401" s="43">
        <f>SUMIFS('AM23.Financial Instruments'!O$7:O$223,'AM23.Financial Instruments'!$M$7:$M$223,D403)</f>
        <v>0</v>
      </c>
      <c r="AA401" s="42"/>
      <c r="AB401" s="42"/>
      <c r="AC401" s="42"/>
      <c r="AD401" s="44">
        <f t="shared" si="68"/>
        <v>0</v>
      </c>
      <c r="AF401" s="45"/>
      <c r="AH401" s="45"/>
      <c r="AI401" s="45"/>
      <c r="AJ401" s="45"/>
      <c r="AK401" s="45"/>
      <c r="AL401" s="45"/>
      <c r="AM401" s="45"/>
      <c r="AN401" s="44">
        <f t="shared" si="69"/>
        <v>0</v>
      </c>
      <c r="AP401" s="396">
        <f t="array" ref="AP401">SUMPRODUCT(V$18:V$217*(H$18:H$217=$D401)*(J$18:J$217))</f>
        <v>0</v>
      </c>
      <c r="AQ401" s="397">
        <f t="shared" si="71"/>
        <v>0</v>
      </c>
      <c r="AR401" s="398">
        <f t="shared" si="72"/>
        <v>0</v>
      </c>
      <c r="AS401" s="397">
        <f t="array" ref="AS401">SUMPRODUCT(AF$18:AF$217*(H$18:H$217=$D401)*(J$18:J$217))</f>
        <v>0</v>
      </c>
      <c r="AT401" s="397">
        <f t="shared" si="73"/>
        <v>0</v>
      </c>
      <c r="AU401" s="398">
        <f t="shared" si="74"/>
        <v>0</v>
      </c>
      <c r="AV401" s="399" t="str">
        <f t="shared" si="75"/>
        <v/>
      </c>
    </row>
    <row r="402" spans="1:48" x14ac:dyDescent="0.2">
      <c r="A402" s="46">
        <f t="shared" si="70"/>
        <v>385</v>
      </c>
      <c r="B402" s="378" t="str">
        <f>IFERROR(VLOOKUP(G402,'AM23.Param'!$C$61:$D$407,2,FALSE),"")</f>
        <v/>
      </c>
      <c r="C402" s="379"/>
      <c r="D402" s="380"/>
      <c r="E402" s="379"/>
      <c r="F402" s="380"/>
      <c r="G402" s="379"/>
      <c r="H402" s="380"/>
      <c r="I402" s="381" t="str">
        <f t="shared" si="66"/>
        <v/>
      </c>
      <c r="J402" s="382"/>
      <c r="K402" s="382"/>
      <c r="L402" s="379"/>
      <c r="M402" s="380"/>
      <c r="N402" s="379"/>
      <c r="O402" s="379"/>
      <c r="P402" s="383"/>
      <c r="Q402" s="383"/>
      <c r="R402" s="383"/>
      <c r="S402" s="384">
        <f t="shared" si="67"/>
        <v>0</v>
      </c>
      <c r="U402" s="30">
        <v>385</v>
      </c>
      <c r="V402" s="42"/>
      <c r="X402" s="42"/>
      <c r="Y402" s="42"/>
      <c r="Z402" s="43">
        <f>SUMIFS('AM23.Financial Instruments'!O$7:O$223,'AM23.Financial Instruments'!$M$7:$M$223,D404)</f>
        <v>0</v>
      </c>
      <c r="AA402" s="42"/>
      <c r="AB402" s="42"/>
      <c r="AC402" s="42"/>
      <c r="AD402" s="44">
        <f t="shared" si="68"/>
        <v>0</v>
      </c>
      <c r="AF402" s="45"/>
      <c r="AH402" s="45"/>
      <c r="AI402" s="45"/>
      <c r="AJ402" s="45"/>
      <c r="AK402" s="45"/>
      <c r="AL402" s="45"/>
      <c r="AM402" s="45"/>
      <c r="AN402" s="44">
        <f t="shared" si="69"/>
        <v>0</v>
      </c>
      <c r="AP402" s="396">
        <f t="array" ref="AP402">SUMPRODUCT(V$18:V$217*(H$18:H$217=$D402)*(J$18:J$217))</f>
        <v>0</v>
      </c>
      <c r="AQ402" s="397">
        <f t="shared" si="71"/>
        <v>0</v>
      </c>
      <c r="AR402" s="398">
        <f t="shared" si="72"/>
        <v>0</v>
      </c>
      <c r="AS402" s="397">
        <f t="array" ref="AS402">SUMPRODUCT(AF$18:AF$217*(H$18:H$217=$D402)*(J$18:J$217))</f>
        <v>0</v>
      </c>
      <c r="AT402" s="397">
        <f t="shared" si="73"/>
        <v>0</v>
      </c>
      <c r="AU402" s="398">
        <f t="shared" si="74"/>
        <v>0</v>
      </c>
      <c r="AV402" s="399" t="str">
        <f t="shared" si="75"/>
        <v/>
      </c>
    </row>
    <row r="403" spans="1:48" x14ac:dyDescent="0.2">
      <c r="A403" s="46">
        <f t="shared" si="70"/>
        <v>386</v>
      </c>
      <c r="B403" s="378" t="str">
        <f>IFERROR(VLOOKUP(G403,'AM23.Param'!$C$61:$D$407,2,FALSE),"")</f>
        <v/>
      </c>
      <c r="C403" s="379"/>
      <c r="D403" s="380"/>
      <c r="E403" s="379"/>
      <c r="F403" s="380"/>
      <c r="G403" s="379"/>
      <c r="H403" s="380"/>
      <c r="I403" s="381" t="str">
        <f t="shared" ref="I403:I466" si="76">IFERROR(VLOOKUP(H403,$D$18:$F$1017,3,FALSE),"")</f>
        <v/>
      </c>
      <c r="J403" s="382"/>
      <c r="K403" s="382"/>
      <c r="L403" s="379"/>
      <c r="M403" s="380"/>
      <c r="N403" s="379"/>
      <c r="O403" s="379"/>
      <c r="P403" s="383"/>
      <c r="Q403" s="383"/>
      <c r="R403" s="383"/>
      <c r="S403" s="384">
        <f t="shared" si="67"/>
        <v>0</v>
      </c>
      <c r="U403" s="30">
        <v>386</v>
      </c>
      <c r="V403" s="42"/>
      <c r="X403" s="42"/>
      <c r="Y403" s="42"/>
      <c r="Z403" s="43">
        <f>SUMIFS('AM23.Financial Instruments'!O$7:O$223,'AM23.Financial Instruments'!$M$7:$M$223,D405)</f>
        <v>0</v>
      </c>
      <c r="AA403" s="42"/>
      <c r="AB403" s="42"/>
      <c r="AC403" s="42"/>
      <c r="AD403" s="44">
        <f t="shared" si="68"/>
        <v>0</v>
      </c>
      <c r="AF403" s="45"/>
      <c r="AH403" s="45"/>
      <c r="AI403" s="45"/>
      <c r="AJ403" s="45"/>
      <c r="AK403" s="45"/>
      <c r="AL403" s="45"/>
      <c r="AM403" s="45"/>
      <c r="AN403" s="44">
        <f t="shared" si="69"/>
        <v>0</v>
      </c>
      <c r="AP403" s="396">
        <f t="array" ref="AP403">SUMPRODUCT(V$18:V$217*(H$18:H$217=$D403)*(J$18:J$217))</f>
        <v>0</v>
      </c>
      <c r="AQ403" s="397">
        <f t="shared" si="71"/>
        <v>0</v>
      </c>
      <c r="AR403" s="398">
        <f t="shared" si="72"/>
        <v>0</v>
      </c>
      <c r="AS403" s="397">
        <f t="array" ref="AS403">SUMPRODUCT(AF$18:AF$217*(H$18:H$217=$D403)*(J$18:J$217))</f>
        <v>0</v>
      </c>
      <c r="AT403" s="397">
        <f t="shared" si="73"/>
        <v>0</v>
      </c>
      <c r="AU403" s="398">
        <f t="shared" si="74"/>
        <v>0</v>
      </c>
      <c r="AV403" s="399" t="str">
        <f t="shared" si="75"/>
        <v/>
      </c>
    </row>
    <row r="404" spans="1:48" x14ac:dyDescent="0.2">
      <c r="A404" s="46">
        <f t="shared" si="70"/>
        <v>387</v>
      </c>
      <c r="B404" s="378" t="str">
        <f>IFERROR(VLOOKUP(G404,'AM23.Param'!$C$61:$D$407,2,FALSE),"")</f>
        <v/>
      </c>
      <c r="C404" s="379"/>
      <c r="D404" s="380"/>
      <c r="E404" s="379"/>
      <c r="F404" s="380"/>
      <c r="G404" s="379"/>
      <c r="H404" s="380"/>
      <c r="I404" s="381" t="str">
        <f t="shared" si="76"/>
        <v/>
      </c>
      <c r="J404" s="382"/>
      <c r="K404" s="382"/>
      <c r="L404" s="379"/>
      <c r="M404" s="380"/>
      <c r="N404" s="379"/>
      <c r="O404" s="379"/>
      <c r="P404" s="383"/>
      <c r="Q404" s="383"/>
      <c r="R404" s="383"/>
      <c r="S404" s="384">
        <f t="shared" si="67"/>
        <v>0</v>
      </c>
      <c r="U404" s="30">
        <v>387</v>
      </c>
      <c r="V404" s="42"/>
      <c r="X404" s="42"/>
      <c r="Y404" s="42"/>
      <c r="Z404" s="43">
        <f>SUMIFS('AM23.Financial Instruments'!O$7:O$223,'AM23.Financial Instruments'!$M$7:$M$223,D406)</f>
        <v>0</v>
      </c>
      <c r="AA404" s="42"/>
      <c r="AB404" s="42"/>
      <c r="AC404" s="42"/>
      <c r="AD404" s="44">
        <f t="shared" si="68"/>
        <v>0</v>
      </c>
      <c r="AF404" s="45"/>
      <c r="AH404" s="45"/>
      <c r="AI404" s="45"/>
      <c r="AJ404" s="45"/>
      <c r="AK404" s="45"/>
      <c r="AL404" s="45"/>
      <c r="AM404" s="45"/>
      <c r="AN404" s="44">
        <f t="shared" si="69"/>
        <v>0</v>
      </c>
      <c r="AP404" s="396">
        <f t="array" ref="AP404">SUMPRODUCT(V$18:V$217*(H$18:H$217=$D404)*(J$18:J$217))</f>
        <v>0</v>
      </c>
      <c r="AQ404" s="397">
        <f t="shared" si="71"/>
        <v>0</v>
      </c>
      <c r="AR404" s="398">
        <f t="shared" si="72"/>
        <v>0</v>
      </c>
      <c r="AS404" s="397">
        <f t="array" ref="AS404">SUMPRODUCT(AF$18:AF$217*(H$18:H$217=$D404)*(J$18:J$217))</f>
        <v>0</v>
      </c>
      <c r="AT404" s="397">
        <f t="shared" si="73"/>
        <v>0</v>
      </c>
      <c r="AU404" s="398">
        <f t="shared" si="74"/>
        <v>0</v>
      </c>
      <c r="AV404" s="399" t="str">
        <f t="shared" si="75"/>
        <v/>
      </c>
    </row>
    <row r="405" spans="1:48" x14ac:dyDescent="0.2">
      <c r="A405" s="46">
        <f t="shared" si="70"/>
        <v>388</v>
      </c>
      <c r="B405" s="378" t="str">
        <f>IFERROR(VLOOKUP(G405,'AM23.Param'!$C$61:$D$407,2,FALSE),"")</f>
        <v/>
      </c>
      <c r="C405" s="379"/>
      <c r="D405" s="380"/>
      <c r="E405" s="379"/>
      <c r="F405" s="380"/>
      <c r="G405" s="379"/>
      <c r="H405" s="380"/>
      <c r="I405" s="381" t="str">
        <f t="shared" si="76"/>
        <v/>
      </c>
      <c r="J405" s="382"/>
      <c r="K405" s="382"/>
      <c r="L405" s="379"/>
      <c r="M405" s="380"/>
      <c r="N405" s="379"/>
      <c r="O405" s="379"/>
      <c r="P405" s="383"/>
      <c r="Q405" s="383"/>
      <c r="R405" s="383"/>
      <c r="S405" s="384">
        <f t="shared" ref="S405:S468" si="77">Q405-R405</f>
        <v>0</v>
      </c>
      <c r="U405" s="30">
        <v>388</v>
      </c>
      <c r="V405" s="42"/>
      <c r="X405" s="42"/>
      <c r="Y405" s="42"/>
      <c r="Z405" s="43">
        <f>SUMIFS('AM23.Financial Instruments'!O$7:O$223,'AM23.Financial Instruments'!$M$7:$M$223,D407)</f>
        <v>0</v>
      </c>
      <c r="AA405" s="42"/>
      <c r="AB405" s="42"/>
      <c r="AC405" s="42"/>
      <c r="AD405" s="44">
        <f t="shared" ref="AD405:AD468" si="78">X405-SUM(Y405:AC405)</f>
        <v>0</v>
      </c>
      <c r="AF405" s="45"/>
      <c r="AH405" s="45"/>
      <c r="AI405" s="45"/>
      <c r="AJ405" s="45"/>
      <c r="AK405" s="45"/>
      <c r="AL405" s="45"/>
      <c r="AM405" s="45"/>
      <c r="AN405" s="44">
        <f t="shared" ref="AN405:AN468" si="79">AH405-SUM(AI405:AM405)</f>
        <v>0</v>
      </c>
      <c r="AP405" s="396">
        <f t="array" ref="AP405">SUMPRODUCT(V$18:V$217*(H$18:H$217=$D405)*(J$18:J$217))</f>
        <v>0</v>
      </c>
      <c r="AQ405" s="397">
        <f t="shared" si="71"/>
        <v>0</v>
      </c>
      <c r="AR405" s="398">
        <f t="shared" si="72"/>
        <v>0</v>
      </c>
      <c r="AS405" s="397">
        <f t="array" ref="AS405">SUMPRODUCT(AF$18:AF$217*(H$18:H$217=$D405)*(J$18:J$217))</f>
        <v>0</v>
      </c>
      <c r="AT405" s="397">
        <f t="shared" si="73"/>
        <v>0</v>
      </c>
      <c r="AU405" s="398">
        <f t="shared" si="74"/>
        <v>0</v>
      </c>
      <c r="AV405" s="399" t="str">
        <f t="shared" si="75"/>
        <v/>
      </c>
    </row>
    <row r="406" spans="1:48" x14ac:dyDescent="0.2">
      <c r="A406" s="46">
        <f t="shared" si="70"/>
        <v>389</v>
      </c>
      <c r="B406" s="378" t="str">
        <f>IFERROR(VLOOKUP(G406,'AM23.Param'!$C$61:$D$407,2,FALSE),"")</f>
        <v/>
      </c>
      <c r="C406" s="379"/>
      <c r="D406" s="380"/>
      <c r="E406" s="379"/>
      <c r="F406" s="380"/>
      <c r="G406" s="379"/>
      <c r="H406" s="380"/>
      <c r="I406" s="381" t="str">
        <f t="shared" si="76"/>
        <v/>
      </c>
      <c r="J406" s="382"/>
      <c r="K406" s="382"/>
      <c r="L406" s="379"/>
      <c r="M406" s="380"/>
      <c r="N406" s="379"/>
      <c r="O406" s="379"/>
      <c r="P406" s="383"/>
      <c r="Q406" s="383"/>
      <c r="R406" s="383"/>
      <c r="S406" s="384">
        <f t="shared" si="77"/>
        <v>0</v>
      </c>
      <c r="U406" s="30">
        <v>389</v>
      </c>
      <c r="V406" s="42"/>
      <c r="X406" s="42"/>
      <c r="Y406" s="42"/>
      <c r="Z406" s="43">
        <f>SUMIFS('AM23.Financial Instruments'!O$7:O$223,'AM23.Financial Instruments'!$M$7:$M$223,D408)</f>
        <v>0</v>
      </c>
      <c r="AA406" s="42"/>
      <c r="AB406" s="42"/>
      <c r="AC406" s="42"/>
      <c r="AD406" s="44">
        <f t="shared" si="78"/>
        <v>0</v>
      </c>
      <c r="AF406" s="45"/>
      <c r="AH406" s="45"/>
      <c r="AI406" s="45"/>
      <c r="AJ406" s="45"/>
      <c r="AK406" s="45"/>
      <c r="AL406" s="45"/>
      <c r="AM406" s="45"/>
      <c r="AN406" s="44">
        <f t="shared" si="79"/>
        <v>0</v>
      </c>
      <c r="AP406" s="396">
        <f t="array" ref="AP406">SUMPRODUCT(V$18:V$217*(H$18:H$217=$D406)*(J$18:J$217))</f>
        <v>0</v>
      </c>
      <c r="AQ406" s="397">
        <f t="shared" si="71"/>
        <v>0</v>
      </c>
      <c r="AR406" s="398">
        <f t="shared" si="72"/>
        <v>0</v>
      </c>
      <c r="AS406" s="397">
        <f t="array" ref="AS406">SUMPRODUCT(AF$18:AF$217*(H$18:H$217=$D406)*(J$18:J$217))</f>
        <v>0</v>
      </c>
      <c r="AT406" s="397">
        <f t="shared" si="73"/>
        <v>0</v>
      </c>
      <c r="AU406" s="398">
        <f t="shared" si="74"/>
        <v>0</v>
      </c>
      <c r="AV406" s="399" t="str">
        <f t="shared" si="75"/>
        <v/>
      </c>
    </row>
    <row r="407" spans="1:48" x14ac:dyDescent="0.2">
      <c r="A407" s="46">
        <f t="shared" si="70"/>
        <v>390</v>
      </c>
      <c r="B407" s="378" t="str">
        <f>IFERROR(VLOOKUP(G407,'AM23.Param'!$C$61:$D$407,2,FALSE),"")</f>
        <v/>
      </c>
      <c r="C407" s="379"/>
      <c r="D407" s="380"/>
      <c r="E407" s="379"/>
      <c r="F407" s="380"/>
      <c r="G407" s="379"/>
      <c r="H407" s="380"/>
      <c r="I407" s="381" t="str">
        <f t="shared" si="76"/>
        <v/>
      </c>
      <c r="J407" s="382"/>
      <c r="K407" s="382"/>
      <c r="L407" s="379"/>
      <c r="M407" s="380"/>
      <c r="N407" s="379"/>
      <c r="O407" s="379"/>
      <c r="P407" s="383"/>
      <c r="Q407" s="383"/>
      <c r="R407" s="383"/>
      <c r="S407" s="384">
        <f t="shared" si="77"/>
        <v>0</v>
      </c>
      <c r="U407" s="30">
        <v>390</v>
      </c>
      <c r="V407" s="42"/>
      <c r="X407" s="42"/>
      <c r="Y407" s="42"/>
      <c r="Z407" s="43">
        <f>SUMIFS('AM23.Financial Instruments'!O$7:O$223,'AM23.Financial Instruments'!$M$7:$M$223,D409)</f>
        <v>0</v>
      </c>
      <c r="AA407" s="42"/>
      <c r="AB407" s="42"/>
      <c r="AC407" s="42"/>
      <c r="AD407" s="44">
        <f t="shared" si="78"/>
        <v>0</v>
      </c>
      <c r="AF407" s="45"/>
      <c r="AH407" s="45"/>
      <c r="AI407" s="45"/>
      <c r="AJ407" s="45"/>
      <c r="AK407" s="45"/>
      <c r="AL407" s="45"/>
      <c r="AM407" s="45"/>
      <c r="AN407" s="44">
        <f t="shared" si="79"/>
        <v>0</v>
      </c>
      <c r="AP407" s="396">
        <f t="array" ref="AP407">SUMPRODUCT(V$18:V$217*(H$18:H$217=$D407)*(J$18:J$217))</f>
        <v>0</v>
      </c>
      <c r="AQ407" s="397">
        <f t="shared" si="71"/>
        <v>0</v>
      </c>
      <c r="AR407" s="398">
        <f t="shared" si="72"/>
        <v>0</v>
      </c>
      <c r="AS407" s="397">
        <f t="array" ref="AS407">SUMPRODUCT(AF$18:AF$217*(H$18:H$217=$D407)*(J$18:J$217))</f>
        <v>0</v>
      </c>
      <c r="AT407" s="397">
        <f t="shared" si="73"/>
        <v>0</v>
      </c>
      <c r="AU407" s="398">
        <f t="shared" si="74"/>
        <v>0</v>
      </c>
      <c r="AV407" s="399" t="str">
        <f t="shared" si="75"/>
        <v/>
      </c>
    </row>
    <row r="408" spans="1:48" x14ac:dyDescent="0.2">
      <c r="A408" s="46">
        <f t="shared" si="70"/>
        <v>391</v>
      </c>
      <c r="B408" s="378" t="str">
        <f>IFERROR(VLOOKUP(G408,'AM23.Param'!$C$61:$D$407,2,FALSE),"")</f>
        <v/>
      </c>
      <c r="C408" s="379"/>
      <c r="D408" s="380"/>
      <c r="E408" s="379"/>
      <c r="F408" s="380"/>
      <c r="G408" s="379"/>
      <c r="H408" s="380"/>
      <c r="I408" s="381" t="str">
        <f t="shared" si="76"/>
        <v/>
      </c>
      <c r="J408" s="382"/>
      <c r="K408" s="382"/>
      <c r="L408" s="379"/>
      <c r="M408" s="380"/>
      <c r="N408" s="379"/>
      <c r="O408" s="379"/>
      <c r="P408" s="383"/>
      <c r="Q408" s="383"/>
      <c r="R408" s="383"/>
      <c r="S408" s="384">
        <f t="shared" si="77"/>
        <v>0</v>
      </c>
      <c r="U408" s="30">
        <v>391</v>
      </c>
      <c r="V408" s="42"/>
      <c r="X408" s="42"/>
      <c r="Y408" s="42"/>
      <c r="Z408" s="43">
        <f>SUMIFS('AM23.Financial Instruments'!O$7:O$223,'AM23.Financial Instruments'!$M$7:$M$223,D410)</f>
        <v>0</v>
      </c>
      <c r="AA408" s="42"/>
      <c r="AB408" s="42"/>
      <c r="AC408" s="42"/>
      <c r="AD408" s="44">
        <f t="shared" si="78"/>
        <v>0</v>
      </c>
      <c r="AF408" s="45"/>
      <c r="AH408" s="45"/>
      <c r="AI408" s="45"/>
      <c r="AJ408" s="45"/>
      <c r="AK408" s="45"/>
      <c r="AL408" s="45"/>
      <c r="AM408" s="45"/>
      <c r="AN408" s="44">
        <f t="shared" si="79"/>
        <v>0</v>
      </c>
      <c r="AP408" s="396">
        <f t="array" ref="AP408">SUMPRODUCT(V$18:V$217*(H$18:H$217=$D408)*(J$18:J$217))</f>
        <v>0</v>
      </c>
      <c r="AQ408" s="397">
        <f t="shared" si="71"/>
        <v>0</v>
      </c>
      <c r="AR408" s="398">
        <f t="shared" si="72"/>
        <v>0</v>
      </c>
      <c r="AS408" s="397">
        <f t="array" ref="AS408">SUMPRODUCT(AF$18:AF$217*(H$18:H$217=$D408)*(J$18:J$217))</f>
        <v>0</v>
      </c>
      <c r="AT408" s="397">
        <f t="shared" si="73"/>
        <v>0</v>
      </c>
      <c r="AU408" s="398">
        <f t="shared" si="74"/>
        <v>0</v>
      </c>
      <c r="AV408" s="399" t="str">
        <f t="shared" si="75"/>
        <v/>
      </c>
    </row>
    <row r="409" spans="1:48" x14ac:dyDescent="0.2">
      <c r="A409" s="46">
        <f t="shared" si="70"/>
        <v>392</v>
      </c>
      <c r="B409" s="378" t="str">
        <f>IFERROR(VLOOKUP(G409,'AM23.Param'!$C$61:$D$407,2,FALSE),"")</f>
        <v/>
      </c>
      <c r="C409" s="379"/>
      <c r="D409" s="380"/>
      <c r="E409" s="379"/>
      <c r="F409" s="380"/>
      <c r="G409" s="379"/>
      <c r="H409" s="380"/>
      <c r="I409" s="381" t="str">
        <f t="shared" si="76"/>
        <v/>
      </c>
      <c r="J409" s="382"/>
      <c r="K409" s="382"/>
      <c r="L409" s="379"/>
      <c r="M409" s="380"/>
      <c r="N409" s="379"/>
      <c r="O409" s="379"/>
      <c r="P409" s="383"/>
      <c r="Q409" s="383"/>
      <c r="R409" s="383"/>
      <c r="S409" s="384">
        <f t="shared" si="77"/>
        <v>0</v>
      </c>
      <c r="U409" s="30">
        <v>392</v>
      </c>
      <c r="V409" s="42"/>
      <c r="X409" s="42"/>
      <c r="Y409" s="42"/>
      <c r="Z409" s="43">
        <f>SUMIFS('AM23.Financial Instruments'!O$7:O$223,'AM23.Financial Instruments'!$M$7:$M$223,D411)</f>
        <v>0</v>
      </c>
      <c r="AA409" s="42"/>
      <c r="AB409" s="42"/>
      <c r="AC409" s="42"/>
      <c r="AD409" s="44">
        <f t="shared" si="78"/>
        <v>0</v>
      </c>
      <c r="AF409" s="45"/>
      <c r="AH409" s="45"/>
      <c r="AI409" s="45"/>
      <c r="AJ409" s="45"/>
      <c r="AK409" s="45"/>
      <c r="AL409" s="45"/>
      <c r="AM409" s="45"/>
      <c r="AN409" s="44">
        <f t="shared" si="79"/>
        <v>0</v>
      </c>
      <c r="AP409" s="396">
        <f t="array" ref="AP409">SUMPRODUCT(V$18:V$217*(H$18:H$217=$D409)*(J$18:J$217))</f>
        <v>0</v>
      </c>
      <c r="AQ409" s="397">
        <f t="shared" si="71"/>
        <v>0</v>
      </c>
      <c r="AR409" s="398">
        <f t="shared" si="72"/>
        <v>0</v>
      </c>
      <c r="AS409" s="397">
        <f t="array" ref="AS409">SUMPRODUCT(AF$18:AF$217*(H$18:H$217=$D409)*(J$18:J$217))</f>
        <v>0</v>
      </c>
      <c r="AT409" s="397">
        <f t="shared" si="73"/>
        <v>0</v>
      </c>
      <c r="AU409" s="398">
        <f t="shared" si="74"/>
        <v>0</v>
      </c>
      <c r="AV409" s="399" t="str">
        <f t="shared" si="75"/>
        <v/>
      </c>
    </row>
    <row r="410" spans="1:48" x14ac:dyDescent="0.2">
      <c r="A410" s="46">
        <f t="shared" ref="A410:A473" si="80">A409+1</f>
        <v>393</v>
      </c>
      <c r="B410" s="378" t="str">
        <f>IFERROR(VLOOKUP(G410,'AM23.Param'!$C$61:$D$407,2,FALSE),"")</f>
        <v/>
      </c>
      <c r="C410" s="379"/>
      <c r="D410" s="380"/>
      <c r="E410" s="379"/>
      <c r="F410" s="380"/>
      <c r="G410" s="379"/>
      <c r="H410" s="380"/>
      <c r="I410" s="381" t="str">
        <f t="shared" si="76"/>
        <v/>
      </c>
      <c r="J410" s="382"/>
      <c r="K410" s="382"/>
      <c r="L410" s="379"/>
      <c r="M410" s="380"/>
      <c r="N410" s="379"/>
      <c r="O410" s="379"/>
      <c r="P410" s="383"/>
      <c r="Q410" s="383"/>
      <c r="R410" s="383"/>
      <c r="S410" s="384">
        <f t="shared" si="77"/>
        <v>0</v>
      </c>
      <c r="U410" s="30">
        <v>393</v>
      </c>
      <c r="V410" s="42"/>
      <c r="X410" s="42"/>
      <c r="Y410" s="42"/>
      <c r="Z410" s="43">
        <f>SUMIFS('AM23.Financial Instruments'!O$7:O$223,'AM23.Financial Instruments'!$M$7:$M$223,D412)</f>
        <v>0</v>
      </c>
      <c r="AA410" s="42"/>
      <c r="AB410" s="42"/>
      <c r="AC410" s="42"/>
      <c r="AD410" s="44">
        <f t="shared" si="78"/>
        <v>0</v>
      </c>
      <c r="AF410" s="45"/>
      <c r="AH410" s="45"/>
      <c r="AI410" s="45"/>
      <c r="AJ410" s="45"/>
      <c r="AK410" s="45"/>
      <c r="AL410" s="45"/>
      <c r="AM410" s="45"/>
      <c r="AN410" s="44">
        <f t="shared" si="79"/>
        <v>0</v>
      </c>
      <c r="AP410" s="396">
        <f t="array" ref="AP410">SUMPRODUCT(V$18:V$217*(H$18:H$217=$D410)*(J$18:J$217))</f>
        <v>0</v>
      </c>
      <c r="AQ410" s="397">
        <f t="shared" ref="AQ410:AQ473" si="81">Y410</f>
        <v>0</v>
      </c>
      <c r="AR410" s="398">
        <f t="shared" ref="AR410:AR473" si="82">AP410-AQ410</f>
        <v>0</v>
      </c>
      <c r="AS410" s="397">
        <f t="array" ref="AS410">SUMPRODUCT(AF$18:AF$217*(H$18:H$217=$D410)*(J$18:J$217))</f>
        <v>0</v>
      </c>
      <c r="AT410" s="397">
        <f t="shared" ref="AT410:AT473" si="83">AI410</f>
        <v>0</v>
      </c>
      <c r="AU410" s="398">
        <f t="shared" ref="AU410:AU473" si="84">AS410-AT410</f>
        <v>0</v>
      </c>
      <c r="AV410" s="399" t="str">
        <f t="shared" ref="AV410:AV473" si="85">IFERROR(AD410/AN410,"")</f>
        <v/>
      </c>
    </row>
    <row r="411" spans="1:48" x14ac:dyDescent="0.2">
      <c r="A411" s="46">
        <f t="shared" si="80"/>
        <v>394</v>
      </c>
      <c r="B411" s="378" t="str">
        <f>IFERROR(VLOOKUP(G411,'AM23.Param'!$C$61:$D$407,2,FALSE),"")</f>
        <v/>
      </c>
      <c r="C411" s="379"/>
      <c r="D411" s="380"/>
      <c r="E411" s="379"/>
      <c r="F411" s="380"/>
      <c r="G411" s="379"/>
      <c r="H411" s="380"/>
      <c r="I411" s="381" t="str">
        <f t="shared" si="76"/>
        <v/>
      </c>
      <c r="J411" s="382"/>
      <c r="K411" s="382"/>
      <c r="L411" s="379"/>
      <c r="M411" s="380"/>
      <c r="N411" s="379"/>
      <c r="O411" s="379"/>
      <c r="P411" s="383"/>
      <c r="Q411" s="383"/>
      <c r="R411" s="383"/>
      <c r="S411" s="384">
        <f t="shared" si="77"/>
        <v>0</v>
      </c>
      <c r="U411" s="30">
        <v>394</v>
      </c>
      <c r="V411" s="42"/>
      <c r="X411" s="42"/>
      <c r="Y411" s="42"/>
      <c r="Z411" s="43">
        <f>SUMIFS('AM23.Financial Instruments'!O$7:O$223,'AM23.Financial Instruments'!$M$7:$M$223,D413)</f>
        <v>0</v>
      </c>
      <c r="AA411" s="42"/>
      <c r="AB411" s="42"/>
      <c r="AC411" s="42"/>
      <c r="AD411" s="44">
        <f t="shared" si="78"/>
        <v>0</v>
      </c>
      <c r="AF411" s="45"/>
      <c r="AH411" s="45"/>
      <c r="AI411" s="45"/>
      <c r="AJ411" s="45"/>
      <c r="AK411" s="45"/>
      <c r="AL411" s="45"/>
      <c r="AM411" s="45"/>
      <c r="AN411" s="44">
        <f t="shared" si="79"/>
        <v>0</v>
      </c>
      <c r="AP411" s="396">
        <f t="array" ref="AP411">SUMPRODUCT(V$18:V$217*(H$18:H$217=$D411)*(J$18:J$217))</f>
        <v>0</v>
      </c>
      <c r="AQ411" s="397">
        <f t="shared" si="81"/>
        <v>0</v>
      </c>
      <c r="AR411" s="398">
        <f t="shared" si="82"/>
        <v>0</v>
      </c>
      <c r="AS411" s="397">
        <f t="array" ref="AS411">SUMPRODUCT(AF$18:AF$217*(H$18:H$217=$D411)*(J$18:J$217))</f>
        <v>0</v>
      </c>
      <c r="AT411" s="397">
        <f t="shared" si="83"/>
        <v>0</v>
      </c>
      <c r="AU411" s="398">
        <f t="shared" si="84"/>
        <v>0</v>
      </c>
      <c r="AV411" s="399" t="str">
        <f t="shared" si="85"/>
        <v/>
      </c>
    </row>
    <row r="412" spans="1:48" x14ac:dyDescent="0.2">
      <c r="A412" s="46">
        <f t="shared" si="80"/>
        <v>395</v>
      </c>
      <c r="B412" s="378" t="str">
        <f>IFERROR(VLOOKUP(G412,'AM23.Param'!$C$61:$D$407,2,FALSE),"")</f>
        <v/>
      </c>
      <c r="C412" s="379"/>
      <c r="D412" s="380"/>
      <c r="E412" s="379"/>
      <c r="F412" s="380"/>
      <c r="G412" s="379"/>
      <c r="H412" s="380"/>
      <c r="I412" s="381" t="str">
        <f t="shared" si="76"/>
        <v/>
      </c>
      <c r="J412" s="382"/>
      <c r="K412" s="382"/>
      <c r="L412" s="379"/>
      <c r="M412" s="380"/>
      <c r="N412" s="379"/>
      <c r="O412" s="379"/>
      <c r="P412" s="383"/>
      <c r="Q412" s="383"/>
      <c r="R412" s="383"/>
      <c r="S412" s="384">
        <f t="shared" si="77"/>
        <v>0</v>
      </c>
      <c r="U412" s="30">
        <v>395</v>
      </c>
      <c r="V412" s="42"/>
      <c r="X412" s="42"/>
      <c r="Y412" s="42"/>
      <c r="Z412" s="43">
        <f>SUMIFS('AM23.Financial Instruments'!O$7:O$223,'AM23.Financial Instruments'!$M$7:$M$223,D414)</f>
        <v>0</v>
      </c>
      <c r="AA412" s="42"/>
      <c r="AB412" s="42"/>
      <c r="AC412" s="42"/>
      <c r="AD412" s="44">
        <f t="shared" si="78"/>
        <v>0</v>
      </c>
      <c r="AF412" s="45"/>
      <c r="AH412" s="45"/>
      <c r="AI412" s="45"/>
      <c r="AJ412" s="45"/>
      <c r="AK412" s="45"/>
      <c r="AL412" s="45"/>
      <c r="AM412" s="45"/>
      <c r="AN412" s="44">
        <f t="shared" si="79"/>
        <v>0</v>
      </c>
      <c r="AP412" s="396">
        <f t="array" ref="AP412">SUMPRODUCT(V$18:V$217*(H$18:H$217=$D412)*(J$18:J$217))</f>
        <v>0</v>
      </c>
      <c r="AQ412" s="397">
        <f t="shared" si="81"/>
        <v>0</v>
      </c>
      <c r="AR412" s="398">
        <f t="shared" si="82"/>
        <v>0</v>
      </c>
      <c r="AS412" s="397">
        <f t="array" ref="AS412">SUMPRODUCT(AF$18:AF$217*(H$18:H$217=$D412)*(J$18:J$217))</f>
        <v>0</v>
      </c>
      <c r="AT412" s="397">
        <f t="shared" si="83"/>
        <v>0</v>
      </c>
      <c r="AU412" s="398">
        <f t="shared" si="84"/>
        <v>0</v>
      </c>
      <c r="AV412" s="399" t="str">
        <f t="shared" si="85"/>
        <v/>
      </c>
    </row>
    <row r="413" spans="1:48" x14ac:dyDescent="0.2">
      <c r="A413" s="46">
        <f t="shared" si="80"/>
        <v>396</v>
      </c>
      <c r="B413" s="378" t="str">
        <f>IFERROR(VLOOKUP(G413,'AM23.Param'!$C$61:$D$407,2,FALSE),"")</f>
        <v/>
      </c>
      <c r="C413" s="379"/>
      <c r="D413" s="380"/>
      <c r="E413" s="379"/>
      <c r="F413" s="380"/>
      <c r="G413" s="379"/>
      <c r="H413" s="380"/>
      <c r="I413" s="381" t="str">
        <f t="shared" si="76"/>
        <v/>
      </c>
      <c r="J413" s="382"/>
      <c r="K413" s="382"/>
      <c r="L413" s="379"/>
      <c r="M413" s="380"/>
      <c r="N413" s="379"/>
      <c r="O413" s="379"/>
      <c r="P413" s="383"/>
      <c r="Q413" s="383"/>
      <c r="R413" s="383"/>
      <c r="S413" s="384">
        <f t="shared" si="77"/>
        <v>0</v>
      </c>
      <c r="U413" s="30">
        <v>396</v>
      </c>
      <c r="V413" s="42"/>
      <c r="X413" s="42"/>
      <c r="Y413" s="42"/>
      <c r="Z413" s="43">
        <f>SUMIFS('AM23.Financial Instruments'!O$7:O$223,'AM23.Financial Instruments'!$M$7:$M$223,D415)</f>
        <v>0</v>
      </c>
      <c r="AA413" s="42"/>
      <c r="AB413" s="42"/>
      <c r="AC413" s="42"/>
      <c r="AD413" s="44">
        <f t="shared" si="78"/>
        <v>0</v>
      </c>
      <c r="AF413" s="45"/>
      <c r="AH413" s="45"/>
      <c r="AI413" s="45"/>
      <c r="AJ413" s="45"/>
      <c r="AK413" s="45"/>
      <c r="AL413" s="45"/>
      <c r="AM413" s="45"/>
      <c r="AN413" s="44">
        <f t="shared" si="79"/>
        <v>0</v>
      </c>
      <c r="AP413" s="396">
        <f t="array" ref="AP413">SUMPRODUCT(V$18:V$217*(H$18:H$217=$D413)*(J$18:J$217))</f>
        <v>0</v>
      </c>
      <c r="AQ413" s="397">
        <f t="shared" si="81"/>
        <v>0</v>
      </c>
      <c r="AR413" s="398">
        <f t="shared" si="82"/>
        <v>0</v>
      </c>
      <c r="AS413" s="397">
        <f t="array" ref="AS413">SUMPRODUCT(AF$18:AF$217*(H$18:H$217=$D413)*(J$18:J$217))</f>
        <v>0</v>
      </c>
      <c r="AT413" s="397">
        <f t="shared" si="83"/>
        <v>0</v>
      </c>
      <c r="AU413" s="398">
        <f t="shared" si="84"/>
        <v>0</v>
      </c>
      <c r="AV413" s="399" t="str">
        <f t="shared" si="85"/>
        <v/>
      </c>
    </row>
    <row r="414" spans="1:48" x14ac:dyDescent="0.2">
      <c r="A414" s="46">
        <f t="shared" si="80"/>
        <v>397</v>
      </c>
      <c r="B414" s="378" t="str">
        <f>IFERROR(VLOOKUP(G414,'AM23.Param'!$C$61:$D$407,2,FALSE),"")</f>
        <v/>
      </c>
      <c r="C414" s="379"/>
      <c r="D414" s="380"/>
      <c r="E414" s="379"/>
      <c r="F414" s="380"/>
      <c r="G414" s="379"/>
      <c r="H414" s="380"/>
      <c r="I414" s="381" t="str">
        <f t="shared" si="76"/>
        <v/>
      </c>
      <c r="J414" s="382"/>
      <c r="K414" s="382"/>
      <c r="L414" s="379"/>
      <c r="M414" s="380"/>
      <c r="N414" s="379"/>
      <c r="O414" s="379"/>
      <c r="P414" s="383"/>
      <c r="Q414" s="383"/>
      <c r="R414" s="383"/>
      <c r="S414" s="384">
        <f t="shared" si="77"/>
        <v>0</v>
      </c>
      <c r="U414" s="30">
        <v>397</v>
      </c>
      <c r="V414" s="42"/>
      <c r="X414" s="42"/>
      <c r="Y414" s="42"/>
      <c r="Z414" s="43">
        <f>SUMIFS('AM23.Financial Instruments'!O$7:O$223,'AM23.Financial Instruments'!$M$7:$M$223,D416)</f>
        <v>0</v>
      </c>
      <c r="AA414" s="42"/>
      <c r="AB414" s="42"/>
      <c r="AC414" s="42"/>
      <c r="AD414" s="44">
        <f t="shared" si="78"/>
        <v>0</v>
      </c>
      <c r="AF414" s="45"/>
      <c r="AH414" s="45"/>
      <c r="AI414" s="45"/>
      <c r="AJ414" s="45"/>
      <c r="AK414" s="45"/>
      <c r="AL414" s="45"/>
      <c r="AM414" s="45"/>
      <c r="AN414" s="44">
        <f t="shared" si="79"/>
        <v>0</v>
      </c>
      <c r="AP414" s="396">
        <f t="array" ref="AP414">SUMPRODUCT(V$18:V$217*(H$18:H$217=$D414)*(J$18:J$217))</f>
        <v>0</v>
      </c>
      <c r="AQ414" s="397">
        <f t="shared" si="81"/>
        <v>0</v>
      </c>
      <c r="AR414" s="398">
        <f t="shared" si="82"/>
        <v>0</v>
      </c>
      <c r="AS414" s="397">
        <f t="array" ref="AS414">SUMPRODUCT(AF$18:AF$217*(H$18:H$217=$D414)*(J$18:J$217))</f>
        <v>0</v>
      </c>
      <c r="AT414" s="397">
        <f t="shared" si="83"/>
        <v>0</v>
      </c>
      <c r="AU414" s="398">
        <f t="shared" si="84"/>
        <v>0</v>
      </c>
      <c r="AV414" s="399" t="str">
        <f t="shared" si="85"/>
        <v/>
      </c>
    </row>
    <row r="415" spans="1:48" x14ac:dyDescent="0.2">
      <c r="A415" s="46">
        <f t="shared" si="80"/>
        <v>398</v>
      </c>
      <c r="B415" s="378" t="str">
        <f>IFERROR(VLOOKUP(G415,'AM23.Param'!$C$61:$D$407,2,FALSE),"")</f>
        <v/>
      </c>
      <c r="C415" s="379"/>
      <c r="D415" s="380"/>
      <c r="E415" s="379"/>
      <c r="F415" s="380"/>
      <c r="G415" s="379"/>
      <c r="H415" s="380"/>
      <c r="I415" s="381" t="str">
        <f t="shared" si="76"/>
        <v/>
      </c>
      <c r="J415" s="382"/>
      <c r="K415" s="382"/>
      <c r="L415" s="379"/>
      <c r="M415" s="380"/>
      <c r="N415" s="379"/>
      <c r="O415" s="379"/>
      <c r="P415" s="383"/>
      <c r="Q415" s="383"/>
      <c r="R415" s="383"/>
      <c r="S415" s="384">
        <f t="shared" si="77"/>
        <v>0</v>
      </c>
      <c r="U415" s="30">
        <v>398</v>
      </c>
      <c r="V415" s="42"/>
      <c r="X415" s="42"/>
      <c r="Y415" s="42"/>
      <c r="Z415" s="43">
        <f>SUMIFS('AM23.Financial Instruments'!O$7:O$223,'AM23.Financial Instruments'!$M$7:$M$223,D417)</f>
        <v>0</v>
      </c>
      <c r="AA415" s="42"/>
      <c r="AB415" s="42"/>
      <c r="AC415" s="42"/>
      <c r="AD415" s="44">
        <f t="shared" si="78"/>
        <v>0</v>
      </c>
      <c r="AF415" s="45"/>
      <c r="AH415" s="45"/>
      <c r="AI415" s="45"/>
      <c r="AJ415" s="45"/>
      <c r="AK415" s="45"/>
      <c r="AL415" s="45"/>
      <c r="AM415" s="45"/>
      <c r="AN415" s="44">
        <f t="shared" si="79"/>
        <v>0</v>
      </c>
      <c r="AP415" s="396">
        <f t="array" ref="AP415">SUMPRODUCT(V$18:V$217*(H$18:H$217=$D415)*(J$18:J$217))</f>
        <v>0</v>
      </c>
      <c r="AQ415" s="397">
        <f t="shared" si="81"/>
        <v>0</v>
      </c>
      <c r="AR415" s="398">
        <f t="shared" si="82"/>
        <v>0</v>
      </c>
      <c r="AS415" s="397">
        <f t="array" ref="AS415">SUMPRODUCT(AF$18:AF$217*(H$18:H$217=$D415)*(J$18:J$217))</f>
        <v>0</v>
      </c>
      <c r="AT415" s="397">
        <f t="shared" si="83"/>
        <v>0</v>
      </c>
      <c r="AU415" s="398">
        <f t="shared" si="84"/>
        <v>0</v>
      </c>
      <c r="AV415" s="399" t="str">
        <f t="shared" si="85"/>
        <v/>
      </c>
    </row>
    <row r="416" spans="1:48" x14ac:dyDescent="0.2">
      <c r="A416" s="46">
        <f t="shared" si="80"/>
        <v>399</v>
      </c>
      <c r="B416" s="378" t="str">
        <f>IFERROR(VLOOKUP(G416,'AM23.Param'!$C$61:$D$407,2,FALSE),"")</f>
        <v/>
      </c>
      <c r="C416" s="379"/>
      <c r="D416" s="380"/>
      <c r="E416" s="379"/>
      <c r="F416" s="380"/>
      <c r="G416" s="379"/>
      <c r="H416" s="380"/>
      <c r="I416" s="381" t="str">
        <f t="shared" si="76"/>
        <v/>
      </c>
      <c r="J416" s="382"/>
      <c r="K416" s="382"/>
      <c r="L416" s="379"/>
      <c r="M416" s="380"/>
      <c r="N416" s="379"/>
      <c r="O416" s="379"/>
      <c r="P416" s="383"/>
      <c r="Q416" s="383"/>
      <c r="R416" s="383"/>
      <c r="S416" s="384">
        <f t="shared" si="77"/>
        <v>0</v>
      </c>
      <c r="U416" s="30">
        <v>399</v>
      </c>
      <c r="V416" s="42"/>
      <c r="X416" s="42"/>
      <c r="Y416" s="42"/>
      <c r="Z416" s="43">
        <f>SUMIFS('AM23.Financial Instruments'!O$7:O$223,'AM23.Financial Instruments'!$M$7:$M$223,D418)</f>
        <v>0</v>
      </c>
      <c r="AA416" s="42"/>
      <c r="AB416" s="42"/>
      <c r="AC416" s="42"/>
      <c r="AD416" s="44">
        <f t="shared" si="78"/>
        <v>0</v>
      </c>
      <c r="AF416" s="45"/>
      <c r="AH416" s="45"/>
      <c r="AI416" s="45"/>
      <c r="AJ416" s="45"/>
      <c r="AK416" s="45"/>
      <c r="AL416" s="45"/>
      <c r="AM416" s="45"/>
      <c r="AN416" s="44">
        <f t="shared" si="79"/>
        <v>0</v>
      </c>
      <c r="AP416" s="396">
        <f t="array" ref="AP416">SUMPRODUCT(V$18:V$217*(H$18:H$217=$D416)*(J$18:J$217))</f>
        <v>0</v>
      </c>
      <c r="AQ416" s="397">
        <f t="shared" si="81"/>
        <v>0</v>
      </c>
      <c r="AR416" s="398">
        <f t="shared" si="82"/>
        <v>0</v>
      </c>
      <c r="AS416" s="397">
        <f t="array" ref="AS416">SUMPRODUCT(AF$18:AF$217*(H$18:H$217=$D416)*(J$18:J$217))</f>
        <v>0</v>
      </c>
      <c r="AT416" s="397">
        <f t="shared" si="83"/>
        <v>0</v>
      </c>
      <c r="AU416" s="398">
        <f t="shared" si="84"/>
        <v>0</v>
      </c>
      <c r="AV416" s="399" t="str">
        <f t="shared" si="85"/>
        <v/>
      </c>
    </row>
    <row r="417" spans="1:48" x14ac:dyDescent="0.2">
      <c r="A417" s="46">
        <f t="shared" si="80"/>
        <v>400</v>
      </c>
      <c r="B417" s="378" t="str">
        <f>IFERROR(VLOOKUP(G417,'AM23.Param'!$C$61:$D$407,2,FALSE),"")</f>
        <v/>
      </c>
      <c r="C417" s="379"/>
      <c r="D417" s="380"/>
      <c r="E417" s="379"/>
      <c r="F417" s="380"/>
      <c r="G417" s="379"/>
      <c r="H417" s="380"/>
      <c r="I417" s="381" t="str">
        <f t="shared" si="76"/>
        <v/>
      </c>
      <c r="J417" s="382"/>
      <c r="K417" s="382"/>
      <c r="L417" s="379"/>
      <c r="M417" s="380"/>
      <c r="N417" s="379"/>
      <c r="O417" s="379"/>
      <c r="P417" s="383"/>
      <c r="Q417" s="383"/>
      <c r="R417" s="383"/>
      <c r="S417" s="384">
        <f t="shared" si="77"/>
        <v>0</v>
      </c>
      <c r="U417" s="30">
        <v>400</v>
      </c>
      <c r="V417" s="42"/>
      <c r="X417" s="42"/>
      <c r="Y417" s="42"/>
      <c r="Z417" s="43">
        <f>SUMIFS('AM23.Financial Instruments'!O$7:O$223,'AM23.Financial Instruments'!$M$7:$M$223,D419)</f>
        <v>0</v>
      </c>
      <c r="AA417" s="42"/>
      <c r="AB417" s="42"/>
      <c r="AC417" s="42"/>
      <c r="AD417" s="44">
        <f t="shared" si="78"/>
        <v>0</v>
      </c>
      <c r="AF417" s="45"/>
      <c r="AH417" s="45"/>
      <c r="AI417" s="45"/>
      <c r="AJ417" s="45"/>
      <c r="AK417" s="45"/>
      <c r="AL417" s="45"/>
      <c r="AM417" s="45"/>
      <c r="AN417" s="44">
        <f t="shared" si="79"/>
        <v>0</v>
      </c>
      <c r="AP417" s="396">
        <f t="array" ref="AP417">SUMPRODUCT(V$18:V$217*(H$18:H$217=$D417)*(J$18:J$217))</f>
        <v>0</v>
      </c>
      <c r="AQ417" s="397">
        <f t="shared" si="81"/>
        <v>0</v>
      </c>
      <c r="AR417" s="398">
        <f t="shared" si="82"/>
        <v>0</v>
      </c>
      <c r="AS417" s="397">
        <f t="array" ref="AS417">SUMPRODUCT(AF$18:AF$217*(H$18:H$217=$D417)*(J$18:J$217))</f>
        <v>0</v>
      </c>
      <c r="AT417" s="397">
        <f t="shared" si="83"/>
        <v>0</v>
      </c>
      <c r="AU417" s="398">
        <f t="shared" si="84"/>
        <v>0</v>
      </c>
      <c r="AV417" s="399" t="str">
        <f t="shared" si="85"/>
        <v/>
      </c>
    </row>
    <row r="418" spans="1:48" x14ac:dyDescent="0.2">
      <c r="A418" s="46">
        <f t="shared" si="80"/>
        <v>401</v>
      </c>
      <c r="B418" s="378" t="str">
        <f>IFERROR(VLOOKUP(G418,'AM23.Param'!$C$61:$D$407,2,FALSE),"")</f>
        <v/>
      </c>
      <c r="C418" s="379"/>
      <c r="D418" s="380"/>
      <c r="E418" s="379"/>
      <c r="F418" s="380"/>
      <c r="G418" s="379"/>
      <c r="H418" s="380"/>
      <c r="I418" s="381" t="str">
        <f t="shared" si="76"/>
        <v/>
      </c>
      <c r="J418" s="382"/>
      <c r="K418" s="382"/>
      <c r="L418" s="379"/>
      <c r="M418" s="380"/>
      <c r="N418" s="379"/>
      <c r="O418" s="379"/>
      <c r="P418" s="383"/>
      <c r="Q418" s="383"/>
      <c r="R418" s="383"/>
      <c r="S418" s="384">
        <f t="shared" si="77"/>
        <v>0</v>
      </c>
      <c r="U418" s="30">
        <v>401</v>
      </c>
      <c r="V418" s="42"/>
      <c r="X418" s="42"/>
      <c r="Y418" s="42"/>
      <c r="Z418" s="43">
        <f>SUMIFS('AM23.Financial Instruments'!O$7:O$223,'AM23.Financial Instruments'!$M$7:$M$223,D420)</f>
        <v>0</v>
      </c>
      <c r="AA418" s="42"/>
      <c r="AB418" s="42"/>
      <c r="AC418" s="42"/>
      <c r="AD418" s="44">
        <f t="shared" si="78"/>
        <v>0</v>
      </c>
      <c r="AF418" s="45"/>
      <c r="AH418" s="45"/>
      <c r="AI418" s="45"/>
      <c r="AJ418" s="45"/>
      <c r="AK418" s="45"/>
      <c r="AL418" s="45"/>
      <c r="AM418" s="45"/>
      <c r="AN418" s="44">
        <f t="shared" si="79"/>
        <v>0</v>
      </c>
      <c r="AP418" s="396">
        <f t="array" ref="AP418">SUMPRODUCT(V$18:V$217*(H$18:H$217=$D418)*(J$18:J$217))</f>
        <v>0</v>
      </c>
      <c r="AQ418" s="397">
        <f t="shared" si="81"/>
        <v>0</v>
      </c>
      <c r="AR418" s="398">
        <f t="shared" si="82"/>
        <v>0</v>
      </c>
      <c r="AS418" s="397">
        <f t="array" ref="AS418">SUMPRODUCT(AF$18:AF$217*(H$18:H$217=$D418)*(J$18:J$217))</f>
        <v>0</v>
      </c>
      <c r="AT418" s="397">
        <f t="shared" si="83"/>
        <v>0</v>
      </c>
      <c r="AU418" s="398">
        <f t="shared" si="84"/>
        <v>0</v>
      </c>
      <c r="AV418" s="399" t="str">
        <f t="shared" si="85"/>
        <v/>
      </c>
    </row>
    <row r="419" spans="1:48" x14ac:dyDescent="0.2">
      <c r="A419" s="46">
        <f t="shared" si="80"/>
        <v>402</v>
      </c>
      <c r="B419" s="378" t="str">
        <f>IFERROR(VLOOKUP(G419,'AM23.Param'!$C$61:$D$407,2,FALSE),"")</f>
        <v/>
      </c>
      <c r="C419" s="379"/>
      <c r="D419" s="380"/>
      <c r="E419" s="379"/>
      <c r="F419" s="380"/>
      <c r="G419" s="379"/>
      <c r="H419" s="380"/>
      <c r="I419" s="381" t="str">
        <f t="shared" si="76"/>
        <v/>
      </c>
      <c r="J419" s="382"/>
      <c r="K419" s="382"/>
      <c r="L419" s="379"/>
      <c r="M419" s="380"/>
      <c r="N419" s="379"/>
      <c r="O419" s="379"/>
      <c r="P419" s="383"/>
      <c r="Q419" s="383"/>
      <c r="R419" s="383"/>
      <c r="S419" s="384">
        <f t="shared" si="77"/>
        <v>0</v>
      </c>
      <c r="U419" s="30">
        <v>402</v>
      </c>
      <c r="V419" s="42"/>
      <c r="X419" s="42"/>
      <c r="Y419" s="42"/>
      <c r="Z419" s="43">
        <f>SUMIFS('AM23.Financial Instruments'!O$7:O$223,'AM23.Financial Instruments'!$M$7:$M$223,D421)</f>
        <v>0</v>
      </c>
      <c r="AA419" s="42"/>
      <c r="AB419" s="42"/>
      <c r="AC419" s="42"/>
      <c r="AD419" s="44">
        <f t="shared" si="78"/>
        <v>0</v>
      </c>
      <c r="AF419" s="45"/>
      <c r="AH419" s="45"/>
      <c r="AI419" s="45"/>
      <c r="AJ419" s="45"/>
      <c r="AK419" s="45"/>
      <c r="AL419" s="45"/>
      <c r="AM419" s="45"/>
      <c r="AN419" s="44">
        <f t="shared" si="79"/>
        <v>0</v>
      </c>
      <c r="AP419" s="396">
        <f t="array" ref="AP419">SUMPRODUCT(V$18:V$217*(H$18:H$217=$D419)*(J$18:J$217))</f>
        <v>0</v>
      </c>
      <c r="AQ419" s="397">
        <f t="shared" si="81"/>
        <v>0</v>
      </c>
      <c r="AR419" s="398">
        <f t="shared" si="82"/>
        <v>0</v>
      </c>
      <c r="AS419" s="397">
        <f t="array" ref="AS419">SUMPRODUCT(AF$18:AF$217*(H$18:H$217=$D419)*(J$18:J$217))</f>
        <v>0</v>
      </c>
      <c r="AT419" s="397">
        <f t="shared" si="83"/>
        <v>0</v>
      </c>
      <c r="AU419" s="398">
        <f t="shared" si="84"/>
        <v>0</v>
      </c>
      <c r="AV419" s="399" t="str">
        <f t="shared" si="85"/>
        <v/>
      </c>
    </row>
    <row r="420" spans="1:48" x14ac:dyDescent="0.2">
      <c r="A420" s="46">
        <f t="shared" si="80"/>
        <v>403</v>
      </c>
      <c r="B420" s="378" t="str">
        <f>IFERROR(VLOOKUP(G420,'AM23.Param'!$C$61:$D$407,2,FALSE),"")</f>
        <v/>
      </c>
      <c r="C420" s="379"/>
      <c r="D420" s="380"/>
      <c r="E420" s="379"/>
      <c r="F420" s="380"/>
      <c r="G420" s="379"/>
      <c r="H420" s="380"/>
      <c r="I420" s="381" t="str">
        <f t="shared" si="76"/>
        <v/>
      </c>
      <c r="J420" s="382"/>
      <c r="K420" s="382"/>
      <c r="L420" s="379"/>
      <c r="M420" s="380"/>
      <c r="N420" s="379"/>
      <c r="O420" s="379"/>
      <c r="P420" s="383"/>
      <c r="Q420" s="383"/>
      <c r="R420" s="383"/>
      <c r="S420" s="384">
        <f t="shared" si="77"/>
        <v>0</v>
      </c>
      <c r="U420" s="30">
        <v>403</v>
      </c>
      <c r="V420" s="42"/>
      <c r="X420" s="42"/>
      <c r="Y420" s="42"/>
      <c r="Z420" s="43">
        <f>SUMIFS('AM23.Financial Instruments'!O$7:O$223,'AM23.Financial Instruments'!$M$7:$M$223,D422)</f>
        <v>0</v>
      </c>
      <c r="AA420" s="42"/>
      <c r="AB420" s="42"/>
      <c r="AC420" s="42"/>
      <c r="AD420" s="44">
        <f t="shared" si="78"/>
        <v>0</v>
      </c>
      <c r="AF420" s="45"/>
      <c r="AH420" s="45"/>
      <c r="AI420" s="45"/>
      <c r="AJ420" s="45"/>
      <c r="AK420" s="45"/>
      <c r="AL420" s="45"/>
      <c r="AM420" s="45"/>
      <c r="AN420" s="44">
        <f t="shared" si="79"/>
        <v>0</v>
      </c>
      <c r="AP420" s="396">
        <f t="array" ref="AP420">SUMPRODUCT(V$18:V$217*(H$18:H$217=$D420)*(J$18:J$217))</f>
        <v>0</v>
      </c>
      <c r="AQ420" s="397">
        <f t="shared" si="81"/>
        <v>0</v>
      </c>
      <c r="AR420" s="398">
        <f t="shared" si="82"/>
        <v>0</v>
      </c>
      <c r="AS420" s="397">
        <f t="array" ref="AS420">SUMPRODUCT(AF$18:AF$217*(H$18:H$217=$D420)*(J$18:J$217))</f>
        <v>0</v>
      </c>
      <c r="AT420" s="397">
        <f t="shared" si="83"/>
        <v>0</v>
      </c>
      <c r="AU420" s="398">
        <f t="shared" si="84"/>
        <v>0</v>
      </c>
      <c r="AV420" s="399" t="str">
        <f t="shared" si="85"/>
        <v/>
      </c>
    </row>
    <row r="421" spans="1:48" x14ac:dyDescent="0.2">
      <c r="A421" s="46">
        <f t="shared" si="80"/>
        <v>404</v>
      </c>
      <c r="B421" s="378" t="str">
        <f>IFERROR(VLOOKUP(G421,'AM23.Param'!$C$61:$D$407,2,FALSE),"")</f>
        <v/>
      </c>
      <c r="C421" s="379"/>
      <c r="D421" s="380"/>
      <c r="E421" s="379"/>
      <c r="F421" s="380"/>
      <c r="G421" s="379"/>
      <c r="H421" s="380"/>
      <c r="I421" s="381" t="str">
        <f t="shared" si="76"/>
        <v/>
      </c>
      <c r="J421" s="382"/>
      <c r="K421" s="382"/>
      <c r="L421" s="379"/>
      <c r="M421" s="380"/>
      <c r="N421" s="379"/>
      <c r="O421" s="379"/>
      <c r="P421" s="383"/>
      <c r="Q421" s="383"/>
      <c r="R421" s="383"/>
      <c r="S421" s="384">
        <f t="shared" si="77"/>
        <v>0</v>
      </c>
      <c r="U421" s="30">
        <v>404</v>
      </c>
      <c r="V421" s="42"/>
      <c r="X421" s="42"/>
      <c r="Y421" s="42"/>
      <c r="Z421" s="43">
        <f>SUMIFS('AM23.Financial Instruments'!O$7:O$223,'AM23.Financial Instruments'!$M$7:$M$223,D423)</f>
        <v>0</v>
      </c>
      <c r="AA421" s="42"/>
      <c r="AB421" s="42"/>
      <c r="AC421" s="42"/>
      <c r="AD421" s="44">
        <f t="shared" si="78"/>
        <v>0</v>
      </c>
      <c r="AF421" s="45"/>
      <c r="AH421" s="45"/>
      <c r="AI421" s="45"/>
      <c r="AJ421" s="45"/>
      <c r="AK421" s="45"/>
      <c r="AL421" s="45"/>
      <c r="AM421" s="45"/>
      <c r="AN421" s="44">
        <f t="shared" si="79"/>
        <v>0</v>
      </c>
      <c r="AP421" s="396">
        <f t="array" ref="AP421">SUMPRODUCT(V$18:V$217*(H$18:H$217=$D421)*(J$18:J$217))</f>
        <v>0</v>
      </c>
      <c r="AQ421" s="397">
        <f t="shared" si="81"/>
        <v>0</v>
      </c>
      <c r="AR421" s="398">
        <f t="shared" si="82"/>
        <v>0</v>
      </c>
      <c r="AS421" s="397">
        <f t="array" ref="AS421">SUMPRODUCT(AF$18:AF$217*(H$18:H$217=$D421)*(J$18:J$217))</f>
        <v>0</v>
      </c>
      <c r="AT421" s="397">
        <f t="shared" si="83"/>
        <v>0</v>
      </c>
      <c r="AU421" s="398">
        <f t="shared" si="84"/>
        <v>0</v>
      </c>
      <c r="AV421" s="399" t="str">
        <f t="shared" si="85"/>
        <v/>
      </c>
    </row>
    <row r="422" spans="1:48" x14ac:dyDescent="0.2">
      <c r="A422" s="46">
        <f t="shared" si="80"/>
        <v>405</v>
      </c>
      <c r="B422" s="378" t="str">
        <f>IFERROR(VLOOKUP(G422,'AM23.Param'!$C$61:$D$407,2,FALSE),"")</f>
        <v/>
      </c>
      <c r="C422" s="379"/>
      <c r="D422" s="380"/>
      <c r="E422" s="379"/>
      <c r="F422" s="380"/>
      <c r="G422" s="379"/>
      <c r="H422" s="380"/>
      <c r="I422" s="381" t="str">
        <f t="shared" si="76"/>
        <v/>
      </c>
      <c r="J422" s="382"/>
      <c r="K422" s="382"/>
      <c r="L422" s="379"/>
      <c r="M422" s="380"/>
      <c r="N422" s="379"/>
      <c r="O422" s="379"/>
      <c r="P422" s="383"/>
      <c r="Q422" s="383"/>
      <c r="R422" s="383"/>
      <c r="S422" s="384">
        <f t="shared" si="77"/>
        <v>0</v>
      </c>
      <c r="U422" s="30">
        <v>405</v>
      </c>
      <c r="V422" s="42"/>
      <c r="X422" s="42"/>
      <c r="Y422" s="42"/>
      <c r="Z422" s="43">
        <f>SUMIFS('AM23.Financial Instruments'!O$7:O$223,'AM23.Financial Instruments'!$M$7:$M$223,D424)</f>
        <v>0</v>
      </c>
      <c r="AA422" s="42"/>
      <c r="AB422" s="42"/>
      <c r="AC422" s="42"/>
      <c r="AD422" s="44">
        <f t="shared" si="78"/>
        <v>0</v>
      </c>
      <c r="AF422" s="45"/>
      <c r="AH422" s="45"/>
      <c r="AI422" s="45"/>
      <c r="AJ422" s="45"/>
      <c r="AK422" s="45"/>
      <c r="AL422" s="45"/>
      <c r="AM422" s="45"/>
      <c r="AN422" s="44">
        <f t="shared" si="79"/>
        <v>0</v>
      </c>
      <c r="AP422" s="396">
        <f t="array" ref="AP422">SUMPRODUCT(V$18:V$217*(H$18:H$217=$D422)*(J$18:J$217))</f>
        <v>0</v>
      </c>
      <c r="AQ422" s="397">
        <f t="shared" si="81"/>
        <v>0</v>
      </c>
      <c r="AR422" s="398">
        <f t="shared" si="82"/>
        <v>0</v>
      </c>
      <c r="AS422" s="397">
        <f t="array" ref="AS422">SUMPRODUCT(AF$18:AF$217*(H$18:H$217=$D422)*(J$18:J$217))</f>
        <v>0</v>
      </c>
      <c r="AT422" s="397">
        <f t="shared" si="83"/>
        <v>0</v>
      </c>
      <c r="AU422" s="398">
        <f t="shared" si="84"/>
        <v>0</v>
      </c>
      <c r="AV422" s="399" t="str">
        <f t="shared" si="85"/>
        <v/>
      </c>
    </row>
    <row r="423" spans="1:48" x14ac:dyDescent="0.2">
      <c r="A423" s="46">
        <f t="shared" si="80"/>
        <v>406</v>
      </c>
      <c r="B423" s="378" t="str">
        <f>IFERROR(VLOOKUP(G423,'AM23.Param'!$C$61:$D$407,2,FALSE),"")</f>
        <v/>
      </c>
      <c r="C423" s="379"/>
      <c r="D423" s="380"/>
      <c r="E423" s="379"/>
      <c r="F423" s="380"/>
      <c r="G423" s="379"/>
      <c r="H423" s="380"/>
      <c r="I423" s="381" t="str">
        <f t="shared" si="76"/>
        <v/>
      </c>
      <c r="J423" s="382"/>
      <c r="K423" s="382"/>
      <c r="L423" s="379"/>
      <c r="M423" s="380"/>
      <c r="N423" s="379"/>
      <c r="O423" s="379"/>
      <c r="P423" s="383"/>
      <c r="Q423" s="383"/>
      <c r="R423" s="383"/>
      <c r="S423" s="384">
        <f t="shared" si="77"/>
        <v>0</v>
      </c>
      <c r="U423" s="30">
        <v>406</v>
      </c>
      <c r="V423" s="42"/>
      <c r="X423" s="42"/>
      <c r="Y423" s="42"/>
      <c r="Z423" s="43">
        <f>SUMIFS('AM23.Financial Instruments'!O$7:O$223,'AM23.Financial Instruments'!$M$7:$M$223,D425)</f>
        <v>0</v>
      </c>
      <c r="AA423" s="42"/>
      <c r="AB423" s="42"/>
      <c r="AC423" s="42"/>
      <c r="AD423" s="44">
        <f t="shared" si="78"/>
        <v>0</v>
      </c>
      <c r="AF423" s="45"/>
      <c r="AH423" s="45"/>
      <c r="AI423" s="45"/>
      <c r="AJ423" s="45"/>
      <c r="AK423" s="45"/>
      <c r="AL423" s="45"/>
      <c r="AM423" s="45"/>
      <c r="AN423" s="44">
        <f t="shared" si="79"/>
        <v>0</v>
      </c>
      <c r="AP423" s="396">
        <f t="array" ref="AP423">SUMPRODUCT(V$18:V$217*(H$18:H$217=$D423)*(J$18:J$217))</f>
        <v>0</v>
      </c>
      <c r="AQ423" s="397">
        <f t="shared" si="81"/>
        <v>0</v>
      </c>
      <c r="AR423" s="398">
        <f t="shared" si="82"/>
        <v>0</v>
      </c>
      <c r="AS423" s="397">
        <f t="array" ref="AS423">SUMPRODUCT(AF$18:AF$217*(H$18:H$217=$D423)*(J$18:J$217))</f>
        <v>0</v>
      </c>
      <c r="AT423" s="397">
        <f t="shared" si="83"/>
        <v>0</v>
      </c>
      <c r="AU423" s="398">
        <f t="shared" si="84"/>
        <v>0</v>
      </c>
      <c r="AV423" s="399" t="str">
        <f t="shared" si="85"/>
        <v/>
      </c>
    </row>
    <row r="424" spans="1:48" x14ac:dyDescent="0.2">
      <c r="A424" s="46">
        <f t="shared" si="80"/>
        <v>407</v>
      </c>
      <c r="B424" s="378" t="str">
        <f>IFERROR(VLOOKUP(G424,'AM23.Param'!$C$61:$D$407,2,FALSE),"")</f>
        <v/>
      </c>
      <c r="C424" s="379"/>
      <c r="D424" s="380"/>
      <c r="E424" s="379"/>
      <c r="F424" s="380"/>
      <c r="G424" s="379"/>
      <c r="H424" s="380"/>
      <c r="I424" s="381" t="str">
        <f t="shared" si="76"/>
        <v/>
      </c>
      <c r="J424" s="382"/>
      <c r="K424" s="382"/>
      <c r="L424" s="379"/>
      <c r="M424" s="380"/>
      <c r="N424" s="379"/>
      <c r="O424" s="379"/>
      <c r="P424" s="383"/>
      <c r="Q424" s="383"/>
      <c r="R424" s="383"/>
      <c r="S424" s="384">
        <f t="shared" si="77"/>
        <v>0</v>
      </c>
      <c r="U424" s="30">
        <v>407</v>
      </c>
      <c r="V424" s="42"/>
      <c r="X424" s="42"/>
      <c r="Y424" s="42"/>
      <c r="Z424" s="43">
        <f>SUMIFS('AM23.Financial Instruments'!O$7:O$223,'AM23.Financial Instruments'!$M$7:$M$223,D426)</f>
        <v>0</v>
      </c>
      <c r="AA424" s="42"/>
      <c r="AB424" s="42"/>
      <c r="AC424" s="42"/>
      <c r="AD424" s="44">
        <f t="shared" si="78"/>
        <v>0</v>
      </c>
      <c r="AF424" s="45"/>
      <c r="AH424" s="45"/>
      <c r="AI424" s="45"/>
      <c r="AJ424" s="45"/>
      <c r="AK424" s="45"/>
      <c r="AL424" s="45"/>
      <c r="AM424" s="45"/>
      <c r="AN424" s="44">
        <f t="shared" si="79"/>
        <v>0</v>
      </c>
      <c r="AP424" s="396">
        <f t="array" ref="AP424">SUMPRODUCT(V$18:V$217*(H$18:H$217=$D424)*(J$18:J$217))</f>
        <v>0</v>
      </c>
      <c r="AQ424" s="397">
        <f t="shared" si="81"/>
        <v>0</v>
      </c>
      <c r="AR424" s="398">
        <f t="shared" si="82"/>
        <v>0</v>
      </c>
      <c r="AS424" s="397">
        <f t="array" ref="AS424">SUMPRODUCT(AF$18:AF$217*(H$18:H$217=$D424)*(J$18:J$217))</f>
        <v>0</v>
      </c>
      <c r="AT424" s="397">
        <f t="shared" si="83"/>
        <v>0</v>
      </c>
      <c r="AU424" s="398">
        <f t="shared" si="84"/>
        <v>0</v>
      </c>
      <c r="AV424" s="399" t="str">
        <f t="shared" si="85"/>
        <v/>
      </c>
    </row>
    <row r="425" spans="1:48" x14ac:dyDescent="0.2">
      <c r="A425" s="46">
        <f t="shared" si="80"/>
        <v>408</v>
      </c>
      <c r="B425" s="378" t="str">
        <f>IFERROR(VLOOKUP(G425,'AM23.Param'!$C$61:$D$407,2,FALSE),"")</f>
        <v/>
      </c>
      <c r="C425" s="379"/>
      <c r="D425" s="380"/>
      <c r="E425" s="379"/>
      <c r="F425" s="380"/>
      <c r="G425" s="379"/>
      <c r="H425" s="380"/>
      <c r="I425" s="381" t="str">
        <f t="shared" si="76"/>
        <v/>
      </c>
      <c r="J425" s="382"/>
      <c r="K425" s="382"/>
      <c r="L425" s="379"/>
      <c r="M425" s="380"/>
      <c r="N425" s="379"/>
      <c r="O425" s="379"/>
      <c r="P425" s="383"/>
      <c r="Q425" s="383"/>
      <c r="R425" s="383"/>
      <c r="S425" s="384">
        <f t="shared" si="77"/>
        <v>0</v>
      </c>
      <c r="U425" s="30">
        <v>408</v>
      </c>
      <c r="V425" s="42"/>
      <c r="X425" s="42"/>
      <c r="Y425" s="42"/>
      <c r="Z425" s="43">
        <f>SUMIFS('AM23.Financial Instruments'!O$7:O$223,'AM23.Financial Instruments'!$M$7:$M$223,D427)</f>
        <v>0</v>
      </c>
      <c r="AA425" s="42"/>
      <c r="AB425" s="42"/>
      <c r="AC425" s="42"/>
      <c r="AD425" s="44">
        <f t="shared" si="78"/>
        <v>0</v>
      </c>
      <c r="AF425" s="45"/>
      <c r="AH425" s="45"/>
      <c r="AI425" s="45"/>
      <c r="AJ425" s="45"/>
      <c r="AK425" s="45"/>
      <c r="AL425" s="45"/>
      <c r="AM425" s="45"/>
      <c r="AN425" s="44">
        <f t="shared" si="79"/>
        <v>0</v>
      </c>
      <c r="AP425" s="396">
        <f t="array" ref="AP425">SUMPRODUCT(V$18:V$217*(H$18:H$217=$D425)*(J$18:J$217))</f>
        <v>0</v>
      </c>
      <c r="AQ425" s="397">
        <f t="shared" si="81"/>
        <v>0</v>
      </c>
      <c r="AR425" s="398">
        <f t="shared" si="82"/>
        <v>0</v>
      </c>
      <c r="AS425" s="397">
        <f t="array" ref="AS425">SUMPRODUCT(AF$18:AF$217*(H$18:H$217=$D425)*(J$18:J$217))</f>
        <v>0</v>
      </c>
      <c r="AT425" s="397">
        <f t="shared" si="83"/>
        <v>0</v>
      </c>
      <c r="AU425" s="398">
        <f t="shared" si="84"/>
        <v>0</v>
      </c>
      <c r="AV425" s="399" t="str">
        <f t="shared" si="85"/>
        <v/>
      </c>
    </row>
    <row r="426" spans="1:48" x14ac:dyDescent="0.2">
      <c r="A426" s="46">
        <f t="shared" si="80"/>
        <v>409</v>
      </c>
      <c r="B426" s="378" t="str">
        <f>IFERROR(VLOOKUP(G426,'AM23.Param'!$C$61:$D$407,2,FALSE),"")</f>
        <v/>
      </c>
      <c r="C426" s="379"/>
      <c r="D426" s="380"/>
      <c r="E426" s="379"/>
      <c r="F426" s="380"/>
      <c r="G426" s="379"/>
      <c r="H426" s="380"/>
      <c r="I426" s="381" t="str">
        <f t="shared" si="76"/>
        <v/>
      </c>
      <c r="J426" s="382"/>
      <c r="K426" s="382"/>
      <c r="L426" s="379"/>
      <c r="M426" s="380"/>
      <c r="N426" s="379"/>
      <c r="O426" s="379"/>
      <c r="P426" s="383"/>
      <c r="Q426" s="383"/>
      <c r="R426" s="383"/>
      <c r="S426" s="384">
        <f t="shared" si="77"/>
        <v>0</v>
      </c>
      <c r="U426" s="30">
        <v>409</v>
      </c>
      <c r="V426" s="42"/>
      <c r="X426" s="42"/>
      <c r="Y426" s="42"/>
      <c r="Z426" s="43">
        <f>SUMIFS('AM23.Financial Instruments'!O$7:O$223,'AM23.Financial Instruments'!$M$7:$M$223,D428)</f>
        <v>0</v>
      </c>
      <c r="AA426" s="42"/>
      <c r="AB426" s="42"/>
      <c r="AC426" s="42"/>
      <c r="AD426" s="44">
        <f t="shared" si="78"/>
        <v>0</v>
      </c>
      <c r="AF426" s="45"/>
      <c r="AH426" s="45"/>
      <c r="AI426" s="45"/>
      <c r="AJ426" s="45"/>
      <c r="AK426" s="45"/>
      <c r="AL426" s="45"/>
      <c r="AM426" s="45"/>
      <c r="AN426" s="44">
        <f t="shared" si="79"/>
        <v>0</v>
      </c>
      <c r="AP426" s="396">
        <f t="array" ref="AP426">SUMPRODUCT(V$18:V$217*(H$18:H$217=$D426)*(J$18:J$217))</f>
        <v>0</v>
      </c>
      <c r="AQ426" s="397">
        <f t="shared" si="81"/>
        <v>0</v>
      </c>
      <c r="AR426" s="398">
        <f t="shared" si="82"/>
        <v>0</v>
      </c>
      <c r="AS426" s="397">
        <f t="array" ref="AS426">SUMPRODUCT(AF$18:AF$217*(H$18:H$217=$D426)*(J$18:J$217))</f>
        <v>0</v>
      </c>
      <c r="AT426" s="397">
        <f t="shared" si="83"/>
        <v>0</v>
      </c>
      <c r="AU426" s="398">
        <f t="shared" si="84"/>
        <v>0</v>
      </c>
      <c r="AV426" s="399" t="str">
        <f t="shared" si="85"/>
        <v/>
      </c>
    </row>
    <row r="427" spans="1:48" x14ac:dyDescent="0.2">
      <c r="A427" s="46">
        <f t="shared" si="80"/>
        <v>410</v>
      </c>
      <c r="B427" s="378" t="str">
        <f>IFERROR(VLOOKUP(G427,'AM23.Param'!$C$61:$D$407,2,FALSE),"")</f>
        <v/>
      </c>
      <c r="C427" s="379"/>
      <c r="D427" s="380"/>
      <c r="E427" s="379"/>
      <c r="F427" s="380"/>
      <c r="G427" s="379"/>
      <c r="H427" s="380"/>
      <c r="I427" s="381" t="str">
        <f t="shared" si="76"/>
        <v/>
      </c>
      <c r="J427" s="382"/>
      <c r="K427" s="382"/>
      <c r="L427" s="379"/>
      <c r="M427" s="380"/>
      <c r="N427" s="379"/>
      <c r="O427" s="379"/>
      <c r="P427" s="383"/>
      <c r="Q427" s="383"/>
      <c r="R427" s="383"/>
      <c r="S427" s="384">
        <f t="shared" si="77"/>
        <v>0</v>
      </c>
      <c r="U427" s="30">
        <v>410</v>
      </c>
      <c r="V427" s="42"/>
      <c r="X427" s="42"/>
      <c r="Y427" s="42"/>
      <c r="Z427" s="43">
        <f>SUMIFS('AM23.Financial Instruments'!O$7:O$223,'AM23.Financial Instruments'!$M$7:$M$223,D429)</f>
        <v>0</v>
      </c>
      <c r="AA427" s="42"/>
      <c r="AB427" s="42"/>
      <c r="AC427" s="42"/>
      <c r="AD427" s="44">
        <f t="shared" si="78"/>
        <v>0</v>
      </c>
      <c r="AF427" s="45"/>
      <c r="AH427" s="45"/>
      <c r="AI427" s="45"/>
      <c r="AJ427" s="45"/>
      <c r="AK427" s="45"/>
      <c r="AL427" s="45"/>
      <c r="AM427" s="45"/>
      <c r="AN427" s="44">
        <f t="shared" si="79"/>
        <v>0</v>
      </c>
      <c r="AP427" s="396">
        <f t="array" ref="AP427">SUMPRODUCT(V$18:V$217*(H$18:H$217=$D427)*(J$18:J$217))</f>
        <v>0</v>
      </c>
      <c r="AQ427" s="397">
        <f t="shared" si="81"/>
        <v>0</v>
      </c>
      <c r="AR427" s="398">
        <f t="shared" si="82"/>
        <v>0</v>
      </c>
      <c r="AS427" s="397">
        <f t="array" ref="AS427">SUMPRODUCT(AF$18:AF$217*(H$18:H$217=$D427)*(J$18:J$217))</f>
        <v>0</v>
      </c>
      <c r="AT427" s="397">
        <f t="shared" si="83"/>
        <v>0</v>
      </c>
      <c r="AU427" s="398">
        <f t="shared" si="84"/>
        <v>0</v>
      </c>
      <c r="AV427" s="399" t="str">
        <f t="shared" si="85"/>
        <v/>
      </c>
    </row>
    <row r="428" spans="1:48" x14ac:dyDescent="0.2">
      <c r="A428" s="46">
        <f t="shared" si="80"/>
        <v>411</v>
      </c>
      <c r="B428" s="378" t="str">
        <f>IFERROR(VLOOKUP(G428,'AM23.Param'!$C$61:$D$407,2,FALSE),"")</f>
        <v/>
      </c>
      <c r="C428" s="379"/>
      <c r="D428" s="380"/>
      <c r="E428" s="379"/>
      <c r="F428" s="380"/>
      <c r="G428" s="379"/>
      <c r="H428" s="380"/>
      <c r="I428" s="381" t="str">
        <f t="shared" si="76"/>
        <v/>
      </c>
      <c r="J428" s="382"/>
      <c r="K428" s="382"/>
      <c r="L428" s="379"/>
      <c r="M428" s="380"/>
      <c r="N428" s="379"/>
      <c r="O428" s="379"/>
      <c r="P428" s="383"/>
      <c r="Q428" s="383"/>
      <c r="R428" s="383"/>
      <c r="S428" s="384">
        <f t="shared" si="77"/>
        <v>0</v>
      </c>
      <c r="U428" s="30">
        <v>411</v>
      </c>
      <c r="V428" s="42"/>
      <c r="X428" s="42"/>
      <c r="Y428" s="42"/>
      <c r="Z428" s="43">
        <f>SUMIFS('AM23.Financial Instruments'!O$7:O$223,'AM23.Financial Instruments'!$M$7:$M$223,D430)</f>
        <v>0</v>
      </c>
      <c r="AA428" s="42"/>
      <c r="AB428" s="42"/>
      <c r="AC428" s="42"/>
      <c r="AD428" s="44">
        <f t="shared" si="78"/>
        <v>0</v>
      </c>
      <c r="AF428" s="45"/>
      <c r="AH428" s="45"/>
      <c r="AI428" s="45"/>
      <c r="AJ428" s="45"/>
      <c r="AK428" s="45"/>
      <c r="AL428" s="45"/>
      <c r="AM428" s="45"/>
      <c r="AN428" s="44">
        <f t="shared" si="79"/>
        <v>0</v>
      </c>
      <c r="AP428" s="396">
        <f t="array" ref="AP428">SUMPRODUCT(V$18:V$217*(H$18:H$217=$D428)*(J$18:J$217))</f>
        <v>0</v>
      </c>
      <c r="AQ428" s="397">
        <f t="shared" si="81"/>
        <v>0</v>
      </c>
      <c r="AR428" s="398">
        <f t="shared" si="82"/>
        <v>0</v>
      </c>
      <c r="AS428" s="397">
        <f t="array" ref="AS428">SUMPRODUCT(AF$18:AF$217*(H$18:H$217=$D428)*(J$18:J$217))</f>
        <v>0</v>
      </c>
      <c r="AT428" s="397">
        <f t="shared" si="83"/>
        <v>0</v>
      </c>
      <c r="AU428" s="398">
        <f t="shared" si="84"/>
        <v>0</v>
      </c>
      <c r="AV428" s="399" t="str">
        <f t="shared" si="85"/>
        <v/>
      </c>
    </row>
    <row r="429" spans="1:48" x14ac:dyDescent="0.2">
      <c r="A429" s="46">
        <f t="shared" si="80"/>
        <v>412</v>
      </c>
      <c r="B429" s="378" t="str">
        <f>IFERROR(VLOOKUP(G429,'AM23.Param'!$C$61:$D$407,2,FALSE),"")</f>
        <v/>
      </c>
      <c r="C429" s="379"/>
      <c r="D429" s="380"/>
      <c r="E429" s="379"/>
      <c r="F429" s="380"/>
      <c r="G429" s="379"/>
      <c r="H429" s="380"/>
      <c r="I429" s="381" t="str">
        <f t="shared" si="76"/>
        <v/>
      </c>
      <c r="J429" s="382"/>
      <c r="K429" s="382"/>
      <c r="L429" s="379"/>
      <c r="M429" s="380"/>
      <c r="N429" s="379"/>
      <c r="O429" s="379"/>
      <c r="P429" s="383"/>
      <c r="Q429" s="383"/>
      <c r="R429" s="383"/>
      <c r="S429" s="384">
        <f t="shared" si="77"/>
        <v>0</v>
      </c>
      <c r="U429" s="30">
        <v>412</v>
      </c>
      <c r="V429" s="42"/>
      <c r="X429" s="42"/>
      <c r="Y429" s="42"/>
      <c r="Z429" s="43">
        <f>SUMIFS('AM23.Financial Instruments'!O$7:O$223,'AM23.Financial Instruments'!$M$7:$M$223,D431)</f>
        <v>0</v>
      </c>
      <c r="AA429" s="42"/>
      <c r="AB429" s="42"/>
      <c r="AC429" s="42"/>
      <c r="AD429" s="44">
        <f t="shared" si="78"/>
        <v>0</v>
      </c>
      <c r="AF429" s="45"/>
      <c r="AH429" s="45"/>
      <c r="AI429" s="45"/>
      <c r="AJ429" s="45"/>
      <c r="AK429" s="45"/>
      <c r="AL429" s="45"/>
      <c r="AM429" s="45"/>
      <c r="AN429" s="44">
        <f t="shared" si="79"/>
        <v>0</v>
      </c>
      <c r="AP429" s="396">
        <f t="array" ref="AP429">SUMPRODUCT(V$18:V$217*(H$18:H$217=$D429)*(J$18:J$217))</f>
        <v>0</v>
      </c>
      <c r="AQ429" s="397">
        <f t="shared" si="81"/>
        <v>0</v>
      </c>
      <c r="AR429" s="398">
        <f t="shared" si="82"/>
        <v>0</v>
      </c>
      <c r="AS429" s="397">
        <f t="array" ref="AS429">SUMPRODUCT(AF$18:AF$217*(H$18:H$217=$D429)*(J$18:J$217))</f>
        <v>0</v>
      </c>
      <c r="AT429" s="397">
        <f t="shared" si="83"/>
        <v>0</v>
      </c>
      <c r="AU429" s="398">
        <f t="shared" si="84"/>
        <v>0</v>
      </c>
      <c r="AV429" s="399" t="str">
        <f t="shared" si="85"/>
        <v/>
      </c>
    </row>
    <row r="430" spans="1:48" x14ac:dyDescent="0.2">
      <c r="A430" s="46">
        <f t="shared" si="80"/>
        <v>413</v>
      </c>
      <c r="B430" s="378" t="str">
        <f>IFERROR(VLOOKUP(G430,'AM23.Param'!$C$61:$D$407,2,FALSE),"")</f>
        <v/>
      </c>
      <c r="C430" s="379"/>
      <c r="D430" s="380"/>
      <c r="E430" s="379"/>
      <c r="F430" s="380"/>
      <c r="G430" s="379"/>
      <c r="H430" s="380"/>
      <c r="I430" s="381" t="str">
        <f t="shared" si="76"/>
        <v/>
      </c>
      <c r="J430" s="382"/>
      <c r="K430" s="382"/>
      <c r="L430" s="379"/>
      <c r="M430" s="380"/>
      <c r="N430" s="379"/>
      <c r="O430" s="379"/>
      <c r="P430" s="383"/>
      <c r="Q430" s="383"/>
      <c r="R430" s="383"/>
      <c r="S430" s="384">
        <f t="shared" si="77"/>
        <v>0</v>
      </c>
      <c r="U430" s="30">
        <v>413</v>
      </c>
      <c r="V430" s="42"/>
      <c r="X430" s="42"/>
      <c r="Y430" s="42"/>
      <c r="Z430" s="43">
        <f>SUMIFS('AM23.Financial Instruments'!O$7:O$223,'AM23.Financial Instruments'!$M$7:$M$223,D432)</f>
        <v>0</v>
      </c>
      <c r="AA430" s="42"/>
      <c r="AB430" s="42"/>
      <c r="AC430" s="42"/>
      <c r="AD430" s="44">
        <f t="shared" si="78"/>
        <v>0</v>
      </c>
      <c r="AF430" s="45"/>
      <c r="AH430" s="45"/>
      <c r="AI430" s="45"/>
      <c r="AJ430" s="45"/>
      <c r="AK430" s="45"/>
      <c r="AL430" s="45"/>
      <c r="AM430" s="45"/>
      <c r="AN430" s="44">
        <f t="shared" si="79"/>
        <v>0</v>
      </c>
      <c r="AP430" s="396">
        <f t="array" ref="AP430">SUMPRODUCT(V$18:V$217*(H$18:H$217=$D430)*(J$18:J$217))</f>
        <v>0</v>
      </c>
      <c r="AQ430" s="397">
        <f t="shared" si="81"/>
        <v>0</v>
      </c>
      <c r="AR430" s="398">
        <f t="shared" si="82"/>
        <v>0</v>
      </c>
      <c r="AS430" s="397">
        <f t="array" ref="AS430">SUMPRODUCT(AF$18:AF$217*(H$18:H$217=$D430)*(J$18:J$217))</f>
        <v>0</v>
      </c>
      <c r="AT430" s="397">
        <f t="shared" si="83"/>
        <v>0</v>
      </c>
      <c r="AU430" s="398">
        <f t="shared" si="84"/>
        <v>0</v>
      </c>
      <c r="AV430" s="399" t="str">
        <f t="shared" si="85"/>
        <v/>
      </c>
    </row>
    <row r="431" spans="1:48" x14ac:dyDescent="0.2">
      <c r="A431" s="46">
        <f t="shared" si="80"/>
        <v>414</v>
      </c>
      <c r="B431" s="378" t="str">
        <f>IFERROR(VLOOKUP(G431,'AM23.Param'!$C$61:$D$407,2,FALSE),"")</f>
        <v/>
      </c>
      <c r="C431" s="379"/>
      <c r="D431" s="380"/>
      <c r="E431" s="379"/>
      <c r="F431" s="380"/>
      <c r="G431" s="379"/>
      <c r="H431" s="380"/>
      <c r="I431" s="381" t="str">
        <f t="shared" si="76"/>
        <v/>
      </c>
      <c r="J431" s="382"/>
      <c r="K431" s="382"/>
      <c r="L431" s="379"/>
      <c r="M431" s="380"/>
      <c r="N431" s="379"/>
      <c r="O431" s="379"/>
      <c r="P431" s="383"/>
      <c r="Q431" s="383"/>
      <c r="R431" s="383"/>
      <c r="S431" s="384">
        <f t="shared" si="77"/>
        <v>0</v>
      </c>
      <c r="U431" s="30">
        <v>414</v>
      </c>
      <c r="V431" s="42"/>
      <c r="X431" s="42"/>
      <c r="Y431" s="42"/>
      <c r="Z431" s="43">
        <f>SUMIFS('AM23.Financial Instruments'!O$7:O$223,'AM23.Financial Instruments'!$M$7:$M$223,D433)</f>
        <v>0</v>
      </c>
      <c r="AA431" s="42"/>
      <c r="AB431" s="42"/>
      <c r="AC431" s="42"/>
      <c r="AD431" s="44">
        <f t="shared" si="78"/>
        <v>0</v>
      </c>
      <c r="AF431" s="45"/>
      <c r="AH431" s="45"/>
      <c r="AI431" s="45"/>
      <c r="AJ431" s="45"/>
      <c r="AK431" s="45"/>
      <c r="AL431" s="45"/>
      <c r="AM431" s="45"/>
      <c r="AN431" s="44">
        <f t="shared" si="79"/>
        <v>0</v>
      </c>
      <c r="AP431" s="396">
        <f t="array" ref="AP431">SUMPRODUCT(V$18:V$217*(H$18:H$217=$D431)*(J$18:J$217))</f>
        <v>0</v>
      </c>
      <c r="AQ431" s="397">
        <f t="shared" si="81"/>
        <v>0</v>
      </c>
      <c r="AR431" s="398">
        <f t="shared" si="82"/>
        <v>0</v>
      </c>
      <c r="AS431" s="397">
        <f t="array" ref="AS431">SUMPRODUCT(AF$18:AF$217*(H$18:H$217=$D431)*(J$18:J$217))</f>
        <v>0</v>
      </c>
      <c r="AT431" s="397">
        <f t="shared" si="83"/>
        <v>0</v>
      </c>
      <c r="AU431" s="398">
        <f t="shared" si="84"/>
        <v>0</v>
      </c>
      <c r="AV431" s="399" t="str">
        <f t="shared" si="85"/>
        <v/>
      </c>
    </row>
    <row r="432" spans="1:48" x14ac:dyDescent="0.2">
      <c r="A432" s="46">
        <f t="shared" si="80"/>
        <v>415</v>
      </c>
      <c r="B432" s="378" t="str">
        <f>IFERROR(VLOOKUP(G432,'AM23.Param'!$C$61:$D$407,2,FALSE),"")</f>
        <v/>
      </c>
      <c r="C432" s="379"/>
      <c r="D432" s="380"/>
      <c r="E432" s="379"/>
      <c r="F432" s="380"/>
      <c r="G432" s="379"/>
      <c r="H432" s="380"/>
      <c r="I432" s="381" t="str">
        <f t="shared" si="76"/>
        <v/>
      </c>
      <c r="J432" s="382"/>
      <c r="K432" s="382"/>
      <c r="L432" s="379"/>
      <c r="M432" s="380"/>
      <c r="N432" s="379"/>
      <c r="O432" s="379"/>
      <c r="P432" s="383"/>
      <c r="Q432" s="383"/>
      <c r="R432" s="383"/>
      <c r="S432" s="384">
        <f t="shared" si="77"/>
        <v>0</v>
      </c>
      <c r="U432" s="30">
        <v>415</v>
      </c>
      <c r="V432" s="42"/>
      <c r="X432" s="42"/>
      <c r="Y432" s="42"/>
      <c r="Z432" s="43">
        <f>SUMIFS('AM23.Financial Instruments'!O$7:O$223,'AM23.Financial Instruments'!$M$7:$M$223,D434)</f>
        <v>0</v>
      </c>
      <c r="AA432" s="42"/>
      <c r="AB432" s="42"/>
      <c r="AC432" s="42"/>
      <c r="AD432" s="44">
        <f t="shared" si="78"/>
        <v>0</v>
      </c>
      <c r="AF432" s="45"/>
      <c r="AH432" s="45"/>
      <c r="AI432" s="45"/>
      <c r="AJ432" s="45"/>
      <c r="AK432" s="45"/>
      <c r="AL432" s="45"/>
      <c r="AM432" s="45"/>
      <c r="AN432" s="44">
        <f t="shared" si="79"/>
        <v>0</v>
      </c>
      <c r="AP432" s="396">
        <f t="array" ref="AP432">SUMPRODUCT(V$18:V$217*(H$18:H$217=$D432)*(J$18:J$217))</f>
        <v>0</v>
      </c>
      <c r="AQ432" s="397">
        <f t="shared" si="81"/>
        <v>0</v>
      </c>
      <c r="AR432" s="398">
        <f t="shared" si="82"/>
        <v>0</v>
      </c>
      <c r="AS432" s="397">
        <f t="array" ref="AS432">SUMPRODUCT(AF$18:AF$217*(H$18:H$217=$D432)*(J$18:J$217))</f>
        <v>0</v>
      </c>
      <c r="AT432" s="397">
        <f t="shared" si="83"/>
        <v>0</v>
      </c>
      <c r="AU432" s="398">
        <f t="shared" si="84"/>
        <v>0</v>
      </c>
      <c r="AV432" s="399" t="str">
        <f t="shared" si="85"/>
        <v/>
      </c>
    </row>
    <row r="433" spans="1:48" x14ac:dyDescent="0.2">
      <c r="A433" s="46">
        <f t="shared" si="80"/>
        <v>416</v>
      </c>
      <c r="B433" s="378" t="str">
        <f>IFERROR(VLOOKUP(G433,'AM23.Param'!$C$61:$D$407,2,FALSE),"")</f>
        <v/>
      </c>
      <c r="C433" s="379"/>
      <c r="D433" s="380"/>
      <c r="E433" s="379"/>
      <c r="F433" s="380"/>
      <c r="G433" s="379"/>
      <c r="H433" s="380"/>
      <c r="I433" s="381" t="str">
        <f t="shared" si="76"/>
        <v/>
      </c>
      <c r="J433" s="382"/>
      <c r="K433" s="382"/>
      <c r="L433" s="379"/>
      <c r="M433" s="380"/>
      <c r="N433" s="379"/>
      <c r="O433" s="379"/>
      <c r="P433" s="383"/>
      <c r="Q433" s="383"/>
      <c r="R433" s="383"/>
      <c r="S433" s="384">
        <f t="shared" si="77"/>
        <v>0</v>
      </c>
      <c r="U433" s="30">
        <v>416</v>
      </c>
      <c r="V433" s="42"/>
      <c r="X433" s="42"/>
      <c r="Y433" s="42"/>
      <c r="Z433" s="43">
        <f>SUMIFS('AM23.Financial Instruments'!O$7:O$223,'AM23.Financial Instruments'!$M$7:$M$223,D435)</f>
        <v>0</v>
      </c>
      <c r="AA433" s="42"/>
      <c r="AB433" s="42"/>
      <c r="AC433" s="42"/>
      <c r="AD433" s="44">
        <f t="shared" si="78"/>
        <v>0</v>
      </c>
      <c r="AF433" s="45"/>
      <c r="AH433" s="45"/>
      <c r="AI433" s="45"/>
      <c r="AJ433" s="45"/>
      <c r="AK433" s="45"/>
      <c r="AL433" s="45"/>
      <c r="AM433" s="45"/>
      <c r="AN433" s="44">
        <f t="shared" si="79"/>
        <v>0</v>
      </c>
      <c r="AP433" s="396">
        <f t="array" ref="AP433">SUMPRODUCT(V$18:V$217*(H$18:H$217=$D433)*(J$18:J$217))</f>
        <v>0</v>
      </c>
      <c r="AQ433" s="397">
        <f t="shared" si="81"/>
        <v>0</v>
      </c>
      <c r="AR433" s="398">
        <f t="shared" si="82"/>
        <v>0</v>
      </c>
      <c r="AS433" s="397">
        <f t="array" ref="AS433">SUMPRODUCT(AF$18:AF$217*(H$18:H$217=$D433)*(J$18:J$217))</f>
        <v>0</v>
      </c>
      <c r="AT433" s="397">
        <f t="shared" si="83"/>
        <v>0</v>
      </c>
      <c r="AU433" s="398">
        <f t="shared" si="84"/>
        <v>0</v>
      </c>
      <c r="AV433" s="399" t="str">
        <f t="shared" si="85"/>
        <v/>
      </c>
    </row>
    <row r="434" spans="1:48" x14ac:dyDescent="0.2">
      <c r="A434" s="46">
        <f t="shared" si="80"/>
        <v>417</v>
      </c>
      <c r="B434" s="378" t="str">
        <f>IFERROR(VLOOKUP(G434,'AM23.Param'!$C$61:$D$407,2,FALSE),"")</f>
        <v/>
      </c>
      <c r="C434" s="379"/>
      <c r="D434" s="380"/>
      <c r="E434" s="379"/>
      <c r="F434" s="380"/>
      <c r="G434" s="379"/>
      <c r="H434" s="380"/>
      <c r="I434" s="381" t="str">
        <f t="shared" si="76"/>
        <v/>
      </c>
      <c r="J434" s="382"/>
      <c r="K434" s="382"/>
      <c r="L434" s="379"/>
      <c r="M434" s="380"/>
      <c r="N434" s="379"/>
      <c r="O434" s="379"/>
      <c r="P434" s="383"/>
      <c r="Q434" s="383"/>
      <c r="R434" s="383"/>
      <c r="S434" s="384">
        <f t="shared" si="77"/>
        <v>0</v>
      </c>
      <c r="U434" s="30">
        <v>417</v>
      </c>
      <c r="V434" s="42"/>
      <c r="X434" s="42"/>
      <c r="Y434" s="42"/>
      <c r="Z434" s="43">
        <f>SUMIFS('AM23.Financial Instruments'!O$7:O$223,'AM23.Financial Instruments'!$M$7:$M$223,D436)</f>
        <v>0</v>
      </c>
      <c r="AA434" s="42"/>
      <c r="AB434" s="42"/>
      <c r="AC434" s="42"/>
      <c r="AD434" s="44">
        <f t="shared" si="78"/>
        <v>0</v>
      </c>
      <c r="AF434" s="45"/>
      <c r="AH434" s="45"/>
      <c r="AI434" s="45"/>
      <c r="AJ434" s="45"/>
      <c r="AK434" s="45"/>
      <c r="AL434" s="45"/>
      <c r="AM434" s="45"/>
      <c r="AN434" s="44">
        <f t="shared" si="79"/>
        <v>0</v>
      </c>
      <c r="AP434" s="396">
        <f t="array" ref="AP434">SUMPRODUCT(V$18:V$217*(H$18:H$217=$D434)*(J$18:J$217))</f>
        <v>0</v>
      </c>
      <c r="AQ434" s="397">
        <f t="shared" si="81"/>
        <v>0</v>
      </c>
      <c r="AR434" s="398">
        <f t="shared" si="82"/>
        <v>0</v>
      </c>
      <c r="AS434" s="397">
        <f t="array" ref="AS434">SUMPRODUCT(AF$18:AF$217*(H$18:H$217=$D434)*(J$18:J$217))</f>
        <v>0</v>
      </c>
      <c r="AT434" s="397">
        <f t="shared" si="83"/>
        <v>0</v>
      </c>
      <c r="AU434" s="398">
        <f t="shared" si="84"/>
        <v>0</v>
      </c>
      <c r="AV434" s="399" t="str">
        <f t="shared" si="85"/>
        <v/>
      </c>
    </row>
    <row r="435" spans="1:48" x14ac:dyDescent="0.2">
      <c r="A435" s="46">
        <f t="shared" si="80"/>
        <v>418</v>
      </c>
      <c r="B435" s="378" t="str">
        <f>IFERROR(VLOOKUP(G435,'AM23.Param'!$C$61:$D$407,2,FALSE),"")</f>
        <v/>
      </c>
      <c r="C435" s="379"/>
      <c r="D435" s="380"/>
      <c r="E435" s="379"/>
      <c r="F435" s="380"/>
      <c r="G435" s="379"/>
      <c r="H435" s="380"/>
      <c r="I435" s="381" t="str">
        <f t="shared" si="76"/>
        <v/>
      </c>
      <c r="J435" s="382"/>
      <c r="K435" s="382"/>
      <c r="L435" s="379"/>
      <c r="M435" s="380"/>
      <c r="N435" s="379"/>
      <c r="O435" s="379"/>
      <c r="P435" s="383"/>
      <c r="Q435" s="383"/>
      <c r="R435" s="383"/>
      <c r="S435" s="384">
        <f t="shared" si="77"/>
        <v>0</v>
      </c>
      <c r="U435" s="30">
        <v>418</v>
      </c>
      <c r="V435" s="42"/>
      <c r="X435" s="42"/>
      <c r="Y435" s="42"/>
      <c r="Z435" s="43">
        <f>SUMIFS('AM23.Financial Instruments'!O$7:O$223,'AM23.Financial Instruments'!$M$7:$M$223,D437)</f>
        <v>0</v>
      </c>
      <c r="AA435" s="42"/>
      <c r="AB435" s="42"/>
      <c r="AC435" s="42"/>
      <c r="AD435" s="44">
        <f t="shared" si="78"/>
        <v>0</v>
      </c>
      <c r="AF435" s="45"/>
      <c r="AH435" s="45"/>
      <c r="AI435" s="45"/>
      <c r="AJ435" s="45"/>
      <c r="AK435" s="45"/>
      <c r="AL435" s="45"/>
      <c r="AM435" s="45"/>
      <c r="AN435" s="44">
        <f t="shared" si="79"/>
        <v>0</v>
      </c>
      <c r="AP435" s="396">
        <f t="array" ref="AP435">SUMPRODUCT(V$18:V$217*(H$18:H$217=$D435)*(J$18:J$217))</f>
        <v>0</v>
      </c>
      <c r="AQ435" s="397">
        <f t="shared" si="81"/>
        <v>0</v>
      </c>
      <c r="AR435" s="398">
        <f t="shared" si="82"/>
        <v>0</v>
      </c>
      <c r="AS435" s="397">
        <f t="array" ref="AS435">SUMPRODUCT(AF$18:AF$217*(H$18:H$217=$D435)*(J$18:J$217))</f>
        <v>0</v>
      </c>
      <c r="AT435" s="397">
        <f t="shared" si="83"/>
        <v>0</v>
      </c>
      <c r="AU435" s="398">
        <f t="shared" si="84"/>
        <v>0</v>
      </c>
      <c r="AV435" s="399" t="str">
        <f t="shared" si="85"/>
        <v/>
      </c>
    </row>
    <row r="436" spans="1:48" x14ac:dyDescent="0.2">
      <c r="A436" s="46">
        <f t="shared" si="80"/>
        <v>419</v>
      </c>
      <c r="B436" s="378" t="str">
        <f>IFERROR(VLOOKUP(G436,'AM23.Param'!$C$61:$D$407,2,FALSE),"")</f>
        <v/>
      </c>
      <c r="C436" s="379"/>
      <c r="D436" s="380"/>
      <c r="E436" s="379"/>
      <c r="F436" s="380"/>
      <c r="G436" s="379"/>
      <c r="H436" s="380"/>
      <c r="I436" s="381" t="str">
        <f t="shared" si="76"/>
        <v/>
      </c>
      <c r="J436" s="382"/>
      <c r="K436" s="382"/>
      <c r="L436" s="379"/>
      <c r="M436" s="380"/>
      <c r="N436" s="379"/>
      <c r="O436" s="379"/>
      <c r="P436" s="383"/>
      <c r="Q436" s="383"/>
      <c r="R436" s="383"/>
      <c r="S436" s="384">
        <f t="shared" si="77"/>
        <v>0</v>
      </c>
      <c r="U436" s="30">
        <v>419</v>
      </c>
      <c r="V436" s="42"/>
      <c r="X436" s="42"/>
      <c r="Y436" s="42"/>
      <c r="Z436" s="43">
        <f>SUMIFS('AM23.Financial Instruments'!O$7:O$223,'AM23.Financial Instruments'!$M$7:$M$223,D438)</f>
        <v>0</v>
      </c>
      <c r="AA436" s="42"/>
      <c r="AB436" s="42"/>
      <c r="AC436" s="42"/>
      <c r="AD436" s="44">
        <f t="shared" si="78"/>
        <v>0</v>
      </c>
      <c r="AF436" s="45"/>
      <c r="AH436" s="45"/>
      <c r="AI436" s="45"/>
      <c r="AJ436" s="45"/>
      <c r="AK436" s="45"/>
      <c r="AL436" s="45"/>
      <c r="AM436" s="45"/>
      <c r="AN436" s="44">
        <f t="shared" si="79"/>
        <v>0</v>
      </c>
      <c r="AP436" s="396">
        <f t="array" ref="AP436">SUMPRODUCT(V$18:V$217*(H$18:H$217=$D436)*(J$18:J$217))</f>
        <v>0</v>
      </c>
      <c r="AQ436" s="397">
        <f t="shared" si="81"/>
        <v>0</v>
      </c>
      <c r="AR436" s="398">
        <f t="shared" si="82"/>
        <v>0</v>
      </c>
      <c r="AS436" s="397">
        <f t="array" ref="AS436">SUMPRODUCT(AF$18:AF$217*(H$18:H$217=$D436)*(J$18:J$217))</f>
        <v>0</v>
      </c>
      <c r="AT436" s="397">
        <f t="shared" si="83"/>
        <v>0</v>
      </c>
      <c r="AU436" s="398">
        <f t="shared" si="84"/>
        <v>0</v>
      </c>
      <c r="AV436" s="399" t="str">
        <f t="shared" si="85"/>
        <v/>
      </c>
    </row>
    <row r="437" spans="1:48" x14ac:dyDescent="0.2">
      <c r="A437" s="46">
        <f t="shared" si="80"/>
        <v>420</v>
      </c>
      <c r="B437" s="378" t="str">
        <f>IFERROR(VLOOKUP(G437,'AM23.Param'!$C$61:$D$407,2,FALSE),"")</f>
        <v/>
      </c>
      <c r="C437" s="379"/>
      <c r="D437" s="380"/>
      <c r="E437" s="379"/>
      <c r="F437" s="380"/>
      <c r="G437" s="379"/>
      <c r="H437" s="380"/>
      <c r="I437" s="381" t="str">
        <f t="shared" si="76"/>
        <v/>
      </c>
      <c r="J437" s="382"/>
      <c r="K437" s="382"/>
      <c r="L437" s="379"/>
      <c r="M437" s="380"/>
      <c r="N437" s="379"/>
      <c r="O437" s="379"/>
      <c r="P437" s="383"/>
      <c r="Q437" s="383"/>
      <c r="R437" s="383"/>
      <c r="S437" s="384">
        <f t="shared" si="77"/>
        <v>0</v>
      </c>
      <c r="U437" s="30">
        <v>420</v>
      </c>
      <c r="V437" s="42"/>
      <c r="X437" s="42"/>
      <c r="Y437" s="42"/>
      <c r="Z437" s="43">
        <f>SUMIFS('AM23.Financial Instruments'!O$7:O$223,'AM23.Financial Instruments'!$M$7:$M$223,D439)</f>
        <v>0</v>
      </c>
      <c r="AA437" s="42"/>
      <c r="AB437" s="42"/>
      <c r="AC437" s="42"/>
      <c r="AD437" s="44">
        <f t="shared" si="78"/>
        <v>0</v>
      </c>
      <c r="AF437" s="45"/>
      <c r="AH437" s="45"/>
      <c r="AI437" s="45"/>
      <c r="AJ437" s="45"/>
      <c r="AK437" s="45"/>
      <c r="AL437" s="45"/>
      <c r="AM437" s="45"/>
      <c r="AN437" s="44">
        <f t="shared" si="79"/>
        <v>0</v>
      </c>
      <c r="AP437" s="396">
        <f t="array" ref="AP437">SUMPRODUCT(V$18:V$217*(H$18:H$217=$D437)*(J$18:J$217))</f>
        <v>0</v>
      </c>
      <c r="AQ437" s="397">
        <f t="shared" si="81"/>
        <v>0</v>
      </c>
      <c r="AR437" s="398">
        <f t="shared" si="82"/>
        <v>0</v>
      </c>
      <c r="AS437" s="397">
        <f t="array" ref="AS437">SUMPRODUCT(AF$18:AF$217*(H$18:H$217=$D437)*(J$18:J$217))</f>
        <v>0</v>
      </c>
      <c r="AT437" s="397">
        <f t="shared" si="83"/>
        <v>0</v>
      </c>
      <c r="AU437" s="398">
        <f t="shared" si="84"/>
        <v>0</v>
      </c>
      <c r="AV437" s="399" t="str">
        <f t="shared" si="85"/>
        <v/>
      </c>
    </row>
    <row r="438" spans="1:48" x14ac:dyDescent="0.2">
      <c r="A438" s="46">
        <f t="shared" si="80"/>
        <v>421</v>
      </c>
      <c r="B438" s="378" t="str">
        <f>IFERROR(VLOOKUP(G438,'AM23.Param'!$C$61:$D$407,2,FALSE),"")</f>
        <v/>
      </c>
      <c r="C438" s="379"/>
      <c r="D438" s="380"/>
      <c r="E438" s="379"/>
      <c r="F438" s="380"/>
      <c r="G438" s="379"/>
      <c r="H438" s="380"/>
      <c r="I438" s="381" t="str">
        <f t="shared" si="76"/>
        <v/>
      </c>
      <c r="J438" s="382"/>
      <c r="K438" s="382"/>
      <c r="L438" s="379"/>
      <c r="M438" s="380"/>
      <c r="N438" s="379"/>
      <c r="O438" s="379"/>
      <c r="P438" s="383"/>
      <c r="Q438" s="383"/>
      <c r="R438" s="383"/>
      <c r="S438" s="384">
        <f t="shared" si="77"/>
        <v>0</v>
      </c>
      <c r="U438" s="30">
        <v>421</v>
      </c>
      <c r="V438" s="42"/>
      <c r="X438" s="42"/>
      <c r="Y438" s="42"/>
      <c r="Z438" s="43">
        <f>SUMIFS('AM23.Financial Instruments'!O$7:O$223,'AM23.Financial Instruments'!$M$7:$M$223,D440)</f>
        <v>0</v>
      </c>
      <c r="AA438" s="42"/>
      <c r="AB438" s="42"/>
      <c r="AC438" s="42"/>
      <c r="AD438" s="44">
        <f t="shared" si="78"/>
        <v>0</v>
      </c>
      <c r="AF438" s="45"/>
      <c r="AH438" s="45"/>
      <c r="AI438" s="45"/>
      <c r="AJ438" s="45"/>
      <c r="AK438" s="45"/>
      <c r="AL438" s="45"/>
      <c r="AM438" s="45"/>
      <c r="AN438" s="44">
        <f t="shared" si="79"/>
        <v>0</v>
      </c>
      <c r="AP438" s="396">
        <f t="array" ref="AP438">SUMPRODUCT(V$18:V$217*(H$18:H$217=$D438)*(J$18:J$217))</f>
        <v>0</v>
      </c>
      <c r="AQ438" s="397">
        <f t="shared" si="81"/>
        <v>0</v>
      </c>
      <c r="AR438" s="398">
        <f t="shared" si="82"/>
        <v>0</v>
      </c>
      <c r="AS438" s="397">
        <f t="array" ref="AS438">SUMPRODUCT(AF$18:AF$217*(H$18:H$217=$D438)*(J$18:J$217))</f>
        <v>0</v>
      </c>
      <c r="AT438" s="397">
        <f t="shared" si="83"/>
        <v>0</v>
      </c>
      <c r="AU438" s="398">
        <f t="shared" si="84"/>
        <v>0</v>
      </c>
      <c r="AV438" s="399" t="str">
        <f t="shared" si="85"/>
        <v/>
      </c>
    </row>
    <row r="439" spans="1:48" x14ac:dyDescent="0.2">
      <c r="A439" s="46">
        <f t="shared" si="80"/>
        <v>422</v>
      </c>
      <c r="B439" s="378" t="str">
        <f>IFERROR(VLOOKUP(G439,'AM23.Param'!$C$61:$D$407,2,FALSE),"")</f>
        <v/>
      </c>
      <c r="C439" s="379"/>
      <c r="D439" s="380"/>
      <c r="E439" s="379"/>
      <c r="F439" s="380"/>
      <c r="G439" s="379"/>
      <c r="H439" s="380"/>
      <c r="I439" s="381" t="str">
        <f t="shared" si="76"/>
        <v/>
      </c>
      <c r="J439" s="382"/>
      <c r="K439" s="382"/>
      <c r="L439" s="379"/>
      <c r="M439" s="380"/>
      <c r="N439" s="379"/>
      <c r="O439" s="379"/>
      <c r="P439" s="383"/>
      <c r="Q439" s="383"/>
      <c r="R439" s="383"/>
      <c r="S439" s="384">
        <f t="shared" si="77"/>
        <v>0</v>
      </c>
      <c r="U439" s="30">
        <v>422</v>
      </c>
      <c r="V439" s="42"/>
      <c r="X439" s="42"/>
      <c r="Y439" s="42"/>
      <c r="Z439" s="43">
        <f>SUMIFS('AM23.Financial Instruments'!O$7:O$223,'AM23.Financial Instruments'!$M$7:$M$223,D441)</f>
        <v>0</v>
      </c>
      <c r="AA439" s="42"/>
      <c r="AB439" s="42"/>
      <c r="AC439" s="42"/>
      <c r="AD439" s="44">
        <f t="shared" si="78"/>
        <v>0</v>
      </c>
      <c r="AF439" s="45"/>
      <c r="AH439" s="45"/>
      <c r="AI439" s="45"/>
      <c r="AJ439" s="45"/>
      <c r="AK439" s="45"/>
      <c r="AL439" s="45"/>
      <c r="AM439" s="45"/>
      <c r="AN439" s="44">
        <f t="shared" si="79"/>
        <v>0</v>
      </c>
      <c r="AP439" s="396">
        <f t="array" ref="AP439">SUMPRODUCT(V$18:V$217*(H$18:H$217=$D439)*(J$18:J$217))</f>
        <v>0</v>
      </c>
      <c r="AQ439" s="397">
        <f t="shared" si="81"/>
        <v>0</v>
      </c>
      <c r="AR439" s="398">
        <f t="shared" si="82"/>
        <v>0</v>
      </c>
      <c r="AS439" s="397">
        <f t="array" ref="AS439">SUMPRODUCT(AF$18:AF$217*(H$18:H$217=$D439)*(J$18:J$217))</f>
        <v>0</v>
      </c>
      <c r="AT439" s="397">
        <f t="shared" si="83"/>
        <v>0</v>
      </c>
      <c r="AU439" s="398">
        <f t="shared" si="84"/>
        <v>0</v>
      </c>
      <c r="AV439" s="399" t="str">
        <f t="shared" si="85"/>
        <v/>
      </c>
    </row>
    <row r="440" spans="1:48" x14ac:dyDescent="0.2">
      <c r="A440" s="46">
        <f t="shared" si="80"/>
        <v>423</v>
      </c>
      <c r="B440" s="378" t="str">
        <f>IFERROR(VLOOKUP(G440,'AM23.Param'!$C$61:$D$407,2,FALSE),"")</f>
        <v/>
      </c>
      <c r="C440" s="379"/>
      <c r="D440" s="380"/>
      <c r="E440" s="379"/>
      <c r="F440" s="380"/>
      <c r="G440" s="379"/>
      <c r="H440" s="380"/>
      <c r="I440" s="381" t="str">
        <f t="shared" si="76"/>
        <v/>
      </c>
      <c r="J440" s="382"/>
      <c r="K440" s="382"/>
      <c r="L440" s="379"/>
      <c r="M440" s="380"/>
      <c r="N440" s="379"/>
      <c r="O440" s="379"/>
      <c r="P440" s="383"/>
      <c r="Q440" s="383"/>
      <c r="R440" s="383"/>
      <c r="S440" s="384">
        <f t="shared" si="77"/>
        <v>0</v>
      </c>
      <c r="U440" s="30">
        <v>423</v>
      </c>
      <c r="V440" s="42"/>
      <c r="X440" s="42"/>
      <c r="Y440" s="42"/>
      <c r="Z440" s="43">
        <f>SUMIFS('AM23.Financial Instruments'!O$7:O$223,'AM23.Financial Instruments'!$M$7:$M$223,D442)</f>
        <v>0</v>
      </c>
      <c r="AA440" s="42"/>
      <c r="AB440" s="42"/>
      <c r="AC440" s="42"/>
      <c r="AD440" s="44">
        <f t="shared" si="78"/>
        <v>0</v>
      </c>
      <c r="AF440" s="45"/>
      <c r="AH440" s="45"/>
      <c r="AI440" s="45"/>
      <c r="AJ440" s="45"/>
      <c r="AK440" s="45"/>
      <c r="AL440" s="45"/>
      <c r="AM440" s="45"/>
      <c r="AN440" s="44">
        <f t="shared" si="79"/>
        <v>0</v>
      </c>
      <c r="AP440" s="396">
        <f t="array" ref="AP440">SUMPRODUCT(V$18:V$217*(H$18:H$217=$D440)*(J$18:J$217))</f>
        <v>0</v>
      </c>
      <c r="AQ440" s="397">
        <f t="shared" si="81"/>
        <v>0</v>
      </c>
      <c r="AR440" s="398">
        <f t="shared" si="82"/>
        <v>0</v>
      </c>
      <c r="AS440" s="397">
        <f t="array" ref="AS440">SUMPRODUCT(AF$18:AF$217*(H$18:H$217=$D440)*(J$18:J$217))</f>
        <v>0</v>
      </c>
      <c r="AT440" s="397">
        <f t="shared" si="83"/>
        <v>0</v>
      </c>
      <c r="AU440" s="398">
        <f t="shared" si="84"/>
        <v>0</v>
      </c>
      <c r="AV440" s="399" t="str">
        <f t="shared" si="85"/>
        <v/>
      </c>
    </row>
    <row r="441" spans="1:48" x14ac:dyDescent="0.2">
      <c r="A441" s="46">
        <f t="shared" si="80"/>
        <v>424</v>
      </c>
      <c r="B441" s="378" t="str">
        <f>IFERROR(VLOOKUP(G441,'AM23.Param'!$C$61:$D$407,2,FALSE),"")</f>
        <v/>
      </c>
      <c r="C441" s="379"/>
      <c r="D441" s="380"/>
      <c r="E441" s="379"/>
      <c r="F441" s="380"/>
      <c r="G441" s="379"/>
      <c r="H441" s="380"/>
      <c r="I441" s="381" t="str">
        <f t="shared" si="76"/>
        <v/>
      </c>
      <c r="J441" s="382"/>
      <c r="K441" s="382"/>
      <c r="L441" s="379"/>
      <c r="M441" s="380"/>
      <c r="N441" s="379"/>
      <c r="O441" s="379"/>
      <c r="P441" s="383"/>
      <c r="Q441" s="383"/>
      <c r="R441" s="383"/>
      <c r="S441" s="384">
        <f t="shared" si="77"/>
        <v>0</v>
      </c>
      <c r="U441" s="30">
        <v>424</v>
      </c>
      <c r="V441" s="42"/>
      <c r="X441" s="42"/>
      <c r="Y441" s="42"/>
      <c r="Z441" s="43">
        <f>SUMIFS('AM23.Financial Instruments'!O$7:O$223,'AM23.Financial Instruments'!$M$7:$M$223,D443)</f>
        <v>0</v>
      </c>
      <c r="AA441" s="42"/>
      <c r="AB441" s="42"/>
      <c r="AC441" s="42"/>
      <c r="AD441" s="44">
        <f t="shared" si="78"/>
        <v>0</v>
      </c>
      <c r="AF441" s="45"/>
      <c r="AH441" s="45"/>
      <c r="AI441" s="45"/>
      <c r="AJ441" s="45"/>
      <c r="AK441" s="45"/>
      <c r="AL441" s="45"/>
      <c r="AM441" s="45"/>
      <c r="AN441" s="44">
        <f t="shared" si="79"/>
        <v>0</v>
      </c>
      <c r="AP441" s="396">
        <f t="array" ref="AP441">SUMPRODUCT(V$18:V$217*(H$18:H$217=$D441)*(J$18:J$217))</f>
        <v>0</v>
      </c>
      <c r="AQ441" s="397">
        <f t="shared" si="81"/>
        <v>0</v>
      </c>
      <c r="AR441" s="398">
        <f t="shared" si="82"/>
        <v>0</v>
      </c>
      <c r="AS441" s="397">
        <f t="array" ref="AS441">SUMPRODUCT(AF$18:AF$217*(H$18:H$217=$D441)*(J$18:J$217))</f>
        <v>0</v>
      </c>
      <c r="AT441" s="397">
        <f t="shared" si="83"/>
        <v>0</v>
      </c>
      <c r="AU441" s="398">
        <f t="shared" si="84"/>
        <v>0</v>
      </c>
      <c r="AV441" s="399" t="str">
        <f t="shared" si="85"/>
        <v/>
      </c>
    </row>
    <row r="442" spans="1:48" x14ac:dyDescent="0.2">
      <c r="A442" s="46">
        <f t="shared" si="80"/>
        <v>425</v>
      </c>
      <c r="B442" s="378" t="str">
        <f>IFERROR(VLOOKUP(G442,'AM23.Param'!$C$61:$D$407,2,FALSE),"")</f>
        <v/>
      </c>
      <c r="C442" s="379"/>
      <c r="D442" s="380"/>
      <c r="E442" s="379"/>
      <c r="F442" s="380"/>
      <c r="G442" s="379"/>
      <c r="H442" s="380"/>
      <c r="I442" s="381" t="str">
        <f t="shared" si="76"/>
        <v/>
      </c>
      <c r="J442" s="382"/>
      <c r="K442" s="382"/>
      <c r="L442" s="379"/>
      <c r="M442" s="380"/>
      <c r="N442" s="379"/>
      <c r="O442" s="379"/>
      <c r="P442" s="383"/>
      <c r="Q442" s="383"/>
      <c r="R442" s="383"/>
      <c r="S442" s="384">
        <f t="shared" si="77"/>
        <v>0</v>
      </c>
      <c r="U442" s="30">
        <v>425</v>
      </c>
      <c r="V442" s="42"/>
      <c r="X442" s="42"/>
      <c r="Y442" s="42"/>
      <c r="Z442" s="43">
        <f>SUMIFS('AM23.Financial Instruments'!O$7:O$223,'AM23.Financial Instruments'!$M$7:$M$223,D444)</f>
        <v>0</v>
      </c>
      <c r="AA442" s="42"/>
      <c r="AB442" s="42"/>
      <c r="AC442" s="42"/>
      <c r="AD442" s="44">
        <f t="shared" si="78"/>
        <v>0</v>
      </c>
      <c r="AF442" s="45"/>
      <c r="AH442" s="45"/>
      <c r="AI442" s="45"/>
      <c r="AJ442" s="45"/>
      <c r="AK442" s="45"/>
      <c r="AL442" s="45"/>
      <c r="AM442" s="45"/>
      <c r="AN442" s="44">
        <f t="shared" si="79"/>
        <v>0</v>
      </c>
      <c r="AP442" s="396">
        <f t="array" ref="AP442">SUMPRODUCT(V$18:V$217*(H$18:H$217=$D442)*(J$18:J$217))</f>
        <v>0</v>
      </c>
      <c r="AQ442" s="397">
        <f t="shared" si="81"/>
        <v>0</v>
      </c>
      <c r="AR442" s="398">
        <f t="shared" si="82"/>
        <v>0</v>
      </c>
      <c r="AS442" s="397">
        <f t="array" ref="AS442">SUMPRODUCT(AF$18:AF$217*(H$18:H$217=$D442)*(J$18:J$217))</f>
        <v>0</v>
      </c>
      <c r="AT442" s="397">
        <f t="shared" si="83"/>
        <v>0</v>
      </c>
      <c r="AU442" s="398">
        <f t="shared" si="84"/>
        <v>0</v>
      </c>
      <c r="AV442" s="399" t="str">
        <f t="shared" si="85"/>
        <v/>
      </c>
    </row>
    <row r="443" spans="1:48" x14ac:dyDescent="0.2">
      <c r="A443" s="46">
        <f t="shared" si="80"/>
        <v>426</v>
      </c>
      <c r="B443" s="378" t="str">
        <f>IFERROR(VLOOKUP(G443,'AM23.Param'!$C$61:$D$407,2,FALSE),"")</f>
        <v/>
      </c>
      <c r="C443" s="379"/>
      <c r="D443" s="380"/>
      <c r="E443" s="379"/>
      <c r="F443" s="380"/>
      <c r="G443" s="379"/>
      <c r="H443" s="380"/>
      <c r="I443" s="381" t="str">
        <f t="shared" si="76"/>
        <v/>
      </c>
      <c r="J443" s="382"/>
      <c r="K443" s="382"/>
      <c r="L443" s="379"/>
      <c r="M443" s="380"/>
      <c r="N443" s="379"/>
      <c r="O443" s="379"/>
      <c r="P443" s="383"/>
      <c r="Q443" s="383"/>
      <c r="R443" s="383"/>
      <c r="S443" s="384">
        <f t="shared" si="77"/>
        <v>0</v>
      </c>
      <c r="U443" s="30">
        <v>426</v>
      </c>
      <c r="V443" s="42"/>
      <c r="X443" s="42"/>
      <c r="Y443" s="42"/>
      <c r="Z443" s="43">
        <f>SUMIFS('AM23.Financial Instruments'!O$7:O$223,'AM23.Financial Instruments'!$M$7:$M$223,D445)</f>
        <v>0</v>
      </c>
      <c r="AA443" s="42"/>
      <c r="AB443" s="42"/>
      <c r="AC443" s="42"/>
      <c r="AD443" s="44">
        <f t="shared" si="78"/>
        <v>0</v>
      </c>
      <c r="AF443" s="45"/>
      <c r="AH443" s="45"/>
      <c r="AI443" s="45"/>
      <c r="AJ443" s="45"/>
      <c r="AK443" s="45"/>
      <c r="AL443" s="45"/>
      <c r="AM443" s="45"/>
      <c r="AN443" s="44">
        <f t="shared" si="79"/>
        <v>0</v>
      </c>
      <c r="AP443" s="396">
        <f t="array" ref="AP443">SUMPRODUCT(V$18:V$217*(H$18:H$217=$D443)*(J$18:J$217))</f>
        <v>0</v>
      </c>
      <c r="AQ443" s="397">
        <f t="shared" si="81"/>
        <v>0</v>
      </c>
      <c r="AR443" s="398">
        <f t="shared" si="82"/>
        <v>0</v>
      </c>
      <c r="AS443" s="397">
        <f t="array" ref="AS443">SUMPRODUCT(AF$18:AF$217*(H$18:H$217=$D443)*(J$18:J$217))</f>
        <v>0</v>
      </c>
      <c r="AT443" s="397">
        <f t="shared" si="83"/>
        <v>0</v>
      </c>
      <c r="AU443" s="398">
        <f t="shared" si="84"/>
        <v>0</v>
      </c>
      <c r="AV443" s="399" t="str">
        <f t="shared" si="85"/>
        <v/>
      </c>
    </row>
    <row r="444" spans="1:48" x14ac:dyDescent="0.2">
      <c r="A444" s="46">
        <f t="shared" si="80"/>
        <v>427</v>
      </c>
      <c r="B444" s="378" t="str">
        <f>IFERROR(VLOOKUP(G444,'AM23.Param'!$C$61:$D$407,2,FALSE),"")</f>
        <v/>
      </c>
      <c r="C444" s="379"/>
      <c r="D444" s="380"/>
      <c r="E444" s="379"/>
      <c r="F444" s="380"/>
      <c r="G444" s="379"/>
      <c r="H444" s="380"/>
      <c r="I444" s="381" t="str">
        <f t="shared" si="76"/>
        <v/>
      </c>
      <c r="J444" s="382"/>
      <c r="K444" s="382"/>
      <c r="L444" s="379"/>
      <c r="M444" s="380"/>
      <c r="N444" s="379"/>
      <c r="O444" s="379"/>
      <c r="P444" s="383"/>
      <c r="Q444" s="383"/>
      <c r="R444" s="383"/>
      <c r="S444" s="384">
        <f t="shared" si="77"/>
        <v>0</v>
      </c>
      <c r="U444" s="30">
        <v>427</v>
      </c>
      <c r="V444" s="42"/>
      <c r="X444" s="42"/>
      <c r="Y444" s="42"/>
      <c r="Z444" s="43">
        <f>SUMIFS('AM23.Financial Instruments'!O$7:O$223,'AM23.Financial Instruments'!$M$7:$M$223,D446)</f>
        <v>0</v>
      </c>
      <c r="AA444" s="42"/>
      <c r="AB444" s="42"/>
      <c r="AC444" s="42"/>
      <c r="AD444" s="44">
        <f t="shared" si="78"/>
        <v>0</v>
      </c>
      <c r="AF444" s="45"/>
      <c r="AH444" s="45"/>
      <c r="AI444" s="45"/>
      <c r="AJ444" s="45"/>
      <c r="AK444" s="45"/>
      <c r="AL444" s="45"/>
      <c r="AM444" s="45"/>
      <c r="AN444" s="44">
        <f t="shared" si="79"/>
        <v>0</v>
      </c>
      <c r="AP444" s="396">
        <f t="array" ref="AP444">SUMPRODUCT(V$18:V$217*(H$18:H$217=$D444)*(J$18:J$217))</f>
        <v>0</v>
      </c>
      <c r="AQ444" s="397">
        <f t="shared" si="81"/>
        <v>0</v>
      </c>
      <c r="AR444" s="398">
        <f t="shared" si="82"/>
        <v>0</v>
      </c>
      <c r="AS444" s="397">
        <f t="array" ref="AS444">SUMPRODUCT(AF$18:AF$217*(H$18:H$217=$D444)*(J$18:J$217))</f>
        <v>0</v>
      </c>
      <c r="AT444" s="397">
        <f t="shared" si="83"/>
        <v>0</v>
      </c>
      <c r="AU444" s="398">
        <f t="shared" si="84"/>
        <v>0</v>
      </c>
      <c r="AV444" s="399" t="str">
        <f t="shared" si="85"/>
        <v/>
      </c>
    </row>
    <row r="445" spans="1:48" x14ac:dyDescent="0.2">
      <c r="A445" s="46">
        <f t="shared" si="80"/>
        <v>428</v>
      </c>
      <c r="B445" s="378" t="str">
        <f>IFERROR(VLOOKUP(G445,'AM23.Param'!$C$61:$D$407,2,FALSE),"")</f>
        <v/>
      </c>
      <c r="C445" s="379"/>
      <c r="D445" s="380"/>
      <c r="E445" s="379"/>
      <c r="F445" s="380"/>
      <c r="G445" s="379"/>
      <c r="H445" s="380"/>
      <c r="I445" s="381" t="str">
        <f t="shared" si="76"/>
        <v/>
      </c>
      <c r="J445" s="382"/>
      <c r="K445" s="382"/>
      <c r="L445" s="379"/>
      <c r="M445" s="380"/>
      <c r="N445" s="379"/>
      <c r="O445" s="379"/>
      <c r="P445" s="383"/>
      <c r="Q445" s="383"/>
      <c r="R445" s="383"/>
      <c r="S445" s="384">
        <f t="shared" si="77"/>
        <v>0</v>
      </c>
      <c r="U445" s="30">
        <v>428</v>
      </c>
      <c r="V445" s="42"/>
      <c r="X445" s="42"/>
      <c r="Y445" s="42"/>
      <c r="Z445" s="43">
        <f>SUMIFS('AM23.Financial Instruments'!O$7:O$223,'AM23.Financial Instruments'!$M$7:$M$223,D447)</f>
        <v>0</v>
      </c>
      <c r="AA445" s="42"/>
      <c r="AB445" s="42"/>
      <c r="AC445" s="42"/>
      <c r="AD445" s="44">
        <f t="shared" si="78"/>
        <v>0</v>
      </c>
      <c r="AF445" s="45"/>
      <c r="AH445" s="45"/>
      <c r="AI445" s="45"/>
      <c r="AJ445" s="45"/>
      <c r="AK445" s="45"/>
      <c r="AL445" s="45"/>
      <c r="AM445" s="45"/>
      <c r="AN445" s="44">
        <f t="shared" si="79"/>
        <v>0</v>
      </c>
      <c r="AP445" s="396">
        <f t="array" ref="AP445">SUMPRODUCT(V$18:V$217*(H$18:H$217=$D445)*(J$18:J$217))</f>
        <v>0</v>
      </c>
      <c r="AQ445" s="397">
        <f t="shared" si="81"/>
        <v>0</v>
      </c>
      <c r="AR445" s="398">
        <f t="shared" si="82"/>
        <v>0</v>
      </c>
      <c r="AS445" s="397">
        <f t="array" ref="AS445">SUMPRODUCT(AF$18:AF$217*(H$18:H$217=$D445)*(J$18:J$217))</f>
        <v>0</v>
      </c>
      <c r="AT445" s="397">
        <f t="shared" si="83"/>
        <v>0</v>
      </c>
      <c r="AU445" s="398">
        <f t="shared" si="84"/>
        <v>0</v>
      </c>
      <c r="AV445" s="399" t="str">
        <f t="shared" si="85"/>
        <v/>
      </c>
    </row>
    <row r="446" spans="1:48" x14ac:dyDescent="0.2">
      <c r="A446" s="46">
        <f t="shared" si="80"/>
        <v>429</v>
      </c>
      <c r="B446" s="378" t="str">
        <f>IFERROR(VLOOKUP(G446,'AM23.Param'!$C$61:$D$407,2,FALSE),"")</f>
        <v/>
      </c>
      <c r="C446" s="379"/>
      <c r="D446" s="380"/>
      <c r="E446" s="379"/>
      <c r="F446" s="380"/>
      <c r="G446" s="379"/>
      <c r="H446" s="380"/>
      <c r="I446" s="381" t="str">
        <f t="shared" si="76"/>
        <v/>
      </c>
      <c r="J446" s="382"/>
      <c r="K446" s="382"/>
      <c r="L446" s="379"/>
      <c r="M446" s="380"/>
      <c r="N446" s="379"/>
      <c r="O446" s="379"/>
      <c r="P446" s="383"/>
      <c r="Q446" s="383"/>
      <c r="R446" s="383"/>
      <c r="S446" s="384">
        <f t="shared" si="77"/>
        <v>0</v>
      </c>
      <c r="U446" s="30">
        <v>429</v>
      </c>
      <c r="V446" s="42"/>
      <c r="X446" s="42"/>
      <c r="Y446" s="42"/>
      <c r="Z446" s="43">
        <f>SUMIFS('AM23.Financial Instruments'!O$7:O$223,'AM23.Financial Instruments'!$M$7:$M$223,D448)</f>
        <v>0</v>
      </c>
      <c r="AA446" s="42"/>
      <c r="AB446" s="42"/>
      <c r="AC446" s="42"/>
      <c r="AD446" s="44">
        <f t="shared" si="78"/>
        <v>0</v>
      </c>
      <c r="AF446" s="45"/>
      <c r="AH446" s="45"/>
      <c r="AI446" s="45"/>
      <c r="AJ446" s="45"/>
      <c r="AK446" s="45"/>
      <c r="AL446" s="45"/>
      <c r="AM446" s="45"/>
      <c r="AN446" s="44">
        <f t="shared" si="79"/>
        <v>0</v>
      </c>
      <c r="AP446" s="396">
        <f t="array" ref="AP446">SUMPRODUCT(V$18:V$217*(H$18:H$217=$D446)*(J$18:J$217))</f>
        <v>0</v>
      </c>
      <c r="AQ446" s="397">
        <f t="shared" si="81"/>
        <v>0</v>
      </c>
      <c r="AR446" s="398">
        <f t="shared" si="82"/>
        <v>0</v>
      </c>
      <c r="AS446" s="397">
        <f t="array" ref="AS446">SUMPRODUCT(AF$18:AF$217*(H$18:H$217=$D446)*(J$18:J$217))</f>
        <v>0</v>
      </c>
      <c r="AT446" s="397">
        <f t="shared" si="83"/>
        <v>0</v>
      </c>
      <c r="AU446" s="398">
        <f t="shared" si="84"/>
        <v>0</v>
      </c>
      <c r="AV446" s="399" t="str">
        <f t="shared" si="85"/>
        <v/>
      </c>
    </row>
    <row r="447" spans="1:48" x14ac:dyDescent="0.2">
      <c r="A447" s="46">
        <f t="shared" si="80"/>
        <v>430</v>
      </c>
      <c r="B447" s="378" t="str">
        <f>IFERROR(VLOOKUP(G447,'AM23.Param'!$C$61:$D$407,2,FALSE),"")</f>
        <v/>
      </c>
      <c r="C447" s="379"/>
      <c r="D447" s="380"/>
      <c r="E447" s="379"/>
      <c r="F447" s="380"/>
      <c r="G447" s="379"/>
      <c r="H447" s="380"/>
      <c r="I447" s="381" t="str">
        <f t="shared" si="76"/>
        <v/>
      </c>
      <c r="J447" s="382"/>
      <c r="K447" s="382"/>
      <c r="L447" s="379"/>
      <c r="M447" s="380"/>
      <c r="N447" s="379"/>
      <c r="O447" s="379"/>
      <c r="P447" s="383"/>
      <c r="Q447" s="383"/>
      <c r="R447" s="383"/>
      <c r="S447" s="384">
        <f t="shared" si="77"/>
        <v>0</v>
      </c>
      <c r="U447" s="30">
        <v>430</v>
      </c>
      <c r="V447" s="42"/>
      <c r="X447" s="42"/>
      <c r="Y447" s="42"/>
      <c r="Z447" s="43">
        <f>SUMIFS('AM23.Financial Instruments'!O$7:O$223,'AM23.Financial Instruments'!$M$7:$M$223,D449)</f>
        <v>0</v>
      </c>
      <c r="AA447" s="42"/>
      <c r="AB447" s="42"/>
      <c r="AC447" s="42"/>
      <c r="AD447" s="44">
        <f t="shared" si="78"/>
        <v>0</v>
      </c>
      <c r="AF447" s="45"/>
      <c r="AH447" s="45"/>
      <c r="AI447" s="45"/>
      <c r="AJ447" s="45"/>
      <c r="AK447" s="45"/>
      <c r="AL447" s="45"/>
      <c r="AM447" s="45"/>
      <c r="AN447" s="44">
        <f t="shared" si="79"/>
        <v>0</v>
      </c>
      <c r="AP447" s="396">
        <f t="array" ref="AP447">SUMPRODUCT(V$18:V$217*(H$18:H$217=$D447)*(J$18:J$217))</f>
        <v>0</v>
      </c>
      <c r="AQ447" s="397">
        <f t="shared" si="81"/>
        <v>0</v>
      </c>
      <c r="AR447" s="398">
        <f t="shared" si="82"/>
        <v>0</v>
      </c>
      <c r="AS447" s="397">
        <f t="array" ref="AS447">SUMPRODUCT(AF$18:AF$217*(H$18:H$217=$D447)*(J$18:J$217))</f>
        <v>0</v>
      </c>
      <c r="AT447" s="397">
        <f t="shared" si="83"/>
        <v>0</v>
      </c>
      <c r="AU447" s="398">
        <f t="shared" si="84"/>
        <v>0</v>
      </c>
      <c r="AV447" s="399" t="str">
        <f t="shared" si="85"/>
        <v/>
      </c>
    </row>
    <row r="448" spans="1:48" x14ac:dyDescent="0.2">
      <c r="A448" s="46">
        <f t="shared" si="80"/>
        <v>431</v>
      </c>
      <c r="B448" s="378" t="str">
        <f>IFERROR(VLOOKUP(G448,'AM23.Param'!$C$61:$D$407,2,FALSE),"")</f>
        <v/>
      </c>
      <c r="C448" s="379"/>
      <c r="D448" s="380"/>
      <c r="E448" s="379"/>
      <c r="F448" s="380"/>
      <c r="G448" s="379"/>
      <c r="H448" s="380"/>
      <c r="I448" s="381" t="str">
        <f t="shared" si="76"/>
        <v/>
      </c>
      <c r="J448" s="382"/>
      <c r="K448" s="382"/>
      <c r="L448" s="379"/>
      <c r="M448" s="380"/>
      <c r="N448" s="379"/>
      <c r="O448" s="379"/>
      <c r="P448" s="383"/>
      <c r="Q448" s="383"/>
      <c r="R448" s="383"/>
      <c r="S448" s="384">
        <f t="shared" si="77"/>
        <v>0</v>
      </c>
      <c r="U448" s="30">
        <v>431</v>
      </c>
      <c r="V448" s="42"/>
      <c r="X448" s="42"/>
      <c r="Y448" s="42"/>
      <c r="Z448" s="43">
        <f>SUMIFS('AM23.Financial Instruments'!O$7:O$223,'AM23.Financial Instruments'!$M$7:$M$223,D450)</f>
        <v>0</v>
      </c>
      <c r="AA448" s="42"/>
      <c r="AB448" s="42"/>
      <c r="AC448" s="42"/>
      <c r="AD448" s="44">
        <f t="shared" si="78"/>
        <v>0</v>
      </c>
      <c r="AF448" s="45"/>
      <c r="AH448" s="45"/>
      <c r="AI448" s="45"/>
      <c r="AJ448" s="45"/>
      <c r="AK448" s="45"/>
      <c r="AL448" s="45"/>
      <c r="AM448" s="45"/>
      <c r="AN448" s="44">
        <f t="shared" si="79"/>
        <v>0</v>
      </c>
      <c r="AP448" s="396">
        <f t="array" ref="AP448">SUMPRODUCT(V$18:V$217*(H$18:H$217=$D448)*(J$18:J$217))</f>
        <v>0</v>
      </c>
      <c r="AQ448" s="397">
        <f t="shared" si="81"/>
        <v>0</v>
      </c>
      <c r="AR448" s="398">
        <f t="shared" si="82"/>
        <v>0</v>
      </c>
      <c r="AS448" s="397">
        <f t="array" ref="AS448">SUMPRODUCT(AF$18:AF$217*(H$18:H$217=$D448)*(J$18:J$217))</f>
        <v>0</v>
      </c>
      <c r="AT448" s="397">
        <f t="shared" si="83"/>
        <v>0</v>
      </c>
      <c r="AU448" s="398">
        <f t="shared" si="84"/>
        <v>0</v>
      </c>
      <c r="AV448" s="399" t="str">
        <f t="shared" si="85"/>
        <v/>
      </c>
    </row>
    <row r="449" spans="1:48" x14ac:dyDescent="0.2">
      <c r="A449" s="46">
        <f t="shared" si="80"/>
        <v>432</v>
      </c>
      <c r="B449" s="378" t="str">
        <f>IFERROR(VLOOKUP(G449,'AM23.Param'!$C$61:$D$407,2,FALSE),"")</f>
        <v/>
      </c>
      <c r="C449" s="379"/>
      <c r="D449" s="380"/>
      <c r="E449" s="379"/>
      <c r="F449" s="380"/>
      <c r="G449" s="379"/>
      <c r="H449" s="380"/>
      <c r="I449" s="381" t="str">
        <f t="shared" si="76"/>
        <v/>
      </c>
      <c r="J449" s="382"/>
      <c r="K449" s="382"/>
      <c r="L449" s="379"/>
      <c r="M449" s="380"/>
      <c r="N449" s="379"/>
      <c r="O449" s="379"/>
      <c r="P449" s="383"/>
      <c r="Q449" s="383"/>
      <c r="R449" s="383"/>
      <c r="S449" s="384">
        <f t="shared" si="77"/>
        <v>0</v>
      </c>
      <c r="U449" s="30">
        <v>432</v>
      </c>
      <c r="V449" s="42"/>
      <c r="X449" s="42"/>
      <c r="Y449" s="42"/>
      <c r="Z449" s="43">
        <f>SUMIFS('AM23.Financial Instruments'!O$7:O$223,'AM23.Financial Instruments'!$M$7:$M$223,D451)</f>
        <v>0</v>
      </c>
      <c r="AA449" s="42"/>
      <c r="AB449" s="42"/>
      <c r="AC449" s="42"/>
      <c r="AD449" s="44">
        <f t="shared" si="78"/>
        <v>0</v>
      </c>
      <c r="AF449" s="45"/>
      <c r="AH449" s="45"/>
      <c r="AI449" s="45"/>
      <c r="AJ449" s="45"/>
      <c r="AK449" s="45"/>
      <c r="AL449" s="45"/>
      <c r="AM449" s="45"/>
      <c r="AN449" s="44">
        <f t="shared" si="79"/>
        <v>0</v>
      </c>
      <c r="AP449" s="396">
        <f t="array" ref="AP449">SUMPRODUCT(V$18:V$217*(H$18:H$217=$D449)*(J$18:J$217))</f>
        <v>0</v>
      </c>
      <c r="AQ449" s="397">
        <f t="shared" si="81"/>
        <v>0</v>
      </c>
      <c r="AR449" s="398">
        <f t="shared" si="82"/>
        <v>0</v>
      </c>
      <c r="AS449" s="397">
        <f t="array" ref="AS449">SUMPRODUCT(AF$18:AF$217*(H$18:H$217=$D449)*(J$18:J$217))</f>
        <v>0</v>
      </c>
      <c r="AT449" s="397">
        <f t="shared" si="83"/>
        <v>0</v>
      </c>
      <c r="AU449" s="398">
        <f t="shared" si="84"/>
        <v>0</v>
      </c>
      <c r="AV449" s="399" t="str">
        <f t="shared" si="85"/>
        <v/>
      </c>
    </row>
    <row r="450" spans="1:48" x14ac:dyDescent="0.2">
      <c r="A450" s="46">
        <f t="shared" si="80"/>
        <v>433</v>
      </c>
      <c r="B450" s="378" t="str">
        <f>IFERROR(VLOOKUP(G450,'AM23.Param'!$C$61:$D$407,2,FALSE),"")</f>
        <v/>
      </c>
      <c r="C450" s="379"/>
      <c r="D450" s="380"/>
      <c r="E450" s="379"/>
      <c r="F450" s="380"/>
      <c r="G450" s="379"/>
      <c r="H450" s="380"/>
      <c r="I450" s="381" t="str">
        <f t="shared" si="76"/>
        <v/>
      </c>
      <c r="J450" s="382"/>
      <c r="K450" s="382"/>
      <c r="L450" s="379"/>
      <c r="M450" s="380"/>
      <c r="N450" s="379"/>
      <c r="O450" s="379"/>
      <c r="P450" s="383"/>
      <c r="Q450" s="383"/>
      <c r="R450" s="383"/>
      <c r="S450" s="384">
        <f t="shared" si="77"/>
        <v>0</v>
      </c>
      <c r="U450" s="30">
        <v>433</v>
      </c>
      <c r="V450" s="42"/>
      <c r="X450" s="42"/>
      <c r="Y450" s="42"/>
      <c r="Z450" s="43">
        <f>SUMIFS('AM23.Financial Instruments'!O$7:O$223,'AM23.Financial Instruments'!$M$7:$M$223,D452)</f>
        <v>0</v>
      </c>
      <c r="AA450" s="42"/>
      <c r="AB450" s="42"/>
      <c r="AC450" s="42"/>
      <c r="AD450" s="44">
        <f t="shared" si="78"/>
        <v>0</v>
      </c>
      <c r="AF450" s="45"/>
      <c r="AH450" s="45"/>
      <c r="AI450" s="45"/>
      <c r="AJ450" s="45"/>
      <c r="AK450" s="45"/>
      <c r="AL450" s="45"/>
      <c r="AM450" s="45"/>
      <c r="AN450" s="44">
        <f t="shared" si="79"/>
        <v>0</v>
      </c>
      <c r="AP450" s="396">
        <f t="array" ref="AP450">SUMPRODUCT(V$18:V$217*(H$18:H$217=$D450)*(J$18:J$217))</f>
        <v>0</v>
      </c>
      <c r="AQ450" s="397">
        <f t="shared" si="81"/>
        <v>0</v>
      </c>
      <c r="AR450" s="398">
        <f t="shared" si="82"/>
        <v>0</v>
      </c>
      <c r="AS450" s="397">
        <f t="array" ref="AS450">SUMPRODUCT(AF$18:AF$217*(H$18:H$217=$D450)*(J$18:J$217))</f>
        <v>0</v>
      </c>
      <c r="AT450" s="397">
        <f t="shared" si="83"/>
        <v>0</v>
      </c>
      <c r="AU450" s="398">
        <f t="shared" si="84"/>
        <v>0</v>
      </c>
      <c r="AV450" s="399" t="str">
        <f t="shared" si="85"/>
        <v/>
      </c>
    </row>
    <row r="451" spans="1:48" x14ac:dyDescent="0.2">
      <c r="A451" s="46">
        <f t="shared" si="80"/>
        <v>434</v>
      </c>
      <c r="B451" s="378" t="str">
        <f>IFERROR(VLOOKUP(G451,'AM23.Param'!$C$61:$D$407,2,FALSE),"")</f>
        <v/>
      </c>
      <c r="C451" s="379"/>
      <c r="D451" s="380"/>
      <c r="E451" s="379"/>
      <c r="F451" s="380"/>
      <c r="G451" s="379"/>
      <c r="H451" s="380"/>
      <c r="I451" s="381" t="str">
        <f t="shared" si="76"/>
        <v/>
      </c>
      <c r="J451" s="382"/>
      <c r="K451" s="382"/>
      <c r="L451" s="379"/>
      <c r="M451" s="380"/>
      <c r="N451" s="379"/>
      <c r="O451" s="379"/>
      <c r="P451" s="383"/>
      <c r="Q451" s="383"/>
      <c r="R451" s="383"/>
      <c r="S451" s="384">
        <f t="shared" si="77"/>
        <v>0</v>
      </c>
      <c r="U451" s="30">
        <v>434</v>
      </c>
      <c r="V451" s="42"/>
      <c r="X451" s="42"/>
      <c r="Y451" s="42"/>
      <c r="Z451" s="43">
        <f>SUMIFS('AM23.Financial Instruments'!O$7:O$223,'AM23.Financial Instruments'!$M$7:$M$223,D453)</f>
        <v>0</v>
      </c>
      <c r="AA451" s="42"/>
      <c r="AB451" s="42"/>
      <c r="AC451" s="42"/>
      <c r="AD451" s="44">
        <f t="shared" si="78"/>
        <v>0</v>
      </c>
      <c r="AF451" s="45"/>
      <c r="AH451" s="45"/>
      <c r="AI451" s="45"/>
      <c r="AJ451" s="45"/>
      <c r="AK451" s="45"/>
      <c r="AL451" s="45"/>
      <c r="AM451" s="45"/>
      <c r="AN451" s="44">
        <f t="shared" si="79"/>
        <v>0</v>
      </c>
      <c r="AP451" s="396">
        <f t="array" ref="AP451">SUMPRODUCT(V$18:V$217*(H$18:H$217=$D451)*(J$18:J$217))</f>
        <v>0</v>
      </c>
      <c r="AQ451" s="397">
        <f t="shared" si="81"/>
        <v>0</v>
      </c>
      <c r="AR451" s="398">
        <f t="shared" si="82"/>
        <v>0</v>
      </c>
      <c r="AS451" s="397">
        <f t="array" ref="AS451">SUMPRODUCT(AF$18:AF$217*(H$18:H$217=$D451)*(J$18:J$217))</f>
        <v>0</v>
      </c>
      <c r="AT451" s="397">
        <f t="shared" si="83"/>
        <v>0</v>
      </c>
      <c r="AU451" s="398">
        <f t="shared" si="84"/>
        <v>0</v>
      </c>
      <c r="AV451" s="399" t="str">
        <f t="shared" si="85"/>
        <v/>
      </c>
    </row>
    <row r="452" spans="1:48" x14ac:dyDescent="0.2">
      <c r="A452" s="46">
        <f t="shared" si="80"/>
        <v>435</v>
      </c>
      <c r="B452" s="378" t="str">
        <f>IFERROR(VLOOKUP(G452,'AM23.Param'!$C$61:$D$407,2,FALSE),"")</f>
        <v/>
      </c>
      <c r="C452" s="379"/>
      <c r="D452" s="380"/>
      <c r="E452" s="379"/>
      <c r="F452" s="380"/>
      <c r="G452" s="379"/>
      <c r="H452" s="380"/>
      <c r="I452" s="381" t="str">
        <f t="shared" si="76"/>
        <v/>
      </c>
      <c r="J452" s="382"/>
      <c r="K452" s="382"/>
      <c r="L452" s="379"/>
      <c r="M452" s="380"/>
      <c r="N452" s="379"/>
      <c r="O452" s="379"/>
      <c r="P452" s="383"/>
      <c r="Q452" s="383"/>
      <c r="R452" s="383"/>
      <c r="S452" s="384">
        <f t="shared" si="77"/>
        <v>0</v>
      </c>
      <c r="U452" s="30">
        <v>435</v>
      </c>
      <c r="V452" s="42"/>
      <c r="X452" s="42"/>
      <c r="Y452" s="42"/>
      <c r="Z452" s="43">
        <f>SUMIFS('AM23.Financial Instruments'!O$7:O$223,'AM23.Financial Instruments'!$M$7:$M$223,D454)</f>
        <v>0</v>
      </c>
      <c r="AA452" s="42"/>
      <c r="AB452" s="42"/>
      <c r="AC452" s="42"/>
      <c r="AD452" s="44">
        <f t="shared" si="78"/>
        <v>0</v>
      </c>
      <c r="AF452" s="45"/>
      <c r="AH452" s="45"/>
      <c r="AI452" s="45"/>
      <c r="AJ452" s="45"/>
      <c r="AK452" s="45"/>
      <c r="AL452" s="45"/>
      <c r="AM452" s="45"/>
      <c r="AN452" s="44">
        <f t="shared" si="79"/>
        <v>0</v>
      </c>
      <c r="AP452" s="396">
        <f t="array" ref="AP452">SUMPRODUCT(V$18:V$217*(H$18:H$217=$D452)*(J$18:J$217))</f>
        <v>0</v>
      </c>
      <c r="AQ452" s="397">
        <f t="shared" si="81"/>
        <v>0</v>
      </c>
      <c r="AR452" s="398">
        <f t="shared" si="82"/>
        <v>0</v>
      </c>
      <c r="AS452" s="397">
        <f t="array" ref="AS452">SUMPRODUCT(AF$18:AF$217*(H$18:H$217=$D452)*(J$18:J$217))</f>
        <v>0</v>
      </c>
      <c r="AT452" s="397">
        <f t="shared" si="83"/>
        <v>0</v>
      </c>
      <c r="AU452" s="398">
        <f t="shared" si="84"/>
        <v>0</v>
      </c>
      <c r="AV452" s="399" t="str">
        <f t="shared" si="85"/>
        <v/>
      </c>
    </row>
    <row r="453" spans="1:48" x14ac:dyDescent="0.2">
      <c r="A453" s="46">
        <f t="shared" si="80"/>
        <v>436</v>
      </c>
      <c r="B453" s="378" t="str">
        <f>IFERROR(VLOOKUP(G453,'AM23.Param'!$C$61:$D$407,2,FALSE),"")</f>
        <v/>
      </c>
      <c r="C453" s="379"/>
      <c r="D453" s="380"/>
      <c r="E453" s="379"/>
      <c r="F453" s="380"/>
      <c r="G453" s="379"/>
      <c r="H453" s="380"/>
      <c r="I453" s="381" t="str">
        <f t="shared" si="76"/>
        <v/>
      </c>
      <c r="J453" s="382"/>
      <c r="K453" s="382"/>
      <c r="L453" s="379"/>
      <c r="M453" s="380"/>
      <c r="N453" s="379"/>
      <c r="O453" s="379"/>
      <c r="P453" s="383"/>
      <c r="Q453" s="383"/>
      <c r="R453" s="383"/>
      <c r="S453" s="384">
        <f t="shared" si="77"/>
        <v>0</v>
      </c>
      <c r="U453" s="30">
        <v>436</v>
      </c>
      <c r="V453" s="42"/>
      <c r="X453" s="42"/>
      <c r="Y453" s="42"/>
      <c r="Z453" s="43">
        <f>SUMIFS('AM23.Financial Instruments'!O$7:O$223,'AM23.Financial Instruments'!$M$7:$M$223,D455)</f>
        <v>0</v>
      </c>
      <c r="AA453" s="42"/>
      <c r="AB453" s="42"/>
      <c r="AC453" s="42"/>
      <c r="AD453" s="44">
        <f t="shared" si="78"/>
        <v>0</v>
      </c>
      <c r="AF453" s="45"/>
      <c r="AH453" s="45"/>
      <c r="AI453" s="45"/>
      <c r="AJ453" s="45"/>
      <c r="AK453" s="45"/>
      <c r="AL453" s="45"/>
      <c r="AM453" s="45"/>
      <c r="AN453" s="44">
        <f t="shared" si="79"/>
        <v>0</v>
      </c>
      <c r="AP453" s="396">
        <f t="array" ref="AP453">SUMPRODUCT(V$18:V$217*(H$18:H$217=$D453)*(J$18:J$217))</f>
        <v>0</v>
      </c>
      <c r="AQ453" s="397">
        <f t="shared" si="81"/>
        <v>0</v>
      </c>
      <c r="AR453" s="398">
        <f t="shared" si="82"/>
        <v>0</v>
      </c>
      <c r="AS453" s="397">
        <f t="array" ref="AS453">SUMPRODUCT(AF$18:AF$217*(H$18:H$217=$D453)*(J$18:J$217))</f>
        <v>0</v>
      </c>
      <c r="AT453" s="397">
        <f t="shared" si="83"/>
        <v>0</v>
      </c>
      <c r="AU453" s="398">
        <f t="shared" si="84"/>
        <v>0</v>
      </c>
      <c r="AV453" s="399" t="str">
        <f t="shared" si="85"/>
        <v/>
      </c>
    </row>
    <row r="454" spans="1:48" x14ac:dyDescent="0.2">
      <c r="A454" s="46">
        <f t="shared" si="80"/>
        <v>437</v>
      </c>
      <c r="B454" s="378" t="str">
        <f>IFERROR(VLOOKUP(G454,'AM23.Param'!$C$61:$D$407,2,FALSE),"")</f>
        <v/>
      </c>
      <c r="C454" s="379"/>
      <c r="D454" s="380"/>
      <c r="E454" s="379"/>
      <c r="F454" s="380"/>
      <c r="G454" s="379"/>
      <c r="H454" s="380"/>
      <c r="I454" s="381" t="str">
        <f t="shared" si="76"/>
        <v/>
      </c>
      <c r="J454" s="382"/>
      <c r="K454" s="382"/>
      <c r="L454" s="379"/>
      <c r="M454" s="380"/>
      <c r="N454" s="379"/>
      <c r="O454" s="379"/>
      <c r="P454" s="383"/>
      <c r="Q454" s="383"/>
      <c r="R454" s="383"/>
      <c r="S454" s="384">
        <f t="shared" si="77"/>
        <v>0</v>
      </c>
      <c r="U454" s="30">
        <v>437</v>
      </c>
      <c r="V454" s="42"/>
      <c r="X454" s="42"/>
      <c r="Y454" s="42"/>
      <c r="Z454" s="43">
        <f>SUMIFS('AM23.Financial Instruments'!O$7:O$223,'AM23.Financial Instruments'!$M$7:$M$223,D456)</f>
        <v>0</v>
      </c>
      <c r="AA454" s="42"/>
      <c r="AB454" s="42"/>
      <c r="AC454" s="42"/>
      <c r="AD454" s="44">
        <f t="shared" si="78"/>
        <v>0</v>
      </c>
      <c r="AF454" s="45"/>
      <c r="AH454" s="45"/>
      <c r="AI454" s="45"/>
      <c r="AJ454" s="45"/>
      <c r="AK454" s="45"/>
      <c r="AL454" s="45"/>
      <c r="AM454" s="45"/>
      <c r="AN454" s="44">
        <f t="shared" si="79"/>
        <v>0</v>
      </c>
      <c r="AP454" s="396">
        <f t="array" ref="AP454">SUMPRODUCT(V$18:V$217*(H$18:H$217=$D454)*(J$18:J$217))</f>
        <v>0</v>
      </c>
      <c r="AQ454" s="397">
        <f t="shared" si="81"/>
        <v>0</v>
      </c>
      <c r="AR454" s="398">
        <f t="shared" si="82"/>
        <v>0</v>
      </c>
      <c r="AS454" s="397">
        <f t="array" ref="AS454">SUMPRODUCT(AF$18:AF$217*(H$18:H$217=$D454)*(J$18:J$217))</f>
        <v>0</v>
      </c>
      <c r="AT454" s="397">
        <f t="shared" si="83"/>
        <v>0</v>
      </c>
      <c r="AU454" s="398">
        <f t="shared" si="84"/>
        <v>0</v>
      </c>
      <c r="AV454" s="399" t="str">
        <f t="shared" si="85"/>
        <v/>
      </c>
    </row>
    <row r="455" spans="1:48" x14ac:dyDescent="0.2">
      <c r="A455" s="46">
        <f t="shared" si="80"/>
        <v>438</v>
      </c>
      <c r="B455" s="378" t="str">
        <f>IFERROR(VLOOKUP(G455,'AM23.Param'!$C$61:$D$407,2,FALSE),"")</f>
        <v/>
      </c>
      <c r="C455" s="379"/>
      <c r="D455" s="380"/>
      <c r="E455" s="379"/>
      <c r="F455" s="380"/>
      <c r="G455" s="379"/>
      <c r="H455" s="380"/>
      <c r="I455" s="381" t="str">
        <f t="shared" si="76"/>
        <v/>
      </c>
      <c r="J455" s="382"/>
      <c r="K455" s="382"/>
      <c r="L455" s="379"/>
      <c r="M455" s="380"/>
      <c r="N455" s="379"/>
      <c r="O455" s="379"/>
      <c r="P455" s="383"/>
      <c r="Q455" s="383"/>
      <c r="R455" s="383"/>
      <c r="S455" s="384">
        <f t="shared" si="77"/>
        <v>0</v>
      </c>
      <c r="U455" s="30">
        <v>438</v>
      </c>
      <c r="V455" s="42"/>
      <c r="X455" s="42"/>
      <c r="Y455" s="42"/>
      <c r="Z455" s="43">
        <f>SUMIFS('AM23.Financial Instruments'!O$7:O$223,'AM23.Financial Instruments'!$M$7:$M$223,D457)</f>
        <v>0</v>
      </c>
      <c r="AA455" s="42"/>
      <c r="AB455" s="42"/>
      <c r="AC455" s="42"/>
      <c r="AD455" s="44">
        <f t="shared" si="78"/>
        <v>0</v>
      </c>
      <c r="AF455" s="45"/>
      <c r="AH455" s="45"/>
      <c r="AI455" s="45"/>
      <c r="AJ455" s="45"/>
      <c r="AK455" s="45"/>
      <c r="AL455" s="45"/>
      <c r="AM455" s="45"/>
      <c r="AN455" s="44">
        <f t="shared" si="79"/>
        <v>0</v>
      </c>
      <c r="AP455" s="396">
        <f t="array" ref="AP455">SUMPRODUCT(V$18:V$217*(H$18:H$217=$D455)*(J$18:J$217))</f>
        <v>0</v>
      </c>
      <c r="AQ455" s="397">
        <f t="shared" si="81"/>
        <v>0</v>
      </c>
      <c r="AR455" s="398">
        <f t="shared" si="82"/>
        <v>0</v>
      </c>
      <c r="AS455" s="397">
        <f t="array" ref="AS455">SUMPRODUCT(AF$18:AF$217*(H$18:H$217=$D455)*(J$18:J$217))</f>
        <v>0</v>
      </c>
      <c r="AT455" s="397">
        <f t="shared" si="83"/>
        <v>0</v>
      </c>
      <c r="AU455" s="398">
        <f t="shared" si="84"/>
        <v>0</v>
      </c>
      <c r="AV455" s="399" t="str">
        <f t="shared" si="85"/>
        <v/>
      </c>
    </row>
    <row r="456" spans="1:48" x14ac:dyDescent="0.2">
      <c r="A456" s="46">
        <f t="shared" si="80"/>
        <v>439</v>
      </c>
      <c r="B456" s="378" t="str">
        <f>IFERROR(VLOOKUP(G456,'AM23.Param'!$C$61:$D$407,2,FALSE),"")</f>
        <v/>
      </c>
      <c r="C456" s="379"/>
      <c r="D456" s="380"/>
      <c r="E456" s="379"/>
      <c r="F456" s="380"/>
      <c r="G456" s="379"/>
      <c r="H456" s="380"/>
      <c r="I456" s="381" t="str">
        <f t="shared" si="76"/>
        <v/>
      </c>
      <c r="J456" s="382"/>
      <c r="K456" s="382"/>
      <c r="L456" s="379"/>
      <c r="M456" s="380"/>
      <c r="N456" s="379"/>
      <c r="O456" s="379"/>
      <c r="P456" s="383"/>
      <c r="Q456" s="383"/>
      <c r="R456" s="383"/>
      <c r="S456" s="384">
        <f t="shared" si="77"/>
        <v>0</v>
      </c>
      <c r="U456" s="30">
        <v>439</v>
      </c>
      <c r="V456" s="42"/>
      <c r="X456" s="42"/>
      <c r="Y456" s="42"/>
      <c r="Z456" s="43">
        <f>SUMIFS('AM23.Financial Instruments'!O$7:O$223,'AM23.Financial Instruments'!$M$7:$M$223,D458)</f>
        <v>0</v>
      </c>
      <c r="AA456" s="42"/>
      <c r="AB456" s="42"/>
      <c r="AC456" s="42"/>
      <c r="AD456" s="44">
        <f t="shared" si="78"/>
        <v>0</v>
      </c>
      <c r="AF456" s="45"/>
      <c r="AH456" s="45"/>
      <c r="AI456" s="45"/>
      <c r="AJ456" s="45"/>
      <c r="AK456" s="45"/>
      <c r="AL456" s="45"/>
      <c r="AM456" s="45"/>
      <c r="AN456" s="44">
        <f t="shared" si="79"/>
        <v>0</v>
      </c>
      <c r="AP456" s="396">
        <f t="array" ref="AP456">SUMPRODUCT(V$18:V$217*(H$18:H$217=$D456)*(J$18:J$217))</f>
        <v>0</v>
      </c>
      <c r="AQ456" s="397">
        <f t="shared" si="81"/>
        <v>0</v>
      </c>
      <c r="AR456" s="398">
        <f t="shared" si="82"/>
        <v>0</v>
      </c>
      <c r="AS456" s="397">
        <f t="array" ref="AS456">SUMPRODUCT(AF$18:AF$217*(H$18:H$217=$D456)*(J$18:J$217))</f>
        <v>0</v>
      </c>
      <c r="AT456" s="397">
        <f t="shared" si="83"/>
        <v>0</v>
      </c>
      <c r="AU456" s="398">
        <f t="shared" si="84"/>
        <v>0</v>
      </c>
      <c r="AV456" s="399" t="str">
        <f t="shared" si="85"/>
        <v/>
      </c>
    </row>
    <row r="457" spans="1:48" x14ac:dyDescent="0.2">
      <c r="A457" s="46">
        <f t="shared" si="80"/>
        <v>440</v>
      </c>
      <c r="B457" s="378" t="str">
        <f>IFERROR(VLOOKUP(G457,'AM23.Param'!$C$61:$D$407,2,FALSE),"")</f>
        <v/>
      </c>
      <c r="C457" s="379"/>
      <c r="D457" s="380"/>
      <c r="E457" s="379"/>
      <c r="F457" s="380"/>
      <c r="G457" s="379"/>
      <c r="H457" s="380"/>
      <c r="I457" s="381" t="str">
        <f t="shared" si="76"/>
        <v/>
      </c>
      <c r="J457" s="382"/>
      <c r="K457" s="382"/>
      <c r="L457" s="379"/>
      <c r="M457" s="380"/>
      <c r="N457" s="379"/>
      <c r="O457" s="379"/>
      <c r="P457" s="383"/>
      <c r="Q457" s="383"/>
      <c r="R457" s="383"/>
      <c r="S457" s="384">
        <f t="shared" si="77"/>
        <v>0</v>
      </c>
      <c r="U457" s="30">
        <v>440</v>
      </c>
      <c r="V457" s="42"/>
      <c r="X457" s="42"/>
      <c r="Y457" s="42"/>
      <c r="Z457" s="43">
        <f>SUMIFS('AM23.Financial Instruments'!O$7:O$223,'AM23.Financial Instruments'!$M$7:$M$223,D459)</f>
        <v>0</v>
      </c>
      <c r="AA457" s="42"/>
      <c r="AB457" s="42"/>
      <c r="AC457" s="42"/>
      <c r="AD457" s="44">
        <f t="shared" si="78"/>
        <v>0</v>
      </c>
      <c r="AF457" s="45"/>
      <c r="AH457" s="45"/>
      <c r="AI457" s="45"/>
      <c r="AJ457" s="45"/>
      <c r="AK457" s="45"/>
      <c r="AL457" s="45"/>
      <c r="AM457" s="45"/>
      <c r="AN457" s="44">
        <f t="shared" si="79"/>
        <v>0</v>
      </c>
      <c r="AP457" s="396">
        <f t="array" ref="AP457">SUMPRODUCT(V$18:V$217*(H$18:H$217=$D457)*(J$18:J$217))</f>
        <v>0</v>
      </c>
      <c r="AQ457" s="397">
        <f t="shared" si="81"/>
        <v>0</v>
      </c>
      <c r="AR457" s="398">
        <f t="shared" si="82"/>
        <v>0</v>
      </c>
      <c r="AS457" s="397">
        <f t="array" ref="AS457">SUMPRODUCT(AF$18:AF$217*(H$18:H$217=$D457)*(J$18:J$217))</f>
        <v>0</v>
      </c>
      <c r="AT457" s="397">
        <f t="shared" si="83"/>
        <v>0</v>
      </c>
      <c r="AU457" s="398">
        <f t="shared" si="84"/>
        <v>0</v>
      </c>
      <c r="AV457" s="399" t="str">
        <f t="shared" si="85"/>
        <v/>
      </c>
    </row>
    <row r="458" spans="1:48" x14ac:dyDescent="0.2">
      <c r="A458" s="46">
        <f t="shared" si="80"/>
        <v>441</v>
      </c>
      <c r="B458" s="378" t="str">
        <f>IFERROR(VLOOKUP(G458,'AM23.Param'!$C$61:$D$407,2,FALSE),"")</f>
        <v/>
      </c>
      <c r="C458" s="379"/>
      <c r="D458" s="380"/>
      <c r="E458" s="379"/>
      <c r="F458" s="380"/>
      <c r="G458" s="379"/>
      <c r="H458" s="380"/>
      <c r="I458" s="381" t="str">
        <f t="shared" si="76"/>
        <v/>
      </c>
      <c r="J458" s="382"/>
      <c r="K458" s="382"/>
      <c r="L458" s="379"/>
      <c r="M458" s="380"/>
      <c r="N458" s="379"/>
      <c r="O458" s="379"/>
      <c r="P458" s="383"/>
      <c r="Q458" s="383"/>
      <c r="R458" s="383"/>
      <c r="S458" s="384">
        <f t="shared" si="77"/>
        <v>0</v>
      </c>
      <c r="U458" s="30">
        <v>441</v>
      </c>
      <c r="V458" s="42"/>
      <c r="X458" s="42"/>
      <c r="Y458" s="42"/>
      <c r="Z458" s="43">
        <f>SUMIFS('AM23.Financial Instruments'!O$7:O$223,'AM23.Financial Instruments'!$M$7:$M$223,D460)</f>
        <v>0</v>
      </c>
      <c r="AA458" s="42"/>
      <c r="AB458" s="42"/>
      <c r="AC458" s="42"/>
      <c r="AD458" s="44">
        <f t="shared" si="78"/>
        <v>0</v>
      </c>
      <c r="AF458" s="45"/>
      <c r="AH458" s="45"/>
      <c r="AI458" s="45"/>
      <c r="AJ458" s="45"/>
      <c r="AK458" s="45"/>
      <c r="AL458" s="45"/>
      <c r="AM458" s="45"/>
      <c r="AN458" s="44">
        <f t="shared" si="79"/>
        <v>0</v>
      </c>
      <c r="AP458" s="396">
        <f t="array" ref="AP458">SUMPRODUCT(V$18:V$217*(H$18:H$217=$D458)*(J$18:J$217))</f>
        <v>0</v>
      </c>
      <c r="AQ458" s="397">
        <f t="shared" si="81"/>
        <v>0</v>
      </c>
      <c r="AR458" s="398">
        <f t="shared" si="82"/>
        <v>0</v>
      </c>
      <c r="AS458" s="397">
        <f t="array" ref="AS458">SUMPRODUCT(AF$18:AF$217*(H$18:H$217=$D458)*(J$18:J$217))</f>
        <v>0</v>
      </c>
      <c r="AT458" s="397">
        <f t="shared" si="83"/>
        <v>0</v>
      </c>
      <c r="AU458" s="398">
        <f t="shared" si="84"/>
        <v>0</v>
      </c>
      <c r="AV458" s="399" t="str">
        <f t="shared" si="85"/>
        <v/>
      </c>
    </row>
    <row r="459" spans="1:48" x14ac:dyDescent="0.2">
      <c r="A459" s="46">
        <f t="shared" si="80"/>
        <v>442</v>
      </c>
      <c r="B459" s="378" t="str">
        <f>IFERROR(VLOOKUP(G459,'AM23.Param'!$C$61:$D$407,2,FALSE),"")</f>
        <v/>
      </c>
      <c r="C459" s="379"/>
      <c r="D459" s="380"/>
      <c r="E459" s="379"/>
      <c r="F459" s="380"/>
      <c r="G459" s="379"/>
      <c r="H459" s="380"/>
      <c r="I459" s="381" t="str">
        <f t="shared" si="76"/>
        <v/>
      </c>
      <c r="J459" s="382"/>
      <c r="K459" s="382"/>
      <c r="L459" s="379"/>
      <c r="M459" s="380"/>
      <c r="N459" s="379"/>
      <c r="O459" s="379"/>
      <c r="P459" s="383"/>
      <c r="Q459" s="383"/>
      <c r="R459" s="383"/>
      <c r="S459" s="384">
        <f t="shared" si="77"/>
        <v>0</v>
      </c>
      <c r="U459" s="30">
        <v>442</v>
      </c>
      <c r="V459" s="42"/>
      <c r="X459" s="42"/>
      <c r="Y459" s="42"/>
      <c r="Z459" s="43">
        <f>SUMIFS('AM23.Financial Instruments'!O$7:O$223,'AM23.Financial Instruments'!$M$7:$M$223,D461)</f>
        <v>0</v>
      </c>
      <c r="AA459" s="42"/>
      <c r="AB459" s="42"/>
      <c r="AC459" s="42"/>
      <c r="AD459" s="44">
        <f t="shared" si="78"/>
        <v>0</v>
      </c>
      <c r="AF459" s="45"/>
      <c r="AH459" s="45"/>
      <c r="AI459" s="45"/>
      <c r="AJ459" s="45"/>
      <c r="AK459" s="45"/>
      <c r="AL459" s="45"/>
      <c r="AM459" s="45"/>
      <c r="AN459" s="44">
        <f t="shared" si="79"/>
        <v>0</v>
      </c>
      <c r="AP459" s="396">
        <f t="array" ref="AP459">SUMPRODUCT(V$18:V$217*(H$18:H$217=$D459)*(J$18:J$217))</f>
        <v>0</v>
      </c>
      <c r="AQ459" s="397">
        <f t="shared" si="81"/>
        <v>0</v>
      </c>
      <c r="AR459" s="398">
        <f t="shared" si="82"/>
        <v>0</v>
      </c>
      <c r="AS459" s="397">
        <f t="array" ref="AS459">SUMPRODUCT(AF$18:AF$217*(H$18:H$217=$D459)*(J$18:J$217))</f>
        <v>0</v>
      </c>
      <c r="AT459" s="397">
        <f t="shared" si="83"/>
        <v>0</v>
      </c>
      <c r="AU459" s="398">
        <f t="shared" si="84"/>
        <v>0</v>
      </c>
      <c r="AV459" s="399" t="str">
        <f t="shared" si="85"/>
        <v/>
      </c>
    </row>
    <row r="460" spans="1:48" x14ac:dyDescent="0.2">
      <c r="A460" s="46">
        <f t="shared" si="80"/>
        <v>443</v>
      </c>
      <c r="B460" s="378" t="str">
        <f>IFERROR(VLOOKUP(G460,'AM23.Param'!$C$61:$D$407,2,FALSE),"")</f>
        <v/>
      </c>
      <c r="C460" s="379"/>
      <c r="D460" s="380"/>
      <c r="E460" s="379"/>
      <c r="F460" s="380"/>
      <c r="G460" s="379"/>
      <c r="H460" s="380"/>
      <c r="I460" s="381" t="str">
        <f t="shared" si="76"/>
        <v/>
      </c>
      <c r="J460" s="382"/>
      <c r="K460" s="382"/>
      <c r="L460" s="379"/>
      <c r="M460" s="380"/>
      <c r="N460" s="379"/>
      <c r="O460" s="379"/>
      <c r="P460" s="383"/>
      <c r="Q460" s="383"/>
      <c r="R460" s="383"/>
      <c r="S460" s="384">
        <f t="shared" si="77"/>
        <v>0</v>
      </c>
      <c r="U460" s="30">
        <v>443</v>
      </c>
      <c r="V460" s="42"/>
      <c r="X460" s="42"/>
      <c r="Y460" s="42"/>
      <c r="Z460" s="43">
        <f>SUMIFS('AM23.Financial Instruments'!O$7:O$223,'AM23.Financial Instruments'!$M$7:$M$223,D462)</f>
        <v>0</v>
      </c>
      <c r="AA460" s="42"/>
      <c r="AB460" s="42"/>
      <c r="AC460" s="42"/>
      <c r="AD460" s="44">
        <f t="shared" si="78"/>
        <v>0</v>
      </c>
      <c r="AF460" s="45"/>
      <c r="AH460" s="45"/>
      <c r="AI460" s="45"/>
      <c r="AJ460" s="45"/>
      <c r="AK460" s="45"/>
      <c r="AL460" s="45"/>
      <c r="AM460" s="45"/>
      <c r="AN460" s="44">
        <f t="shared" si="79"/>
        <v>0</v>
      </c>
      <c r="AP460" s="396">
        <f t="array" ref="AP460">SUMPRODUCT(V$18:V$217*(H$18:H$217=$D460)*(J$18:J$217))</f>
        <v>0</v>
      </c>
      <c r="AQ460" s="397">
        <f t="shared" si="81"/>
        <v>0</v>
      </c>
      <c r="AR460" s="398">
        <f t="shared" si="82"/>
        <v>0</v>
      </c>
      <c r="AS460" s="397">
        <f t="array" ref="AS460">SUMPRODUCT(AF$18:AF$217*(H$18:H$217=$D460)*(J$18:J$217))</f>
        <v>0</v>
      </c>
      <c r="AT460" s="397">
        <f t="shared" si="83"/>
        <v>0</v>
      </c>
      <c r="AU460" s="398">
        <f t="shared" si="84"/>
        <v>0</v>
      </c>
      <c r="AV460" s="399" t="str">
        <f t="shared" si="85"/>
        <v/>
      </c>
    </row>
    <row r="461" spans="1:48" x14ac:dyDescent="0.2">
      <c r="A461" s="46">
        <f t="shared" si="80"/>
        <v>444</v>
      </c>
      <c r="B461" s="378" t="str">
        <f>IFERROR(VLOOKUP(G461,'AM23.Param'!$C$61:$D$407,2,FALSE),"")</f>
        <v/>
      </c>
      <c r="C461" s="379"/>
      <c r="D461" s="380"/>
      <c r="E461" s="379"/>
      <c r="F461" s="380"/>
      <c r="G461" s="379"/>
      <c r="H461" s="380"/>
      <c r="I461" s="381" t="str">
        <f t="shared" si="76"/>
        <v/>
      </c>
      <c r="J461" s="382"/>
      <c r="K461" s="382"/>
      <c r="L461" s="379"/>
      <c r="M461" s="380"/>
      <c r="N461" s="379"/>
      <c r="O461" s="379"/>
      <c r="P461" s="383"/>
      <c r="Q461" s="383"/>
      <c r="R461" s="383"/>
      <c r="S461" s="384">
        <f t="shared" si="77"/>
        <v>0</v>
      </c>
      <c r="U461" s="30">
        <v>444</v>
      </c>
      <c r="V461" s="42"/>
      <c r="X461" s="42"/>
      <c r="Y461" s="42"/>
      <c r="Z461" s="43">
        <f>SUMIFS('AM23.Financial Instruments'!O$7:O$223,'AM23.Financial Instruments'!$M$7:$M$223,D463)</f>
        <v>0</v>
      </c>
      <c r="AA461" s="42"/>
      <c r="AB461" s="42"/>
      <c r="AC461" s="42"/>
      <c r="AD461" s="44">
        <f t="shared" si="78"/>
        <v>0</v>
      </c>
      <c r="AF461" s="45"/>
      <c r="AH461" s="45"/>
      <c r="AI461" s="45"/>
      <c r="AJ461" s="45"/>
      <c r="AK461" s="45"/>
      <c r="AL461" s="45"/>
      <c r="AM461" s="45"/>
      <c r="AN461" s="44">
        <f t="shared" si="79"/>
        <v>0</v>
      </c>
      <c r="AP461" s="396">
        <f t="array" ref="AP461">SUMPRODUCT(V$18:V$217*(H$18:H$217=$D461)*(J$18:J$217))</f>
        <v>0</v>
      </c>
      <c r="AQ461" s="397">
        <f t="shared" si="81"/>
        <v>0</v>
      </c>
      <c r="AR461" s="398">
        <f t="shared" si="82"/>
        <v>0</v>
      </c>
      <c r="AS461" s="397">
        <f t="array" ref="AS461">SUMPRODUCT(AF$18:AF$217*(H$18:H$217=$D461)*(J$18:J$217))</f>
        <v>0</v>
      </c>
      <c r="AT461" s="397">
        <f t="shared" si="83"/>
        <v>0</v>
      </c>
      <c r="AU461" s="398">
        <f t="shared" si="84"/>
        <v>0</v>
      </c>
      <c r="AV461" s="399" t="str">
        <f t="shared" si="85"/>
        <v/>
      </c>
    </row>
    <row r="462" spans="1:48" x14ac:dyDescent="0.2">
      <c r="A462" s="46">
        <f t="shared" si="80"/>
        <v>445</v>
      </c>
      <c r="B462" s="378" t="str">
        <f>IFERROR(VLOOKUP(G462,'AM23.Param'!$C$61:$D$407,2,FALSE),"")</f>
        <v/>
      </c>
      <c r="C462" s="379"/>
      <c r="D462" s="380"/>
      <c r="E462" s="379"/>
      <c r="F462" s="380"/>
      <c r="G462" s="379"/>
      <c r="H462" s="380"/>
      <c r="I462" s="381" t="str">
        <f t="shared" si="76"/>
        <v/>
      </c>
      <c r="J462" s="382"/>
      <c r="K462" s="382"/>
      <c r="L462" s="379"/>
      <c r="M462" s="380"/>
      <c r="N462" s="379"/>
      <c r="O462" s="379"/>
      <c r="P462" s="383"/>
      <c r="Q462" s="383"/>
      <c r="R462" s="383"/>
      <c r="S462" s="384">
        <f t="shared" si="77"/>
        <v>0</v>
      </c>
      <c r="U462" s="30">
        <v>445</v>
      </c>
      <c r="V462" s="42"/>
      <c r="X462" s="42"/>
      <c r="Y462" s="42"/>
      <c r="Z462" s="43">
        <f>SUMIFS('AM23.Financial Instruments'!O$7:O$223,'AM23.Financial Instruments'!$M$7:$M$223,D464)</f>
        <v>0</v>
      </c>
      <c r="AA462" s="42"/>
      <c r="AB462" s="42"/>
      <c r="AC462" s="42"/>
      <c r="AD462" s="44">
        <f t="shared" si="78"/>
        <v>0</v>
      </c>
      <c r="AF462" s="45"/>
      <c r="AH462" s="45"/>
      <c r="AI462" s="45"/>
      <c r="AJ462" s="45"/>
      <c r="AK462" s="45"/>
      <c r="AL462" s="45"/>
      <c r="AM462" s="45"/>
      <c r="AN462" s="44">
        <f t="shared" si="79"/>
        <v>0</v>
      </c>
      <c r="AP462" s="396">
        <f t="array" ref="AP462">SUMPRODUCT(V$18:V$217*(H$18:H$217=$D462)*(J$18:J$217))</f>
        <v>0</v>
      </c>
      <c r="AQ462" s="397">
        <f t="shared" si="81"/>
        <v>0</v>
      </c>
      <c r="AR462" s="398">
        <f t="shared" si="82"/>
        <v>0</v>
      </c>
      <c r="AS462" s="397">
        <f t="array" ref="AS462">SUMPRODUCT(AF$18:AF$217*(H$18:H$217=$D462)*(J$18:J$217))</f>
        <v>0</v>
      </c>
      <c r="AT462" s="397">
        <f t="shared" si="83"/>
        <v>0</v>
      </c>
      <c r="AU462" s="398">
        <f t="shared" si="84"/>
        <v>0</v>
      </c>
      <c r="AV462" s="399" t="str">
        <f t="shared" si="85"/>
        <v/>
      </c>
    </row>
    <row r="463" spans="1:48" x14ac:dyDescent="0.2">
      <c r="A463" s="46">
        <f t="shared" si="80"/>
        <v>446</v>
      </c>
      <c r="B463" s="378" t="str">
        <f>IFERROR(VLOOKUP(G463,'AM23.Param'!$C$61:$D$407,2,FALSE),"")</f>
        <v/>
      </c>
      <c r="C463" s="379"/>
      <c r="D463" s="380"/>
      <c r="E463" s="379"/>
      <c r="F463" s="380"/>
      <c r="G463" s="379"/>
      <c r="H463" s="380"/>
      <c r="I463" s="381" t="str">
        <f t="shared" si="76"/>
        <v/>
      </c>
      <c r="J463" s="382"/>
      <c r="K463" s="382"/>
      <c r="L463" s="379"/>
      <c r="M463" s="380"/>
      <c r="N463" s="379"/>
      <c r="O463" s="379"/>
      <c r="P463" s="383"/>
      <c r="Q463" s="383"/>
      <c r="R463" s="383"/>
      <c r="S463" s="384">
        <f t="shared" si="77"/>
        <v>0</v>
      </c>
      <c r="U463" s="30">
        <v>446</v>
      </c>
      <c r="V463" s="42"/>
      <c r="X463" s="42"/>
      <c r="Y463" s="42"/>
      <c r="Z463" s="43">
        <f>SUMIFS('AM23.Financial Instruments'!O$7:O$223,'AM23.Financial Instruments'!$M$7:$M$223,D465)</f>
        <v>0</v>
      </c>
      <c r="AA463" s="42"/>
      <c r="AB463" s="42"/>
      <c r="AC463" s="42"/>
      <c r="AD463" s="44">
        <f t="shared" si="78"/>
        <v>0</v>
      </c>
      <c r="AF463" s="45"/>
      <c r="AH463" s="45"/>
      <c r="AI463" s="45"/>
      <c r="AJ463" s="45"/>
      <c r="AK463" s="45"/>
      <c r="AL463" s="45"/>
      <c r="AM463" s="45"/>
      <c r="AN463" s="44">
        <f t="shared" si="79"/>
        <v>0</v>
      </c>
      <c r="AP463" s="396">
        <f t="array" ref="AP463">SUMPRODUCT(V$18:V$217*(H$18:H$217=$D463)*(J$18:J$217))</f>
        <v>0</v>
      </c>
      <c r="AQ463" s="397">
        <f t="shared" si="81"/>
        <v>0</v>
      </c>
      <c r="AR463" s="398">
        <f t="shared" si="82"/>
        <v>0</v>
      </c>
      <c r="AS463" s="397">
        <f t="array" ref="AS463">SUMPRODUCT(AF$18:AF$217*(H$18:H$217=$D463)*(J$18:J$217))</f>
        <v>0</v>
      </c>
      <c r="AT463" s="397">
        <f t="shared" si="83"/>
        <v>0</v>
      </c>
      <c r="AU463" s="398">
        <f t="shared" si="84"/>
        <v>0</v>
      </c>
      <c r="AV463" s="399" t="str">
        <f t="shared" si="85"/>
        <v/>
      </c>
    </row>
    <row r="464" spans="1:48" x14ac:dyDescent="0.2">
      <c r="A464" s="46">
        <f t="shared" si="80"/>
        <v>447</v>
      </c>
      <c r="B464" s="378" t="str">
        <f>IFERROR(VLOOKUP(G464,'AM23.Param'!$C$61:$D$407,2,FALSE),"")</f>
        <v/>
      </c>
      <c r="C464" s="379"/>
      <c r="D464" s="380"/>
      <c r="E464" s="379"/>
      <c r="F464" s="380"/>
      <c r="G464" s="379"/>
      <c r="H464" s="380"/>
      <c r="I464" s="381" t="str">
        <f t="shared" si="76"/>
        <v/>
      </c>
      <c r="J464" s="382"/>
      <c r="K464" s="382"/>
      <c r="L464" s="379"/>
      <c r="M464" s="380"/>
      <c r="N464" s="379"/>
      <c r="O464" s="379"/>
      <c r="P464" s="383"/>
      <c r="Q464" s="383"/>
      <c r="R464" s="383"/>
      <c r="S464" s="384">
        <f t="shared" si="77"/>
        <v>0</v>
      </c>
      <c r="U464" s="30">
        <v>447</v>
      </c>
      <c r="V464" s="42"/>
      <c r="X464" s="42"/>
      <c r="Y464" s="42"/>
      <c r="Z464" s="43">
        <f>SUMIFS('AM23.Financial Instruments'!O$7:O$223,'AM23.Financial Instruments'!$M$7:$M$223,D466)</f>
        <v>0</v>
      </c>
      <c r="AA464" s="42"/>
      <c r="AB464" s="42"/>
      <c r="AC464" s="42"/>
      <c r="AD464" s="44">
        <f t="shared" si="78"/>
        <v>0</v>
      </c>
      <c r="AF464" s="45"/>
      <c r="AH464" s="45"/>
      <c r="AI464" s="45"/>
      <c r="AJ464" s="45"/>
      <c r="AK464" s="45"/>
      <c r="AL464" s="45"/>
      <c r="AM464" s="45"/>
      <c r="AN464" s="44">
        <f t="shared" si="79"/>
        <v>0</v>
      </c>
      <c r="AP464" s="396">
        <f t="array" ref="AP464">SUMPRODUCT(V$18:V$217*(H$18:H$217=$D464)*(J$18:J$217))</f>
        <v>0</v>
      </c>
      <c r="AQ464" s="397">
        <f t="shared" si="81"/>
        <v>0</v>
      </c>
      <c r="AR464" s="398">
        <f t="shared" si="82"/>
        <v>0</v>
      </c>
      <c r="AS464" s="397">
        <f t="array" ref="AS464">SUMPRODUCT(AF$18:AF$217*(H$18:H$217=$D464)*(J$18:J$217))</f>
        <v>0</v>
      </c>
      <c r="AT464" s="397">
        <f t="shared" si="83"/>
        <v>0</v>
      </c>
      <c r="AU464" s="398">
        <f t="shared" si="84"/>
        <v>0</v>
      </c>
      <c r="AV464" s="399" t="str">
        <f t="shared" si="85"/>
        <v/>
      </c>
    </row>
    <row r="465" spans="1:48" x14ac:dyDescent="0.2">
      <c r="A465" s="46">
        <f t="shared" si="80"/>
        <v>448</v>
      </c>
      <c r="B465" s="378" t="str">
        <f>IFERROR(VLOOKUP(G465,'AM23.Param'!$C$61:$D$407,2,FALSE),"")</f>
        <v/>
      </c>
      <c r="C465" s="379"/>
      <c r="D465" s="380"/>
      <c r="E465" s="379"/>
      <c r="F465" s="380"/>
      <c r="G465" s="379"/>
      <c r="H465" s="380"/>
      <c r="I465" s="381" t="str">
        <f t="shared" si="76"/>
        <v/>
      </c>
      <c r="J465" s="382"/>
      <c r="K465" s="382"/>
      <c r="L465" s="379"/>
      <c r="M465" s="380"/>
      <c r="N465" s="379"/>
      <c r="O465" s="379"/>
      <c r="P465" s="383"/>
      <c r="Q465" s="383"/>
      <c r="R465" s="383"/>
      <c r="S465" s="384">
        <f t="shared" si="77"/>
        <v>0</v>
      </c>
      <c r="U465" s="30">
        <v>448</v>
      </c>
      <c r="V465" s="42"/>
      <c r="X465" s="42"/>
      <c r="Y465" s="42"/>
      <c r="Z465" s="43">
        <f>SUMIFS('AM23.Financial Instruments'!O$7:O$223,'AM23.Financial Instruments'!$M$7:$M$223,D467)</f>
        <v>0</v>
      </c>
      <c r="AA465" s="42"/>
      <c r="AB465" s="42"/>
      <c r="AC465" s="42"/>
      <c r="AD465" s="44">
        <f t="shared" si="78"/>
        <v>0</v>
      </c>
      <c r="AF465" s="45"/>
      <c r="AH465" s="45"/>
      <c r="AI465" s="45"/>
      <c r="AJ465" s="45"/>
      <c r="AK465" s="45"/>
      <c r="AL465" s="45"/>
      <c r="AM465" s="45"/>
      <c r="AN465" s="44">
        <f t="shared" si="79"/>
        <v>0</v>
      </c>
      <c r="AP465" s="396">
        <f t="array" ref="AP465">SUMPRODUCT(V$18:V$217*(H$18:H$217=$D465)*(J$18:J$217))</f>
        <v>0</v>
      </c>
      <c r="AQ465" s="397">
        <f t="shared" si="81"/>
        <v>0</v>
      </c>
      <c r="AR465" s="398">
        <f t="shared" si="82"/>
        <v>0</v>
      </c>
      <c r="AS465" s="397">
        <f t="array" ref="AS465">SUMPRODUCT(AF$18:AF$217*(H$18:H$217=$D465)*(J$18:J$217))</f>
        <v>0</v>
      </c>
      <c r="AT465" s="397">
        <f t="shared" si="83"/>
        <v>0</v>
      </c>
      <c r="AU465" s="398">
        <f t="shared" si="84"/>
        <v>0</v>
      </c>
      <c r="AV465" s="399" t="str">
        <f t="shared" si="85"/>
        <v/>
      </c>
    </row>
    <row r="466" spans="1:48" x14ac:dyDescent="0.2">
      <c r="A466" s="46">
        <f t="shared" si="80"/>
        <v>449</v>
      </c>
      <c r="B466" s="378" t="str">
        <f>IFERROR(VLOOKUP(G466,'AM23.Param'!$C$61:$D$407,2,FALSE),"")</f>
        <v/>
      </c>
      <c r="C466" s="379"/>
      <c r="D466" s="380"/>
      <c r="E466" s="379"/>
      <c r="F466" s="380"/>
      <c r="G466" s="379"/>
      <c r="H466" s="380"/>
      <c r="I466" s="381" t="str">
        <f t="shared" si="76"/>
        <v/>
      </c>
      <c r="J466" s="382"/>
      <c r="K466" s="382"/>
      <c r="L466" s="379"/>
      <c r="M466" s="380"/>
      <c r="N466" s="379"/>
      <c r="O466" s="379"/>
      <c r="P466" s="383"/>
      <c r="Q466" s="383"/>
      <c r="R466" s="383"/>
      <c r="S466" s="384">
        <f t="shared" si="77"/>
        <v>0</v>
      </c>
      <c r="U466" s="30">
        <v>449</v>
      </c>
      <c r="V466" s="42"/>
      <c r="X466" s="42"/>
      <c r="Y466" s="42"/>
      <c r="Z466" s="43">
        <f>SUMIFS('AM23.Financial Instruments'!O$7:O$223,'AM23.Financial Instruments'!$M$7:$M$223,D468)</f>
        <v>0</v>
      </c>
      <c r="AA466" s="42"/>
      <c r="AB466" s="42"/>
      <c r="AC466" s="42"/>
      <c r="AD466" s="44">
        <f t="shared" si="78"/>
        <v>0</v>
      </c>
      <c r="AF466" s="45"/>
      <c r="AH466" s="45"/>
      <c r="AI466" s="45"/>
      <c r="AJ466" s="45"/>
      <c r="AK466" s="45"/>
      <c r="AL466" s="45"/>
      <c r="AM466" s="45"/>
      <c r="AN466" s="44">
        <f t="shared" si="79"/>
        <v>0</v>
      </c>
      <c r="AP466" s="396">
        <f t="array" ref="AP466">SUMPRODUCT(V$18:V$217*(H$18:H$217=$D466)*(J$18:J$217))</f>
        <v>0</v>
      </c>
      <c r="AQ466" s="397">
        <f t="shared" si="81"/>
        <v>0</v>
      </c>
      <c r="AR466" s="398">
        <f t="shared" si="82"/>
        <v>0</v>
      </c>
      <c r="AS466" s="397">
        <f t="array" ref="AS466">SUMPRODUCT(AF$18:AF$217*(H$18:H$217=$D466)*(J$18:J$217))</f>
        <v>0</v>
      </c>
      <c r="AT466" s="397">
        <f t="shared" si="83"/>
        <v>0</v>
      </c>
      <c r="AU466" s="398">
        <f t="shared" si="84"/>
        <v>0</v>
      </c>
      <c r="AV466" s="399" t="str">
        <f t="shared" si="85"/>
        <v/>
      </c>
    </row>
    <row r="467" spans="1:48" x14ac:dyDescent="0.2">
      <c r="A467" s="46">
        <f t="shared" si="80"/>
        <v>450</v>
      </c>
      <c r="B467" s="378" t="str">
        <f>IFERROR(VLOOKUP(G467,'AM23.Param'!$C$61:$D$407,2,FALSE),"")</f>
        <v/>
      </c>
      <c r="C467" s="379"/>
      <c r="D467" s="380"/>
      <c r="E467" s="379"/>
      <c r="F467" s="380"/>
      <c r="G467" s="379"/>
      <c r="H467" s="380"/>
      <c r="I467" s="381" t="str">
        <f t="shared" ref="I467:I530" si="86">IFERROR(VLOOKUP(H467,$D$18:$F$1017,3,FALSE),"")</f>
        <v/>
      </c>
      <c r="J467" s="382"/>
      <c r="K467" s="382"/>
      <c r="L467" s="379"/>
      <c r="M467" s="380"/>
      <c r="N467" s="379"/>
      <c r="O467" s="379"/>
      <c r="P467" s="383"/>
      <c r="Q467" s="383"/>
      <c r="R467" s="383"/>
      <c r="S467" s="384">
        <f t="shared" si="77"/>
        <v>0</v>
      </c>
      <c r="U467" s="30">
        <v>450</v>
      </c>
      <c r="V467" s="42"/>
      <c r="X467" s="42"/>
      <c r="Y467" s="42"/>
      <c r="Z467" s="43">
        <f>SUMIFS('AM23.Financial Instruments'!O$7:O$223,'AM23.Financial Instruments'!$M$7:$M$223,D469)</f>
        <v>0</v>
      </c>
      <c r="AA467" s="42"/>
      <c r="AB467" s="42"/>
      <c r="AC467" s="42"/>
      <c r="AD467" s="44">
        <f t="shared" si="78"/>
        <v>0</v>
      </c>
      <c r="AF467" s="45"/>
      <c r="AH467" s="45"/>
      <c r="AI467" s="45"/>
      <c r="AJ467" s="45"/>
      <c r="AK467" s="45"/>
      <c r="AL467" s="45"/>
      <c r="AM467" s="45"/>
      <c r="AN467" s="44">
        <f t="shared" si="79"/>
        <v>0</v>
      </c>
      <c r="AP467" s="396">
        <f t="array" ref="AP467">SUMPRODUCT(V$18:V$217*(H$18:H$217=$D467)*(J$18:J$217))</f>
        <v>0</v>
      </c>
      <c r="AQ467" s="397">
        <f t="shared" si="81"/>
        <v>0</v>
      </c>
      <c r="AR467" s="398">
        <f t="shared" si="82"/>
        <v>0</v>
      </c>
      <c r="AS467" s="397">
        <f t="array" ref="AS467">SUMPRODUCT(AF$18:AF$217*(H$18:H$217=$D467)*(J$18:J$217))</f>
        <v>0</v>
      </c>
      <c r="AT467" s="397">
        <f t="shared" si="83"/>
        <v>0</v>
      </c>
      <c r="AU467" s="398">
        <f t="shared" si="84"/>
        <v>0</v>
      </c>
      <c r="AV467" s="399" t="str">
        <f t="shared" si="85"/>
        <v/>
      </c>
    </row>
    <row r="468" spans="1:48" x14ac:dyDescent="0.2">
      <c r="A468" s="46">
        <f t="shared" si="80"/>
        <v>451</v>
      </c>
      <c r="B468" s="378" t="str">
        <f>IFERROR(VLOOKUP(G468,'AM23.Param'!$C$61:$D$407,2,FALSE),"")</f>
        <v/>
      </c>
      <c r="C468" s="379"/>
      <c r="D468" s="380"/>
      <c r="E468" s="379"/>
      <c r="F468" s="380"/>
      <c r="G468" s="379"/>
      <c r="H468" s="380"/>
      <c r="I468" s="381" t="str">
        <f t="shared" si="86"/>
        <v/>
      </c>
      <c r="J468" s="382"/>
      <c r="K468" s="382"/>
      <c r="L468" s="379"/>
      <c r="M468" s="380"/>
      <c r="N468" s="379"/>
      <c r="O468" s="379"/>
      <c r="P468" s="383"/>
      <c r="Q468" s="383"/>
      <c r="R468" s="383"/>
      <c r="S468" s="384">
        <f t="shared" si="77"/>
        <v>0</v>
      </c>
      <c r="U468" s="30">
        <v>451</v>
      </c>
      <c r="V468" s="42"/>
      <c r="X468" s="42"/>
      <c r="Y468" s="42"/>
      <c r="Z468" s="43">
        <f>SUMIFS('AM23.Financial Instruments'!O$7:O$223,'AM23.Financial Instruments'!$M$7:$M$223,D470)</f>
        <v>0</v>
      </c>
      <c r="AA468" s="42"/>
      <c r="AB468" s="42"/>
      <c r="AC468" s="42"/>
      <c r="AD468" s="44">
        <f t="shared" si="78"/>
        <v>0</v>
      </c>
      <c r="AF468" s="45"/>
      <c r="AH468" s="45"/>
      <c r="AI468" s="45"/>
      <c r="AJ468" s="45"/>
      <c r="AK468" s="45"/>
      <c r="AL468" s="45"/>
      <c r="AM468" s="45"/>
      <c r="AN468" s="44">
        <f t="shared" si="79"/>
        <v>0</v>
      </c>
      <c r="AP468" s="396">
        <f t="array" ref="AP468">SUMPRODUCT(V$18:V$217*(H$18:H$217=$D468)*(J$18:J$217))</f>
        <v>0</v>
      </c>
      <c r="AQ468" s="397">
        <f t="shared" si="81"/>
        <v>0</v>
      </c>
      <c r="AR468" s="398">
        <f t="shared" si="82"/>
        <v>0</v>
      </c>
      <c r="AS468" s="397">
        <f t="array" ref="AS468">SUMPRODUCT(AF$18:AF$217*(H$18:H$217=$D468)*(J$18:J$217))</f>
        <v>0</v>
      </c>
      <c r="AT468" s="397">
        <f t="shared" si="83"/>
        <v>0</v>
      </c>
      <c r="AU468" s="398">
        <f t="shared" si="84"/>
        <v>0</v>
      </c>
      <c r="AV468" s="399" t="str">
        <f t="shared" si="85"/>
        <v/>
      </c>
    </row>
    <row r="469" spans="1:48" x14ac:dyDescent="0.2">
      <c r="A469" s="46">
        <f t="shared" si="80"/>
        <v>452</v>
      </c>
      <c r="B469" s="378" t="str">
        <f>IFERROR(VLOOKUP(G469,'AM23.Param'!$C$61:$D$407,2,FALSE),"")</f>
        <v/>
      </c>
      <c r="C469" s="379"/>
      <c r="D469" s="380"/>
      <c r="E469" s="379"/>
      <c r="F469" s="380"/>
      <c r="G469" s="379"/>
      <c r="H469" s="380"/>
      <c r="I469" s="381" t="str">
        <f t="shared" si="86"/>
        <v/>
      </c>
      <c r="J469" s="382"/>
      <c r="K469" s="382"/>
      <c r="L469" s="379"/>
      <c r="M469" s="380"/>
      <c r="N469" s="379"/>
      <c r="O469" s="379"/>
      <c r="P469" s="383"/>
      <c r="Q469" s="383"/>
      <c r="R469" s="383"/>
      <c r="S469" s="384">
        <f t="shared" ref="S469:S532" si="87">Q469-R469</f>
        <v>0</v>
      </c>
      <c r="U469" s="30">
        <v>452</v>
      </c>
      <c r="V469" s="42"/>
      <c r="X469" s="42"/>
      <c r="Y469" s="42"/>
      <c r="Z469" s="43">
        <f>SUMIFS('AM23.Financial Instruments'!O$7:O$223,'AM23.Financial Instruments'!$M$7:$M$223,D471)</f>
        <v>0</v>
      </c>
      <c r="AA469" s="42"/>
      <c r="AB469" s="42"/>
      <c r="AC469" s="42"/>
      <c r="AD469" s="44">
        <f t="shared" ref="AD469:AD532" si="88">X469-SUM(Y469:AC469)</f>
        <v>0</v>
      </c>
      <c r="AF469" s="45"/>
      <c r="AH469" s="45"/>
      <c r="AI469" s="45"/>
      <c r="AJ469" s="45"/>
      <c r="AK469" s="45"/>
      <c r="AL469" s="45"/>
      <c r="AM469" s="45"/>
      <c r="AN469" s="44">
        <f t="shared" ref="AN469:AN532" si="89">AH469-SUM(AI469:AM469)</f>
        <v>0</v>
      </c>
      <c r="AP469" s="396">
        <f t="array" ref="AP469">SUMPRODUCT(V$18:V$217*(H$18:H$217=$D469)*(J$18:J$217))</f>
        <v>0</v>
      </c>
      <c r="AQ469" s="397">
        <f t="shared" si="81"/>
        <v>0</v>
      </c>
      <c r="AR469" s="398">
        <f t="shared" si="82"/>
        <v>0</v>
      </c>
      <c r="AS469" s="397">
        <f t="array" ref="AS469">SUMPRODUCT(AF$18:AF$217*(H$18:H$217=$D469)*(J$18:J$217))</f>
        <v>0</v>
      </c>
      <c r="AT469" s="397">
        <f t="shared" si="83"/>
        <v>0</v>
      </c>
      <c r="AU469" s="398">
        <f t="shared" si="84"/>
        <v>0</v>
      </c>
      <c r="AV469" s="399" t="str">
        <f t="shared" si="85"/>
        <v/>
      </c>
    </row>
    <row r="470" spans="1:48" x14ac:dyDescent="0.2">
      <c r="A470" s="46">
        <f t="shared" si="80"/>
        <v>453</v>
      </c>
      <c r="B470" s="378" t="str">
        <f>IFERROR(VLOOKUP(G470,'AM23.Param'!$C$61:$D$407,2,FALSE),"")</f>
        <v/>
      </c>
      <c r="C470" s="379"/>
      <c r="D470" s="380"/>
      <c r="E470" s="379"/>
      <c r="F470" s="380"/>
      <c r="G470" s="379"/>
      <c r="H470" s="380"/>
      <c r="I470" s="381" t="str">
        <f t="shared" si="86"/>
        <v/>
      </c>
      <c r="J470" s="382"/>
      <c r="K470" s="382"/>
      <c r="L470" s="379"/>
      <c r="M470" s="380"/>
      <c r="N470" s="379"/>
      <c r="O470" s="379"/>
      <c r="P470" s="383"/>
      <c r="Q470" s="383"/>
      <c r="R470" s="383"/>
      <c r="S470" s="384">
        <f t="shared" si="87"/>
        <v>0</v>
      </c>
      <c r="U470" s="30">
        <v>453</v>
      </c>
      <c r="V470" s="42"/>
      <c r="X470" s="42"/>
      <c r="Y470" s="42"/>
      <c r="Z470" s="43">
        <f>SUMIFS('AM23.Financial Instruments'!O$7:O$223,'AM23.Financial Instruments'!$M$7:$M$223,D472)</f>
        <v>0</v>
      </c>
      <c r="AA470" s="42"/>
      <c r="AB470" s="42"/>
      <c r="AC470" s="42"/>
      <c r="AD470" s="44">
        <f t="shared" si="88"/>
        <v>0</v>
      </c>
      <c r="AF470" s="45"/>
      <c r="AH470" s="45"/>
      <c r="AI470" s="45"/>
      <c r="AJ470" s="45"/>
      <c r="AK470" s="45"/>
      <c r="AL470" s="45"/>
      <c r="AM470" s="45"/>
      <c r="AN470" s="44">
        <f t="shared" si="89"/>
        <v>0</v>
      </c>
      <c r="AP470" s="396">
        <f t="array" ref="AP470">SUMPRODUCT(V$18:V$217*(H$18:H$217=$D470)*(J$18:J$217))</f>
        <v>0</v>
      </c>
      <c r="AQ470" s="397">
        <f t="shared" si="81"/>
        <v>0</v>
      </c>
      <c r="AR470" s="398">
        <f t="shared" si="82"/>
        <v>0</v>
      </c>
      <c r="AS470" s="397">
        <f t="array" ref="AS470">SUMPRODUCT(AF$18:AF$217*(H$18:H$217=$D470)*(J$18:J$217))</f>
        <v>0</v>
      </c>
      <c r="AT470" s="397">
        <f t="shared" si="83"/>
        <v>0</v>
      </c>
      <c r="AU470" s="398">
        <f t="shared" si="84"/>
        <v>0</v>
      </c>
      <c r="AV470" s="399" t="str">
        <f t="shared" si="85"/>
        <v/>
      </c>
    </row>
    <row r="471" spans="1:48" x14ac:dyDescent="0.2">
      <c r="A471" s="46">
        <f t="shared" si="80"/>
        <v>454</v>
      </c>
      <c r="B471" s="378" t="str">
        <f>IFERROR(VLOOKUP(G471,'AM23.Param'!$C$61:$D$407,2,FALSE),"")</f>
        <v/>
      </c>
      <c r="C471" s="379"/>
      <c r="D471" s="380"/>
      <c r="E471" s="379"/>
      <c r="F471" s="380"/>
      <c r="G471" s="379"/>
      <c r="H471" s="380"/>
      <c r="I471" s="381" t="str">
        <f t="shared" si="86"/>
        <v/>
      </c>
      <c r="J471" s="382"/>
      <c r="K471" s="382"/>
      <c r="L471" s="379"/>
      <c r="M471" s="380"/>
      <c r="N471" s="379"/>
      <c r="O471" s="379"/>
      <c r="P471" s="383"/>
      <c r="Q471" s="383"/>
      <c r="R471" s="383"/>
      <c r="S471" s="384">
        <f t="shared" si="87"/>
        <v>0</v>
      </c>
      <c r="U471" s="30">
        <v>454</v>
      </c>
      <c r="V471" s="42"/>
      <c r="X471" s="42"/>
      <c r="Y471" s="42"/>
      <c r="Z471" s="43">
        <f>SUMIFS('AM23.Financial Instruments'!O$7:O$223,'AM23.Financial Instruments'!$M$7:$M$223,D473)</f>
        <v>0</v>
      </c>
      <c r="AA471" s="42"/>
      <c r="AB471" s="42"/>
      <c r="AC471" s="42"/>
      <c r="AD471" s="44">
        <f t="shared" si="88"/>
        <v>0</v>
      </c>
      <c r="AF471" s="45"/>
      <c r="AH471" s="45"/>
      <c r="AI471" s="45"/>
      <c r="AJ471" s="45"/>
      <c r="AK471" s="45"/>
      <c r="AL471" s="45"/>
      <c r="AM471" s="45"/>
      <c r="AN471" s="44">
        <f t="shared" si="89"/>
        <v>0</v>
      </c>
      <c r="AP471" s="396">
        <f t="array" ref="AP471">SUMPRODUCT(V$18:V$217*(H$18:H$217=$D471)*(J$18:J$217))</f>
        <v>0</v>
      </c>
      <c r="AQ471" s="397">
        <f t="shared" si="81"/>
        <v>0</v>
      </c>
      <c r="AR471" s="398">
        <f t="shared" si="82"/>
        <v>0</v>
      </c>
      <c r="AS471" s="397">
        <f t="array" ref="AS471">SUMPRODUCT(AF$18:AF$217*(H$18:H$217=$D471)*(J$18:J$217))</f>
        <v>0</v>
      </c>
      <c r="AT471" s="397">
        <f t="shared" si="83"/>
        <v>0</v>
      </c>
      <c r="AU471" s="398">
        <f t="shared" si="84"/>
        <v>0</v>
      </c>
      <c r="AV471" s="399" t="str">
        <f t="shared" si="85"/>
        <v/>
      </c>
    </row>
    <row r="472" spans="1:48" x14ac:dyDescent="0.2">
      <c r="A472" s="46">
        <f t="shared" si="80"/>
        <v>455</v>
      </c>
      <c r="B472" s="378" t="str">
        <f>IFERROR(VLOOKUP(G472,'AM23.Param'!$C$61:$D$407,2,FALSE),"")</f>
        <v/>
      </c>
      <c r="C472" s="379"/>
      <c r="D472" s="380"/>
      <c r="E472" s="379"/>
      <c r="F472" s="380"/>
      <c r="G472" s="379"/>
      <c r="H472" s="380"/>
      <c r="I472" s="381" t="str">
        <f t="shared" si="86"/>
        <v/>
      </c>
      <c r="J472" s="382"/>
      <c r="K472" s="382"/>
      <c r="L472" s="379"/>
      <c r="M472" s="380"/>
      <c r="N472" s="379"/>
      <c r="O472" s="379"/>
      <c r="P472" s="383"/>
      <c r="Q472" s="383"/>
      <c r="R472" s="383"/>
      <c r="S472" s="384">
        <f t="shared" si="87"/>
        <v>0</v>
      </c>
      <c r="U472" s="30">
        <v>455</v>
      </c>
      <c r="V472" s="42"/>
      <c r="X472" s="42"/>
      <c r="Y472" s="42"/>
      <c r="Z472" s="43">
        <f>SUMIFS('AM23.Financial Instruments'!O$7:O$223,'AM23.Financial Instruments'!$M$7:$M$223,D474)</f>
        <v>0</v>
      </c>
      <c r="AA472" s="42"/>
      <c r="AB472" s="42"/>
      <c r="AC472" s="42"/>
      <c r="AD472" s="44">
        <f t="shared" si="88"/>
        <v>0</v>
      </c>
      <c r="AF472" s="45"/>
      <c r="AH472" s="45"/>
      <c r="AI472" s="45"/>
      <c r="AJ472" s="45"/>
      <c r="AK472" s="45"/>
      <c r="AL472" s="45"/>
      <c r="AM472" s="45"/>
      <c r="AN472" s="44">
        <f t="shared" si="89"/>
        <v>0</v>
      </c>
      <c r="AP472" s="396">
        <f t="array" ref="AP472">SUMPRODUCT(V$18:V$217*(H$18:H$217=$D472)*(J$18:J$217))</f>
        <v>0</v>
      </c>
      <c r="AQ472" s="397">
        <f t="shared" si="81"/>
        <v>0</v>
      </c>
      <c r="AR472" s="398">
        <f t="shared" si="82"/>
        <v>0</v>
      </c>
      <c r="AS472" s="397">
        <f t="array" ref="AS472">SUMPRODUCT(AF$18:AF$217*(H$18:H$217=$D472)*(J$18:J$217))</f>
        <v>0</v>
      </c>
      <c r="AT472" s="397">
        <f t="shared" si="83"/>
        <v>0</v>
      </c>
      <c r="AU472" s="398">
        <f t="shared" si="84"/>
        <v>0</v>
      </c>
      <c r="AV472" s="399" t="str">
        <f t="shared" si="85"/>
        <v/>
      </c>
    </row>
    <row r="473" spans="1:48" x14ac:dyDescent="0.2">
      <c r="A473" s="46">
        <f t="shared" si="80"/>
        <v>456</v>
      </c>
      <c r="B473" s="378" t="str">
        <f>IFERROR(VLOOKUP(G473,'AM23.Param'!$C$61:$D$407,2,FALSE),"")</f>
        <v/>
      </c>
      <c r="C473" s="379"/>
      <c r="D473" s="380"/>
      <c r="E473" s="379"/>
      <c r="F473" s="380"/>
      <c r="G473" s="379"/>
      <c r="H473" s="380"/>
      <c r="I473" s="381" t="str">
        <f t="shared" si="86"/>
        <v/>
      </c>
      <c r="J473" s="382"/>
      <c r="K473" s="382"/>
      <c r="L473" s="379"/>
      <c r="M473" s="380"/>
      <c r="N473" s="379"/>
      <c r="O473" s="379"/>
      <c r="P473" s="383"/>
      <c r="Q473" s="383"/>
      <c r="R473" s="383"/>
      <c r="S473" s="384">
        <f t="shared" si="87"/>
        <v>0</v>
      </c>
      <c r="U473" s="30">
        <v>456</v>
      </c>
      <c r="V473" s="42"/>
      <c r="X473" s="42"/>
      <c r="Y473" s="42"/>
      <c r="Z473" s="43">
        <f>SUMIFS('AM23.Financial Instruments'!O$7:O$223,'AM23.Financial Instruments'!$M$7:$M$223,D475)</f>
        <v>0</v>
      </c>
      <c r="AA473" s="42"/>
      <c r="AB473" s="42"/>
      <c r="AC473" s="42"/>
      <c r="AD473" s="44">
        <f t="shared" si="88"/>
        <v>0</v>
      </c>
      <c r="AF473" s="45"/>
      <c r="AH473" s="45"/>
      <c r="AI473" s="45"/>
      <c r="AJ473" s="45"/>
      <c r="AK473" s="45"/>
      <c r="AL473" s="45"/>
      <c r="AM473" s="45"/>
      <c r="AN473" s="44">
        <f t="shared" si="89"/>
        <v>0</v>
      </c>
      <c r="AP473" s="396">
        <f t="array" ref="AP473">SUMPRODUCT(V$18:V$217*(H$18:H$217=$D473)*(J$18:J$217))</f>
        <v>0</v>
      </c>
      <c r="AQ473" s="397">
        <f t="shared" si="81"/>
        <v>0</v>
      </c>
      <c r="AR473" s="398">
        <f t="shared" si="82"/>
        <v>0</v>
      </c>
      <c r="AS473" s="397">
        <f t="array" ref="AS473">SUMPRODUCT(AF$18:AF$217*(H$18:H$217=$D473)*(J$18:J$217))</f>
        <v>0</v>
      </c>
      <c r="AT473" s="397">
        <f t="shared" si="83"/>
        <v>0</v>
      </c>
      <c r="AU473" s="398">
        <f t="shared" si="84"/>
        <v>0</v>
      </c>
      <c r="AV473" s="399" t="str">
        <f t="shared" si="85"/>
        <v/>
      </c>
    </row>
    <row r="474" spans="1:48" x14ac:dyDescent="0.2">
      <c r="A474" s="46">
        <f t="shared" ref="A474:A537" si="90">A473+1</f>
        <v>457</v>
      </c>
      <c r="B474" s="378" t="str">
        <f>IFERROR(VLOOKUP(G474,'AM23.Param'!$C$61:$D$407,2,FALSE),"")</f>
        <v/>
      </c>
      <c r="C474" s="379"/>
      <c r="D474" s="380"/>
      <c r="E474" s="379"/>
      <c r="F474" s="380"/>
      <c r="G474" s="379"/>
      <c r="H474" s="380"/>
      <c r="I474" s="381" t="str">
        <f t="shared" si="86"/>
        <v/>
      </c>
      <c r="J474" s="382"/>
      <c r="K474" s="382"/>
      <c r="L474" s="379"/>
      <c r="M474" s="380"/>
      <c r="N474" s="379"/>
      <c r="O474" s="379"/>
      <c r="P474" s="383"/>
      <c r="Q474" s="383"/>
      <c r="R474" s="383"/>
      <c r="S474" s="384">
        <f t="shared" si="87"/>
        <v>0</v>
      </c>
      <c r="U474" s="30">
        <v>457</v>
      </c>
      <c r="V474" s="42"/>
      <c r="X474" s="42"/>
      <c r="Y474" s="42"/>
      <c r="Z474" s="43">
        <f>SUMIFS('AM23.Financial Instruments'!O$7:O$223,'AM23.Financial Instruments'!$M$7:$M$223,D476)</f>
        <v>0</v>
      </c>
      <c r="AA474" s="42"/>
      <c r="AB474" s="42"/>
      <c r="AC474" s="42"/>
      <c r="AD474" s="44">
        <f t="shared" si="88"/>
        <v>0</v>
      </c>
      <c r="AF474" s="45"/>
      <c r="AH474" s="45"/>
      <c r="AI474" s="45"/>
      <c r="AJ474" s="45"/>
      <c r="AK474" s="45"/>
      <c r="AL474" s="45"/>
      <c r="AM474" s="45"/>
      <c r="AN474" s="44">
        <f t="shared" si="89"/>
        <v>0</v>
      </c>
      <c r="AP474" s="396">
        <f t="array" ref="AP474">SUMPRODUCT(V$18:V$217*(H$18:H$217=$D474)*(J$18:J$217))</f>
        <v>0</v>
      </c>
      <c r="AQ474" s="397">
        <f t="shared" ref="AQ474:AQ537" si="91">Y474</f>
        <v>0</v>
      </c>
      <c r="AR474" s="398">
        <f t="shared" ref="AR474:AR537" si="92">AP474-AQ474</f>
        <v>0</v>
      </c>
      <c r="AS474" s="397">
        <f t="array" ref="AS474">SUMPRODUCT(AF$18:AF$217*(H$18:H$217=$D474)*(J$18:J$217))</f>
        <v>0</v>
      </c>
      <c r="AT474" s="397">
        <f t="shared" ref="AT474:AT537" si="93">AI474</f>
        <v>0</v>
      </c>
      <c r="AU474" s="398">
        <f t="shared" ref="AU474:AU537" si="94">AS474-AT474</f>
        <v>0</v>
      </c>
      <c r="AV474" s="399" t="str">
        <f t="shared" ref="AV474:AV537" si="95">IFERROR(AD474/AN474,"")</f>
        <v/>
      </c>
    </row>
    <row r="475" spans="1:48" x14ac:dyDescent="0.2">
      <c r="A475" s="46">
        <f t="shared" si="90"/>
        <v>458</v>
      </c>
      <c r="B475" s="378" t="str">
        <f>IFERROR(VLOOKUP(G475,'AM23.Param'!$C$61:$D$407,2,FALSE),"")</f>
        <v/>
      </c>
      <c r="C475" s="379"/>
      <c r="D475" s="380"/>
      <c r="E475" s="379"/>
      <c r="F475" s="380"/>
      <c r="G475" s="379"/>
      <c r="H475" s="380"/>
      <c r="I475" s="381" t="str">
        <f t="shared" si="86"/>
        <v/>
      </c>
      <c r="J475" s="382"/>
      <c r="K475" s="382"/>
      <c r="L475" s="379"/>
      <c r="M475" s="380"/>
      <c r="N475" s="379"/>
      <c r="O475" s="379"/>
      <c r="P475" s="383"/>
      <c r="Q475" s="383"/>
      <c r="R475" s="383"/>
      <c r="S475" s="384">
        <f t="shared" si="87"/>
        <v>0</v>
      </c>
      <c r="U475" s="30">
        <v>458</v>
      </c>
      <c r="V475" s="42"/>
      <c r="X475" s="42"/>
      <c r="Y475" s="42"/>
      <c r="Z475" s="43">
        <f>SUMIFS('AM23.Financial Instruments'!O$7:O$223,'AM23.Financial Instruments'!$M$7:$M$223,D477)</f>
        <v>0</v>
      </c>
      <c r="AA475" s="42"/>
      <c r="AB475" s="42"/>
      <c r="AC475" s="42"/>
      <c r="AD475" s="44">
        <f t="shared" si="88"/>
        <v>0</v>
      </c>
      <c r="AF475" s="45"/>
      <c r="AH475" s="45"/>
      <c r="AI475" s="45"/>
      <c r="AJ475" s="45"/>
      <c r="AK475" s="45"/>
      <c r="AL475" s="45"/>
      <c r="AM475" s="45"/>
      <c r="AN475" s="44">
        <f t="shared" si="89"/>
        <v>0</v>
      </c>
      <c r="AP475" s="396">
        <f t="array" ref="AP475">SUMPRODUCT(V$18:V$217*(H$18:H$217=$D475)*(J$18:J$217))</f>
        <v>0</v>
      </c>
      <c r="AQ475" s="397">
        <f t="shared" si="91"/>
        <v>0</v>
      </c>
      <c r="AR475" s="398">
        <f t="shared" si="92"/>
        <v>0</v>
      </c>
      <c r="AS475" s="397">
        <f t="array" ref="AS475">SUMPRODUCT(AF$18:AF$217*(H$18:H$217=$D475)*(J$18:J$217))</f>
        <v>0</v>
      </c>
      <c r="AT475" s="397">
        <f t="shared" si="93"/>
        <v>0</v>
      </c>
      <c r="AU475" s="398">
        <f t="shared" si="94"/>
        <v>0</v>
      </c>
      <c r="AV475" s="399" t="str">
        <f t="shared" si="95"/>
        <v/>
      </c>
    </row>
    <row r="476" spans="1:48" x14ac:dyDescent="0.2">
      <c r="A476" s="46">
        <f t="shared" si="90"/>
        <v>459</v>
      </c>
      <c r="B476" s="378" t="str">
        <f>IFERROR(VLOOKUP(G476,'AM23.Param'!$C$61:$D$407,2,FALSE),"")</f>
        <v/>
      </c>
      <c r="C476" s="379"/>
      <c r="D476" s="380"/>
      <c r="E476" s="379"/>
      <c r="F476" s="380"/>
      <c r="G476" s="379"/>
      <c r="H476" s="380"/>
      <c r="I476" s="381" t="str">
        <f t="shared" si="86"/>
        <v/>
      </c>
      <c r="J476" s="382"/>
      <c r="K476" s="382"/>
      <c r="L476" s="379"/>
      <c r="M476" s="380"/>
      <c r="N476" s="379"/>
      <c r="O476" s="379"/>
      <c r="P476" s="383"/>
      <c r="Q476" s="383"/>
      <c r="R476" s="383"/>
      <c r="S476" s="384">
        <f t="shared" si="87"/>
        <v>0</v>
      </c>
      <c r="U476" s="30">
        <v>459</v>
      </c>
      <c r="V476" s="42"/>
      <c r="X476" s="42"/>
      <c r="Y476" s="42"/>
      <c r="Z476" s="43">
        <f>SUMIFS('AM23.Financial Instruments'!O$7:O$223,'AM23.Financial Instruments'!$M$7:$M$223,D478)</f>
        <v>0</v>
      </c>
      <c r="AA476" s="42"/>
      <c r="AB476" s="42"/>
      <c r="AC476" s="42"/>
      <c r="AD476" s="44">
        <f t="shared" si="88"/>
        <v>0</v>
      </c>
      <c r="AF476" s="45"/>
      <c r="AH476" s="45"/>
      <c r="AI476" s="45"/>
      <c r="AJ476" s="45"/>
      <c r="AK476" s="45"/>
      <c r="AL476" s="45"/>
      <c r="AM476" s="45"/>
      <c r="AN476" s="44">
        <f t="shared" si="89"/>
        <v>0</v>
      </c>
      <c r="AP476" s="396">
        <f t="array" ref="AP476">SUMPRODUCT(V$18:V$217*(H$18:H$217=$D476)*(J$18:J$217))</f>
        <v>0</v>
      </c>
      <c r="AQ476" s="397">
        <f t="shared" si="91"/>
        <v>0</v>
      </c>
      <c r="AR476" s="398">
        <f t="shared" si="92"/>
        <v>0</v>
      </c>
      <c r="AS476" s="397">
        <f t="array" ref="AS476">SUMPRODUCT(AF$18:AF$217*(H$18:H$217=$D476)*(J$18:J$217))</f>
        <v>0</v>
      </c>
      <c r="AT476" s="397">
        <f t="shared" si="93"/>
        <v>0</v>
      </c>
      <c r="AU476" s="398">
        <f t="shared" si="94"/>
        <v>0</v>
      </c>
      <c r="AV476" s="399" t="str">
        <f t="shared" si="95"/>
        <v/>
      </c>
    </row>
    <row r="477" spans="1:48" x14ac:dyDescent="0.2">
      <c r="A477" s="46">
        <f t="shared" si="90"/>
        <v>460</v>
      </c>
      <c r="B477" s="378" t="str">
        <f>IFERROR(VLOOKUP(G477,'AM23.Param'!$C$61:$D$407,2,FALSE),"")</f>
        <v/>
      </c>
      <c r="C477" s="379"/>
      <c r="D477" s="380"/>
      <c r="E477" s="379"/>
      <c r="F477" s="380"/>
      <c r="G477" s="379"/>
      <c r="H477" s="380"/>
      <c r="I477" s="381" t="str">
        <f t="shared" si="86"/>
        <v/>
      </c>
      <c r="J477" s="382"/>
      <c r="K477" s="382"/>
      <c r="L477" s="379"/>
      <c r="M477" s="380"/>
      <c r="N477" s="379"/>
      <c r="O477" s="379"/>
      <c r="P477" s="383"/>
      <c r="Q477" s="383"/>
      <c r="R477" s="383"/>
      <c r="S477" s="384">
        <f t="shared" si="87"/>
        <v>0</v>
      </c>
      <c r="U477" s="30">
        <v>460</v>
      </c>
      <c r="V477" s="42"/>
      <c r="X477" s="42"/>
      <c r="Y477" s="42"/>
      <c r="Z477" s="43">
        <f>SUMIFS('AM23.Financial Instruments'!O$7:O$223,'AM23.Financial Instruments'!$M$7:$M$223,D479)</f>
        <v>0</v>
      </c>
      <c r="AA477" s="42"/>
      <c r="AB477" s="42"/>
      <c r="AC477" s="42"/>
      <c r="AD477" s="44">
        <f t="shared" si="88"/>
        <v>0</v>
      </c>
      <c r="AF477" s="45"/>
      <c r="AH477" s="45"/>
      <c r="AI477" s="45"/>
      <c r="AJ477" s="45"/>
      <c r="AK477" s="45"/>
      <c r="AL477" s="45"/>
      <c r="AM477" s="45"/>
      <c r="AN477" s="44">
        <f t="shared" si="89"/>
        <v>0</v>
      </c>
      <c r="AP477" s="396">
        <f t="array" ref="AP477">SUMPRODUCT(V$18:V$217*(H$18:H$217=$D477)*(J$18:J$217))</f>
        <v>0</v>
      </c>
      <c r="AQ477" s="397">
        <f t="shared" si="91"/>
        <v>0</v>
      </c>
      <c r="AR477" s="398">
        <f t="shared" si="92"/>
        <v>0</v>
      </c>
      <c r="AS477" s="397">
        <f t="array" ref="AS477">SUMPRODUCT(AF$18:AF$217*(H$18:H$217=$D477)*(J$18:J$217))</f>
        <v>0</v>
      </c>
      <c r="AT477" s="397">
        <f t="shared" si="93"/>
        <v>0</v>
      </c>
      <c r="AU477" s="398">
        <f t="shared" si="94"/>
        <v>0</v>
      </c>
      <c r="AV477" s="399" t="str">
        <f t="shared" si="95"/>
        <v/>
      </c>
    </row>
    <row r="478" spans="1:48" x14ac:dyDescent="0.2">
      <c r="A478" s="46">
        <f t="shared" si="90"/>
        <v>461</v>
      </c>
      <c r="B478" s="378" t="str">
        <f>IFERROR(VLOOKUP(G478,'AM23.Param'!$C$61:$D$407,2,FALSE),"")</f>
        <v/>
      </c>
      <c r="C478" s="379"/>
      <c r="D478" s="380"/>
      <c r="E478" s="379"/>
      <c r="F478" s="380"/>
      <c r="G478" s="379"/>
      <c r="H478" s="380"/>
      <c r="I478" s="381" t="str">
        <f t="shared" si="86"/>
        <v/>
      </c>
      <c r="J478" s="382"/>
      <c r="K478" s="382"/>
      <c r="L478" s="379"/>
      <c r="M478" s="380"/>
      <c r="N478" s="379"/>
      <c r="O478" s="379"/>
      <c r="P478" s="383"/>
      <c r="Q478" s="383"/>
      <c r="R478" s="383"/>
      <c r="S478" s="384">
        <f t="shared" si="87"/>
        <v>0</v>
      </c>
      <c r="U478" s="30">
        <v>461</v>
      </c>
      <c r="V478" s="42"/>
      <c r="X478" s="42"/>
      <c r="Y478" s="42"/>
      <c r="Z478" s="43">
        <f>SUMIFS('AM23.Financial Instruments'!O$7:O$223,'AM23.Financial Instruments'!$M$7:$M$223,D480)</f>
        <v>0</v>
      </c>
      <c r="AA478" s="42"/>
      <c r="AB478" s="42"/>
      <c r="AC478" s="42"/>
      <c r="AD478" s="44">
        <f t="shared" si="88"/>
        <v>0</v>
      </c>
      <c r="AF478" s="45"/>
      <c r="AH478" s="45"/>
      <c r="AI478" s="45"/>
      <c r="AJ478" s="45"/>
      <c r="AK478" s="45"/>
      <c r="AL478" s="45"/>
      <c r="AM478" s="45"/>
      <c r="AN478" s="44">
        <f t="shared" si="89"/>
        <v>0</v>
      </c>
      <c r="AP478" s="396">
        <f t="array" ref="AP478">SUMPRODUCT(V$18:V$217*(H$18:H$217=$D478)*(J$18:J$217))</f>
        <v>0</v>
      </c>
      <c r="AQ478" s="397">
        <f t="shared" si="91"/>
        <v>0</v>
      </c>
      <c r="AR478" s="398">
        <f t="shared" si="92"/>
        <v>0</v>
      </c>
      <c r="AS478" s="397">
        <f t="array" ref="AS478">SUMPRODUCT(AF$18:AF$217*(H$18:H$217=$D478)*(J$18:J$217))</f>
        <v>0</v>
      </c>
      <c r="AT478" s="397">
        <f t="shared" si="93"/>
        <v>0</v>
      </c>
      <c r="AU478" s="398">
        <f t="shared" si="94"/>
        <v>0</v>
      </c>
      <c r="AV478" s="399" t="str">
        <f t="shared" si="95"/>
        <v/>
      </c>
    </row>
    <row r="479" spans="1:48" x14ac:dyDescent="0.2">
      <c r="A479" s="46">
        <f t="shared" si="90"/>
        <v>462</v>
      </c>
      <c r="B479" s="378" t="str">
        <f>IFERROR(VLOOKUP(G479,'AM23.Param'!$C$61:$D$407,2,FALSE),"")</f>
        <v/>
      </c>
      <c r="C479" s="379"/>
      <c r="D479" s="380"/>
      <c r="E479" s="379"/>
      <c r="F479" s="380"/>
      <c r="G479" s="379"/>
      <c r="H479" s="380"/>
      <c r="I479" s="381" t="str">
        <f t="shared" si="86"/>
        <v/>
      </c>
      <c r="J479" s="382"/>
      <c r="K479" s="382"/>
      <c r="L479" s="379"/>
      <c r="M479" s="380"/>
      <c r="N479" s="379"/>
      <c r="O479" s="379"/>
      <c r="P479" s="383"/>
      <c r="Q479" s="383"/>
      <c r="R479" s="383"/>
      <c r="S479" s="384">
        <f t="shared" si="87"/>
        <v>0</v>
      </c>
      <c r="U479" s="30">
        <v>462</v>
      </c>
      <c r="V479" s="42"/>
      <c r="X479" s="42"/>
      <c r="Y479" s="42"/>
      <c r="Z479" s="43">
        <f>SUMIFS('AM23.Financial Instruments'!O$7:O$223,'AM23.Financial Instruments'!$M$7:$M$223,D481)</f>
        <v>0</v>
      </c>
      <c r="AA479" s="42"/>
      <c r="AB479" s="42"/>
      <c r="AC479" s="42"/>
      <c r="AD479" s="44">
        <f t="shared" si="88"/>
        <v>0</v>
      </c>
      <c r="AF479" s="45"/>
      <c r="AH479" s="45"/>
      <c r="AI479" s="45"/>
      <c r="AJ479" s="45"/>
      <c r="AK479" s="45"/>
      <c r="AL479" s="45"/>
      <c r="AM479" s="45"/>
      <c r="AN479" s="44">
        <f t="shared" si="89"/>
        <v>0</v>
      </c>
      <c r="AP479" s="396">
        <f t="array" ref="AP479">SUMPRODUCT(V$18:V$217*(H$18:H$217=$D479)*(J$18:J$217))</f>
        <v>0</v>
      </c>
      <c r="AQ479" s="397">
        <f t="shared" si="91"/>
        <v>0</v>
      </c>
      <c r="AR479" s="398">
        <f t="shared" si="92"/>
        <v>0</v>
      </c>
      <c r="AS479" s="397">
        <f t="array" ref="AS479">SUMPRODUCT(AF$18:AF$217*(H$18:H$217=$D479)*(J$18:J$217))</f>
        <v>0</v>
      </c>
      <c r="AT479" s="397">
        <f t="shared" si="93"/>
        <v>0</v>
      </c>
      <c r="AU479" s="398">
        <f t="shared" si="94"/>
        <v>0</v>
      </c>
      <c r="AV479" s="399" t="str">
        <f t="shared" si="95"/>
        <v/>
      </c>
    </row>
    <row r="480" spans="1:48" x14ac:dyDescent="0.2">
      <c r="A480" s="46">
        <f t="shared" si="90"/>
        <v>463</v>
      </c>
      <c r="B480" s="378" t="str">
        <f>IFERROR(VLOOKUP(G480,'AM23.Param'!$C$61:$D$407,2,FALSE),"")</f>
        <v/>
      </c>
      <c r="C480" s="379"/>
      <c r="D480" s="380"/>
      <c r="E480" s="379"/>
      <c r="F480" s="380"/>
      <c r="G480" s="379"/>
      <c r="H480" s="380"/>
      <c r="I480" s="381" t="str">
        <f t="shared" si="86"/>
        <v/>
      </c>
      <c r="J480" s="382"/>
      <c r="K480" s="382"/>
      <c r="L480" s="379"/>
      <c r="M480" s="380"/>
      <c r="N480" s="379"/>
      <c r="O480" s="379"/>
      <c r="P480" s="383"/>
      <c r="Q480" s="383"/>
      <c r="R480" s="383"/>
      <c r="S480" s="384">
        <f t="shared" si="87"/>
        <v>0</v>
      </c>
      <c r="U480" s="30">
        <v>463</v>
      </c>
      <c r="V480" s="42"/>
      <c r="X480" s="42"/>
      <c r="Y480" s="42"/>
      <c r="Z480" s="43">
        <f>SUMIFS('AM23.Financial Instruments'!O$7:O$223,'AM23.Financial Instruments'!$M$7:$M$223,D482)</f>
        <v>0</v>
      </c>
      <c r="AA480" s="42"/>
      <c r="AB480" s="42"/>
      <c r="AC480" s="42"/>
      <c r="AD480" s="44">
        <f t="shared" si="88"/>
        <v>0</v>
      </c>
      <c r="AF480" s="45"/>
      <c r="AH480" s="45"/>
      <c r="AI480" s="45"/>
      <c r="AJ480" s="45"/>
      <c r="AK480" s="45"/>
      <c r="AL480" s="45"/>
      <c r="AM480" s="45"/>
      <c r="AN480" s="44">
        <f t="shared" si="89"/>
        <v>0</v>
      </c>
      <c r="AP480" s="396">
        <f t="array" ref="AP480">SUMPRODUCT(V$18:V$217*(H$18:H$217=$D480)*(J$18:J$217))</f>
        <v>0</v>
      </c>
      <c r="AQ480" s="397">
        <f t="shared" si="91"/>
        <v>0</v>
      </c>
      <c r="AR480" s="398">
        <f t="shared" si="92"/>
        <v>0</v>
      </c>
      <c r="AS480" s="397">
        <f t="array" ref="AS480">SUMPRODUCT(AF$18:AF$217*(H$18:H$217=$D480)*(J$18:J$217))</f>
        <v>0</v>
      </c>
      <c r="AT480" s="397">
        <f t="shared" si="93"/>
        <v>0</v>
      </c>
      <c r="AU480" s="398">
        <f t="shared" si="94"/>
        <v>0</v>
      </c>
      <c r="AV480" s="399" t="str">
        <f t="shared" si="95"/>
        <v/>
      </c>
    </row>
    <row r="481" spans="1:48" x14ac:dyDescent="0.2">
      <c r="A481" s="46">
        <f t="shared" si="90"/>
        <v>464</v>
      </c>
      <c r="B481" s="378" t="str">
        <f>IFERROR(VLOOKUP(G481,'AM23.Param'!$C$61:$D$407,2,FALSE),"")</f>
        <v/>
      </c>
      <c r="C481" s="379"/>
      <c r="D481" s="380"/>
      <c r="E481" s="379"/>
      <c r="F481" s="380"/>
      <c r="G481" s="379"/>
      <c r="H481" s="380"/>
      <c r="I481" s="381" t="str">
        <f t="shared" si="86"/>
        <v/>
      </c>
      <c r="J481" s="382"/>
      <c r="K481" s="382"/>
      <c r="L481" s="379"/>
      <c r="M481" s="380"/>
      <c r="N481" s="379"/>
      <c r="O481" s="379"/>
      <c r="P481" s="383"/>
      <c r="Q481" s="383"/>
      <c r="R481" s="383"/>
      <c r="S481" s="384">
        <f t="shared" si="87"/>
        <v>0</v>
      </c>
      <c r="U481" s="30">
        <v>464</v>
      </c>
      <c r="V481" s="42"/>
      <c r="X481" s="42"/>
      <c r="Y481" s="42"/>
      <c r="Z481" s="43">
        <f>SUMIFS('AM23.Financial Instruments'!O$7:O$223,'AM23.Financial Instruments'!$M$7:$M$223,D483)</f>
        <v>0</v>
      </c>
      <c r="AA481" s="42"/>
      <c r="AB481" s="42"/>
      <c r="AC481" s="42"/>
      <c r="AD481" s="44">
        <f t="shared" si="88"/>
        <v>0</v>
      </c>
      <c r="AF481" s="45"/>
      <c r="AH481" s="45"/>
      <c r="AI481" s="45"/>
      <c r="AJ481" s="45"/>
      <c r="AK481" s="45"/>
      <c r="AL481" s="45"/>
      <c r="AM481" s="45"/>
      <c r="AN481" s="44">
        <f t="shared" si="89"/>
        <v>0</v>
      </c>
      <c r="AP481" s="396">
        <f t="array" ref="AP481">SUMPRODUCT(V$18:V$217*(H$18:H$217=$D481)*(J$18:J$217))</f>
        <v>0</v>
      </c>
      <c r="AQ481" s="397">
        <f t="shared" si="91"/>
        <v>0</v>
      </c>
      <c r="AR481" s="398">
        <f t="shared" si="92"/>
        <v>0</v>
      </c>
      <c r="AS481" s="397">
        <f t="array" ref="AS481">SUMPRODUCT(AF$18:AF$217*(H$18:H$217=$D481)*(J$18:J$217))</f>
        <v>0</v>
      </c>
      <c r="AT481" s="397">
        <f t="shared" si="93"/>
        <v>0</v>
      </c>
      <c r="AU481" s="398">
        <f t="shared" si="94"/>
        <v>0</v>
      </c>
      <c r="AV481" s="399" t="str">
        <f t="shared" si="95"/>
        <v/>
      </c>
    </row>
    <row r="482" spans="1:48" x14ac:dyDescent="0.2">
      <c r="A482" s="46">
        <f t="shared" si="90"/>
        <v>465</v>
      </c>
      <c r="B482" s="378" t="str">
        <f>IFERROR(VLOOKUP(G482,'AM23.Param'!$C$61:$D$407,2,FALSE),"")</f>
        <v/>
      </c>
      <c r="C482" s="379"/>
      <c r="D482" s="380"/>
      <c r="E482" s="379"/>
      <c r="F482" s="380"/>
      <c r="G482" s="379"/>
      <c r="H482" s="380"/>
      <c r="I482" s="381" t="str">
        <f t="shared" si="86"/>
        <v/>
      </c>
      <c r="J482" s="382"/>
      <c r="K482" s="382"/>
      <c r="L482" s="379"/>
      <c r="M482" s="380"/>
      <c r="N482" s="379"/>
      <c r="O482" s="379"/>
      <c r="P482" s="383"/>
      <c r="Q482" s="383"/>
      <c r="R482" s="383"/>
      <c r="S482" s="384">
        <f t="shared" si="87"/>
        <v>0</v>
      </c>
      <c r="U482" s="30">
        <v>465</v>
      </c>
      <c r="V482" s="42"/>
      <c r="X482" s="42"/>
      <c r="Y482" s="42"/>
      <c r="Z482" s="43">
        <f>SUMIFS('AM23.Financial Instruments'!O$7:O$223,'AM23.Financial Instruments'!$M$7:$M$223,D484)</f>
        <v>0</v>
      </c>
      <c r="AA482" s="42"/>
      <c r="AB482" s="42"/>
      <c r="AC482" s="42"/>
      <c r="AD482" s="44">
        <f t="shared" si="88"/>
        <v>0</v>
      </c>
      <c r="AF482" s="45"/>
      <c r="AH482" s="45"/>
      <c r="AI482" s="45"/>
      <c r="AJ482" s="45"/>
      <c r="AK482" s="45"/>
      <c r="AL482" s="45"/>
      <c r="AM482" s="45"/>
      <c r="AN482" s="44">
        <f t="shared" si="89"/>
        <v>0</v>
      </c>
      <c r="AP482" s="396">
        <f t="array" ref="AP482">SUMPRODUCT(V$18:V$217*(H$18:H$217=$D482)*(J$18:J$217))</f>
        <v>0</v>
      </c>
      <c r="AQ482" s="397">
        <f t="shared" si="91"/>
        <v>0</v>
      </c>
      <c r="AR482" s="398">
        <f t="shared" si="92"/>
        <v>0</v>
      </c>
      <c r="AS482" s="397">
        <f t="array" ref="AS482">SUMPRODUCT(AF$18:AF$217*(H$18:H$217=$D482)*(J$18:J$217))</f>
        <v>0</v>
      </c>
      <c r="AT482" s="397">
        <f t="shared" si="93"/>
        <v>0</v>
      </c>
      <c r="AU482" s="398">
        <f t="shared" si="94"/>
        <v>0</v>
      </c>
      <c r="AV482" s="399" t="str">
        <f t="shared" si="95"/>
        <v/>
      </c>
    </row>
    <row r="483" spans="1:48" x14ac:dyDescent="0.2">
      <c r="A483" s="46">
        <f t="shared" si="90"/>
        <v>466</v>
      </c>
      <c r="B483" s="378" t="str">
        <f>IFERROR(VLOOKUP(G483,'AM23.Param'!$C$61:$D$407,2,FALSE),"")</f>
        <v/>
      </c>
      <c r="C483" s="379"/>
      <c r="D483" s="380"/>
      <c r="E483" s="379"/>
      <c r="F483" s="380"/>
      <c r="G483" s="379"/>
      <c r="H483" s="380"/>
      <c r="I483" s="381" t="str">
        <f t="shared" si="86"/>
        <v/>
      </c>
      <c r="J483" s="382"/>
      <c r="K483" s="382"/>
      <c r="L483" s="379"/>
      <c r="M483" s="380"/>
      <c r="N483" s="379"/>
      <c r="O483" s="379"/>
      <c r="P483" s="383"/>
      <c r="Q483" s="383"/>
      <c r="R483" s="383"/>
      <c r="S483" s="384">
        <f t="shared" si="87"/>
        <v>0</v>
      </c>
      <c r="U483" s="30">
        <v>466</v>
      </c>
      <c r="V483" s="42"/>
      <c r="X483" s="42"/>
      <c r="Y483" s="42"/>
      <c r="Z483" s="43">
        <f>SUMIFS('AM23.Financial Instruments'!O$7:O$223,'AM23.Financial Instruments'!$M$7:$M$223,D485)</f>
        <v>0</v>
      </c>
      <c r="AA483" s="42"/>
      <c r="AB483" s="42"/>
      <c r="AC483" s="42"/>
      <c r="AD483" s="44">
        <f t="shared" si="88"/>
        <v>0</v>
      </c>
      <c r="AF483" s="45"/>
      <c r="AH483" s="45"/>
      <c r="AI483" s="45"/>
      <c r="AJ483" s="45"/>
      <c r="AK483" s="45"/>
      <c r="AL483" s="45"/>
      <c r="AM483" s="45"/>
      <c r="AN483" s="44">
        <f t="shared" si="89"/>
        <v>0</v>
      </c>
      <c r="AP483" s="396">
        <f t="array" ref="AP483">SUMPRODUCT(V$18:V$217*(H$18:H$217=$D483)*(J$18:J$217))</f>
        <v>0</v>
      </c>
      <c r="AQ483" s="397">
        <f t="shared" si="91"/>
        <v>0</v>
      </c>
      <c r="AR483" s="398">
        <f t="shared" si="92"/>
        <v>0</v>
      </c>
      <c r="AS483" s="397">
        <f t="array" ref="AS483">SUMPRODUCT(AF$18:AF$217*(H$18:H$217=$D483)*(J$18:J$217))</f>
        <v>0</v>
      </c>
      <c r="AT483" s="397">
        <f t="shared" si="93"/>
        <v>0</v>
      </c>
      <c r="AU483" s="398">
        <f t="shared" si="94"/>
        <v>0</v>
      </c>
      <c r="AV483" s="399" t="str">
        <f t="shared" si="95"/>
        <v/>
      </c>
    </row>
    <row r="484" spans="1:48" x14ac:dyDescent="0.2">
      <c r="A484" s="46">
        <f t="shared" si="90"/>
        <v>467</v>
      </c>
      <c r="B484" s="378" t="str">
        <f>IFERROR(VLOOKUP(G484,'AM23.Param'!$C$61:$D$407,2,FALSE),"")</f>
        <v/>
      </c>
      <c r="C484" s="379"/>
      <c r="D484" s="380"/>
      <c r="E484" s="379"/>
      <c r="F484" s="380"/>
      <c r="G484" s="379"/>
      <c r="H484" s="380"/>
      <c r="I484" s="381" t="str">
        <f t="shared" si="86"/>
        <v/>
      </c>
      <c r="J484" s="382"/>
      <c r="K484" s="382"/>
      <c r="L484" s="379"/>
      <c r="M484" s="380"/>
      <c r="N484" s="379"/>
      <c r="O484" s="379"/>
      <c r="P484" s="383"/>
      <c r="Q484" s="383"/>
      <c r="R484" s="383"/>
      <c r="S484" s="384">
        <f t="shared" si="87"/>
        <v>0</v>
      </c>
      <c r="U484" s="30">
        <v>467</v>
      </c>
      <c r="V484" s="42"/>
      <c r="X484" s="42"/>
      <c r="Y484" s="42"/>
      <c r="Z484" s="43">
        <f>SUMIFS('AM23.Financial Instruments'!O$7:O$223,'AM23.Financial Instruments'!$M$7:$M$223,D486)</f>
        <v>0</v>
      </c>
      <c r="AA484" s="42"/>
      <c r="AB484" s="42"/>
      <c r="AC484" s="42"/>
      <c r="AD484" s="44">
        <f t="shared" si="88"/>
        <v>0</v>
      </c>
      <c r="AF484" s="45"/>
      <c r="AH484" s="45"/>
      <c r="AI484" s="45"/>
      <c r="AJ484" s="45"/>
      <c r="AK484" s="45"/>
      <c r="AL484" s="45"/>
      <c r="AM484" s="45"/>
      <c r="AN484" s="44">
        <f t="shared" si="89"/>
        <v>0</v>
      </c>
      <c r="AP484" s="396">
        <f t="array" ref="AP484">SUMPRODUCT(V$18:V$217*(H$18:H$217=$D484)*(J$18:J$217))</f>
        <v>0</v>
      </c>
      <c r="AQ484" s="397">
        <f t="shared" si="91"/>
        <v>0</v>
      </c>
      <c r="AR484" s="398">
        <f t="shared" si="92"/>
        <v>0</v>
      </c>
      <c r="AS484" s="397">
        <f t="array" ref="AS484">SUMPRODUCT(AF$18:AF$217*(H$18:H$217=$D484)*(J$18:J$217))</f>
        <v>0</v>
      </c>
      <c r="AT484" s="397">
        <f t="shared" si="93"/>
        <v>0</v>
      </c>
      <c r="AU484" s="398">
        <f t="shared" si="94"/>
        <v>0</v>
      </c>
      <c r="AV484" s="399" t="str">
        <f t="shared" si="95"/>
        <v/>
      </c>
    </row>
    <row r="485" spans="1:48" x14ac:dyDescent="0.2">
      <c r="A485" s="46">
        <f t="shared" si="90"/>
        <v>468</v>
      </c>
      <c r="B485" s="378" t="str">
        <f>IFERROR(VLOOKUP(G485,'AM23.Param'!$C$61:$D$407,2,FALSE),"")</f>
        <v/>
      </c>
      <c r="C485" s="379"/>
      <c r="D485" s="380"/>
      <c r="E485" s="379"/>
      <c r="F485" s="380"/>
      <c r="G485" s="379"/>
      <c r="H485" s="380"/>
      <c r="I485" s="381" t="str">
        <f t="shared" si="86"/>
        <v/>
      </c>
      <c r="J485" s="382"/>
      <c r="K485" s="382"/>
      <c r="L485" s="379"/>
      <c r="M485" s="380"/>
      <c r="N485" s="379"/>
      <c r="O485" s="379"/>
      <c r="P485" s="383"/>
      <c r="Q485" s="383"/>
      <c r="R485" s="383"/>
      <c r="S485" s="384">
        <f t="shared" si="87"/>
        <v>0</v>
      </c>
      <c r="U485" s="30">
        <v>468</v>
      </c>
      <c r="V485" s="42"/>
      <c r="X485" s="42"/>
      <c r="Y485" s="42"/>
      <c r="Z485" s="43">
        <f>SUMIFS('AM23.Financial Instruments'!O$7:O$223,'AM23.Financial Instruments'!$M$7:$M$223,D487)</f>
        <v>0</v>
      </c>
      <c r="AA485" s="42"/>
      <c r="AB485" s="42"/>
      <c r="AC485" s="42"/>
      <c r="AD485" s="44">
        <f t="shared" si="88"/>
        <v>0</v>
      </c>
      <c r="AF485" s="45"/>
      <c r="AH485" s="45"/>
      <c r="AI485" s="45"/>
      <c r="AJ485" s="45"/>
      <c r="AK485" s="45"/>
      <c r="AL485" s="45"/>
      <c r="AM485" s="45"/>
      <c r="AN485" s="44">
        <f t="shared" si="89"/>
        <v>0</v>
      </c>
      <c r="AP485" s="396">
        <f t="array" ref="AP485">SUMPRODUCT(V$18:V$217*(H$18:H$217=$D485)*(J$18:J$217))</f>
        <v>0</v>
      </c>
      <c r="AQ485" s="397">
        <f t="shared" si="91"/>
        <v>0</v>
      </c>
      <c r="AR485" s="398">
        <f t="shared" si="92"/>
        <v>0</v>
      </c>
      <c r="AS485" s="397">
        <f t="array" ref="AS485">SUMPRODUCT(AF$18:AF$217*(H$18:H$217=$D485)*(J$18:J$217))</f>
        <v>0</v>
      </c>
      <c r="AT485" s="397">
        <f t="shared" si="93"/>
        <v>0</v>
      </c>
      <c r="AU485" s="398">
        <f t="shared" si="94"/>
        <v>0</v>
      </c>
      <c r="AV485" s="399" t="str">
        <f t="shared" si="95"/>
        <v/>
      </c>
    </row>
    <row r="486" spans="1:48" x14ac:dyDescent="0.2">
      <c r="A486" s="46">
        <f t="shared" si="90"/>
        <v>469</v>
      </c>
      <c r="B486" s="378" t="str">
        <f>IFERROR(VLOOKUP(G486,'AM23.Param'!$C$61:$D$407,2,FALSE),"")</f>
        <v/>
      </c>
      <c r="C486" s="379"/>
      <c r="D486" s="380"/>
      <c r="E486" s="379"/>
      <c r="F486" s="380"/>
      <c r="G486" s="379"/>
      <c r="H486" s="380"/>
      <c r="I486" s="381" t="str">
        <f t="shared" si="86"/>
        <v/>
      </c>
      <c r="J486" s="382"/>
      <c r="K486" s="382"/>
      <c r="L486" s="379"/>
      <c r="M486" s="380"/>
      <c r="N486" s="379"/>
      <c r="O486" s="379"/>
      <c r="P486" s="383"/>
      <c r="Q486" s="383"/>
      <c r="R486" s="383"/>
      <c r="S486" s="384">
        <f t="shared" si="87"/>
        <v>0</v>
      </c>
      <c r="U486" s="30">
        <v>469</v>
      </c>
      <c r="V486" s="42"/>
      <c r="X486" s="42"/>
      <c r="Y486" s="42"/>
      <c r="Z486" s="43">
        <f>SUMIFS('AM23.Financial Instruments'!O$7:O$223,'AM23.Financial Instruments'!$M$7:$M$223,D488)</f>
        <v>0</v>
      </c>
      <c r="AA486" s="42"/>
      <c r="AB486" s="42"/>
      <c r="AC486" s="42"/>
      <c r="AD486" s="44">
        <f t="shared" si="88"/>
        <v>0</v>
      </c>
      <c r="AF486" s="45"/>
      <c r="AH486" s="45"/>
      <c r="AI486" s="45"/>
      <c r="AJ486" s="45"/>
      <c r="AK486" s="45"/>
      <c r="AL486" s="45"/>
      <c r="AM486" s="45"/>
      <c r="AN486" s="44">
        <f t="shared" si="89"/>
        <v>0</v>
      </c>
      <c r="AP486" s="396">
        <f t="array" ref="AP486">SUMPRODUCT(V$18:V$217*(H$18:H$217=$D486)*(J$18:J$217))</f>
        <v>0</v>
      </c>
      <c r="AQ486" s="397">
        <f t="shared" si="91"/>
        <v>0</v>
      </c>
      <c r="AR486" s="398">
        <f t="shared" si="92"/>
        <v>0</v>
      </c>
      <c r="AS486" s="397">
        <f t="array" ref="AS486">SUMPRODUCT(AF$18:AF$217*(H$18:H$217=$D486)*(J$18:J$217))</f>
        <v>0</v>
      </c>
      <c r="AT486" s="397">
        <f t="shared" si="93"/>
        <v>0</v>
      </c>
      <c r="AU486" s="398">
        <f t="shared" si="94"/>
        <v>0</v>
      </c>
      <c r="AV486" s="399" t="str">
        <f t="shared" si="95"/>
        <v/>
      </c>
    </row>
    <row r="487" spans="1:48" x14ac:dyDescent="0.2">
      <c r="A487" s="46">
        <f t="shared" si="90"/>
        <v>470</v>
      </c>
      <c r="B487" s="378" t="str">
        <f>IFERROR(VLOOKUP(G487,'AM23.Param'!$C$61:$D$407,2,FALSE),"")</f>
        <v/>
      </c>
      <c r="C487" s="379"/>
      <c r="D487" s="380"/>
      <c r="E487" s="379"/>
      <c r="F487" s="380"/>
      <c r="G487" s="379"/>
      <c r="H487" s="380"/>
      <c r="I487" s="381" t="str">
        <f t="shared" si="86"/>
        <v/>
      </c>
      <c r="J487" s="382"/>
      <c r="K487" s="382"/>
      <c r="L487" s="379"/>
      <c r="M487" s="380"/>
      <c r="N487" s="379"/>
      <c r="O487" s="379"/>
      <c r="P487" s="383"/>
      <c r="Q487" s="383"/>
      <c r="R487" s="383"/>
      <c r="S487" s="384">
        <f t="shared" si="87"/>
        <v>0</v>
      </c>
      <c r="U487" s="30">
        <v>470</v>
      </c>
      <c r="V487" s="42"/>
      <c r="X487" s="42"/>
      <c r="Y487" s="42"/>
      <c r="Z487" s="43">
        <f>SUMIFS('AM23.Financial Instruments'!O$7:O$223,'AM23.Financial Instruments'!$M$7:$M$223,D489)</f>
        <v>0</v>
      </c>
      <c r="AA487" s="42"/>
      <c r="AB487" s="42"/>
      <c r="AC487" s="42"/>
      <c r="AD487" s="44">
        <f t="shared" si="88"/>
        <v>0</v>
      </c>
      <c r="AF487" s="45"/>
      <c r="AH487" s="45"/>
      <c r="AI487" s="45"/>
      <c r="AJ487" s="45"/>
      <c r="AK487" s="45"/>
      <c r="AL487" s="45"/>
      <c r="AM487" s="45"/>
      <c r="AN487" s="44">
        <f t="shared" si="89"/>
        <v>0</v>
      </c>
      <c r="AP487" s="396">
        <f t="array" ref="AP487">SUMPRODUCT(V$18:V$217*(H$18:H$217=$D487)*(J$18:J$217))</f>
        <v>0</v>
      </c>
      <c r="AQ487" s="397">
        <f t="shared" si="91"/>
        <v>0</v>
      </c>
      <c r="AR487" s="398">
        <f t="shared" si="92"/>
        <v>0</v>
      </c>
      <c r="AS487" s="397">
        <f t="array" ref="AS487">SUMPRODUCT(AF$18:AF$217*(H$18:H$217=$D487)*(J$18:J$217))</f>
        <v>0</v>
      </c>
      <c r="AT487" s="397">
        <f t="shared" si="93"/>
        <v>0</v>
      </c>
      <c r="AU487" s="398">
        <f t="shared" si="94"/>
        <v>0</v>
      </c>
      <c r="AV487" s="399" t="str">
        <f t="shared" si="95"/>
        <v/>
      </c>
    </row>
    <row r="488" spans="1:48" x14ac:dyDescent="0.2">
      <c r="A488" s="46">
        <f t="shared" si="90"/>
        <v>471</v>
      </c>
      <c r="B488" s="378" t="str">
        <f>IFERROR(VLOOKUP(G488,'AM23.Param'!$C$61:$D$407,2,FALSE),"")</f>
        <v/>
      </c>
      <c r="C488" s="379"/>
      <c r="D488" s="380"/>
      <c r="E488" s="379"/>
      <c r="F488" s="380"/>
      <c r="G488" s="379"/>
      <c r="H488" s="380"/>
      <c r="I488" s="381" t="str">
        <f t="shared" si="86"/>
        <v/>
      </c>
      <c r="J488" s="382"/>
      <c r="K488" s="382"/>
      <c r="L488" s="379"/>
      <c r="M488" s="380"/>
      <c r="N488" s="379"/>
      <c r="O488" s="379"/>
      <c r="P488" s="383"/>
      <c r="Q488" s="383"/>
      <c r="R488" s="383"/>
      <c r="S488" s="384">
        <f t="shared" si="87"/>
        <v>0</v>
      </c>
      <c r="U488" s="30">
        <v>471</v>
      </c>
      <c r="V488" s="42"/>
      <c r="X488" s="42"/>
      <c r="Y488" s="42"/>
      <c r="Z488" s="43">
        <f>SUMIFS('AM23.Financial Instruments'!O$7:O$223,'AM23.Financial Instruments'!$M$7:$M$223,D490)</f>
        <v>0</v>
      </c>
      <c r="AA488" s="42"/>
      <c r="AB488" s="42"/>
      <c r="AC488" s="42"/>
      <c r="AD488" s="44">
        <f t="shared" si="88"/>
        <v>0</v>
      </c>
      <c r="AF488" s="45"/>
      <c r="AH488" s="45"/>
      <c r="AI488" s="45"/>
      <c r="AJ488" s="45"/>
      <c r="AK488" s="45"/>
      <c r="AL488" s="45"/>
      <c r="AM488" s="45"/>
      <c r="AN488" s="44">
        <f t="shared" si="89"/>
        <v>0</v>
      </c>
      <c r="AP488" s="396">
        <f t="array" ref="AP488">SUMPRODUCT(V$18:V$217*(H$18:H$217=$D488)*(J$18:J$217))</f>
        <v>0</v>
      </c>
      <c r="AQ488" s="397">
        <f t="shared" si="91"/>
        <v>0</v>
      </c>
      <c r="AR488" s="398">
        <f t="shared" si="92"/>
        <v>0</v>
      </c>
      <c r="AS488" s="397">
        <f t="array" ref="AS488">SUMPRODUCT(AF$18:AF$217*(H$18:H$217=$D488)*(J$18:J$217))</f>
        <v>0</v>
      </c>
      <c r="AT488" s="397">
        <f t="shared" si="93"/>
        <v>0</v>
      </c>
      <c r="AU488" s="398">
        <f t="shared" si="94"/>
        <v>0</v>
      </c>
      <c r="AV488" s="399" t="str">
        <f t="shared" si="95"/>
        <v/>
      </c>
    </row>
    <row r="489" spans="1:48" x14ac:dyDescent="0.2">
      <c r="A489" s="46">
        <f t="shared" si="90"/>
        <v>472</v>
      </c>
      <c r="B489" s="378" t="str">
        <f>IFERROR(VLOOKUP(G489,'AM23.Param'!$C$61:$D$407,2,FALSE),"")</f>
        <v/>
      </c>
      <c r="C489" s="379"/>
      <c r="D489" s="380"/>
      <c r="E489" s="379"/>
      <c r="F489" s="380"/>
      <c r="G489" s="379"/>
      <c r="H489" s="380"/>
      <c r="I489" s="381" t="str">
        <f t="shared" si="86"/>
        <v/>
      </c>
      <c r="J489" s="382"/>
      <c r="K489" s="382"/>
      <c r="L489" s="379"/>
      <c r="M489" s="380"/>
      <c r="N489" s="379"/>
      <c r="O489" s="379"/>
      <c r="P489" s="383"/>
      <c r="Q489" s="383"/>
      <c r="R489" s="383"/>
      <c r="S489" s="384">
        <f t="shared" si="87"/>
        <v>0</v>
      </c>
      <c r="U489" s="30">
        <v>472</v>
      </c>
      <c r="V489" s="42"/>
      <c r="X489" s="42"/>
      <c r="Y489" s="42"/>
      <c r="Z489" s="43">
        <f>SUMIFS('AM23.Financial Instruments'!O$7:O$223,'AM23.Financial Instruments'!$M$7:$M$223,D491)</f>
        <v>0</v>
      </c>
      <c r="AA489" s="42"/>
      <c r="AB489" s="42"/>
      <c r="AC489" s="42"/>
      <c r="AD489" s="44">
        <f t="shared" si="88"/>
        <v>0</v>
      </c>
      <c r="AF489" s="45"/>
      <c r="AH489" s="45"/>
      <c r="AI489" s="45"/>
      <c r="AJ489" s="45"/>
      <c r="AK489" s="45"/>
      <c r="AL489" s="45"/>
      <c r="AM489" s="45"/>
      <c r="AN489" s="44">
        <f t="shared" si="89"/>
        <v>0</v>
      </c>
      <c r="AP489" s="396">
        <f t="array" ref="AP489">SUMPRODUCT(V$18:V$217*(H$18:H$217=$D489)*(J$18:J$217))</f>
        <v>0</v>
      </c>
      <c r="AQ489" s="397">
        <f t="shared" si="91"/>
        <v>0</v>
      </c>
      <c r="AR489" s="398">
        <f t="shared" si="92"/>
        <v>0</v>
      </c>
      <c r="AS489" s="397">
        <f t="array" ref="AS489">SUMPRODUCT(AF$18:AF$217*(H$18:H$217=$D489)*(J$18:J$217))</f>
        <v>0</v>
      </c>
      <c r="AT489" s="397">
        <f t="shared" si="93"/>
        <v>0</v>
      </c>
      <c r="AU489" s="398">
        <f t="shared" si="94"/>
        <v>0</v>
      </c>
      <c r="AV489" s="399" t="str">
        <f t="shared" si="95"/>
        <v/>
      </c>
    </row>
    <row r="490" spans="1:48" x14ac:dyDescent="0.2">
      <c r="A490" s="46">
        <f t="shared" si="90"/>
        <v>473</v>
      </c>
      <c r="B490" s="378" t="str">
        <f>IFERROR(VLOOKUP(G490,'AM23.Param'!$C$61:$D$407,2,FALSE),"")</f>
        <v/>
      </c>
      <c r="C490" s="379"/>
      <c r="D490" s="380"/>
      <c r="E490" s="379"/>
      <c r="F490" s="380"/>
      <c r="G490" s="379"/>
      <c r="H490" s="380"/>
      <c r="I490" s="381" t="str">
        <f t="shared" si="86"/>
        <v/>
      </c>
      <c r="J490" s="382"/>
      <c r="K490" s="382"/>
      <c r="L490" s="379"/>
      <c r="M490" s="380"/>
      <c r="N490" s="379"/>
      <c r="O490" s="379"/>
      <c r="P490" s="383"/>
      <c r="Q490" s="383"/>
      <c r="R490" s="383"/>
      <c r="S490" s="384">
        <f t="shared" si="87"/>
        <v>0</v>
      </c>
      <c r="U490" s="30">
        <v>473</v>
      </c>
      <c r="V490" s="42"/>
      <c r="X490" s="42"/>
      <c r="Y490" s="42"/>
      <c r="Z490" s="43">
        <f>SUMIFS('AM23.Financial Instruments'!O$7:O$223,'AM23.Financial Instruments'!$M$7:$M$223,D492)</f>
        <v>0</v>
      </c>
      <c r="AA490" s="42"/>
      <c r="AB490" s="42"/>
      <c r="AC490" s="42"/>
      <c r="AD490" s="44">
        <f t="shared" si="88"/>
        <v>0</v>
      </c>
      <c r="AF490" s="45"/>
      <c r="AH490" s="45"/>
      <c r="AI490" s="45"/>
      <c r="AJ490" s="45"/>
      <c r="AK490" s="45"/>
      <c r="AL490" s="45"/>
      <c r="AM490" s="45"/>
      <c r="AN490" s="44">
        <f t="shared" si="89"/>
        <v>0</v>
      </c>
      <c r="AP490" s="396">
        <f t="array" ref="AP490">SUMPRODUCT(V$18:V$217*(H$18:H$217=$D490)*(J$18:J$217))</f>
        <v>0</v>
      </c>
      <c r="AQ490" s="397">
        <f t="shared" si="91"/>
        <v>0</v>
      </c>
      <c r="AR490" s="398">
        <f t="shared" si="92"/>
        <v>0</v>
      </c>
      <c r="AS490" s="397">
        <f t="array" ref="AS490">SUMPRODUCT(AF$18:AF$217*(H$18:H$217=$D490)*(J$18:J$217))</f>
        <v>0</v>
      </c>
      <c r="AT490" s="397">
        <f t="shared" si="93"/>
        <v>0</v>
      </c>
      <c r="AU490" s="398">
        <f t="shared" si="94"/>
        <v>0</v>
      </c>
      <c r="AV490" s="399" t="str">
        <f t="shared" si="95"/>
        <v/>
      </c>
    </row>
    <row r="491" spans="1:48" x14ac:dyDescent="0.2">
      <c r="A491" s="46">
        <f t="shared" si="90"/>
        <v>474</v>
      </c>
      <c r="B491" s="378" t="str">
        <f>IFERROR(VLOOKUP(G491,'AM23.Param'!$C$61:$D$407,2,FALSE),"")</f>
        <v/>
      </c>
      <c r="C491" s="379"/>
      <c r="D491" s="380"/>
      <c r="E491" s="379"/>
      <c r="F491" s="380"/>
      <c r="G491" s="379"/>
      <c r="H491" s="380"/>
      <c r="I491" s="381" t="str">
        <f t="shared" si="86"/>
        <v/>
      </c>
      <c r="J491" s="382"/>
      <c r="K491" s="382"/>
      <c r="L491" s="379"/>
      <c r="M491" s="380"/>
      <c r="N491" s="379"/>
      <c r="O491" s="379"/>
      <c r="P491" s="383"/>
      <c r="Q491" s="383"/>
      <c r="R491" s="383"/>
      <c r="S491" s="384">
        <f t="shared" si="87"/>
        <v>0</v>
      </c>
      <c r="U491" s="30">
        <v>474</v>
      </c>
      <c r="V491" s="42"/>
      <c r="X491" s="42"/>
      <c r="Y491" s="42"/>
      <c r="Z491" s="43">
        <f>SUMIFS('AM23.Financial Instruments'!O$7:O$223,'AM23.Financial Instruments'!$M$7:$M$223,D493)</f>
        <v>0</v>
      </c>
      <c r="AA491" s="42"/>
      <c r="AB491" s="42"/>
      <c r="AC491" s="42"/>
      <c r="AD491" s="44">
        <f t="shared" si="88"/>
        <v>0</v>
      </c>
      <c r="AF491" s="45"/>
      <c r="AH491" s="45"/>
      <c r="AI491" s="45"/>
      <c r="AJ491" s="45"/>
      <c r="AK491" s="45"/>
      <c r="AL491" s="45"/>
      <c r="AM491" s="45"/>
      <c r="AN491" s="44">
        <f t="shared" si="89"/>
        <v>0</v>
      </c>
      <c r="AP491" s="396">
        <f t="array" ref="AP491">SUMPRODUCT(V$18:V$217*(H$18:H$217=$D491)*(J$18:J$217))</f>
        <v>0</v>
      </c>
      <c r="AQ491" s="397">
        <f t="shared" si="91"/>
        <v>0</v>
      </c>
      <c r="AR491" s="398">
        <f t="shared" si="92"/>
        <v>0</v>
      </c>
      <c r="AS491" s="397">
        <f t="array" ref="AS491">SUMPRODUCT(AF$18:AF$217*(H$18:H$217=$D491)*(J$18:J$217))</f>
        <v>0</v>
      </c>
      <c r="AT491" s="397">
        <f t="shared" si="93"/>
        <v>0</v>
      </c>
      <c r="AU491" s="398">
        <f t="shared" si="94"/>
        <v>0</v>
      </c>
      <c r="AV491" s="399" t="str">
        <f t="shared" si="95"/>
        <v/>
      </c>
    </row>
    <row r="492" spans="1:48" x14ac:dyDescent="0.2">
      <c r="A492" s="46">
        <f t="shared" si="90"/>
        <v>475</v>
      </c>
      <c r="B492" s="378" t="str">
        <f>IFERROR(VLOOKUP(G492,'AM23.Param'!$C$61:$D$407,2,FALSE),"")</f>
        <v/>
      </c>
      <c r="C492" s="379"/>
      <c r="D492" s="380"/>
      <c r="E492" s="379"/>
      <c r="F492" s="380"/>
      <c r="G492" s="379"/>
      <c r="H492" s="380"/>
      <c r="I492" s="381" t="str">
        <f t="shared" si="86"/>
        <v/>
      </c>
      <c r="J492" s="382"/>
      <c r="K492" s="382"/>
      <c r="L492" s="379"/>
      <c r="M492" s="380"/>
      <c r="N492" s="379"/>
      <c r="O492" s="379"/>
      <c r="P492" s="383"/>
      <c r="Q492" s="383"/>
      <c r="R492" s="383"/>
      <c r="S492" s="384">
        <f t="shared" si="87"/>
        <v>0</v>
      </c>
      <c r="U492" s="30">
        <v>475</v>
      </c>
      <c r="V492" s="42"/>
      <c r="X492" s="42"/>
      <c r="Y492" s="42"/>
      <c r="Z492" s="43">
        <f>SUMIFS('AM23.Financial Instruments'!O$7:O$223,'AM23.Financial Instruments'!$M$7:$M$223,D494)</f>
        <v>0</v>
      </c>
      <c r="AA492" s="42"/>
      <c r="AB492" s="42"/>
      <c r="AC492" s="42"/>
      <c r="AD492" s="44">
        <f t="shared" si="88"/>
        <v>0</v>
      </c>
      <c r="AF492" s="45"/>
      <c r="AH492" s="45"/>
      <c r="AI492" s="45"/>
      <c r="AJ492" s="45"/>
      <c r="AK492" s="45"/>
      <c r="AL492" s="45"/>
      <c r="AM492" s="45"/>
      <c r="AN492" s="44">
        <f t="shared" si="89"/>
        <v>0</v>
      </c>
      <c r="AP492" s="396">
        <f t="array" ref="AP492">SUMPRODUCT(V$18:V$217*(H$18:H$217=$D492)*(J$18:J$217))</f>
        <v>0</v>
      </c>
      <c r="AQ492" s="397">
        <f t="shared" si="91"/>
        <v>0</v>
      </c>
      <c r="AR492" s="398">
        <f t="shared" si="92"/>
        <v>0</v>
      </c>
      <c r="AS492" s="397">
        <f t="array" ref="AS492">SUMPRODUCT(AF$18:AF$217*(H$18:H$217=$D492)*(J$18:J$217))</f>
        <v>0</v>
      </c>
      <c r="AT492" s="397">
        <f t="shared" si="93"/>
        <v>0</v>
      </c>
      <c r="AU492" s="398">
        <f t="shared" si="94"/>
        <v>0</v>
      </c>
      <c r="AV492" s="399" t="str">
        <f t="shared" si="95"/>
        <v/>
      </c>
    </row>
    <row r="493" spans="1:48" x14ac:dyDescent="0.2">
      <c r="A493" s="46">
        <f t="shared" si="90"/>
        <v>476</v>
      </c>
      <c r="B493" s="378" t="str">
        <f>IFERROR(VLOOKUP(G493,'AM23.Param'!$C$61:$D$407,2,FALSE),"")</f>
        <v/>
      </c>
      <c r="C493" s="379"/>
      <c r="D493" s="380"/>
      <c r="E493" s="379"/>
      <c r="F493" s="380"/>
      <c r="G493" s="379"/>
      <c r="H493" s="380"/>
      <c r="I493" s="381" t="str">
        <f t="shared" si="86"/>
        <v/>
      </c>
      <c r="J493" s="382"/>
      <c r="K493" s="382"/>
      <c r="L493" s="379"/>
      <c r="M493" s="380"/>
      <c r="N493" s="379"/>
      <c r="O493" s="379"/>
      <c r="P493" s="383"/>
      <c r="Q493" s="383"/>
      <c r="R493" s="383"/>
      <c r="S493" s="384">
        <f t="shared" si="87"/>
        <v>0</v>
      </c>
      <c r="U493" s="30">
        <v>476</v>
      </c>
      <c r="V493" s="42"/>
      <c r="X493" s="42"/>
      <c r="Y493" s="42"/>
      <c r="Z493" s="43">
        <f>SUMIFS('AM23.Financial Instruments'!O$7:O$223,'AM23.Financial Instruments'!$M$7:$M$223,D495)</f>
        <v>0</v>
      </c>
      <c r="AA493" s="42"/>
      <c r="AB493" s="42"/>
      <c r="AC493" s="42"/>
      <c r="AD493" s="44">
        <f t="shared" si="88"/>
        <v>0</v>
      </c>
      <c r="AF493" s="45"/>
      <c r="AH493" s="45"/>
      <c r="AI493" s="45"/>
      <c r="AJ493" s="45"/>
      <c r="AK493" s="45"/>
      <c r="AL493" s="45"/>
      <c r="AM493" s="45"/>
      <c r="AN493" s="44">
        <f t="shared" si="89"/>
        <v>0</v>
      </c>
      <c r="AP493" s="396">
        <f t="array" ref="AP493">SUMPRODUCT(V$18:V$217*(H$18:H$217=$D493)*(J$18:J$217))</f>
        <v>0</v>
      </c>
      <c r="AQ493" s="397">
        <f t="shared" si="91"/>
        <v>0</v>
      </c>
      <c r="AR493" s="398">
        <f t="shared" si="92"/>
        <v>0</v>
      </c>
      <c r="AS493" s="397">
        <f t="array" ref="AS493">SUMPRODUCT(AF$18:AF$217*(H$18:H$217=$D493)*(J$18:J$217))</f>
        <v>0</v>
      </c>
      <c r="AT493" s="397">
        <f t="shared" si="93"/>
        <v>0</v>
      </c>
      <c r="AU493" s="398">
        <f t="shared" si="94"/>
        <v>0</v>
      </c>
      <c r="AV493" s="399" t="str">
        <f t="shared" si="95"/>
        <v/>
      </c>
    </row>
    <row r="494" spans="1:48" x14ac:dyDescent="0.2">
      <c r="A494" s="46">
        <f t="shared" si="90"/>
        <v>477</v>
      </c>
      <c r="B494" s="378" t="str">
        <f>IFERROR(VLOOKUP(G494,'AM23.Param'!$C$61:$D$407,2,FALSE),"")</f>
        <v/>
      </c>
      <c r="C494" s="379"/>
      <c r="D494" s="380"/>
      <c r="E494" s="379"/>
      <c r="F494" s="380"/>
      <c r="G494" s="379"/>
      <c r="H494" s="380"/>
      <c r="I494" s="381" t="str">
        <f t="shared" si="86"/>
        <v/>
      </c>
      <c r="J494" s="382"/>
      <c r="K494" s="382"/>
      <c r="L494" s="379"/>
      <c r="M494" s="380"/>
      <c r="N494" s="379"/>
      <c r="O494" s="379"/>
      <c r="P494" s="383"/>
      <c r="Q494" s="383"/>
      <c r="R494" s="383"/>
      <c r="S494" s="384">
        <f t="shared" si="87"/>
        <v>0</v>
      </c>
      <c r="U494" s="30">
        <v>477</v>
      </c>
      <c r="V494" s="42"/>
      <c r="X494" s="42"/>
      <c r="Y494" s="42"/>
      <c r="Z494" s="43">
        <f>SUMIFS('AM23.Financial Instruments'!O$7:O$223,'AM23.Financial Instruments'!$M$7:$M$223,D496)</f>
        <v>0</v>
      </c>
      <c r="AA494" s="42"/>
      <c r="AB494" s="42"/>
      <c r="AC494" s="42"/>
      <c r="AD494" s="44">
        <f t="shared" si="88"/>
        <v>0</v>
      </c>
      <c r="AF494" s="45"/>
      <c r="AH494" s="45"/>
      <c r="AI494" s="45"/>
      <c r="AJ494" s="45"/>
      <c r="AK494" s="45"/>
      <c r="AL494" s="45"/>
      <c r="AM494" s="45"/>
      <c r="AN494" s="44">
        <f t="shared" si="89"/>
        <v>0</v>
      </c>
      <c r="AP494" s="396">
        <f t="array" ref="AP494">SUMPRODUCT(V$18:V$217*(H$18:H$217=$D494)*(J$18:J$217))</f>
        <v>0</v>
      </c>
      <c r="AQ494" s="397">
        <f t="shared" si="91"/>
        <v>0</v>
      </c>
      <c r="AR494" s="398">
        <f t="shared" si="92"/>
        <v>0</v>
      </c>
      <c r="AS494" s="397">
        <f t="array" ref="AS494">SUMPRODUCT(AF$18:AF$217*(H$18:H$217=$D494)*(J$18:J$217))</f>
        <v>0</v>
      </c>
      <c r="AT494" s="397">
        <f t="shared" si="93"/>
        <v>0</v>
      </c>
      <c r="AU494" s="398">
        <f t="shared" si="94"/>
        <v>0</v>
      </c>
      <c r="AV494" s="399" t="str">
        <f t="shared" si="95"/>
        <v/>
      </c>
    </row>
    <row r="495" spans="1:48" x14ac:dyDescent="0.2">
      <c r="A495" s="46">
        <f t="shared" si="90"/>
        <v>478</v>
      </c>
      <c r="B495" s="378" t="str">
        <f>IFERROR(VLOOKUP(G495,'AM23.Param'!$C$61:$D$407,2,FALSE),"")</f>
        <v/>
      </c>
      <c r="C495" s="379"/>
      <c r="D495" s="380"/>
      <c r="E495" s="379"/>
      <c r="F495" s="380"/>
      <c r="G495" s="379"/>
      <c r="H495" s="380"/>
      <c r="I495" s="381" t="str">
        <f t="shared" si="86"/>
        <v/>
      </c>
      <c r="J495" s="382"/>
      <c r="K495" s="382"/>
      <c r="L495" s="379"/>
      <c r="M495" s="380"/>
      <c r="N495" s="379"/>
      <c r="O495" s="379"/>
      <c r="P495" s="383"/>
      <c r="Q495" s="383"/>
      <c r="R495" s="383"/>
      <c r="S495" s="384">
        <f t="shared" si="87"/>
        <v>0</v>
      </c>
      <c r="U495" s="30">
        <v>478</v>
      </c>
      <c r="V495" s="42"/>
      <c r="X495" s="42"/>
      <c r="Y495" s="42"/>
      <c r="Z495" s="43">
        <f>SUMIFS('AM23.Financial Instruments'!O$7:O$223,'AM23.Financial Instruments'!$M$7:$M$223,D497)</f>
        <v>0</v>
      </c>
      <c r="AA495" s="42"/>
      <c r="AB495" s="42"/>
      <c r="AC495" s="42"/>
      <c r="AD495" s="44">
        <f t="shared" si="88"/>
        <v>0</v>
      </c>
      <c r="AF495" s="45"/>
      <c r="AH495" s="45"/>
      <c r="AI495" s="45"/>
      <c r="AJ495" s="45"/>
      <c r="AK495" s="45"/>
      <c r="AL495" s="45"/>
      <c r="AM495" s="45"/>
      <c r="AN495" s="44">
        <f t="shared" si="89"/>
        <v>0</v>
      </c>
      <c r="AP495" s="396">
        <f t="array" ref="AP495">SUMPRODUCT(V$18:V$217*(H$18:H$217=$D495)*(J$18:J$217))</f>
        <v>0</v>
      </c>
      <c r="AQ495" s="397">
        <f t="shared" si="91"/>
        <v>0</v>
      </c>
      <c r="AR495" s="398">
        <f t="shared" si="92"/>
        <v>0</v>
      </c>
      <c r="AS495" s="397">
        <f t="array" ref="AS495">SUMPRODUCT(AF$18:AF$217*(H$18:H$217=$D495)*(J$18:J$217))</f>
        <v>0</v>
      </c>
      <c r="AT495" s="397">
        <f t="shared" si="93"/>
        <v>0</v>
      </c>
      <c r="AU495" s="398">
        <f t="shared" si="94"/>
        <v>0</v>
      </c>
      <c r="AV495" s="399" t="str">
        <f t="shared" si="95"/>
        <v/>
      </c>
    </row>
    <row r="496" spans="1:48" x14ac:dyDescent="0.2">
      <c r="A496" s="46">
        <f t="shared" si="90"/>
        <v>479</v>
      </c>
      <c r="B496" s="378" t="str">
        <f>IFERROR(VLOOKUP(G496,'AM23.Param'!$C$61:$D$407,2,FALSE),"")</f>
        <v/>
      </c>
      <c r="C496" s="379"/>
      <c r="D496" s="380"/>
      <c r="E496" s="379"/>
      <c r="F496" s="380"/>
      <c r="G496" s="379"/>
      <c r="H496" s="380"/>
      <c r="I496" s="381" t="str">
        <f t="shared" si="86"/>
        <v/>
      </c>
      <c r="J496" s="382"/>
      <c r="K496" s="382"/>
      <c r="L496" s="379"/>
      <c r="M496" s="380"/>
      <c r="N496" s="379"/>
      <c r="O496" s="379"/>
      <c r="P496" s="383"/>
      <c r="Q496" s="383"/>
      <c r="R496" s="383"/>
      <c r="S496" s="384">
        <f t="shared" si="87"/>
        <v>0</v>
      </c>
      <c r="U496" s="30">
        <v>479</v>
      </c>
      <c r="V496" s="42"/>
      <c r="X496" s="42"/>
      <c r="Y496" s="42"/>
      <c r="Z496" s="43">
        <f>SUMIFS('AM23.Financial Instruments'!O$7:O$223,'AM23.Financial Instruments'!$M$7:$M$223,D498)</f>
        <v>0</v>
      </c>
      <c r="AA496" s="42"/>
      <c r="AB496" s="42"/>
      <c r="AC496" s="42"/>
      <c r="AD496" s="44">
        <f t="shared" si="88"/>
        <v>0</v>
      </c>
      <c r="AF496" s="45"/>
      <c r="AH496" s="45"/>
      <c r="AI496" s="45"/>
      <c r="AJ496" s="45"/>
      <c r="AK496" s="45"/>
      <c r="AL496" s="45"/>
      <c r="AM496" s="45"/>
      <c r="AN496" s="44">
        <f t="shared" si="89"/>
        <v>0</v>
      </c>
      <c r="AP496" s="396">
        <f t="array" ref="AP496">SUMPRODUCT(V$18:V$217*(H$18:H$217=$D496)*(J$18:J$217))</f>
        <v>0</v>
      </c>
      <c r="AQ496" s="397">
        <f t="shared" si="91"/>
        <v>0</v>
      </c>
      <c r="AR496" s="398">
        <f t="shared" si="92"/>
        <v>0</v>
      </c>
      <c r="AS496" s="397">
        <f t="array" ref="AS496">SUMPRODUCT(AF$18:AF$217*(H$18:H$217=$D496)*(J$18:J$217))</f>
        <v>0</v>
      </c>
      <c r="AT496" s="397">
        <f t="shared" si="93"/>
        <v>0</v>
      </c>
      <c r="AU496" s="398">
        <f t="shared" si="94"/>
        <v>0</v>
      </c>
      <c r="AV496" s="399" t="str">
        <f t="shared" si="95"/>
        <v/>
      </c>
    </row>
    <row r="497" spans="1:48" x14ac:dyDescent="0.2">
      <c r="A497" s="46">
        <f t="shared" si="90"/>
        <v>480</v>
      </c>
      <c r="B497" s="378" t="str">
        <f>IFERROR(VLOOKUP(G497,'AM23.Param'!$C$61:$D$407,2,FALSE),"")</f>
        <v/>
      </c>
      <c r="C497" s="379"/>
      <c r="D497" s="380"/>
      <c r="E497" s="379"/>
      <c r="F497" s="380"/>
      <c r="G497" s="379"/>
      <c r="H497" s="380"/>
      <c r="I497" s="381" t="str">
        <f t="shared" si="86"/>
        <v/>
      </c>
      <c r="J497" s="382"/>
      <c r="K497" s="382"/>
      <c r="L497" s="379"/>
      <c r="M497" s="380"/>
      <c r="N497" s="379"/>
      <c r="O497" s="379"/>
      <c r="P497" s="383"/>
      <c r="Q497" s="383"/>
      <c r="R497" s="383"/>
      <c r="S497" s="384">
        <f t="shared" si="87"/>
        <v>0</v>
      </c>
      <c r="U497" s="30">
        <v>480</v>
      </c>
      <c r="V497" s="42"/>
      <c r="X497" s="42"/>
      <c r="Y497" s="42"/>
      <c r="Z497" s="43">
        <f>SUMIFS('AM23.Financial Instruments'!O$7:O$223,'AM23.Financial Instruments'!$M$7:$M$223,D499)</f>
        <v>0</v>
      </c>
      <c r="AA497" s="42"/>
      <c r="AB497" s="42"/>
      <c r="AC497" s="42"/>
      <c r="AD497" s="44">
        <f t="shared" si="88"/>
        <v>0</v>
      </c>
      <c r="AF497" s="45"/>
      <c r="AH497" s="45"/>
      <c r="AI497" s="45"/>
      <c r="AJ497" s="45"/>
      <c r="AK497" s="45"/>
      <c r="AL497" s="45"/>
      <c r="AM497" s="45"/>
      <c r="AN497" s="44">
        <f t="shared" si="89"/>
        <v>0</v>
      </c>
      <c r="AP497" s="396">
        <f t="array" ref="AP497">SUMPRODUCT(V$18:V$217*(H$18:H$217=$D497)*(J$18:J$217))</f>
        <v>0</v>
      </c>
      <c r="AQ497" s="397">
        <f t="shared" si="91"/>
        <v>0</v>
      </c>
      <c r="AR497" s="398">
        <f t="shared" si="92"/>
        <v>0</v>
      </c>
      <c r="AS497" s="397">
        <f t="array" ref="AS497">SUMPRODUCT(AF$18:AF$217*(H$18:H$217=$D497)*(J$18:J$217))</f>
        <v>0</v>
      </c>
      <c r="AT497" s="397">
        <f t="shared" si="93"/>
        <v>0</v>
      </c>
      <c r="AU497" s="398">
        <f t="shared" si="94"/>
        <v>0</v>
      </c>
      <c r="AV497" s="399" t="str">
        <f t="shared" si="95"/>
        <v/>
      </c>
    </row>
    <row r="498" spans="1:48" x14ac:dyDescent="0.2">
      <c r="A498" s="46">
        <f t="shared" si="90"/>
        <v>481</v>
      </c>
      <c r="B498" s="378" t="str">
        <f>IFERROR(VLOOKUP(G498,'AM23.Param'!$C$61:$D$407,2,FALSE),"")</f>
        <v/>
      </c>
      <c r="C498" s="379"/>
      <c r="D498" s="380"/>
      <c r="E498" s="379"/>
      <c r="F498" s="380"/>
      <c r="G498" s="379"/>
      <c r="H498" s="380"/>
      <c r="I498" s="381" t="str">
        <f t="shared" si="86"/>
        <v/>
      </c>
      <c r="J498" s="382"/>
      <c r="K498" s="382"/>
      <c r="L498" s="379"/>
      <c r="M498" s="380"/>
      <c r="N498" s="379"/>
      <c r="O498" s="379"/>
      <c r="P498" s="383"/>
      <c r="Q498" s="383"/>
      <c r="R498" s="383"/>
      <c r="S498" s="384">
        <f t="shared" si="87"/>
        <v>0</v>
      </c>
      <c r="U498" s="30">
        <v>481</v>
      </c>
      <c r="V498" s="42"/>
      <c r="X498" s="42"/>
      <c r="Y498" s="42"/>
      <c r="Z498" s="43">
        <f>SUMIFS('AM23.Financial Instruments'!O$7:O$223,'AM23.Financial Instruments'!$M$7:$M$223,D500)</f>
        <v>0</v>
      </c>
      <c r="AA498" s="42"/>
      <c r="AB498" s="42"/>
      <c r="AC498" s="42"/>
      <c r="AD498" s="44">
        <f t="shared" si="88"/>
        <v>0</v>
      </c>
      <c r="AF498" s="45"/>
      <c r="AH498" s="45"/>
      <c r="AI498" s="45"/>
      <c r="AJ498" s="45"/>
      <c r="AK498" s="45"/>
      <c r="AL498" s="45"/>
      <c r="AM498" s="45"/>
      <c r="AN498" s="44">
        <f t="shared" si="89"/>
        <v>0</v>
      </c>
      <c r="AP498" s="396">
        <f t="array" ref="AP498">SUMPRODUCT(V$18:V$217*(H$18:H$217=$D498)*(J$18:J$217))</f>
        <v>0</v>
      </c>
      <c r="AQ498" s="397">
        <f t="shared" si="91"/>
        <v>0</v>
      </c>
      <c r="AR498" s="398">
        <f t="shared" si="92"/>
        <v>0</v>
      </c>
      <c r="AS498" s="397">
        <f t="array" ref="AS498">SUMPRODUCT(AF$18:AF$217*(H$18:H$217=$D498)*(J$18:J$217))</f>
        <v>0</v>
      </c>
      <c r="AT498" s="397">
        <f t="shared" si="93"/>
        <v>0</v>
      </c>
      <c r="AU498" s="398">
        <f t="shared" si="94"/>
        <v>0</v>
      </c>
      <c r="AV498" s="399" t="str">
        <f t="shared" si="95"/>
        <v/>
      </c>
    </row>
    <row r="499" spans="1:48" x14ac:dyDescent="0.2">
      <c r="A499" s="46">
        <f t="shared" si="90"/>
        <v>482</v>
      </c>
      <c r="B499" s="378" t="str">
        <f>IFERROR(VLOOKUP(G499,'AM23.Param'!$C$61:$D$407,2,FALSE),"")</f>
        <v/>
      </c>
      <c r="C499" s="379"/>
      <c r="D499" s="380"/>
      <c r="E499" s="379"/>
      <c r="F499" s="380"/>
      <c r="G499" s="379"/>
      <c r="H499" s="380"/>
      <c r="I499" s="381" t="str">
        <f t="shared" si="86"/>
        <v/>
      </c>
      <c r="J499" s="382"/>
      <c r="K499" s="382"/>
      <c r="L499" s="379"/>
      <c r="M499" s="380"/>
      <c r="N499" s="379"/>
      <c r="O499" s="379"/>
      <c r="P499" s="383"/>
      <c r="Q499" s="383"/>
      <c r="R499" s="383"/>
      <c r="S499" s="384">
        <f t="shared" si="87"/>
        <v>0</v>
      </c>
      <c r="U499" s="30">
        <v>482</v>
      </c>
      <c r="V499" s="42"/>
      <c r="X499" s="42"/>
      <c r="Y499" s="42"/>
      <c r="Z499" s="43">
        <f>SUMIFS('AM23.Financial Instruments'!O$7:O$223,'AM23.Financial Instruments'!$M$7:$M$223,D501)</f>
        <v>0</v>
      </c>
      <c r="AA499" s="42"/>
      <c r="AB499" s="42"/>
      <c r="AC499" s="42"/>
      <c r="AD499" s="44">
        <f t="shared" si="88"/>
        <v>0</v>
      </c>
      <c r="AF499" s="45"/>
      <c r="AH499" s="45"/>
      <c r="AI499" s="45"/>
      <c r="AJ499" s="45"/>
      <c r="AK499" s="45"/>
      <c r="AL499" s="45"/>
      <c r="AM499" s="45"/>
      <c r="AN499" s="44">
        <f t="shared" si="89"/>
        <v>0</v>
      </c>
      <c r="AP499" s="396">
        <f t="array" ref="AP499">SUMPRODUCT(V$18:V$217*(H$18:H$217=$D499)*(J$18:J$217))</f>
        <v>0</v>
      </c>
      <c r="AQ499" s="397">
        <f t="shared" si="91"/>
        <v>0</v>
      </c>
      <c r="AR499" s="398">
        <f t="shared" si="92"/>
        <v>0</v>
      </c>
      <c r="AS499" s="397">
        <f t="array" ref="AS499">SUMPRODUCT(AF$18:AF$217*(H$18:H$217=$D499)*(J$18:J$217))</f>
        <v>0</v>
      </c>
      <c r="AT499" s="397">
        <f t="shared" si="93"/>
        <v>0</v>
      </c>
      <c r="AU499" s="398">
        <f t="shared" si="94"/>
        <v>0</v>
      </c>
      <c r="AV499" s="399" t="str">
        <f t="shared" si="95"/>
        <v/>
      </c>
    </row>
    <row r="500" spans="1:48" x14ac:dyDescent="0.2">
      <c r="A500" s="46">
        <f t="shared" si="90"/>
        <v>483</v>
      </c>
      <c r="B500" s="378" t="str">
        <f>IFERROR(VLOOKUP(G500,'AM23.Param'!$C$61:$D$407,2,FALSE),"")</f>
        <v/>
      </c>
      <c r="C500" s="379"/>
      <c r="D500" s="380"/>
      <c r="E500" s="379"/>
      <c r="F500" s="380"/>
      <c r="G500" s="379"/>
      <c r="H500" s="380"/>
      <c r="I500" s="381" t="str">
        <f t="shared" si="86"/>
        <v/>
      </c>
      <c r="J500" s="382"/>
      <c r="K500" s="382"/>
      <c r="L500" s="379"/>
      <c r="M500" s="380"/>
      <c r="N500" s="379"/>
      <c r="O500" s="379"/>
      <c r="P500" s="383"/>
      <c r="Q500" s="383"/>
      <c r="R500" s="383"/>
      <c r="S500" s="384">
        <f t="shared" si="87"/>
        <v>0</v>
      </c>
      <c r="U500" s="30">
        <v>483</v>
      </c>
      <c r="V500" s="42"/>
      <c r="X500" s="42"/>
      <c r="Y500" s="42"/>
      <c r="Z500" s="43">
        <f>SUMIFS('AM23.Financial Instruments'!O$7:O$223,'AM23.Financial Instruments'!$M$7:$M$223,D502)</f>
        <v>0</v>
      </c>
      <c r="AA500" s="42"/>
      <c r="AB500" s="42"/>
      <c r="AC500" s="42"/>
      <c r="AD500" s="44">
        <f t="shared" si="88"/>
        <v>0</v>
      </c>
      <c r="AF500" s="45"/>
      <c r="AH500" s="45"/>
      <c r="AI500" s="45"/>
      <c r="AJ500" s="45"/>
      <c r="AK500" s="45"/>
      <c r="AL500" s="45"/>
      <c r="AM500" s="45"/>
      <c r="AN500" s="44">
        <f t="shared" si="89"/>
        <v>0</v>
      </c>
      <c r="AP500" s="396">
        <f t="array" ref="AP500">SUMPRODUCT(V$18:V$217*(H$18:H$217=$D500)*(J$18:J$217))</f>
        <v>0</v>
      </c>
      <c r="AQ500" s="397">
        <f t="shared" si="91"/>
        <v>0</v>
      </c>
      <c r="AR500" s="398">
        <f t="shared" si="92"/>
        <v>0</v>
      </c>
      <c r="AS500" s="397">
        <f t="array" ref="AS500">SUMPRODUCT(AF$18:AF$217*(H$18:H$217=$D500)*(J$18:J$217))</f>
        <v>0</v>
      </c>
      <c r="AT500" s="397">
        <f t="shared" si="93"/>
        <v>0</v>
      </c>
      <c r="AU500" s="398">
        <f t="shared" si="94"/>
        <v>0</v>
      </c>
      <c r="AV500" s="399" t="str">
        <f t="shared" si="95"/>
        <v/>
      </c>
    </row>
    <row r="501" spans="1:48" x14ac:dyDescent="0.2">
      <c r="A501" s="46">
        <f t="shared" si="90"/>
        <v>484</v>
      </c>
      <c r="B501" s="378" t="str">
        <f>IFERROR(VLOOKUP(G501,'AM23.Param'!$C$61:$D$407,2,FALSE),"")</f>
        <v/>
      </c>
      <c r="C501" s="379"/>
      <c r="D501" s="380"/>
      <c r="E501" s="379"/>
      <c r="F501" s="380"/>
      <c r="G501" s="379"/>
      <c r="H501" s="380"/>
      <c r="I501" s="381" t="str">
        <f t="shared" si="86"/>
        <v/>
      </c>
      <c r="J501" s="382"/>
      <c r="K501" s="382"/>
      <c r="L501" s="379"/>
      <c r="M501" s="380"/>
      <c r="N501" s="379"/>
      <c r="O501" s="379"/>
      <c r="P501" s="383"/>
      <c r="Q501" s="383"/>
      <c r="R501" s="383"/>
      <c r="S501" s="384">
        <f t="shared" si="87"/>
        <v>0</v>
      </c>
      <c r="U501" s="30">
        <v>484</v>
      </c>
      <c r="V501" s="42"/>
      <c r="X501" s="42"/>
      <c r="Y501" s="42"/>
      <c r="Z501" s="43">
        <f>SUMIFS('AM23.Financial Instruments'!O$7:O$223,'AM23.Financial Instruments'!$M$7:$M$223,D503)</f>
        <v>0</v>
      </c>
      <c r="AA501" s="42"/>
      <c r="AB501" s="42"/>
      <c r="AC501" s="42"/>
      <c r="AD501" s="44">
        <f t="shared" si="88"/>
        <v>0</v>
      </c>
      <c r="AF501" s="45"/>
      <c r="AH501" s="45"/>
      <c r="AI501" s="45"/>
      <c r="AJ501" s="45"/>
      <c r="AK501" s="45"/>
      <c r="AL501" s="45"/>
      <c r="AM501" s="45"/>
      <c r="AN501" s="44">
        <f t="shared" si="89"/>
        <v>0</v>
      </c>
      <c r="AP501" s="396">
        <f t="array" ref="AP501">SUMPRODUCT(V$18:V$217*(H$18:H$217=$D501)*(J$18:J$217))</f>
        <v>0</v>
      </c>
      <c r="AQ501" s="397">
        <f t="shared" si="91"/>
        <v>0</v>
      </c>
      <c r="AR501" s="398">
        <f t="shared" si="92"/>
        <v>0</v>
      </c>
      <c r="AS501" s="397">
        <f t="array" ref="AS501">SUMPRODUCT(AF$18:AF$217*(H$18:H$217=$D501)*(J$18:J$217))</f>
        <v>0</v>
      </c>
      <c r="AT501" s="397">
        <f t="shared" si="93"/>
        <v>0</v>
      </c>
      <c r="AU501" s="398">
        <f t="shared" si="94"/>
        <v>0</v>
      </c>
      <c r="AV501" s="399" t="str">
        <f t="shared" si="95"/>
        <v/>
      </c>
    </row>
    <row r="502" spans="1:48" x14ac:dyDescent="0.2">
      <c r="A502" s="46">
        <f t="shared" si="90"/>
        <v>485</v>
      </c>
      <c r="B502" s="378" t="str">
        <f>IFERROR(VLOOKUP(G502,'AM23.Param'!$C$61:$D$407,2,FALSE),"")</f>
        <v/>
      </c>
      <c r="C502" s="379"/>
      <c r="D502" s="380"/>
      <c r="E502" s="379"/>
      <c r="F502" s="380"/>
      <c r="G502" s="379"/>
      <c r="H502" s="380"/>
      <c r="I502" s="381" t="str">
        <f t="shared" si="86"/>
        <v/>
      </c>
      <c r="J502" s="382"/>
      <c r="K502" s="382"/>
      <c r="L502" s="379"/>
      <c r="M502" s="380"/>
      <c r="N502" s="379"/>
      <c r="O502" s="379"/>
      <c r="P502" s="383"/>
      <c r="Q502" s="383"/>
      <c r="R502" s="383"/>
      <c r="S502" s="384">
        <f t="shared" si="87"/>
        <v>0</v>
      </c>
      <c r="U502" s="30">
        <v>485</v>
      </c>
      <c r="V502" s="42"/>
      <c r="X502" s="42"/>
      <c r="Y502" s="42"/>
      <c r="Z502" s="43">
        <f>SUMIFS('AM23.Financial Instruments'!O$7:O$223,'AM23.Financial Instruments'!$M$7:$M$223,D504)</f>
        <v>0</v>
      </c>
      <c r="AA502" s="42"/>
      <c r="AB502" s="42"/>
      <c r="AC502" s="42"/>
      <c r="AD502" s="44">
        <f t="shared" si="88"/>
        <v>0</v>
      </c>
      <c r="AF502" s="45"/>
      <c r="AH502" s="45"/>
      <c r="AI502" s="45"/>
      <c r="AJ502" s="45"/>
      <c r="AK502" s="45"/>
      <c r="AL502" s="45"/>
      <c r="AM502" s="45"/>
      <c r="AN502" s="44">
        <f t="shared" si="89"/>
        <v>0</v>
      </c>
      <c r="AP502" s="396">
        <f t="array" ref="AP502">SUMPRODUCT(V$18:V$217*(H$18:H$217=$D502)*(J$18:J$217))</f>
        <v>0</v>
      </c>
      <c r="AQ502" s="397">
        <f t="shared" si="91"/>
        <v>0</v>
      </c>
      <c r="AR502" s="398">
        <f t="shared" si="92"/>
        <v>0</v>
      </c>
      <c r="AS502" s="397">
        <f t="array" ref="AS502">SUMPRODUCT(AF$18:AF$217*(H$18:H$217=$D502)*(J$18:J$217))</f>
        <v>0</v>
      </c>
      <c r="AT502" s="397">
        <f t="shared" si="93"/>
        <v>0</v>
      </c>
      <c r="AU502" s="398">
        <f t="shared" si="94"/>
        <v>0</v>
      </c>
      <c r="AV502" s="399" t="str">
        <f t="shared" si="95"/>
        <v/>
      </c>
    </row>
    <row r="503" spans="1:48" x14ac:dyDescent="0.2">
      <c r="A503" s="46">
        <f t="shared" si="90"/>
        <v>486</v>
      </c>
      <c r="B503" s="378" t="str">
        <f>IFERROR(VLOOKUP(G503,'AM23.Param'!$C$61:$D$407,2,FALSE),"")</f>
        <v/>
      </c>
      <c r="C503" s="379"/>
      <c r="D503" s="380"/>
      <c r="E503" s="379"/>
      <c r="F503" s="380"/>
      <c r="G503" s="379"/>
      <c r="H503" s="380"/>
      <c r="I503" s="381" t="str">
        <f t="shared" si="86"/>
        <v/>
      </c>
      <c r="J503" s="382"/>
      <c r="K503" s="382"/>
      <c r="L503" s="379"/>
      <c r="M503" s="380"/>
      <c r="N503" s="379"/>
      <c r="O503" s="379"/>
      <c r="P503" s="383"/>
      <c r="Q503" s="383"/>
      <c r="R503" s="383"/>
      <c r="S503" s="384">
        <f t="shared" si="87"/>
        <v>0</v>
      </c>
      <c r="U503" s="30">
        <v>486</v>
      </c>
      <c r="V503" s="42"/>
      <c r="X503" s="42"/>
      <c r="Y503" s="42"/>
      <c r="Z503" s="43">
        <f>SUMIFS('AM23.Financial Instruments'!O$7:O$223,'AM23.Financial Instruments'!$M$7:$M$223,D505)</f>
        <v>0</v>
      </c>
      <c r="AA503" s="42"/>
      <c r="AB503" s="42"/>
      <c r="AC503" s="42"/>
      <c r="AD503" s="44">
        <f t="shared" si="88"/>
        <v>0</v>
      </c>
      <c r="AF503" s="45"/>
      <c r="AH503" s="45"/>
      <c r="AI503" s="45"/>
      <c r="AJ503" s="45"/>
      <c r="AK503" s="45"/>
      <c r="AL503" s="45"/>
      <c r="AM503" s="45"/>
      <c r="AN503" s="44">
        <f t="shared" si="89"/>
        <v>0</v>
      </c>
      <c r="AP503" s="396">
        <f t="array" ref="AP503">SUMPRODUCT(V$18:V$217*(H$18:H$217=$D503)*(J$18:J$217))</f>
        <v>0</v>
      </c>
      <c r="AQ503" s="397">
        <f t="shared" si="91"/>
        <v>0</v>
      </c>
      <c r="AR503" s="398">
        <f t="shared" si="92"/>
        <v>0</v>
      </c>
      <c r="AS503" s="397">
        <f t="array" ref="AS503">SUMPRODUCT(AF$18:AF$217*(H$18:H$217=$D503)*(J$18:J$217))</f>
        <v>0</v>
      </c>
      <c r="AT503" s="397">
        <f t="shared" si="93"/>
        <v>0</v>
      </c>
      <c r="AU503" s="398">
        <f t="shared" si="94"/>
        <v>0</v>
      </c>
      <c r="AV503" s="399" t="str">
        <f t="shared" si="95"/>
        <v/>
      </c>
    </row>
    <row r="504" spans="1:48" x14ac:dyDescent="0.2">
      <c r="A504" s="46">
        <f t="shared" si="90"/>
        <v>487</v>
      </c>
      <c r="B504" s="378" t="str">
        <f>IFERROR(VLOOKUP(G504,'AM23.Param'!$C$61:$D$407,2,FALSE),"")</f>
        <v/>
      </c>
      <c r="C504" s="379"/>
      <c r="D504" s="380"/>
      <c r="E504" s="379"/>
      <c r="F504" s="380"/>
      <c r="G504" s="379"/>
      <c r="H504" s="380"/>
      <c r="I504" s="381" t="str">
        <f t="shared" si="86"/>
        <v/>
      </c>
      <c r="J504" s="382"/>
      <c r="K504" s="382"/>
      <c r="L504" s="379"/>
      <c r="M504" s="380"/>
      <c r="N504" s="379"/>
      <c r="O504" s="379"/>
      <c r="P504" s="383"/>
      <c r="Q504" s="383"/>
      <c r="R504" s="383"/>
      <c r="S504" s="384">
        <f t="shared" si="87"/>
        <v>0</v>
      </c>
      <c r="U504" s="30">
        <v>487</v>
      </c>
      <c r="V504" s="42"/>
      <c r="X504" s="42"/>
      <c r="Y504" s="42"/>
      <c r="Z504" s="43">
        <f>SUMIFS('AM23.Financial Instruments'!O$7:O$223,'AM23.Financial Instruments'!$M$7:$M$223,D506)</f>
        <v>0</v>
      </c>
      <c r="AA504" s="42"/>
      <c r="AB504" s="42"/>
      <c r="AC504" s="42"/>
      <c r="AD504" s="44">
        <f t="shared" si="88"/>
        <v>0</v>
      </c>
      <c r="AF504" s="45"/>
      <c r="AH504" s="45"/>
      <c r="AI504" s="45"/>
      <c r="AJ504" s="45"/>
      <c r="AK504" s="45"/>
      <c r="AL504" s="45"/>
      <c r="AM504" s="45"/>
      <c r="AN504" s="44">
        <f t="shared" si="89"/>
        <v>0</v>
      </c>
      <c r="AP504" s="396">
        <f t="array" ref="AP504">SUMPRODUCT(V$18:V$217*(H$18:H$217=$D504)*(J$18:J$217))</f>
        <v>0</v>
      </c>
      <c r="AQ504" s="397">
        <f t="shared" si="91"/>
        <v>0</v>
      </c>
      <c r="AR504" s="398">
        <f t="shared" si="92"/>
        <v>0</v>
      </c>
      <c r="AS504" s="397">
        <f t="array" ref="AS504">SUMPRODUCT(AF$18:AF$217*(H$18:H$217=$D504)*(J$18:J$217))</f>
        <v>0</v>
      </c>
      <c r="AT504" s="397">
        <f t="shared" si="93"/>
        <v>0</v>
      </c>
      <c r="AU504" s="398">
        <f t="shared" si="94"/>
        <v>0</v>
      </c>
      <c r="AV504" s="399" t="str">
        <f t="shared" si="95"/>
        <v/>
      </c>
    </row>
    <row r="505" spans="1:48" x14ac:dyDescent="0.2">
      <c r="A505" s="46">
        <f t="shared" si="90"/>
        <v>488</v>
      </c>
      <c r="B505" s="378" t="str">
        <f>IFERROR(VLOOKUP(G505,'AM23.Param'!$C$61:$D$407,2,FALSE),"")</f>
        <v/>
      </c>
      <c r="C505" s="379"/>
      <c r="D505" s="380"/>
      <c r="E505" s="379"/>
      <c r="F505" s="380"/>
      <c r="G505" s="379"/>
      <c r="H505" s="380"/>
      <c r="I505" s="381" t="str">
        <f t="shared" si="86"/>
        <v/>
      </c>
      <c r="J505" s="382"/>
      <c r="K505" s="382"/>
      <c r="L505" s="379"/>
      <c r="M505" s="380"/>
      <c r="N505" s="379"/>
      <c r="O505" s="379"/>
      <c r="P505" s="383"/>
      <c r="Q505" s="383"/>
      <c r="R505" s="383"/>
      <c r="S505" s="384">
        <f t="shared" si="87"/>
        <v>0</v>
      </c>
      <c r="U505" s="30">
        <v>488</v>
      </c>
      <c r="V505" s="42"/>
      <c r="X505" s="42"/>
      <c r="Y505" s="42"/>
      <c r="Z505" s="43">
        <f>SUMIFS('AM23.Financial Instruments'!O$7:O$223,'AM23.Financial Instruments'!$M$7:$M$223,D507)</f>
        <v>0</v>
      </c>
      <c r="AA505" s="42"/>
      <c r="AB505" s="42"/>
      <c r="AC505" s="42"/>
      <c r="AD505" s="44">
        <f t="shared" si="88"/>
        <v>0</v>
      </c>
      <c r="AF505" s="45"/>
      <c r="AH505" s="45"/>
      <c r="AI505" s="45"/>
      <c r="AJ505" s="45"/>
      <c r="AK505" s="45"/>
      <c r="AL505" s="45"/>
      <c r="AM505" s="45"/>
      <c r="AN505" s="44">
        <f t="shared" si="89"/>
        <v>0</v>
      </c>
      <c r="AP505" s="396">
        <f t="array" ref="AP505">SUMPRODUCT(V$18:V$217*(H$18:H$217=$D505)*(J$18:J$217))</f>
        <v>0</v>
      </c>
      <c r="AQ505" s="397">
        <f t="shared" si="91"/>
        <v>0</v>
      </c>
      <c r="AR505" s="398">
        <f t="shared" si="92"/>
        <v>0</v>
      </c>
      <c r="AS505" s="397">
        <f t="array" ref="AS505">SUMPRODUCT(AF$18:AF$217*(H$18:H$217=$D505)*(J$18:J$217))</f>
        <v>0</v>
      </c>
      <c r="AT505" s="397">
        <f t="shared" si="93"/>
        <v>0</v>
      </c>
      <c r="AU505" s="398">
        <f t="shared" si="94"/>
        <v>0</v>
      </c>
      <c r="AV505" s="399" t="str">
        <f t="shared" si="95"/>
        <v/>
      </c>
    </row>
    <row r="506" spans="1:48" x14ac:dyDescent="0.2">
      <c r="A506" s="46">
        <f t="shared" si="90"/>
        <v>489</v>
      </c>
      <c r="B506" s="378" t="str">
        <f>IFERROR(VLOOKUP(G506,'AM23.Param'!$C$61:$D$407,2,FALSE),"")</f>
        <v/>
      </c>
      <c r="C506" s="379"/>
      <c r="D506" s="380"/>
      <c r="E506" s="379"/>
      <c r="F506" s="380"/>
      <c r="G506" s="379"/>
      <c r="H506" s="380"/>
      <c r="I506" s="381" t="str">
        <f t="shared" si="86"/>
        <v/>
      </c>
      <c r="J506" s="382"/>
      <c r="K506" s="382"/>
      <c r="L506" s="379"/>
      <c r="M506" s="380"/>
      <c r="N506" s="379"/>
      <c r="O506" s="379"/>
      <c r="P506" s="383"/>
      <c r="Q506" s="383"/>
      <c r="R506" s="383"/>
      <c r="S506" s="384">
        <f t="shared" si="87"/>
        <v>0</v>
      </c>
      <c r="U506" s="30">
        <v>489</v>
      </c>
      <c r="V506" s="42"/>
      <c r="X506" s="42"/>
      <c r="Y506" s="42"/>
      <c r="Z506" s="43">
        <f>SUMIFS('AM23.Financial Instruments'!O$7:O$223,'AM23.Financial Instruments'!$M$7:$M$223,D508)</f>
        <v>0</v>
      </c>
      <c r="AA506" s="42"/>
      <c r="AB506" s="42"/>
      <c r="AC506" s="42"/>
      <c r="AD506" s="44">
        <f t="shared" si="88"/>
        <v>0</v>
      </c>
      <c r="AF506" s="45"/>
      <c r="AH506" s="45"/>
      <c r="AI506" s="45"/>
      <c r="AJ506" s="45"/>
      <c r="AK506" s="45"/>
      <c r="AL506" s="45"/>
      <c r="AM506" s="45"/>
      <c r="AN506" s="44">
        <f t="shared" si="89"/>
        <v>0</v>
      </c>
      <c r="AP506" s="396">
        <f t="array" ref="AP506">SUMPRODUCT(V$18:V$217*(H$18:H$217=$D506)*(J$18:J$217))</f>
        <v>0</v>
      </c>
      <c r="AQ506" s="397">
        <f t="shared" si="91"/>
        <v>0</v>
      </c>
      <c r="AR506" s="398">
        <f t="shared" si="92"/>
        <v>0</v>
      </c>
      <c r="AS506" s="397">
        <f t="array" ref="AS506">SUMPRODUCT(AF$18:AF$217*(H$18:H$217=$D506)*(J$18:J$217))</f>
        <v>0</v>
      </c>
      <c r="AT506" s="397">
        <f t="shared" si="93"/>
        <v>0</v>
      </c>
      <c r="AU506" s="398">
        <f t="shared" si="94"/>
        <v>0</v>
      </c>
      <c r="AV506" s="399" t="str">
        <f t="shared" si="95"/>
        <v/>
      </c>
    </row>
    <row r="507" spans="1:48" x14ac:dyDescent="0.2">
      <c r="A507" s="46">
        <f t="shared" si="90"/>
        <v>490</v>
      </c>
      <c r="B507" s="378" t="str">
        <f>IFERROR(VLOOKUP(G507,'AM23.Param'!$C$61:$D$407,2,FALSE),"")</f>
        <v/>
      </c>
      <c r="C507" s="379"/>
      <c r="D507" s="380"/>
      <c r="E507" s="379"/>
      <c r="F507" s="380"/>
      <c r="G507" s="379"/>
      <c r="H507" s="380"/>
      <c r="I507" s="381" t="str">
        <f t="shared" si="86"/>
        <v/>
      </c>
      <c r="J507" s="382"/>
      <c r="K507" s="382"/>
      <c r="L507" s="379"/>
      <c r="M507" s="380"/>
      <c r="N507" s="379"/>
      <c r="O507" s="379"/>
      <c r="P507" s="383"/>
      <c r="Q507" s="383"/>
      <c r="R507" s="383"/>
      <c r="S507" s="384">
        <f t="shared" si="87"/>
        <v>0</v>
      </c>
      <c r="U507" s="30">
        <v>490</v>
      </c>
      <c r="V507" s="42"/>
      <c r="X507" s="42"/>
      <c r="Y507" s="42"/>
      <c r="Z507" s="43">
        <f>SUMIFS('AM23.Financial Instruments'!O$7:O$223,'AM23.Financial Instruments'!$M$7:$M$223,D509)</f>
        <v>0</v>
      </c>
      <c r="AA507" s="42"/>
      <c r="AB507" s="42"/>
      <c r="AC507" s="42"/>
      <c r="AD507" s="44">
        <f t="shared" si="88"/>
        <v>0</v>
      </c>
      <c r="AF507" s="45"/>
      <c r="AH507" s="45"/>
      <c r="AI507" s="45"/>
      <c r="AJ507" s="45"/>
      <c r="AK507" s="45"/>
      <c r="AL507" s="45"/>
      <c r="AM507" s="45"/>
      <c r="AN507" s="44">
        <f t="shared" si="89"/>
        <v>0</v>
      </c>
      <c r="AP507" s="396">
        <f t="array" ref="AP507">SUMPRODUCT(V$18:V$217*(H$18:H$217=$D507)*(J$18:J$217))</f>
        <v>0</v>
      </c>
      <c r="AQ507" s="397">
        <f t="shared" si="91"/>
        <v>0</v>
      </c>
      <c r="AR507" s="398">
        <f t="shared" si="92"/>
        <v>0</v>
      </c>
      <c r="AS507" s="397">
        <f t="array" ref="AS507">SUMPRODUCT(AF$18:AF$217*(H$18:H$217=$D507)*(J$18:J$217))</f>
        <v>0</v>
      </c>
      <c r="AT507" s="397">
        <f t="shared" si="93"/>
        <v>0</v>
      </c>
      <c r="AU507" s="398">
        <f t="shared" si="94"/>
        <v>0</v>
      </c>
      <c r="AV507" s="399" t="str">
        <f t="shared" si="95"/>
        <v/>
      </c>
    </row>
    <row r="508" spans="1:48" x14ac:dyDescent="0.2">
      <c r="A508" s="46">
        <f t="shared" si="90"/>
        <v>491</v>
      </c>
      <c r="B508" s="378" t="str">
        <f>IFERROR(VLOOKUP(G508,'AM23.Param'!$C$61:$D$407,2,FALSE),"")</f>
        <v/>
      </c>
      <c r="C508" s="379"/>
      <c r="D508" s="380"/>
      <c r="E508" s="379"/>
      <c r="F508" s="380"/>
      <c r="G508" s="379"/>
      <c r="H508" s="380"/>
      <c r="I508" s="381" t="str">
        <f t="shared" si="86"/>
        <v/>
      </c>
      <c r="J508" s="382"/>
      <c r="K508" s="382"/>
      <c r="L508" s="379"/>
      <c r="M508" s="380"/>
      <c r="N508" s="379"/>
      <c r="O508" s="379"/>
      <c r="P508" s="383"/>
      <c r="Q508" s="383"/>
      <c r="R508" s="383"/>
      <c r="S508" s="384">
        <f t="shared" si="87"/>
        <v>0</v>
      </c>
      <c r="U508" s="30">
        <v>491</v>
      </c>
      <c r="V508" s="42"/>
      <c r="X508" s="42"/>
      <c r="Y508" s="42"/>
      <c r="Z508" s="43">
        <f>SUMIFS('AM23.Financial Instruments'!O$7:O$223,'AM23.Financial Instruments'!$M$7:$M$223,D510)</f>
        <v>0</v>
      </c>
      <c r="AA508" s="42"/>
      <c r="AB508" s="42"/>
      <c r="AC508" s="42"/>
      <c r="AD508" s="44">
        <f t="shared" si="88"/>
        <v>0</v>
      </c>
      <c r="AF508" s="45"/>
      <c r="AH508" s="45"/>
      <c r="AI508" s="45"/>
      <c r="AJ508" s="45"/>
      <c r="AK508" s="45"/>
      <c r="AL508" s="45"/>
      <c r="AM508" s="45"/>
      <c r="AN508" s="44">
        <f t="shared" si="89"/>
        <v>0</v>
      </c>
      <c r="AP508" s="396">
        <f t="array" ref="AP508">SUMPRODUCT(V$18:V$217*(H$18:H$217=$D508)*(J$18:J$217))</f>
        <v>0</v>
      </c>
      <c r="AQ508" s="397">
        <f t="shared" si="91"/>
        <v>0</v>
      </c>
      <c r="AR508" s="398">
        <f t="shared" si="92"/>
        <v>0</v>
      </c>
      <c r="AS508" s="397">
        <f t="array" ref="AS508">SUMPRODUCT(AF$18:AF$217*(H$18:H$217=$D508)*(J$18:J$217))</f>
        <v>0</v>
      </c>
      <c r="AT508" s="397">
        <f t="shared" si="93"/>
        <v>0</v>
      </c>
      <c r="AU508" s="398">
        <f t="shared" si="94"/>
        <v>0</v>
      </c>
      <c r="AV508" s="399" t="str">
        <f t="shared" si="95"/>
        <v/>
      </c>
    </row>
    <row r="509" spans="1:48" x14ac:dyDescent="0.2">
      <c r="A509" s="46">
        <f t="shared" si="90"/>
        <v>492</v>
      </c>
      <c r="B509" s="378" t="str">
        <f>IFERROR(VLOOKUP(G509,'AM23.Param'!$C$61:$D$407,2,FALSE),"")</f>
        <v/>
      </c>
      <c r="C509" s="379"/>
      <c r="D509" s="380"/>
      <c r="E509" s="379"/>
      <c r="F509" s="380"/>
      <c r="G509" s="379"/>
      <c r="H509" s="380"/>
      <c r="I509" s="381" t="str">
        <f t="shared" si="86"/>
        <v/>
      </c>
      <c r="J509" s="382"/>
      <c r="K509" s="382"/>
      <c r="L509" s="379"/>
      <c r="M509" s="380"/>
      <c r="N509" s="379"/>
      <c r="O509" s="379"/>
      <c r="P509" s="383"/>
      <c r="Q509" s="383"/>
      <c r="R509" s="383"/>
      <c r="S509" s="384">
        <f t="shared" si="87"/>
        <v>0</v>
      </c>
      <c r="U509" s="30">
        <v>492</v>
      </c>
      <c r="V509" s="42"/>
      <c r="X509" s="42"/>
      <c r="Y509" s="42"/>
      <c r="Z509" s="43">
        <f>SUMIFS('AM23.Financial Instruments'!O$7:O$223,'AM23.Financial Instruments'!$M$7:$M$223,D511)</f>
        <v>0</v>
      </c>
      <c r="AA509" s="42"/>
      <c r="AB509" s="42"/>
      <c r="AC509" s="42"/>
      <c r="AD509" s="44">
        <f t="shared" si="88"/>
        <v>0</v>
      </c>
      <c r="AF509" s="45"/>
      <c r="AH509" s="45"/>
      <c r="AI509" s="45"/>
      <c r="AJ509" s="45"/>
      <c r="AK509" s="45"/>
      <c r="AL509" s="45"/>
      <c r="AM509" s="45"/>
      <c r="AN509" s="44">
        <f t="shared" si="89"/>
        <v>0</v>
      </c>
      <c r="AP509" s="396">
        <f t="array" ref="AP509">SUMPRODUCT(V$18:V$217*(H$18:H$217=$D509)*(J$18:J$217))</f>
        <v>0</v>
      </c>
      <c r="AQ509" s="397">
        <f t="shared" si="91"/>
        <v>0</v>
      </c>
      <c r="AR509" s="398">
        <f t="shared" si="92"/>
        <v>0</v>
      </c>
      <c r="AS509" s="397">
        <f t="array" ref="AS509">SUMPRODUCT(AF$18:AF$217*(H$18:H$217=$D509)*(J$18:J$217))</f>
        <v>0</v>
      </c>
      <c r="AT509" s="397">
        <f t="shared" si="93"/>
        <v>0</v>
      </c>
      <c r="AU509" s="398">
        <f t="shared" si="94"/>
        <v>0</v>
      </c>
      <c r="AV509" s="399" t="str">
        <f t="shared" si="95"/>
        <v/>
      </c>
    </row>
    <row r="510" spans="1:48" x14ac:dyDescent="0.2">
      <c r="A510" s="46">
        <f t="shared" si="90"/>
        <v>493</v>
      </c>
      <c r="B510" s="378" t="str">
        <f>IFERROR(VLOOKUP(G510,'AM23.Param'!$C$61:$D$407,2,FALSE),"")</f>
        <v/>
      </c>
      <c r="C510" s="379"/>
      <c r="D510" s="380"/>
      <c r="E510" s="379"/>
      <c r="F510" s="380"/>
      <c r="G510" s="379"/>
      <c r="H510" s="380"/>
      <c r="I510" s="381" t="str">
        <f t="shared" si="86"/>
        <v/>
      </c>
      <c r="J510" s="382"/>
      <c r="K510" s="382"/>
      <c r="L510" s="379"/>
      <c r="M510" s="380"/>
      <c r="N510" s="379"/>
      <c r="O510" s="379"/>
      <c r="P510" s="383"/>
      <c r="Q510" s="383"/>
      <c r="R510" s="383"/>
      <c r="S510" s="384">
        <f t="shared" si="87"/>
        <v>0</v>
      </c>
      <c r="U510" s="30">
        <v>493</v>
      </c>
      <c r="V510" s="42"/>
      <c r="X510" s="42"/>
      <c r="Y510" s="42"/>
      <c r="Z510" s="43">
        <f>SUMIFS('AM23.Financial Instruments'!O$7:O$223,'AM23.Financial Instruments'!$M$7:$M$223,D512)</f>
        <v>0</v>
      </c>
      <c r="AA510" s="42"/>
      <c r="AB510" s="42"/>
      <c r="AC510" s="42"/>
      <c r="AD510" s="44">
        <f t="shared" si="88"/>
        <v>0</v>
      </c>
      <c r="AF510" s="45"/>
      <c r="AH510" s="45"/>
      <c r="AI510" s="45"/>
      <c r="AJ510" s="45"/>
      <c r="AK510" s="45"/>
      <c r="AL510" s="45"/>
      <c r="AM510" s="45"/>
      <c r="AN510" s="44">
        <f t="shared" si="89"/>
        <v>0</v>
      </c>
      <c r="AP510" s="396">
        <f t="array" ref="AP510">SUMPRODUCT(V$18:V$217*(H$18:H$217=$D510)*(J$18:J$217))</f>
        <v>0</v>
      </c>
      <c r="AQ510" s="397">
        <f t="shared" si="91"/>
        <v>0</v>
      </c>
      <c r="AR510" s="398">
        <f t="shared" si="92"/>
        <v>0</v>
      </c>
      <c r="AS510" s="397">
        <f t="array" ref="AS510">SUMPRODUCT(AF$18:AF$217*(H$18:H$217=$D510)*(J$18:J$217))</f>
        <v>0</v>
      </c>
      <c r="AT510" s="397">
        <f t="shared" si="93"/>
        <v>0</v>
      </c>
      <c r="AU510" s="398">
        <f t="shared" si="94"/>
        <v>0</v>
      </c>
      <c r="AV510" s="399" t="str">
        <f t="shared" si="95"/>
        <v/>
      </c>
    </row>
    <row r="511" spans="1:48" x14ac:dyDescent="0.2">
      <c r="A511" s="46">
        <f t="shared" si="90"/>
        <v>494</v>
      </c>
      <c r="B511" s="378" t="str">
        <f>IFERROR(VLOOKUP(G511,'AM23.Param'!$C$61:$D$407,2,FALSE),"")</f>
        <v/>
      </c>
      <c r="C511" s="379"/>
      <c r="D511" s="380"/>
      <c r="E511" s="379"/>
      <c r="F511" s="380"/>
      <c r="G511" s="379"/>
      <c r="H511" s="380"/>
      <c r="I511" s="381" t="str">
        <f t="shared" si="86"/>
        <v/>
      </c>
      <c r="J511" s="382"/>
      <c r="K511" s="382"/>
      <c r="L511" s="379"/>
      <c r="M511" s="380"/>
      <c r="N511" s="379"/>
      <c r="O511" s="379"/>
      <c r="P511" s="383"/>
      <c r="Q511" s="383"/>
      <c r="R511" s="383"/>
      <c r="S511" s="384">
        <f t="shared" si="87"/>
        <v>0</v>
      </c>
      <c r="U511" s="30">
        <v>494</v>
      </c>
      <c r="V511" s="42"/>
      <c r="X511" s="42"/>
      <c r="Y511" s="42"/>
      <c r="Z511" s="43">
        <f>SUMIFS('AM23.Financial Instruments'!O$7:O$223,'AM23.Financial Instruments'!$M$7:$M$223,D513)</f>
        <v>0</v>
      </c>
      <c r="AA511" s="42"/>
      <c r="AB511" s="42"/>
      <c r="AC511" s="42"/>
      <c r="AD511" s="44">
        <f t="shared" si="88"/>
        <v>0</v>
      </c>
      <c r="AF511" s="45"/>
      <c r="AH511" s="45"/>
      <c r="AI511" s="45"/>
      <c r="AJ511" s="45"/>
      <c r="AK511" s="45"/>
      <c r="AL511" s="45"/>
      <c r="AM511" s="45"/>
      <c r="AN511" s="44">
        <f t="shared" si="89"/>
        <v>0</v>
      </c>
      <c r="AP511" s="396">
        <f t="array" ref="AP511">SUMPRODUCT(V$18:V$217*(H$18:H$217=$D511)*(J$18:J$217))</f>
        <v>0</v>
      </c>
      <c r="AQ511" s="397">
        <f t="shared" si="91"/>
        <v>0</v>
      </c>
      <c r="AR511" s="398">
        <f t="shared" si="92"/>
        <v>0</v>
      </c>
      <c r="AS511" s="397">
        <f t="array" ref="AS511">SUMPRODUCT(AF$18:AF$217*(H$18:H$217=$D511)*(J$18:J$217))</f>
        <v>0</v>
      </c>
      <c r="AT511" s="397">
        <f t="shared" si="93"/>
        <v>0</v>
      </c>
      <c r="AU511" s="398">
        <f t="shared" si="94"/>
        <v>0</v>
      </c>
      <c r="AV511" s="399" t="str">
        <f t="shared" si="95"/>
        <v/>
      </c>
    </row>
    <row r="512" spans="1:48" x14ac:dyDescent="0.2">
      <c r="A512" s="46">
        <f t="shared" si="90"/>
        <v>495</v>
      </c>
      <c r="B512" s="378" t="str">
        <f>IFERROR(VLOOKUP(G512,'AM23.Param'!$C$61:$D$407,2,FALSE),"")</f>
        <v/>
      </c>
      <c r="C512" s="379"/>
      <c r="D512" s="380"/>
      <c r="E512" s="379"/>
      <c r="F512" s="380"/>
      <c r="G512" s="379"/>
      <c r="H512" s="380"/>
      <c r="I512" s="381" t="str">
        <f t="shared" si="86"/>
        <v/>
      </c>
      <c r="J512" s="382"/>
      <c r="K512" s="382"/>
      <c r="L512" s="379"/>
      <c r="M512" s="380"/>
      <c r="N512" s="379"/>
      <c r="O512" s="379"/>
      <c r="P512" s="383"/>
      <c r="Q512" s="383"/>
      <c r="R512" s="383"/>
      <c r="S512" s="384">
        <f t="shared" si="87"/>
        <v>0</v>
      </c>
      <c r="U512" s="30">
        <v>495</v>
      </c>
      <c r="V512" s="42"/>
      <c r="X512" s="42"/>
      <c r="Y512" s="42"/>
      <c r="Z512" s="43">
        <f>SUMIFS('AM23.Financial Instruments'!O$7:O$223,'AM23.Financial Instruments'!$M$7:$M$223,D514)</f>
        <v>0</v>
      </c>
      <c r="AA512" s="42"/>
      <c r="AB512" s="42"/>
      <c r="AC512" s="42"/>
      <c r="AD512" s="44">
        <f t="shared" si="88"/>
        <v>0</v>
      </c>
      <c r="AF512" s="45"/>
      <c r="AH512" s="45"/>
      <c r="AI512" s="45"/>
      <c r="AJ512" s="45"/>
      <c r="AK512" s="45"/>
      <c r="AL512" s="45"/>
      <c r="AM512" s="45"/>
      <c r="AN512" s="44">
        <f t="shared" si="89"/>
        <v>0</v>
      </c>
      <c r="AP512" s="396">
        <f t="array" ref="AP512">SUMPRODUCT(V$18:V$217*(H$18:H$217=$D512)*(J$18:J$217))</f>
        <v>0</v>
      </c>
      <c r="AQ512" s="397">
        <f t="shared" si="91"/>
        <v>0</v>
      </c>
      <c r="AR512" s="398">
        <f t="shared" si="92"/>
        <v>0</v>
      </c>
      <c r="AS512" s="397">
        <f t="array" ref="AS512">SUMPRODUCT(AF$18:AF$217*(H$18:H$217=$D512)*(J$18:J$217))</f>
        <v>0</v>
      </c>
      <c r="AT512" s="397">
        <f t="shared" si="93"/>
        <v>0</v>
      </c>
      <c r="AU512" s="398">
        <f t="shared" si="94"/>
        <v>0</v>
      </c>
      <c r="AV512" s="399" t="str">
        <f t="shared" si="95"/>
        <v/>
      </c>
    </row>
    <row r="513" spans="1:48" x14ac:dyDescent="0.2">
      <c r="A513" s="46">
        <f t="shared" si="90"/>
        <v>496</v>
      </c>
      <c r="B513" s="378" t="str">
        <f>IFERROR(VLOOKUP(G513,'AM23.Param'!$C$61:$D$407,2,FALSE),"")</f>
        <v/>
      </c>
      <c r="C513" s="379"/>
      <c r="D513" s="380"/>
      <c r="E513" s="379"/>
      <c r="F513" s="380"/>
      <c r="G513" s="379"/>
      <c r="H513" s="380"/>
      <c r="I513" s="381" t="str">
        <f t="shared" si="86"/>
        <v/>
      </c>
      <c r="J513" s="382"/>
      <c r="K513" s="382"/>
      <c r="L513" s="379"/>
      <c r="M513" s="380"/>
      <c r="N513" s="379"/>
      <c r="O513" s="379"/>
      <c r="P513" s="383"/>
      <c r="Q513" s="383"/>
      <c r="R513" s="383"/>
      <c r="S513" s="384">
        <f t="shared" si="87"/>
        <v>0</v>
      </c>
      <c r="U513" s="30">
        <v>496</v>
      </c>
      <c r="V513" s="42"/>
      <c r="X513" s="42"/>
      <c r="Y513" s="42"/>
      <c r="Z513" s="43">
        <f>SUMIFS('AM23.Financial Instruments'!O$7:O$223,'AM23.Financial Instruments'!$M$7:$M$223,D515)</f>
        <v>0</v>
      </c>
      <c r="AA513" s="42"/>
      <c r="AB513" s="42"/>
      <c r="AC513" s="42"/>
      <c r="AD513" s="44">
        <f t="shared" si="88"/>
        <v>0</v>
      </c>
      <c r="AF513" s="45"/>
      <c r="AH513" s="45"/>
      <c r="AI513" s="45"/>
      <c r="AJ513" s="45"/>
      <c r="AK513" s="45"/>
      <c r="AL513" s="45"/>
      <c r="AM513" s="45"/>
      <c r="AN513" s="44">
        <f t="shared" si="89"/>
        <v>0</v>
      </c>
      <c r="AP513" s="396">
        <f t="array" ref="AP513">SUMPRODUCT(V$18:V$217*(H$18:H$217=$D513)*(J$18:J$217))</f>
        <v>0</v>
      </c>
      <c r="AQ513" s="397">
        <f t="shared" si="91"/>
        <v>0</v>
      </c>
      <c r="AR513" s="398">
        <f t="shared" si="92"/>
        <v>0</v>
      </c>
      <c r="AS513" s="397">
        <f t="array" ref="AS513">SUMPRODUCT(AF$18:AF$217*(H$18:H$217=$D513)*(J$18:J$217))</f>
        <v>0</v>
      </c>
      <c r="AT513" s="397">
        <f t="shared" si="93"/>
        <v>0</v>
      </c>
      <c r="AU513" s="398">
        <f t="shared" si="94"/>
        <v>0</v>
      </c>
      <c r="AV513" s="399" t="str">
        <f t="shared" si="95"/>
        <v/>
      </c>
    </row>
    <row r="514" spans="1:48" x14ac:dyDescent="0.2">
      <c r="A514" s="46">
        <f t="shared" si="90"/>
        <v>497</v>
      </c>
      <c r="B514" s="378" t="str">
        <f>IFERROR(VLOOKUP(G514,'AM23.Param'!$C$61:$D$407,2,FALSE),"")</f>
        <v/>
      </c>
      <c r="C514" s="379"/>
      <c r="D514" s="380"/>
      <c r="E514" s="379"/>
      <c r="F514" s="380"/>
      <c r="G514" s="379"/>
      <c r="H514" s="380"/>
      <c r="I514" s="381" t="str">
        <f t="shared" si="86"/>
        <v/>
      </c>
      <c r="J514" s="382"/>
      <c r="K514" s="382"/>
      <c r="L514" s="379"/>
      <c r="M514" s="380"/>
      <c r="N514" s="379"/>
      <c r="O514" s="379"/>
      <c r="P514" s="383"/>
      <c r="Q514" s="383"/>
      <c r="R514" s="383"/>
      <c r="S514" s="384">
        <f t="shared" si="87"/>
        <v>0</v>
      </c>
      <c r="U514" s="30">
        <v>497</v>
      </c>
      <c r="V514" s="42"/>
      <c r="X514" s="42"/>
      <c r="Y514" s="42"/>
      <c r="Z514" s="43">
        <f>SUMIFS('AM23.Financial Instruments'!O$7:O$223,'AM23.Financial Instruments'!$M$7:$M$223,D516)</f>
        <v>0</v>
      </c>
      <c r="AA514" s="42"/>
      <c r="AB514" s="42"/>
      <c r="AC514" s="42"/>
      <c r="AD514" s="44">
        <f t="shared" si="88"/>
        <v>0</v>
      </c>
      <c r="AF514" s="45"/>
      <c r="AH514" s="45"/>
      <c r="AI514" s="45"/>
      <c r="AJ514" s="45"/>
      <c r="AK514" s="45"/>
      <c r="AL514" s="45"/>
      <c r="AM514" s="45"/>
      <c r="AN514" s="44">
        <f t="shared" si="89"/>
        <v>0</v>
      </c>
      <c r="AP514" s="396">
        <f t="array" ref="AP514">SUMPRODUCT(V$18:V$217*(H$18:H$217=$D514)*(J$18:J$217))</f>
        <v>0</v>
      </c>
      <c r="AQ514" s="397">
        <f t="shared" si="91"/>
        <v>0</v>
      </c>
      <c r="AR514" s="398">
        <f t="shared" si="92"/>
        <v>0</v>
      </c>
      <c r="AS514" s="397">
        <f t="array" ref="AS514">SUMPRODUCT(AF$18:AF$217*(H$18:H$217=$D514)*(J$18:J$217))</f>
        <v>0</v>
      </c>
      <c r="AT514" s="397">
        <f t="shared" si="93"/>
        <v>0</v>
      </c>
      <c r="AU514" s="398">
        <f t="shared" si="94"/>
        <v>0</v>
      </c>
      <c r="AV514" s="399" t="str">
        <f t="shared" si="95"/>
        <v/>
      </c>
    </row>
    <row r="515" spans="1:48" x14ac:dyDescent="0.2">
      <c r="A515" s="46">
        <f t="shared" si="90"/>
        <v>498</v>
      </c>
      <c r="B515" s="378" t="str">
        <f>IFERROR(VLOOKUP(G515,'AM23.Param'!$C$61:$D$407,2,FALSE),"")</f>
        <v/>
      </c>
      <c r="C515" s="379"/>
      <c r="D515" s="380"/>
      <c r="E515" s="379"/>
      <c r="F515" s="380"/>
      <c r="G515" s="379"/>
      <c r="H515" s="380"/>
      <c r="I515" s="381" t="str">
        <f t="shared" si="86"/>
        <v/>
      </c>
      <c r="J515" s="382"/>
      <c r="K515" s="382"/>
      <c r="L515" s="379"/>
      <c r="M515" s="380"/>
      <c r="N515" s="379"/>
      <c r="O515" s="379"/>
      <c r="P515" s="383"/>
      <c r="Q515" s="383"/>
      <c r="R515" s="383"/>
      <c r="S515" s="384">
        <f t="shared" si="87"/>
        <v>0</v>
      </c>
      <c r="U515" s="30">
        <v>498</v>
      </c>
      <c r="V515" s="42"/>
      <c r="X515" s="42"/>
      <c r="Y515" s="42"/>
      <c r="Z515" s="43">
        <f>SUMIFS('AM23.Financial Instruments'!O$7:O$223,'AM23.Financial Instruments'!$M$7:$M$223,D517)</f>
        <v>0</v>
      </c>
      <c r="AA515" s="42"/>
      <c r="AB515" s="42"/>
      <c r="AC515" s="42"/>
      <c r="AD515" s="44">
        <f t="shared" si="88"/>
        <v>0</v>
      </c>
      <c r="AF515" s="45"/>
      <c r="AH515" s="45"/>
      <c r="AI515" s="45"/>
      <c r="AJ515" s="45"/>
      <c r="AK515" s="45"/>
      <c r="AL515" s="45"/>
      <c r="AM515" s="45"/>
      <c r="AN515" s="44">
        <f t="shared" si="89"/>
        <v>0</v>
      </c>
      <c r="AP515" s="396">
        <f t="array" ref="AP515">SUMPRODUCT(V$18:V$217*(H$18:H$217=$D515)*(J$18:J$217))</f>
        <v>0</v>
      </c>
      <c r="AQ515" s="397">
        <f t="shared" si="91"/>
        <v>0</v>
      </c>
      <c r="AR515" s="398">
        <f t="shared" si="92"/>
        <v>0</v>
      </c>
      <c r="AS515" s="397">
        <f t="array" ref="AS515">SUMPRODUCT(AF$18:AF$217*(H$18:H$217=$D515)*(J$18:J$217))</f>
        <v>0</v>
      </c>
      <c r="AT515" s="397">
        <f t="shared" si="93"/>
        <v>0</v>
      </c>
      <c r="AU515" s="398">
        <f t="shared" si="94"/>
        <v>0</v>
      </c>
      <c r="AV515" s="399" t="str">
        <f t="shared" si="95"/>
        <v/>
      </c>
    </row>
    <row r="516" spans="1:48" x14ac:dyDescent="0.2">
      <c r="A516" s="46">
        <f t="shared" si="90"/>
        <v>499</v>
      </c>
      <c r="B516" s="378" t="str">
        <f>IFERROR(VLOOKUP(G516,'AM23.Param'!$C$61:$D$407,2,FALSE),"")</f>
        <v/>
      </c>
      <c r="C516" s="379"/>
      <c r="D516" s="380"/>
      <c r="E516" s="379"/>
      <c r="F516" s="380"/>
      <c r="G516" s="379"/>
      <c r="H516" s="380"/>
      <c r="I516" s="381" t="str">
        <f t="shared" si="86"/>
        <v/>
      </c>
      <c r="J516" s="382"/>
      <c r="K516" s="382"/>
      <c r="L516" s="379"/>
      <c r="M516" s="380"/>
      <c r="N516" s="379"/>
      <c r="O516" s="379"/>
      <c r="P516" s="383"/>
      <c r="Q516" s="383"/>
      <c r="R516" s="383"/>
      <c r="S516" s="384">
        <f t="shared" si="87"/>
        <v>0</v>
      </c>
      <c r="U516" s="30">
        <v>499</v>
      </c>
      <c r="V516" s="42"/>
      <c r="X516" s="42"/>
      <c r="Y516" s="42"/>
      <c r="Z516" s="43">
        <f>SUMIFS('AM23.Financial Instruments'!O$7:O$223,'AM23.Financial Instruments'!$M$7:$M$223,D518)</f>
        <v>0</v>
      </c>
      <c r="AA516" s="42"/>
      <c r="AB516" s="42"/>
      <c r="AC516" s="42"/>
      <c r="AD516" s="44">
        <f t="shared" si="88"/>
        <v>0</v>
      </c>
      <c r="AF516" s="45"/>
      <c r="AH516" s="45"/>
      <c r="AI516" s="45"/>
      <c r="AJ516" s="45"/>
      <c r="AK516" s="45"/>
      <c r="AL516" s="45"/>
      <c r="AM516" s="45"/>
      <c r="AN516" s="44">
        <f t="shared" si="89"/>
        <v>0</v>
      </c>
      <c r="AP516" s="396">
        <f t="array" ref="AP516">SUMPRODUCT(V$18:V$217*(H$18:H$217=$D516)*(J$18:J$217))</f>
        <v>0</v>
      </c>
      <c r="AQ516" s="397">
        <f t="shared" si="91"/>
        <v>0</v>
      </c>
      <c r="AR516" s="398">
        <f t="shared" si="92"/>
        <v>0</v>
      </c>
      <c r="AS516" s="397">
        <f t="array" ref="AS516">SUMPRODUCT(AF$18:AF$217*(H$18:H$217=$D516)*(J$18:J$217))</f>
        <v>0</v>
      </c>
      <c r="AT516" s="397">
        <f t="shared" si="93"/>
        <v>0</v>
      </c>
      <c r="AU516" s="398">
        <f t="shared" si="94"/>
        <v>0</v>
      </c>
      <c r="AV516" s="399" t="str">
        <f t="shared" si="95"/>
        <v/>
      </c>
    </row>
    <row r="517" spans="1:48" x14ac:dyDescent="0.2">
      <c r="A517" s="46">
        <f t="shared" si="90"/>
        <v>500</v>
      </c>
      <c r="B517" s="378" t="str">
        <f>IFERROR(VLOOKUP(G517,'AM23.Param'!$C$61:$D$407,2,FALSE),"")</f>
        <v/>
      </c>
      <c r="C517" s="379"/>
      <c r="D517" s="380"/>
      <c r="E517" s="379"/>
      <c r="F517" s="380"/>
      <c r="G517" s="379"/>
      <c r="H517" s="380"/>
      <c r="I517" s="381" t="str">
        <f t="shared" si="86"/>
        <v/>
      </c>
      <c r="J517" s="382"/>
      <c r="K517" s="382"/>
      <c r="L517" s="379"/>
      <c r="M517" s="380"/>
      <c r="N517" s="379"/>
      <c r="O517" s="379"/>
      <c r="P517" s="383"/>
      <c r="Q517" s="383"/>
      <c r="R517" s="383"/>
      <c r="S517" s="384">
        <f t="shared" si="87"/>
        <v>0</v>
      </c>
      <c r="U517" s="30">
        <v>500</v>
      </c>
      <c r="V517" s="42"/>
      <c r="X517" s="42"/>
      <c r="Y517" s="42"/>
      <c r="Z517" s="43">
        <f>SUMIFS('AM23.Financial Instruments'!O$7:O$223,'AM23.Financial Instruments'!$M$7:$M$223,D519)</f>
        <v>0</v>
      </c>
      <c r="AA517" s="42"/>
      <c r="AB517" s="42"/>
      <c r="AC517" s="42"/>
      <c r="AD517" s="44">
        <f t="shared" si="88"/>
        <v>0</v>
      </c>
      <c r="AF517" s="45"/>
      <c r="AH517" s="45"/>
      <c r="AI517" s="45"/>
      <c r="AJ517" s="45"/>
      <c r="AK517" s="45"/>
      <c r="AL517" s="45"/>
      <c r="AM517" s="45"/>
      <c r="AN517" s="44">
        <f t="shared" si="89"/>
        <v>0</v>
      </c>
      <c r="AP517" s="396">
        <f t="array" ref="AP517">SUMPRODUCT(V$18:V$217*(H$18:H$217=$D517)*(J$18:J$217))</f>
        <v>0</v>
      </c>
      <c r="AQ517" s="397">
        <f t="shared" si="91"/>
        <v>0</v>
      </c>
      <c r="AR517" s="398">
        <f t="shared" si="92"/>
        <v>0</v>
      </c>
      <c r="AS517" s="397">
        <f t="array" ref="AS517">SUMPRODUCT(AF$18:AF$217*(H$18:H$217=$D517)*(J$18:J$217))</f>
        <v>0</v>
      </c>
      <c r="AT517" s="397">
        <f t="shared" si="93"/>
        <v>0</v>
      </c>
      <c r="AU517" s="398">
        <f t="shared" si="94"/>
        <v>0</v>
      </c>
      <c r="AV517" s="399" t="str">
        <f t="shared" si="95"/>
        <v/>
      </c>
    </row>
    <row r="518" spans="1:48" x14ac:dyDescent="0.2">
      <c r="A518" s="46">
        <f t="shared" si="90"/>
        <v>501</v>
      </c>
      <c r="B518" s="378" t="str">
        <f>IFERROR(VLOOKUP(G518,'AM23.Param'!$C$61:$D$407,2,FALSE),"")</f>
        <v/>
      </c>
      <c r="C518" s="379"/>
      <c r="D518" s="380"/>
      <c r="E518" s="379"/>
      <c r="F518" s="380"/>
      <c r="G518" s="379"/>
      <c r="H518" s="380"/>
      <c r="I518" s="381" t="str">
        <f t="shared" si="86"/>
        <v/>
      </c>
      <c r="J518" s="382"/>
      <c r="K518" s="382"/>
      <c r="L518" s="379"/>
      <c r="M518" s="380"/>
      <c r="N518" s="379"/>
      <c r="O518" s="379"/>
      <c r="P518" s="383"/>
      <c r="Q518" s="383"/>
      <c r="R518" s="383"/>
      <c r="S518" s="384">
        <f t="shared" si="87"/>
        <v>0</v>
      </c>
      <c r="U518" s="30">
        <v>501</v>
      </c>
      <c r="V518" s="42"/>
      <c r="X518" s="42"/>
      <c r="Y518" s="42"/>
      <c r="Z518" s="43">
        <f>SUMIFS('AM23.Financial Instruments'!O$7:O$223,'AM23.Financial Instruments'!$M$7:$M$223,D520)</f>
        <v>0</v>
      </c>
      <c r="AA518" s="42"/>
      <c r="AB518" s="42"/>
      <c r="AC518" s="42"/>
      <c r="AD518" s="44">
        <f t="shared" si="88"/>
        <v>0</v>
      </c>
      <c r="AF518" s="45"/>
      <c r="AH518" s="45"/>
      <c r="AI518" s="45"/>
      <c r="AJ518" s="45"/>
      <c r="AK518" s="45"/>
      <c r="AL518" s="45"/>
      <c r="AM518" s="45"/>
      <c r="AN518" s="44">
        <f t="shared" si="89"/>
        <v>0</v>
      </c>
      <c r="AP518" s="396">
        <f t="array" ref="AP518">SUMPRODUCT(V$18:V$217*(H$18:H$217=$D518)*(J$18:J$217))</f>
        <v>0</v>
      </c>
      <c r="AQ518" s="397">
        <f t="shared" si="91"/>
        <v>0</v>
      </c>
      <c r="AR518" s="398">
        <f t="shared" si="92"/>
        <v>0</v>
      </c>
      <c r="AS518" s="397">
        <f t="array" ref="AS518">SUMPRODUCT(AF$18:AF$217*(H$18:H$217=$D518)*(J$18:J$217))</f>
        <v>0</v>
      </c>
      <c r="AT518" s="397">
        <f t="shared" si="93"/>
        <v>0</v>
      </c>
      <c r="AU518" s="398">
        <f t="shared" si="94"/>
        <v>0</v>
      </c>
      <c r="AV518" s="399" t="str">
        <f t="shared" si="95"/>
        <v/>
      </c>
    </row>
    <row r="519" spans="1:48" x14ac:dyDescent="0.2">
      <c r="A519" s="46">
        <f t="shared" si="90"/>
        <v>502</v>
      </c>
      <c r="B519" s="378" t="str">
        <f>IFERROR(VLOOKUP(G519,'AM23.Param'!$C$61:$D$407,2,FALSE),"")</f>
        <v/>
      </c>
      <c r="C519" s="379"/>
      <c r="D519" s="380"/>
      <c r="E519" s="379"/>
      <c r="F519" s="380"/>
      <c r="G519" s="379"/>
      <c r="H519" s="380"/>
      <c r="I519" s="381" t="str">
        <f t="shared" si="86"/>
        <v/>
      </c>
      <c r="J519" s="382"/>
      <c r="K519" s="382"/>
      <c r="L519" s="379"/>
      <c r="M519" s="380"/>
      <c r="N519" s="379"/>
      <c r="O519" s="379"/>
      <c r="P519" s="383"/>
      <c r="Q519" s="383"/>
      <c r="R519" s="383"/>
      <c r="S519" s="384">
        <f t="shared" si="87"/>
        <v>0</v>
      </c>
      <c r="U519" s="30">
        <v>502</v>
      </c>
      <c r="V519" s="42"/>
      <c r="X519" s="42"/>
      <c r="Y519" s="42"/>
      <c r="Z519" s="43">
        <f>SUMIFS('AM23.Financial Instruments'!O$7:O$223,'AM23.Financial Instruments'!$M$7:$M$223,D521)</f>
        <v>0</v>
      </c>
      <c r="AA519" s="42"/>
      <c r="AB519" s="42"/>
      <c r="AC519" s="42"/>
      <c r="AD519" s="44">
        <f t="shared" si="88"/>
        <v>0</v>
      </c>
      <c r="AF519" s="45"/>
      <c r="AH519" s="45"/>
      <c r="AI519" s="45"/>
      <c r="AJ519" s="45"/>
      <c r="AK519" s="45"/>
      <c r="AL519" s="45"/>
      <c r="AM519" s="45"/>
      <c r="AN519" s="44">
        <f t="shared" si="89"/>
        <v>0</v>
      </c>
      <c r="AP519" s="396">
        <f t="array" ref="AP519">SUMPRODUCT(V$18:V$217*(H$18:H$217=$D519)*(J$18:J$217))</f>
        <v>0</v>
      </c>
      <c r="AQ519" s="397">
        <f t="shared" si="91"/>
        <v>0</v>
      </c>
      <c r="AR519" s="398">
        <f t="shared" si="92"/>
        <v>0</v>
      </c>
      <c r="AS519" s="397">
        <f t="array" ref="AS519">SUMPRODUCT(AF$18:AF$217*(H$18:H$217=$D519)*(J$18:J$217))</f>
        <v>0</v>
      </c>
      <c r="AT519" s="397">
        <f t="shared" si="93"/>
        <v>0</v>
      </c>
      <c r="AU519" s="398">
        <f t="shared" si="94"/>
        <v>0</v>
      </c>
      <c r="AV519" s="399" t="str">
        <f t="shared" si="95"/>
        <v/>
      </c>
    </row>
    <row r="520" spans="1:48" x14ac:dyDescent="0.2">
      <c r="A520" s="46">
        <f t="shared" si="90"/>
        <v>503</v>
      </c>
      <c r="B520" s="378" t="str">
        <f>IFERROR(VLOOKUP(G520,'AM23.Param'!$C$61:$D$407,2,FALSE),"")</f>
        <v/>
      </c>
      <c r="C520" s="379"/>
      <c r="D520" s="380"/>
      <c r="E520" s="379"/>
      <c r="F520" s="380"/>
      <c r="G520" s="379"/>
      <c r="H520" s="380"/>
      <c r="I520" s="381" t="str">
        <f t="shared" si="86"/>
        <v/>
      </c>
      <c r="J520" s="382"/>
      <c r="K520" s="382"/>
      <c r="L520" s="379"/>
      <c r="M520" s="380"/>
      <c r="N520" s="379"/>
      <c r="O520" s="379"/>
      <c r="P520" s="383"/>
      <c r="Q520" s="383"/>
      <c r="R520" s="383"/>
      <c r="S520" s="384">
        <f t="shared" si="87"/>
        <v>0</v>
      </c>
      <c r="U520" s="30">
        <v>503</v>
      </c>
      <c r="V520" s="42"/>
      <c r="X520" s="42"/>
      <c r="Y520" s="42"/>
      <c r="Z520" s="43">
        <f>SUMIFS('AM23.Financial Instruments'!O$7:O$223,'AM23.Financial Instruments'!$M$7:$M$223,D522)</f>
        <v>0</v>
      </c>
      <c r="AA520" s="42"/>
      <c r="AB520" s="42"/>
      <c r="AC520" s="42"/>
      <c r="AD520" s="44">
        <f t="shared" si="88"/>
        <v>0</v>
      </c>
      <c r="AF520" s="45"/>
      <c r="AH520" s="45"/>
      <c r="AI520" s="45"/>
      <c r="AJ520" s="45"/>
      <c r="AK520" s="45"/>
      <c r="AL520" s="45"/>
      <c r="AM520" s="45"/>
      <c r="AN520" s="44">
        <f t="shared" si="89"/>
        <v>0</v>
      </c>
      <c r="AP520" s="396">
        <f t="array" ref="AP520">SUMPRODUCT(V$18:V$217*(H$18:H$217=$D520)*(J$18:J$217))</f>
        <v>0</v>
      </c>
      <c r="AQ520" s="397">
        <f t="shared" si="91"/>
        <v>0</v>
      </c>
      <c r="AR520" s="398">
        <f t="shared" si="92"/>
        <v>0</v>
      </c>
      <c r="AS520" s="397">
        <f t="array" ref="AS520">SUMPRODUCT(AF$18:AF$217*(H$18:H$217=$D520)*(J$18:J$217))</f>
        <v>0</v>
      </c>
      <c r="AT520" s="397">
        <f t="shared" si="93"/>
        <v>0</v>
      </c>
      <c r="AU520" s="398">
        <f t="shared" si="94"/>
        <v>0</v>
      </c>
      <c r="AV520" s="399" t="str">
        <f t="shared" si="95"/>
        <v/>
      </c>
    </row>
    <row r="521" spans="1:48" x14ac:dyDescent="0.2">
      <c r="A521" s="46">
        <f t="shared" si="90"/>
        <v>504</v>
      </c>
      <c r="B521" s="378" t="str">
        <f>IFERROR(VLOOKUP(G521,'AM23.Param'!$C$61:$D$407,2,FALSE),"")</f>
        <v/>
      </c>
      <c r="C521" s="379"/>
      <c r="D521" s="380"/>
      <c r="E521" s="379"/>
      <c r="F521" s="380"/>
      <c r="G521" s="379"/>
      <c r="H521" s="380"/>
      <c r="I521" s="381" t="str">
        <f t="shared" si="86"/>
        <v/>
      </c>
      <c r="J521" s="382"/>
      <c r="K521" s="382"/>
      <c r="L521" s="379"/>
      <c r="M521" s="380"/>
      <c r="N521" s="379"/>
      <c r="O521" s="379"/>
      <c r="P521" s="383"/>
      <c r="Q521" s="383"/>
      <c r="R521" s="383"/>
      <c r="S521" s="384">
        <f t="shared" si="87"/>
        <v>0</v>
      </c>
      <c r="U521" s="30">
        <v>504</v>
      </c>
      <c r="V521" s="42"/>
      <c r="X521" s="42"/>
      <c r="Y521" s="42"/>
      <c r="Z521" s="43">
        <f>SUMIFS('AM23.Financial Instruments'!O$7:O$223,'AM23.Financial Instruments'!$M$7:$M$223,D523)</f>
        <v>0</v>
      </c>
      <c r="AA521" s="42"/>
      <c r="AB521" s="42"/>
      <c r="AC521" s="42"/>
      <c r="AD521" s="44">
        <f t="shared" si="88"/>
        <v>0</v>
      </c>
      <c r="AF521" s="45"/>
      <c r="AH521" s="45"/>
      <c r="AI521" s="45"/>
      <c r="AJ521" s="45"/>
      <c r="AK521" s="45"/>
      <c r="AL521" s="45"/>
      <c r="AM521" s="45"/>
      <c r="AN521" s="44">
        <f t="shared" si="89"/>
        <v>0</v>
      </c>
      <c r="AP521" s="396">
        <f t="array" ref="AP521">SUMPRODUCT(V$18:V$217*(H$18:H$217=$D521)*(J$18:J$217))</f>
        <v>0</v>
      </c>
      <c r="AQ521" s="397">
        <f t="shared" si="91"/>
        <v>0</v>
      </c>
      <c r="AR521" s="398">
        <f t="shared" si="92"/>
        <v>0</v>
      </c>
      <c r="AS521" s="397">
        <f t="array" ref="AS521">SUMPRODUCT(AF$18:AF$217*(H$18:H$217=$D521)*(J$18:J$217))</f>
        <v>0</v>
      </c>
      <c r="AT521" s="397">
        <f t="shared" si="93"/>
        <v>0</v>
      </c>
      <c r="AU521" s="398">
        <f t="shared" si="94"/>
        <v>0</v>
      </c>
      <c r="AV521" s="399" t="str">
        <f t="shared" si="95"/>
        <v/>
      </c>
    </row>
    <row r="522" spans="1:48" x14ac:dyDescent="0.2">
      <c r="A522" s="46">
        <f t="shared" si="90"/>
        <v>505</v>
      </c>
      <c r="B522" s="378" t="str">
        <f>IFERROR(VLOOKUP(G522,'AM23.Param'!$C$61:$D$407,2,FALSE),"")</f>
        <v/>
      </c>
      <c r="C522" s="379"/>
      <c r="D522" s="380"/>
      <c r="E522" s="379"/>
      <c r="F522" s="380"/>
      <c r="G522" s="379"/>
      <c r="H522" s="380"/>
      <c r="I522" s="381" t="str">
        <f t="shared" si="86"/>
        <v/>
      </c>
      <c r="J522" s="382"/>
      <c r="K522" s="382"/>
      <c r="L522" s="379"/>
      <c r="M522" s="380"/>
      <c r="N522" s="379"/>
      <c r="O522" s="379"/>
      <c r="P522" s="383"/>
      <c r="Q522" s="383"/>
      <c r="R522" s="383"/>
      <c r="S522" s="384">
        <f t="shared" si="87"/>
        <v>0</v>
      </c>
      <c r="U522" s="30">
        <v>505</v>
      </c>
      <c r="V522" s="42"/>
      <c r="X522" s="42"/>
      <c r="Y522" s="42"/>
      <c r="Z522" s="43">
        <f>SUMIFS('AM23.Financial Instruments'!O$7:O$223,'AM23.Financial Instruments'!$M$7:$M$223,D524)</f>
        <v>0</v>
      </c>
      <c r="AA522" s="42"/>
      <c r="AB522" s="42"/>
      <c r="AC522" s="42"/>
      <c r="AD522" s="44">
        <f t="shared" si="88"/>
        <v>0</v>
      </c>
      <c r="AF522" s="45"/>
      <c r="AH522" s="45"/>
      <c r="AI522" s="45"/>
      <c r="AJ522" s="45"/>
      <c r="AK522" s="45"/>
      <c r="AL522" s="45"/>
      <c r="AM522" s="45"/>
      <c r="AN522" s="44">
        <f t="shared" si="89"/>
        <v>0</v>
      </c>
      <c r="AP522" s="396">
        <f t="array" ref="AP522">SUMPRODUCT(V$18:V$217*(H$18:H$217=$D522)*(J$18:J$217))</f>
        <v>0</v>
      </c>
      <c r="AQ522" s="397">
        <f t="shared" si="91"/>
        <v>0</v>
      </c>
      <c r="AR522" s="398">
        <f t="shared" si="92"/>
        <v>0</v>
      </c>
      <c r="AS522" s="397">
        <f t="array" ref="AS522">SUMPRODUCT(AF$18:AF$217*(H$18:H$217=$D522)*(J$18:J$217))</f>
        <v>0</v>
      </c>
      <c r="AT522" s="397">
        <f t="shared" si="93"/>
        <v>0</v>
      </c>
      <c r="AU522" s="398">
        <f t="shared" si="94"/>
        <v>0</v>
      </c>
      <c r="AV522" s="399" t="str">
        <f t="shared" si="95"/>
        <v/>
      </c>
    </row>
    <row r="523" spans="1:48" x14ac:dyDescent="0.2">
      <c r="A523" s="46">
        <f t="shared" si="90"/>
        <v>506</v>
      </c>
      <c r="B523" s="378" t="str">
        <f>IFERROR(VLOOKUP(G523,'AM23.Param'!$C$61:$D$407,2,FALSE),"")</f>
        <v/>
      </c>
      <c r="C523" s="379"/>
      <c r="D523" s="380"/>
      <c r="E523" s="379"/>
      <c r="F523" s="380"/>
      <c r="G523" s="379"/>
      <c r="H523" s="380"/>
      <c r="I523" s="381" t="str">
        <f t="shared" si="86"/>
        <v/>
      </c>
      <c r="J523" s="382"/>
      <c r="K523" s="382"/>
      <c r="L523" s="379"/>
      <c r="M523" s="380"/>
      <c r="N523" s="379"/>
      <c r="O523" s="379"/>
      <c r="P523" s="383"/>
      <c r="Q523" s="383"/>
      <c r="R523" s="383"/>
      <c r="S523" s="384">
        <f t="shared" si="87"/>
        <v>0</v>
      </c>
      <c r="U523" s="30">
        <v>506</v>
      </c>
      <c r="V523" s="42"/>
      <c r="X523" s="42"/>
      <c r="Y523" s="42"/>
      <c r="Z523" s="43">
        <f>SUMIFS('AM23.Financial Instruments'!O$7:O$223,'AM23.Financial Instruments'!$M$7:$M$223,D525)</f>
        <v>0</v>
      </c>
      <c r="AA523" s="42"/>
      <c r="AB523" s="42"/>
      <c r="AC523" s="42"/>
      <c r="AD523" s="44">
        <f t="shared" si="88"/>
        <v>0</v>
      </c>
      <c r="AF523" s="45"/>
      <c r="AH523" s="45"/>
      <c r="AI523" s="45"/>
      <c r="AJ523" s="45"/>
      <c r="AK523" s="45"/>
      <c r="AL523" s="45"/>
      <c r="AM523" s="45"/>
      <c r="AN523" s="44">
        <f t="shared" si="89"/>
        <v>0</v>
      </c>
      <c r="AP523" s="396">
        <f t="array" ref="AP523">SUMPRODUCT(V$18:V$217*(H$18:H$217=$D523)*(J$18:J$217))</f>
        <v>0</v>
      </c>
      <c r="AQ523" s="397">
        <f t="shared" si="91"/>
        <v>0</v>
      </c>
      <c r="AR523" s="398">
        <f t="shared" si="92"/>
        <v>0</v>
      </c>
      <c r="AS523" s="397">
        <f t="array" ref="AS523">SUMPRODUCT(AF$18:AF$217*(H$18:H$217=$D523)*(J$18:J$217))</f>
        <v>0</v>
      </c>
      <c r="AT523" s="397">
        <f t="shared" si="93"/>
        <v>0</v>
      </c>
      <c r="AU523" s="398">
        <f t="shared" si="94"/>
        <v>0</v>
      </c>
      <c r="AV523" s="399" t="str">
        <f t="shared" si="95"/>
        <v/>
      </c>
    </row>
    <row r="524" spans="1:48" x14ac:dyDescent="0.2">
      <c r="A524" s="46">
        <f t="shared" si="90"/>
        <v>507</v>
      </c>
      <c r="B524" s="378" t="str">
        <f>IFERROR(VLOOKUP(G524,'AM23.Param'!$C$61:$D$407,2,FALSE),"")</f>
        <v/>
      </c>
      <c r="C524" s="379"/>
      <c r="D524" s="380"/>
      <c r="E524" s="379"/>
      <c r="F524" s="380"/>
      <c r="G524" s="379"/>
      <c r="H524" s="380"/>
      <c r="I524" s="381" t="str">
        <f t="shared" si="86"/>
        <v/>
      </c>
      <c r="J524" s="382"/>
      <c r="K524" s="382"/>
      <c r="L524" s="379"/>
      <c r="M524" s="380"/>
      <c r="N524" s="379"/>
      <c r="O524" s="379"/>
      <c r="P524" s="383"/>
      <c r="Q524" s="383"/>
      <c r="R524" s="383"/>
      <c r="S524" s="384">
        <f t="shared" si="87"/>
        <v>0</v>
      </c>
      <c r="U524" s="30">
        <v>507</v>
      </c>
      <c r="V524" s="42"/>
      <c r="X524" s="42"/>
      <c r="Y524" s="42"/>
      <c r="Z524" s="43">
        <f>SUMIFS('AM23.Financial Instruments'!O$7:O$223,'AM23.Financial Instruments'!$M$7:$M$223,D526)</f>
        <v>0</v>
      </c>
      <c r="AA524" s="42"/>
      <c r="AB524" s="42"/>
      <c r="AC524" s="42"/>
      <c r="AD524" s="44">
        <f t="shared" si="88"/>
        <v>0</v>
      </c>
      <c r="AF524" s="45"/>
      <c r="AH524" s="45"/>
      <c r="AI524" s="45"/>
      <c r="AJ524" s="45"/>
      <c r="AK524" s="45"/>
      <c r="AL524" s="45"/>
      <c r="AM524" s="45"/>
      <c r="AN524" s="44">
        <f t="shared" si="89"/>
        <v>0</v>
      </c>
      <c r="AP524" s="396">
        <f t="array" ref="AP524">SUMPRODUCT(V$18:V$217*(H$18:H$217=$D524)*(J$18:J$217))</f>
        <v>0</v>
      </c>
      <c r="AQ524" s="397">
        <f t="shared" si="91"/>
        <v>0</v>
      </c>
      <c r="AR524" s="398">
        <f t="shared" si="92"/>
        <v>0</v>
      </c>
      <c r="AS524" s="397">
        <f t="array" ref="AS524">SUMPRODUCT(AF$18:AF$217*(H$18:H$217=$D524)*(J$18:J$217))</f>
        <v>0</v>
      </c>
      <c r="AT524" s="397">
        <f t="shared" si="93"/>
        <v>0</v>
      </c>
      <c r="AU524" s="398">
        <f t="shared" si="94"/>
        <v>0</v>
      </c>
      <c r="AV524" s="399" t="str">
        <f t="shared" si="95"/>
        <v/>
      </c>
    </row>
    <row r="525" spans="1:48" x14ac:dyDescent="0.2">
      <c r="A525" s="46">
        <f t="shared" si="90"/>
        <v>508</v>
      </c>
      <c r="B525" s="378" t="str">
        <f>IFERROR(VLOOKUP(G525,'AM23.Param'!$C$61:$D$407,2,FALSE),"")</f>
        <v/>
      </c>
      <c r="C525" s="379"/>
      <c r="D525" s="380"/>
      <c r="E525" s="379"/>
      <c r="F525" s="380"/>
      <c r="G525" s="379"/>
      <c r="H525" s="380"/>
      <c r="I525" s="381" t="str">
        <f t="shared" si="86"/>
        <v/>
      </c>
      <c r="J525" s="382"/>
      <c r="K525" s="382"/>
      <c r="L525" s="379"/>
      <c r="M525" s="380"/>
      <c r="N525" s="379"/>
      <c r="O525" s="379"/>
      <c r="P525" s="383"/>
      <c r="Q525" s="383"/>
      <c r="R525" s="383"/>
      <c r="S525" s="384">
        <f t="shared" si="87"/>
        <v>0</v>
      </c>
      <c r="U525" s="30">
        <v>508</v>
      </c>
      <c r="V525" s="42"/>
      <c r="X525" s="42"/>
      <c r="Y525" s="42"/>
      <c r="Z525" s="43">
        <f>SUMIFS('AM23.Financial Instruments'!O$7:O$223,'AM23.Financial Instruments'!$M$7:$M$223,D527)</f>
        <v>0</v>
      </c>
      <c r="AA525" s="42"/>
      <c r="AB525" s="42"/>
      <c r="AC525" s="42"/>
      <c r="AD525" s="44">
        <f t="shared" si="88"/>
        <v>0</v>
      </c>
      <c r="AF525" s="45"/>
      <c r="AH525" s="45"/>
      <c r="AI525" s="45"/>
      <c r="AJ525" s="45"/>
      <c r="AK525" s="45"/>
      <c r="AL525" s="45"/>
      <c r="AM525" s="45"/>
      <c r="AN525" s="44">
        <f t="shared" si="89"/>
        <v>0</v>
      </c>
      <c r="AP525" s="396">
        <f t="array" ref="AP525">SUMPRODUCT(V$18:V$217*(H$18:H$217=$D525)*(J$18:J$217))</f>
        <v>0</v>
      </c>
      <c r="AQ525" s="397">
        <f t="shared" si="91"/>
        <v>0</v>
      </c>
      <c r="AR525" s="398">
        <f t="shared" si="92"/>
        <v>0</v>
      </c>
      <c r="AS525" s="397">
        <f t="array" ref="AS525">SUMPRODUCT(AF$18:AF$217*(H$18:H$217=$D525)*(J$18:J$217))</f>
        <v>0</v>
      </c>
      <c r="AT525" s="397">
        <f t="shared" si="93"/>
        <v>0</v>
      </c>
      <c r="AU525" s="398">
        <f t="shared" si="94"/>
        <v>0</v>
      </c>
      <c r="AV525" s="399" t="str">
        <f t="shared" si="95"/>
        <v/>
      </c>
    </row>
    <row r="526" spans="1:48" x14ac:dyDescent="0.2">
      <c r="A526" s="46">
        <f t="shared" si="90"/>
        <v>509</v>
      </c>
      <c r="B526" s="378" t="str">
        <f>IFERROR(VLOOKUP(G526,'AM23.Param'!$C$61:$D$407,2,FALSE),"")</f>
        <v/>
      </c>
      <c r="C526" s="379"/>
      <c r="D526" s="380"/>
      <c r="E526" s="379"/>
      <c r="F526" s="380"/>
      <c r="G526" s="379"/>
      <c r="H526" s="380"/>
      <c r="I526" s="381" t="str">
        <f t="shared" si="86"/>
        <v/>
      </c>
      <c r="J526" s="382"/>
      <c r="K526" s="382"/>
      <c r="L526" s="379"/>
      <c r="M526" s="380"/>
      <c r="N526" s="379"/>
      <c r="O526" s="379"/>
      <c r="P526" s="383"/>
      <c r="Q526" s="383"/>
      <c r="R526" s="383"/>
      <c r="S526" s="384">
        <f t="shared" si="87"/>
        <v>0</v>
      </c>
      <c r="U526" s="30">
        <v>509</v>
      </c>
      <c r="V526" s="42"/>
      <c r="X526" s="42"/>
      <c r="Y526" s="42"/>
      <c r="Z526" s="43">
        <f>SUMIFS('AM23.Financial Instruments'!O$7:O$223,'AM23.Financial Instruments'!$M$7:$M$223,D528)</f>
        <v>0</v>
      </c>
      <c r="AA526" s="42"/>
      <c r="AB526" s="42"/>
      <c r="AC526" s="42"/>
      <c r="AD526" s="44">
        <f t="shared" si="88"/>
        <v>0</v>
      </c>
      <c r="AF526" s="45"/>
      <c r="AH526" s="45"/>
      <c r="AI526" s="45"/>
      <c r="AJ526" s="45"/>
      <c r="AK526" s="45"/>
      <c r="AL526" s="45"/>
      <c r="AM526" s="45"/>
      <c r="AN526" s="44">
        <f t="shared" si="89"/>
        <v>0</v>
      </c>
      <c r="AP526" s="396">
        <f t="array" ref="AP526">SUMPRODUCT(V$18:V$217*(H$18:H$217=$D526)*(J$18:J$217))</f>
        <v>0</v>
      </c>
      <c r="AQ526" s="397">
        <f t="shared" si="91"/>
        <v>0</v>
      </c>
      <c r="AR526" s="398">
        <f t="shared" si="92"/>
        <v>0</v>
      </c>
      <c r="AS526" s="397">
        <f t="array" ref="AS526">SUMPRODUCT(AF$18:AF$217*(H$18:H$217=$D526)*(J$18:J$217))</f>
        <v>0</v>
      </c>
      <c r="AT526" s="397">
        <f t="shared" si="93"/>
        <v>0</v>
      </c>
      <c r="AU526" s="398">
        <f t="shared" si="94"/>
        <v>0</v>
      </c>
      <c r="AV526" s="399" t="str">
        <f t="shared" si="95"/>
        <v/>
      </c>
    </row>
    <row r="527" spans="1:48" x14ac:dyDescent="0.2">
      <c r="A527" s="46">
        <f t="shared" si="90"/>
        <v>510</v>
      </c>
      <c r="B527" s="378" t="str">
        <f>IFERROR(VLOOKUP(G527,'AM23.Param'!$C$61:$D$407,2,FALSE),"")</f>
        <v/>
      </c>
      <c r="C527" s="379"/>
      <c r="D527" s="380"/>
      <c r="E527" s="379"/>
      <c r="F527" s="380"/>
      <c r="G527" s="379"/>
      <c r="H527" s="380"/>
      <c r="I527" s="381" t="str">
        <f t="shared" si="86"/>
        <v/>
      </c>
      <c r="J527" s="382"/>
      <c r="K527" s="382"/>
      <c r="L527" s="379"/>
      <c r="M527" s="380"/>
      <c r="N527" s="379"/>
      <c r="O527" s="379"/>
      <c r="P527" s="383"/>
      <c r="Q527" s="383"/>
      <c r="R527" s="383"/>
      <c r="S527" s="384">
        <f t="shared" si="87"/>
        <v>0</v>
      </c>
      <c r="U527" s="30">
        <v>510</v>
      </c>
      <c r="V527" s="42"/>
      <c r="X527" s="42"/>
      <c r="Y527" s="42"/>
      <c r="Z527" s="43">
        <f>SUMIFS('AM23.Financial Instruments'!O$7:O$223,'AM23.Financial Instruments'!$M$7:$M$223,D529)</f>
        <v>0</v>
      </c>
      <c r="AA527" s="42"/>
      <c r="AB527" s="42"/>
      <c r="AC527" s="42"/>
      <c r="AD527" s="44">
        <f t="shared" si="88"/>
        <v>0</v>
      </c>
      <c r="AF527" s="45"/>
      <c r="AH527" s="45"/>
      <c r="AI527" s="45"/>
      <c r="AJ527" s="45"/>
      <c r="AK527" s="45"/>
      <c r="AL527" s="45"/>
      <c r="AM527" s="45"/>
      <c r="AN527" s="44">
        <f t="shared" si="89"/>
        <v>0</v>
      </c>
      <c r="AP527" s="396">
        <f t="array" ref="AP527">SUMPRODUCT(V$18:V$217*(H$18:H$217=$D527)*(J$18:J$217))</f>
        <v>0</v>
      </c>
      <c r="AQ527" s="397">
        <f t="shared" si="91"/>
        <v>0</v>
      </c>
      <c r="AR527" s="398">
        <f t="shared" si="92"/>
        <v>0</v>
      </c>
      <c r="AS527" s="397">
        <f t="array" ref="AS527">SUMPRODUCT(AF$18:AF$217*(H$18:H$217=$D527)*(J$18:J$217))</f>
        <v>0</v>
      </c>
      <c r="AT527" s="397">
        <f t="shared" si="93"/>
        <v>0</v>
      </c>
      <c r="AU527" s="398">
        <f t="shared" si="94"/>
        <v>0</v>
      </c>
      <c r="AV527" s="399" t="str">
        <f t="shared" si="95"/>
        <v/>
      </c>
    </row>
    <row r="528" spans="1:48" x14ac:dyDescent="0.2">
      <c r="A528" s="46">
        <f t="shared" si="90"/>
        <v>511</v>
      </c>
      <c r="B528" s="378" t="str">
        <f>IFERROR(VLOOKUP(G528,'AM23.Param'!$C$61:$D$407,2,FALSE),"")</f>
        <v/>
      </c>
      <c r="C528" s="379"/>
      <c r="D528" s="380"/>
      <c r="E528" s="379"/>
      <c r="F528" s="380"/>
      <c r="G528" s="379"/>
      <c r="H528" s="380"/>
      <c r="I528" s="381" t="str">
        <f t="shared" si="86"/>
        <v/>
      </c>
      <c r="J528" s="382"/>
      <c r="K528" s="382"/>
      <c r="L528" s="379"/>
      <c r="M528" s="380"/>
      <c r="N528" s="379"/>
      <c r="O528" s="379"/>
      <c r="P528" s="383"/>
      <c r="Q528" s="383"/>
      <c r="R528" s="383"/>
      <c r="S528" s="384">
        <f t="shared" si="87"/>
        <v>0</v>
      </c>
      <c r="U528" s="30">
        <v>511</v>
      </c>
      <c r="V528" s="42"/>
      <c r="X528" s="42"/>
      <c r="Y528" s="42"/>
      <c r="Z528" s="43">
        <f>SUMIFS('AM23.Financial Instruments'!O$7:O$223,'AM23.Financial Instruments'!$M$7:$M$223,D530)</f>
        <v>0</v>
      </c>
      <c r="AA528" s="42"/>
      <c r="AB528" s="42"/>
      <c r="AC528" s="42"/>
      <c r="AD528" s="44">
        <f t="shared" si="88"/>
        <v>0</v>
      </c>
      <c r="AF528" s="45"/>
      <c r="AH528" s="45"/>
      <c r="AI528" s="45"/>
      <c r="AJ528" s="45"/>
      <c r="AK528" s="45"/>
      <c r="AL528" s="45"/>
      <c r="AM528" s="45"/>
      <c r="AN528" s="44">
        <f t="shared" si="89"/>
        <v>0</v>
      </c>
      <c r="AP528" s="396">
        <f t="array" ref="AP528">SUMPRODUCT(V$18:V$217*(H$18:H$217=$D528)*(J$18:J$217))</f>
        <v>0</v>
      </c>
      <c r="AQ528" s="397">
        <f t="shared" si="91"/>
        <v>0</v>
      </c>
      <c r="AR528" s="398">
        <f t="shared" si="92"/>
        <v>0</v>
      </c>
      <c r="AS528" s="397">
        <f t="array" ref="AS528">SUMPRODUCT(AF$18:AF$217*(H$18:H$217=$D528)*(J$18:J$217))</f>
        <v>0</v>
      </c>
      <c r="AT528" s="397">
        <f t="shared" si="93"/>
        <v>0</v>
      </c>
      <c r="AU528" s="398">
        <f t="shared" si="94"/>
        <v>0</v>
      </c>
      <c r="AV528" s="399" t="str">
        <f t="shared" si="95"/>
        <v/>
      </c>
    </row>
    <row r="529" spans="1:48" x14ac:dyDescent="0.2">
      <c r="A529" s="46">
        <f t="shared" si="90"/>
        <v>512</v>
      </c>
      <c r="B529" s="378" t="str">
        <f>IFERROR(VLOOKUP(G529,'AM23.Param'!$C$61:$D$407,2,FALSE),"")</f>
        <v/>
      </c>
      <c r="C529" s="379"/>
      <c r="D529" s="380"/>
      <c r="E529" s="379"/>
      <c r="F529" s="380"/>
      <c r="G529" s="379"/>
      <c r="H529" s="380"/>
      <c r="I529" s="381" t="str">
        <f t="shared" si="86"/>
        <v/>
      </c>
      <c r="J529" s="382"/>
      <c r="K529" s="382"/>
      <c r="L529" s="379"/>
      <c r="M529" s="380"/>
      <c r="N529" s="379"/>
      <c r="O529" s="379"/>
      <c r="P529" s="383"/>
      <c r="Q529" s="383"/>
      <c r="R529" s="383"/>
      <c r="S529" s="384">
        <f t="shared" si="87"/>
        <v>0</v>
      </c>
      <c r="U529" s="30">
        <v>512</v>
      </c>
      <c r="V529" s="42"/>
      <c r="X529" s="42"/>
      <c r="Y529" s="42"/>
      <c r="Z529" s="43">
        <f>SUMIFS('AM23.Financial Instruments'!O$7:O$223,'AM23.Financial Instruments'!$M$7:$M$223,D531)</f>
        <v>0</v>
      </c>
      <c r="AA529" s="42"/>
      <c r="AB529" s="42"/>
      <c r="AC529" s="42"/>
      <c r="AD529" s="44">
        <f t="shared" si="88"/>
        <v>0</v>
      </c>
      <c r="AF529" s="45"/>
      <c r="AH529" s="45"/>
      <c r="AI529" s="45"/>
      <c r="AJ529" s="45"/>
      <c r="AK529" s="45"/>
      <c r="AL529" s="45"/>
      <c r="AM529" s="45"/>
      <c r="AN529" s="44">
        <f t="shared" si="89"/>
        <v>0</v>
      </c>
      <c r="AP529" s="396">
        <f t="array" ref="AP529">SUMPRODUCT(V$18:V$217*(H$18:H$217=$D529)*(J$18:J$217))</f>
        <v>0</v>
      </c>
      <c r="AQ529" s="397">
        <f t="shared" si="91"/>
        <v>0</v>
      </c>
      <c r="AR529" s="398">
        <f t="shared" si="92"/>
        <v>0</v>
      </c>
      <c r="AS529" s="397">
        <f t="array" ref="AS529">SUMPRODUCT(AF$18:AF$217*(H$18:H$217=$D529)*(J$18:J$217))</f>
        <v>0</v>
      </c>
      <c r="AT529" s="397">
        <f t="shared" si="93"/>
        <v>0</v>
      </c>
      <c r="AU529" s="398">
        <f t="shared" si="94"/>
        <v>0</v>
      </c>
      <c r="AV529" s="399" t="str">
        <f t="shared" si="95"/>
        <v/>
      </c>
    </row>
    <row r="530" spans="1:48" x14ac:dyDescent="0.2">
      <c r="A530" s="46">
        <f t="shared" si="90"/>
        <v>513</v>
      </c>
      <c r="B530" s="378" t="str">
        <f>IFERROR(VLOOKUP(G530,'AM23.Param'!$C$61:$D$407,2,FALSE),"")</f>
        <v/>
      </c>
      <c r="C530" s="379"/>
      <c r="D530" s="380"/>
      <c r="E530" s="379"/>
      <c r="F530" s="380"/>
      <c r="G530" s="379"/>
      <c r="H530" s="380"/>
      <c r="I530" s="381" t="str">
        <f t="shared" si="86"/>
        <v/>
      </c>
      <c r="J530" s="382"/>
      <c r="K530" s="382"/>
      <c r="L530" s="379"/>
      <c r="M530" s="380"/>
      <c r="N530" s="379"/>
      <c r="O530" s="379"/>
      <c r="P530" s="383"/>
      <c r="Q530" s="383"/>
      <c r="R530" s="383"/>
      <c r="S530" s="384">
        <f t="shared" si="87"/>
        <v>0</v>
      </c>
      <c r="U530" s="30">
        <v>513</v>
      </c>
      <c r="V530" s="42"/>
      <c r="X530" s="42"/>
      <c r="Y530" s="42"/>
      <c r="Z530" s="43">
        <f>SUMIFS('AM23.Financial Instruments'!O$7:O$223,'AM23.Financial Instruments'!$M$7:$M$223,D532)</f>
        <v>0</v>
      </c>
      <c r="AA530" s="42"/>
      <c r="AB530" s="42"/>
      <c r="AC530" s="42"/>
      <c r="AD530" s="44">
        <f t="shared" si="88"/>
        <v>0</v>
      </c>
      <c r="AF530" s="45"/>
      <c r="AH530" s="45"/>
      <c r="AI530" s="45"/>
      <c r="AJ530" s="45"/>
      <c r="AK530" s="45"/>
      <c r="AL530" s="45"/>
      <c r="AM530" s="45"/>
      <c r="AN530" s="44">
        <f t="shared" si="89"/>
        <v>0</v>
      </c>
      <c r="AP530" s="396">
        <f t="array" ref="AP530">SUMPRODUCT(V$18:V$217*(H$18:H$217=$D530)*(J$18:J$217))</f>
        <v>0</v>
      </c>
      <c r="AQ530" s="397">
        <f t="shared" si="91"/>
        <v>0</v>
      </c>
      <c r="AR530" s="398">
        <f t="shared" si="92"/>
        <v>0</v>
      </c>
      <c r="AS530" s="397">
        <f t="array" ref="AS530">SUMPRODUCT(AF$18:AF$217*(H$18:H$217=$D530)*(J$18:J$217))</f>
        <v>0</v>
      </c>
      <c r="AT530" s="397">
        <f t="shared" si="93"/>
        <v>0</v>
      </c>
      <c r="AU530" s="398">
        <f t="shared" si="94"/>
        <v>0</v>
      </c>
      <c r="AV530" s="399" t="str">
        <f t="shared" si="95"/>
        <v/>
      </c>
    </row>
    <row r="531" spans="1:48" x14ac:dyDescent="0.2">
      <c r="A531" s="46">
        <f t="shared" si="90"/>
        <v>514</v>
      </c>
      <c r="B531" s="378" t="str">
        <f>IFERROR(VLOOKUP(G531,'AM23.Param'!$C$61:$D$407,2,FALSE),"")</f>
        <v/>
      </c>
      <c r="C531" s="379"/>
      <c r="D531" s="380"/>
      <c r="E531" s="379"/>
      <c r="F531" s="380"/>
      <c r="G531" s="379"/>
      <c r="H531" s="380"/>
      <c r="I531" s="381" t="str">
        <f t="shared" ref="I531:I594" si="96">IFERROR(VLOOKUP(H531,$D$18:$F$1017,3,FALSE),"")</f>
        <v/>
      </c>
      <c r="J531" s="382"/>
      <c r="K531" s="382"/>
      <c r="L531" s="379"/>
      <c r="M531" s="380"/>
      <c r="N531" s="379"/>
      <c r="O531" s="379"/>
      <c r="P531" s="383"/>
      <c r="Q531" s="383"/>
      <c r="R531" s="383"/>
      <c r="S531" s="384">
        <f t="shared" si="87"/>
        <v>0</v>
      </c>
      <c r="U531" s="30">
        <v>514</v>
      </c>
      <c r="V531" s="42"/>
      <c r="X531" s="42"/>
      <c r="Y531" s="42"/>
      <c r="Z531" s="43">
        <f>SUMIFS('AM23.Financial Instruments'!O$7:O$223,'AM23.Financial Instruments'!$M$7:$M$223,D533)</f>
        <v>0</v>
      </c>
      <c r="AA531" s="42"/>
      <c r="AB531" s="42"/>
      <c r="AC531" s="42"/>
      <c r="AD531" s="44">
        <f t="shared" si="88"/>
        <v>0</v>
      </c>
      <c r="AF531" s="45"/>
      <c r="AH531" s="45"/>
      <c r="AI531" s="45"/>
      <c r="AJ531" s="45"/>
      <c r="AK531" s="45"/>
      <c r="AL531" s="45"/>
      <c r="AM531" s="45"/>
      <c r="AN531" s="44">
        <f t="shared" si="89"/>
        <v>0</v>
      </c>
      <c r="AP531" s="396">
        <f t="array" ref="AP531">SUMPRODUCT(V$18:V$217*(H$18:H$217=$D531)*(J$18:J$217))</f>
        <v>0</v>
      </c>
      <c r="AQ531" s="397">
        <f t="shared" si="91"/>
        <v>0</v>
      </c>
      <c r="AR531" s="398">
        <f t="shared" si="92"/>
        <v>0</v>
      </c>
      <c r="AS531" s="397">
        <f t="array" ref="AS531">SUMPRODUCT(AF$18:AF$217*(H$18:H$217=$D531)*(J$18:J$217))</f>
        <v>0</v>
      </c>
      <c r="AT531" s="397">
        <f t="shared" si="93"/>
        <v>0</v>
      </c>
      <c r="AU531" s="398">
        <f t="shared" si="94"/>
        <v>0</v>
      </c>
      <c r="AV531" s="399" t="str">
        <f t="shared" si="95"/>
        <v/>
      </c>
    </row>
    <row r="532" spans="1:48" x14ac:dyDescent="0.2">
      <c r="A532" s="46">
        <f t="shared" si="90"/>
        <v>515</v>
      </c>
      <c r="B532" s="378" t="str">
        <f>IFERROR(VLOOKUP(G532,'AM23.Param'!$C$61:$D$407,2,FALSE),"")</f>
        <v/>
      </c>
      <c r="C532" s="379"/>
      <c r="D532" s="380"/>
      <c r="E532" s="379"/>
      <c r="F532" s="380"/>
      <c r="G532" s="379"/>
      <c r="H532" s="380"/>
      <c r="I532" s="381" t="str">
        <f t="shared" si="96"/>
        <v/>
      </c>
      <c r="J532" s="382"/>
      <c r="K532" s="382"/>
      <c r="L532" s="379"/>
      <c r="M532" s="380"/>
      <c r="N532" s="379"/>
      <c r="O532" s="379"/>
      <c r="P532" s="383"/>
      <c r="Q532" s="383"/>
      <c r="R532" s="383"/>
      <c r="S532" s="384">
        <f t="shared" si="87"/>
        <v>0</v>
      </c>
      <c r="U532" s="30">
        <v>515</v>
      </c>
      <c r="V532" s="42"/>
      <c r="X532" s="42"/>
      <c r="Y532" s="42"/>
      <c r="Z532" s="43">
        <f>SUMIFS('AM23.Financial Instruments'!O$7:O$223,'AM23.Financial Instruments'!$M$7:$M$223,D534)</f>
        <v>0</v>
      </c>
      <c r="AA532" s="42"/>
      <c r="AB532" s="42"/>
      <c r="AC532" s="42"/>
      <c r="AD532" s="44">
        <f t="shared" si="88"/>
        <v>0</v>
      </c>
      <c r="AF532" s="45"/>
      <c r="AH532" s="45"/>
      <c r="AI532" s="45"/>
      <c r="AJ532" s="45"/>
      <c r="AK532" s="45"/>
      <c r="AL532" s="45"/>
      <c r="AM532" s="45"/>
      <c r="AN532" s="44">
        <f t="shared" si="89"/>
        <v>0</v>
      </c>
      <c r="AP532" s="396">
        <f t="array" ref="AP532">SUMPRODUCT(V$18:V$217*(H$18:H$217=$D532)*(J$18:J$217))</f>
        <v>0</v>
      </c>
      <c r="AQ532" s="397">
        <f t="shared" si="91"/>
        <v>0</v>
      </c>
      <c r="AR532" s="398">
        <f t="shared" si="92"/>
        <v>0</v>
      </c>
      <c r="AS532" s="397">
        <f t="array" ref="AS532">SUMPRODUCT(AF$18:AF$217*(H$18:H$217=$D532)*(J$18:J$217))</f>
        <v>0</v>
      </c>
      <c r="AT532" s="397">
        <f t="shared" si="93"/>
        <v>0</v>
      </c>
      <c r="AU532" s="398">
        <f t="shared" si="94"/>
        <v>0</v>
      </c>
      <c r="AV532" s="399" t="str">
        <f t="shared" si="95"/>
        <v/>
      </c>
    </row>
    <row r="533" spans="1:48" x14ac:dyDescent="0.2">
      <c r="A533" s="46">
        <f t="shared" si="90"/>
        <v>516</v>
      </c>
      <c r="B533" s="378" t="str">
        <f>IFERROR(VLOOKUP(G533,'AM23.Param'!$C$61:$D$407,2,FALSE),"")</f>
        <v/>
      </c>
      <c r="C533" s="379"/>
      <c r="D533" s="380"/>
      <c r="E533" s="379"/>
      <c r="F533" s="380"/>
      <c r="G533" s="379"/>
      <c r="H533" s="380"/>
      <c r="I533" s="381" t="str">
        <f t="shared" si="96"/>
        <v/>
      </c>
      <c r="J533" s="382"/>
      <c r="K533" s="382"/>
      <c r="L533" s="379"/>
      <c r="M533" s="380"/>
      <c r="N533" s="379"/>
      <c r="O533" s="379"/>
      <c r="P533" s="383"/>
      <c r="Q533" s="383"/>
      <c r="R533" s="383"/>
      <c r="S533" s="384">
        <f t="shared" ref="S533:S596" si="97">Q533-R533</f>
        <v>0</v>
      </c>
      <c r="U533" s="30">
        <v>516</v>
      </c>
      <c r="V533" s="42"/>
      <c r="X533" s="42"/>
      <c r="Y533" s="42"/>
      <c r="Z533" s="43">
        <f>SUMIFS('AM23.Financial Instruments'!O$7:O$223,'AM23.Financial Instruments'!$M$7:$M$223,D535)</f>
        <v>0</v>
      </c>
      <c r="AA533" s="42"/>
      <c r="AB533" s="42"/>
      <c r="AC533" s="42"/>
      <c r="AD533" s="44">
        <f t="shared" ref="AD533:AD596" si="98">X533-SUM(Y533:AC533)</f>
        <v>0</v>
      </c>
      <c r="AF533" s="45"/>
      <c r="AH533" s="45"/>
      <c r="AI533" s="45"/>
      <c r="AJ533" s="45"/>
      <c r="AK533" s="45"/>
      <c r="AL533" s="45"/>
      <c r="AM533" s="45"/>
      <c r="AN533" s="44">
        <f t="shared" ref="AN533:AN596" si="99">AH533-SUM(AI533:AM533)</f>
        <v>0</v>
      </c>
      <c r="AP533" s="396">
        <f t="array" ref="AP533">SUMPRODUCT(V$18:V$217*(H$18:H$217=$D533)*(J$18:J$217))</f>
        <v>0</v>
      </c>
      <c r="AQ533" s="397">
        <f t="shared" si="91"/>
        <v>0</v>
      </c>
      <c r="AR533" s="398">
        <f t="shared" si="92"/>
        <v>0</v>
      </c>
      <c r="AS533" s="397">
        <f t="array" ref="AS533">SUMPRODUCT(AF$18:AF$217*(H$18:H$217=$D533)*(J$18:J$217))</f>
        <v>0</v>
      </c>
      <c r="AT533" s="397">
        <f t="shared" si="93"/>
        <v>0</v>
      </c>
      <c r="AU533" s="398">
        <f t="shared" si="94"/>
        <v>0</v>
      </c>
      <c r="AV533" s="399" t="str">
        <f t="shared" si="95"/>
        <v/>
      </c>
    </row>
    <row r="534" spans="1:48" x14ac:dyDescent="0.2">
      <c r="A534" s="46">
        <f t="shared" si="90"/>
        <v>517</v>
      </c>
      <c r="B534" s="378" t="str">
        <f>IFERROR(VLOOKUP(G534,'AM23.Param'!$C$61:$D$407,2,FALSE),"")</f>
        <v/>
      </c>
      <c r="C534" s="379"/>
      <c r="D534" s="380"/>
      <c r="E534" s="379"/>
      <c r="F534" s="380"/>
      <c r="G534" s="379"/>
      <c r="H534" s="380"/>
      <c r="I534" s="381" t="str">
        <f t="shared" si="96"/>
        <v/>
      </c>
      <c r="J534" s="382"/>
      <c r="K534" s="382"/>
      <c r="L534" s="379"/>
      <c r="M534" s="380"/>
      <c r="N534" s="379"/>
      <c r="O534" s="379"/>
      <c r="P534" s="383"/>
      <c r="Q534" s="383"/>
      <c r="R534" s="383"/>
      <c r="S534" s="384">
        <f t="shared" si="97"/>
        <v>0</v>
      </c>
      <c r="U534" s="30">
        <v>517</v>
      </c>
      <c r="V534" s="42"/>
      <c r="X534" s="42"/>
      <c r="Y534" s="42"/>
      <c r="Z534" s="43">
        <f>SUMIFS('AM23.Financial Instruments'!O$7:O$223,'AM23.Financial Instruments'!$M$7:$M$223,D536)</f>
        <v>0</v>
      </c>
      <c r="AA534" s="42"/>
      <c r="AB534" s="42"/>
      <c r="AC534" s="42"/>
      <c r="AD534" s="44">
        <f t="shared" si="98"/>
        <v>0</v>
      </c>
      <c r="AF534" s="45"/>
      <c r="AH534" s="45"/>
      <c r="AI534" s="45"/>
      <c r="AJ534" s="45"/>
      <c r="AK534" s="45"/>
      <c r="AL534" s="45"/>
      <c r="AM534" s="45"/>
      <c r="AN534" s="44">
        <f t="shared" si="99"/>
        <v>0</v>
      </c>
      <c r="AP534" s="396">
        <f t="array" ref="AP534">SUMPRODUCT(V$18:V$217*(H$18:H$217=$D534)*(J$18:J$217))</f>
        <v>0</v>
      </c>
      <c r="AQ534" s="397">
        <f t="shared" si="91"/>
        <v>0</v>
      </c>
      <c r="AR534" s="398">
        <f t="shared" si="92"/>
        <v>0</v>
      </c>
      <c r="AS534" s="397">
        <f t="array" ref="AS534">SUMPRODUCT(AF$18:AF$217*(H$18:H$217=$D534)*(J$18:J$217))</f>
        <v>0</v>
      </c>
      <c r="AT534" s="397">
        <f t="shared" si="93"/>
        <v>0</v>
      </c>
      <c r="AU534" s="398">
        <f t="shared" si="94"/>
        <v>0</v>
      </c>
      <c r="AV534" s="399" t="str">
        <f t="shared" si="95"/>
        <v/>
      </c>
    </row>
    <row r="535" spans="1:48" x14ac:dyDescent="0.2">
      <c r="A535" s="46">
        <f t="shared" si="90"/>
        <v>518</v>
      </c>
      <c r="B535" s="378" t="str">
        <f>IFERROR(VLOOKUP(G535,'AM23.Param'!$C$61:$D$407,2,FALSE),"")</f>
        <v/>
      </c>
      <c r="C535" s="379"/>
      <c r="D535" s="380"/>
      <c r="E535" s="379"/>
      <c r="F535" s="380"/>
      <c r="G535" s="379"/>
      <c r="H535" s="380"/>
      <c r="I535" s="381" t="str">
        <f t="shared" si="96"/>
        <v/>
      </c>
      <c r="J535" s="382"/>
      <c r="K535" s="382"/>
      <c r="L535" s="379"/>
      <c r="M535" s="380"/>
      <c r="N535" s="379"/>
      <c r="O535" s="379"/>
      <c r="P535" s="383"/>
      <c r="Q535" s="383"/>
      <c r="R535" s="383"/>
      <c r="S535" s="384">
        <f t="shared" si="97"/>
        <v>0</v>
      </c>
      <c r="U535" s="30">
        <v>518</v>
      </c>
      <c r="V535" s="42"/>
      <c r="X535" s="42"/>
      <c r="Y535" s="42"/>
      <c r="Z535" s="43">
        <f>SUMIFS('AM23.Financial Instruments'!O$7:O$223,'AM23.Financial Instruments'!$M$7:$M$223,D537)</f>
        <v>0</v>
      </c>
      <c r="AA535" s="42"/>
      <c r="AB535" s="42"/>
      <c r="AC535" s="42"/>
      <c r="AD535" s="44">
        <f t="shared" si="98"/>
        <v>0</v>
      </c>
      <c r="AF535" s="45"/>
      <c r="AH535" s="45"/>
      <c r="AI535" s="45"/>
      <c r="AJ535" s="45"/>
      <c r="AK535" s="45"/>
      <c r="AL535" s="45"/>
      <c r="AM535" s="45"/>
      <c r="AN535" s="44">
        <f t="shared" si="99"/>
        <v>0</v>
      </c>
      <c r="AP535" s="396">
        <f t="array" ref="AP535">SUMPRODUCT(V$18:V$217*(H$18:H$217=$D535)*(J$18:J$217))</f>
        <v>0</v>
      </c>
      <c r="AQ535" s="397">
        <f t="shared" si="91"/>
        <v>0</v>
      </c>
      <c r="AR535" s="398">
        <f t="shared" si="92"/>
        <v>0</v>
      </c>
      <c r="AS535" s="397">
        <f t="array" ref="AS535">SUMPRODUCT(AF$18:AF$217*(H$18:H$217=$D535)*(J$18:J$217))</f>
        <v>0</v>
      </c>
      <c r="AT535" s="397">
        <f t="shared" si="93"/>
        <v>0</v>
      </c>
      <c r="AU535" s="398">
        <f t="shared" si="94"/>
        <v>0</v>
      </c>
      <c r="AV535" s="399" t="str">
        <f t="shared" si="95"/>
        <v/>
      </c>
    </row>
    <row r="536" spans="1:48" x14ac:dyDescent="0.2">
      <c r="A536" s="46">
        <f t="shared" si="90"/>
        <v>519</v>
      </c>
      <c r="B536" s="378" t="str">
        <f>IFERROR(VLOOKUP(G536,'AM23.Param'!$C$61:$D$407,2,FALSE),"")</f>
        <v/>
      </c>
      <c r="C536" s="379"/>
      <c r="D536" s="380"/>
      <c r="E536" s="379"/>
      <c r="F536" s="380"/>
      <c r="G536" s="379"/>
      <c r="H536" s="380"/>
      <c r="I536" s="381" t="str">
        <f t="shared" si="96"/>
        <v/>
      </c>
      <c r="J536" s="382"/>
      <c r="K536" s="382"/>
      <c r="L536" s="379"/>
      <c r="M536" s="380"/>
      <c r="N536" s="379"/>
      <c r="O536" s="379"/>
      <c r="P536" s="383"/>
      <c r="Q536" s="383"/>
      <c r="R536" s="383"/>
      <c r="S536" s="384">
        <f t="shared" si="97"/>
        <v>0</v>
      </c>
      <c r="U536" s="30">
        <v>519</v>
      </c>
      <c r="V536" s="42"/>
      <c r="X536" s="42"/>
      <c r="Y536" s="42"/>
      <c r="Z536" s="43">
        <f>SUMIFS('AM23.Financial Instruments'!O$7:O$223,'AM23.Financial Instruments'!$M$7:$M$223,D538)</f>
        <v>0</v>
      </c>
      <c r="AA536" s="42"/>
      <c r="AB536" s="42"/>
      <c r="AC536" s="42"/>
      <c r="AD536" s="44">
        <f t="shared" si="98"/>
        <v>0</v>
      </c>
      <c r="AF536" s="45"/>
      <c r="AH536" s="45"/>
      <c r="AI536" s="45"/>
      <c r="AJ536" s="45"/>
      <c r="AK536" s="45"/>
      <c r="AL536" s="45"/>
      <c r="AM536" s="45"/>
      <c r="AN536" s="44">
        <f t="shared" si="99"/>
        <v>0</v>
      </c>
      <c r="AP536" s="396">
        <f t="array" ref="AP536">SUMPRODUCT(V$18:V$217*(H$18:H$217=$D536)*(J$18:J$217))</f>
        <v>0</v>
      </c>
      <c r="AQ536" s="397">
        <f t="shared" si="91"/>
        <v>0</v>
      </c>
      <c r="AR536" s="398">
        <f t="shared" si="92"/>
        <v>0</v>
      </c>
      <c r="AS536" s="397">
        <f t="array" ref="AS536">SUMPRODUCT(AF$18:AF$217*(H$18:H$217=$D536)*(J$18:J$217))</f>
        <v>0</v>
      </c>
      <c r="AT536" s="397">
        <f t="shared" si="93"/>
        <v>0</v>
      </c>
      <c r="AU536" s="398">
        <f t="shared" si="94"/>
        <v>0</v>
      </c>
      <c r="AV536" s="399" t="str">
        <f t="shared" si="95"/>
        <v/>
      </c>
    </row>
    <row r="537" spans="1:48" x14ac:dyDescent="0.2">
      <c r="A537" s="46">
        <f t="shared" si="90"/>
        <v>520</v>
      </c>
      <c r="B537" s="378" t="str">
        <f>IFERROR(VLOOKUP(G537,'AM23.Param'!$C$61:$D$407,2,FALSE),"")</f>
        <v/>
      </c>
      <c r="C537" s="379"/>
      <c r="D537" s="380"/>
      <c r="E537" s="379"/>
      <c r="F537" s="380"/>
      <c r="G537" s="379"/>
      <c r="H537" s="380"/>
      <c r="I537" s="381" t="str">
        <f t="shared" si="96"/>
        <v/>
      </c>
      <c r="J537" s="382"/>
      <c r="K537" s="382"/>
      <c r="L537" s="379"/>
      <c r="M537" s="380"/>
      <c r="N537" s="379"/>
      <c r="O537" s="379"/>
      <c r="P537" s="383"/>
      <c r="Q537" s="383"/>
      <c r="R537" s="383"/>
      <c r="S537" s="384">
        <f t="shared" si="97"/>
        <v>0</v>
      </c>
      <c r="U537" s="30">
        <v>520</v>
      </c>
      <c r="V537" s="42"/>
      <c r="X537" s="42"/>
      <c r="Y537" s="42"/>
      <c r="Z537" s="43">
        <f>SUMIFS('AM23.Financial Instruments'!O$7:O$223,'AM23.Financial Instruments'!$M$7:$M$223,D539)</f>
        <v>0</v>
      </c>
      <c r="AA537" s="42"/>
      <c r="AB537" s="42"/>
      <c r="AC537" s="42"/>
      <c r="AD537" s="44">
        <f t="shared" si="98"/>
        <v>0</v>
      </c>
      <c r="AF537" s="45"/>
      <c r="AH537" s="45"/>
      <c r="AI537" s="45"/>
      <c r="AJ537" s="45"/>
      <c r="AK537" s="45"/>
      <c r="AL537" s="45"/>
      <c r="AM537" s="45"/>
      <c r="AN537" s="44">
        <f t="shared" si="99"/>
        <v>0</v>
      </c>
      <c r="AP537" s="396">
        <f t="array" ref="AP537">SUMPRODUCT(V$18:V$217*(H$18:H$217=$D537)*(J$18:J$217))</f>
        <v>0</v>
      </c>
      <c r="AQ537" s="397">
        <f t="shared" si="91"/>
        <v>0</v>
      </c>
      <c r="AR537" s="398">
        <f t="shared" si="92"/>
        <v>0</v>
      </c>
      <c r="AS537" s="397">
        <f t="array" ref="AS537">SUMPRODUCT(AF$18:AF$217*(H$18:H$217=$D537)*(J$18:J$217))</f>
        <v>0</v>
      </c>
      <c r="AT537" s="397">
        <f t="shared" si="93"/>
        <v>0</v>
      </c>
      <c r="AU537" s="398">
        <f t="shared" si="94"/>
        <v>0</v>
      </c>
      <c r="AV537" s="399" t="str">
        <f t="shared" si="95"/>
        <v/>
      </c>
    </row>
    <row r="538" spans="1:48" x14ac:dyDescent="0.2">
      <c r="A538" s="46">
        <f t="shared" ref="A538:A601" si="100">A537+1</f>
        <v>521</v>
      </c>
      <c r="B538" s="378" t="str">
        <f>IFERROR(VLOOKUP(G538,'AM23.Param'!$C$61:$D$407,2,FALSE),"")</f>
        <v/>
      </c>
      <c r="C538" s="379"/>
      <c r="D538" s="380"/>
      <c r="E538" s="379"/>
      <c r="F538" s="380"/>
      <c r="G538" s="379"/>
      <c r="H538" s="380"/>
      <c r="I538" s="381" t="str">
        <f t="shared" si="96"/>
        <v/>
      </c>
      <c r="J538" s="382"/>
      <c r="K538" s="382"/>
      <c r="L538" s="379"/>
      <c r="M538" s="380"/>
      <c r="N538" s="379"/>
      <c r="O538" s="379"/>
      <c r="P538" s="383"/>
      <c r="Q538" s="383"/>
      <c r="R538" s="383"/>
      <c r="S538" s="384">
        <f t="shared" si="97"/>
        <v>0</v>
      </c>
      <c r="U538" s="30">
        <v>521</v>
      </c>
      <c r="V538" s="42"/>
      <c r="X538" s="42"/>
      <c r="Y538" s="42"/>
      <c r="Z538" s="43">
        <f>SUMIFS('AM23.Financial Instruments'!O$7:O$223,'AM23.Financial Instruments'!$M$7:$M$223,D540)</f>
        <v>0</v>
      </c>
      <c r="AA538" s="42"/>
      <c r="AB538" s="42"/>
      <c r="AC538" s="42"/>
      <c r="AD538" s="44">
        <f t="shared" si="98"/>
        <v>0</v>
      </c>
      <c r="AF538" s="45"/>
      <c r="AH538" s="45"/>
      <c r="AI538" s="45"/>
      <c r="AJ538" s="45"/>
      <c r="AK538" s="45"/>
      <c r="AL538" s="45"/>
      <c r="AM538" s="45"/>
      <c r="AN538" s="44">
        <f t="shared" si="99"/>
        <v>0</v>
      </c>
      <c r="AP538" s="396">
        <f t="array" ref="AP538">SUMPRODUCT(V$18:V$217*(H$18:H$217=$D538)*(J$18:J$217))</f>
        <v>0</v>
      </c>
      <c r="AQ538" s="397">
        <f t="shared" ref="AQ538:AQ601" si="101">Y538</f>
        <v>0</v>
      </c>
      <c r="AR538" s="398">
        <f t="shared" ref="AR538:AR601" si="102">AP538-AQ538</f>
        <v>0</v>
      </c>
      <c r="AS538" s="397">
        <f t="array" ref="AS538">SUMPRODUCT(AF$18:AF$217*(H$18:H$217=$D538)*(J$18:J$217))</f>
        <v>0</v>
      </c>
      <c r="AT538" s="397">
        <f t="shared" ref="AT538:AT601" si="103">AI538</f>
        <v>0</v>
      </c>
      <c r="AU538" s="398">
        <f t="shared" ref="AU538:AU601" si="104">AS538-AT538</f>
        <v>0</v>
      </c>
      <c r="AV538" s="399" t="str">
        <f t="shared" ref="AV538:AV601" si="105">IFERROR(AD538/AN538,"")</f>
        <v/>
      </c>
    </row>
    <row r="539" spans="1:48" x14ac:dyDescent="0.2">
      <c r="A539" s="46">
        <f t="shared" si="100"/>
        <v>522</v>
      </c>
      <c r="B539" s="378" t="str">
        <f>IFERROR(VLOOKUP(G539,'AM23.Param'!$C$61:$D$407,2,FALSE),"")</f>
        <v/>
      </c>
      <c r="C539" s="379"/>
      <c r="D539" s="380"/>
      <c r="E539" s="379"/>
      <c r="F539" s="380"/>
      <c r="G539" s="379"/>
      <c r="H539" s="380"/>
      <c r="I539" s="381" t="str">
        <f t="shared" si="96"/>
        <v/>
      </c>
      <c r="J539" s="382"/>
      <c r="K539" s="382"/>
      <c r="L539" s="379"/>
      <c r="M539" s="380"/>
      <c r="N539" s="379"/>
      <c r="O539" s="379"/>
      <c r="P539" s="383"/>
      <c r="Q539" s="383"/>
      <c r="R539" s="383"/>
      <c r="S539" s="384">
        <f t="shared" si="97"/>
        <v>0</v>
      </c>
      <c r="U539" s="30">
        <v>522</v>
      </c>
      <c r="V539" s="42"/>
      <c r="X539" s="42"/>
      <c r="Y539" s="42"/>
      <c r="Z539" s="43">
        <f>SUMIFS('AM23.Financial Instruments'!O$7:O$223,'AM23.Financial Instruments'!$M$7:$M$223,D541)</f>
        <v>0</v>
      </c>
      <c r="AA539" s="42"/>
      <c r="AB539" s="42"/>
      <c r="AC539" s="42"/>
      <c r="AD539" s="44">
        <f t="shared" si="98"/>
        <v>0</v>
      </c>
      <c r="AF539" s="45"/>
      <c r="AH539" s="45"/>
      <c r="AI539" s="45"/>
      <c r="AJ539" s="45"/>
      <c r="AK539" s="45"/>
      <c r="AL539" s="45"/>
      <c r="AM539" s="45"/>
      <c r="AN539" s="44">
        <f t="shared" si="99"/>
        <v>0</v>
      </c>
      <c r="AP539" s="396">
        <f t="array" ref="AP539">SUMPRODUCT(V$18:V$217*(H$18:H$217=$D539)*(J$18:J$217))</f>
        <v>0</v>
      </c>
      <c r="AQ539" s="397">
        <f t="shared" si="101"/>
        <v>0</v>
      </c>
      <c r="AR539" s="398">
        <f t="shared" si="102"/>
        <v>0</v>
      </c>
      <c r="AS539" s="397">
        <f t="array" ref="AS539">SUMPRODUCT(AF$18:AF$217*(H$18:H$217=$D539)*(J$18:J$217))</f>
        <v>0</v>
      </c>
      <c r="AT539" s="397">
        <f t="shared" si="103"/>
        <v>0</v>
      </c>
      <c r="AU539" s="398">
        <f t="shared" si="104"/>
        <v>0</v>
      </c>
      <c r="AV539" s="399" t="str">
        <f t="shared" si="105"/>
        <v/>
      </c>
    </row>
    <row r="540" spans="1:48" x14ac:dyDescent="0.2">
      <c r="A540" s="46">
        <f t="shared" si="100"/>
        <v>523</v>
      </c>
      <c r="B540" s="378" t="str">
        <f>IFERROR(VLOOKUP(G540,'AM23.Param'!$C$61:$D$407,2,FALSE),"")</f>
        <v/>
      </c>
      <c r="C540" s="379"/>
      <c r="D540" s="380"/>
      <c r="E540" s="379"/>
      <c r="F540" s="380"/>
      <c r="G540" s="379"/>
      <c r="H540" s="380"/>
      <c r="I540" s="381" t="str">
        <f t="shared" si="96"/>
        <v/>
      </c>
      <c r="J540" s="382"/>
      <c r="K540" s="382"/>
      <c r="L540" s="379"/>
      <c r="M540" s="380"/>
      <c r="N540" s="379"/>
      <c r="O540" s="379"/>
      <c r="P540" s="383"/>
      <c r="Q540" s="383"/>
      <c r="R540" s="383"/>
      <c r="S540" s="384">
        <f t="shared" si="97"/>
        <v>0</v>
      </c>
      <c r="U540" s="30">
        <v>523</v>
      </c>
      <c r="V540" s="42"/>
      <c r="X540" s="42"/>
      <c r="Y540" s="42"/>
      <c r="Z540" s="43">
        <f>SUMIFS('AM23.Financial Instruments'!O$7:O$223,'AM23.Financial Instruments'!$M$7:$M$223,D542)</f>
        <v>0</v>
      </c>
      <c r="AA540" s="42"/>
      <c r="AB540" s="42"/>
      <c r="AC540" s="42"/>
      <c r="AD540" s="44">
        <f t="shared" si="98"/>
        <v>0</v>
      </c>
      <c r="AF540" s="45"/>
      <c r="AH540" s="45"/>
      <c r="AI540" s="45"/>
      <c r="AJ540" s="45"/>
      <c r="AK540" s="45"/>
      <c r="AL540" s="45"/>
      <c r="AM540" s="45"/>
      <c r="AN540" s="44">
        <f t="shared" si="99"/>
        <v>0</v>
      </c>
      <c r="AP540" s="396">
        <f t="array" ref="AP540">SUMPRODUCT(V$18:V$217*(H$18:H$217=$D540)*(J$18:J$217))</f>
        <v>0</v>
      </c>
      <c r="AQ540" s="397">
        <f t="shared" si="101"/>
        <v>0</v>
      </c>
      <c r="AR540" s="398">
        <f t="shared" si="102"/>
        <v>0</v>
      </c>
      <c r="AS540" s="397">
        <f t="array" ref="AS540">SUMPRODUCT(AF$18:AF$217*(H$18:H$217=$D540)*(J$18:J$217))</f>
        <v>0</v>
      </c>
      <c r="AT540" s="397">
        <f t="shared" si="103"/>
        <v>0</v>
      </c>
      <c r="AU540" s="398">
        <f t="shared" si="104"/>
        <v>0</v>
      </c>
      <c r="AV540" s="399" t="str">
        <f t="shared" si="105"/>
        <v/>
      </c>
    </row>
    <row r="541" spans="1:48" x14ac:dyDescent="0.2">
      <c r="A541" s="46">
        <f t="shared" si="100"/>
        <v>524</v>
      </c>
      <c r="B541" s="378" t="str">
        <f>IFERROR(VLOOKUP(G541,'AM23.Param'!$C$61:$D$407,2,FALSE),"")</f>
        <v/>
      </c>
      <c r="C541" s="379"/>
      <c r="D541" s="380"/>
      <c r="E541" s="379"/>
      <c r="F541" s="380"/>
      <c r="G541" s="379"/>
      <c r="H541" s="380"/>
      <c r="I541" s="381" t="str">
        <f t="shared" si="96"/>
        <v/>
      </c>
      <c r="J541" s="382"/>
      <c r="K541" s="382"/>
      <c r="L541" s="379"/>
      <c r="M541" s="380"/>
      <c r="N541" s="379"/>
      <c r="O541" s="379"/>
      <c r="P541" s="383"/>
      <c r="Q541" s="383"/>
      <c r="R541" s="383"/>
      <c r="S541" s="384">
        <f t="shared" si="97"/>
        <v>0</v>
      </c>
      <c r="U541" s="30">
        <v>524</v>
      </c>
      <c r="V541" s="42"/>
      <c r="X541" s="42"/>
      <c r="Y541" s="42"/>
      <c r="Z541" s="43">
        <f>SUMIFS('AM23.Financial Instruments'!O$7:O$223,'AM23.Financial Instruments'!$M$7:$M$223,D543)</f>
        <v>0</v>
      </c>
      <c r="AA541" s="42"/>
      <c r="AB541" s="42"/>
      <c r="AC541" s="42"/>
      <c r="AD541" s="44">
        <f t="shared" si="98"/>
        <v>0</v>
      </c>
      <c r="AF541" s="45"/>
      <c r="AH541" s="45"/>
      <c r="AI541" s="45"/>
      <c r="AJ541" s="45"/>
      <c r="AK541" s="45"/>
      <c r="AL541" s="45"/>
      <c r="AM541" s="45"/>
      <c r="AN541" s="44">
        <f t="shared" si="99"/>
        <v>0</v>
      </c>
      <c r="AP541" s="396">
        <f t="array" ref="AP541">SUMPRODUCT(V$18:V$217*(H$18:H$217=$D541)*(J$18:J$217))</f>
        <v>0</v>
      </c>
      <c r="AQ541" s="397">
        <f t="shared" si="101"/>
        <v>0</v>
      </c>
      <c r="AR541" s="398">
        <f t="shared" si="102"/>
        <v>0</v>
      </c>
      <c r="AS541" s="397">
        <f t="array" ref="AS541">SUMPRODUCT(AF$18:AF$217*(H$18:H$217=$D541)*(J$18:J$217))</f>
        <v>0</v>
      </c>
      <c r="AT541" s="397">
        <f t="shared" si="103"/>
        <v>0</v>
      </c>
      <c r="AU541" s="398">
        <f t="shared" si="104"/>
        <v>0</v>
      </c>
      <c r="AV541" s="399" t="str">
        <f t="shared" si="105"/>
        <v/>
      </c>
    </row>
    <row r="542" spans="1:48" x14ac:dyDescent="0.2">
      <c r="A542" s="46">
        <f t="shared" si="100"/>
        <v>525</v>
      </c>
      <c r="B542" s="378" t="str">
        <f>IFERROR(VLOOKUP(G542,'AM23.Param'!$C$61:$D$407,2,FALSE),"")</f>
        <v/>
      </c>
      <c r="C542" s="379"/>
      <c r="D542" s="380"/>
      <c r="E542" s="379"/>
      <c r="F542" s="380"/>
      <c r="G542" s="379"/>
      <c r="H542" s="380"/>
      <c r="I542" s="381" t="str">
        <f t="shared" si="96"/>
        <v/>
      </c>
      <c r="J542" s="382"/>
      <c r="K542" s="382"/>
      <c r="L542" s="379"/>
      <c r="M542" s="380"/>
      <c r="N542" s="379"/>
      <c r="O542" s="379"/>
      <c r="P542" s="383"/>
      <c r="Q542" s="383"/>
      <c r="R542" s="383"/>
      <c r="S542" s="384">
        <f t="shared" si="97"/>
        <v>0</v>
      </c>
      <c r="U542" s="30">
        <v>525</v>
      </c>
      <c r="V542" s="42"/>
      <c r="X542" s="42"/>
      <c r="Y542" s="42"/>
      <c r="Z542" s="43">
        <f>SUMIFS('AM23.Financial Instruments'!O$7:O$223,'AM23.Financial Instruments'!$M$7:$M$223,D544)</f>
        <v>0</v>
      </c>
      <c r="AA542" s="42"/>
      <c r="AB542" s="42"/>
      <c r="AC542" s="42"/>
      <c r="AD542" s="44">
        <f t="shared" si="98"/>
        <v>0</v>
      </c>
      <c r="AF542" s="45"/>
      <c r="AH542" s="45"/>
      <c r="AI542" s="45"/>
      <c r="AJ542" s="45"/>
      <c r="AK542" s="45"/>
      <c r="AL542" s="45"/>
      <c r="AM542" s="45"/>
      <c r="AN542" s="44">
        <f t="shared" si="99"/>
        <v>0</v>
      </c>
      <c r="AP542" s="396">
        <f t="array" ref="AP542">SUMPRODUCT(V$18:V$217*(H$18:H$217=$D542)*(J$18:J$217))</f>
        <v>0</v>
      </c>
      <c r="AQ542" s="397">
        <f t="shared" si="101"/>
        <v>0</v>
      </c>
      <c r="AR542" s="398">
        <f t="shared" si="102"/>
        <v>0</v>
      </c>
      <c r="AS542" s="397">
        <f t="array" ref="AS542">SUMPRODUCT(AF$18:AF$217*(H$18:H$217=$D542)*(J$18:J$217))</f>
        <v>0</v>
      </c>
      <c r="AT542" s="397">
        <f t="shared" si="103"/>
        <v>0</v>
      </c>
      <c r="AU542" s="398">
        <f t="shared" si="104"/>
        <v>0</v>
      </c>
      <c r="AV542" s="399" t="str">
        <f t="shared" si="105"/>
        <v/>
      </c>
    </row>
    <row r="543" spans="1:48" x14ac:dyDescent="0.2">
      <c r="A543" s="46">
        <f t="shared" si="100"/>
        <v>526</v>
      </c>
      <c r="B543" s="378" t="str">
        <f>IFERROR(VLOOKUP(G543,'AM23.Param'!$C$61:$D$407,2,FALSE),"")</f>
        <v/>
      </c>
      <c r="C543" s="379"/>
      <c r="D543" s="380"/>
      <c r="E543" s="379"/>
      <c r="F543" s="380"/>
      <c r="G543" s="379"/>
      <c r="H543" s="380"/>
      <c r="I543" s="381" t="str">
        <f t="shared" si="96"/>
        <v/>
      </c>
      <c r="J543" s="382"/>
      <c r="K543" s="382"/>
      <c r="L543" s="379"/>
      <c r="M543" s="380"/>
      <c r="N543" s="379"/>
      <c r="O543" s="379"/>
      <c r="P543" s="383"/>
      <c r="Q543" s="383"/>
      <c r="R543" s="383"/>
      <c r="S543" s="384">
        <f t="shared" si="97"/>
        <v>0</v>
      </c>
      <c r="U543" s="30">
        <v>526</v>
      </c>
      <c r="V543" s="42"/>
      <c r="X543" s="42"/>
      <c r="Y543" s="42"/>
      <c r="Z543" s="43">
        <f>SUMIFS('AM23.Financial Instruments'!O$7:O$223,'AM23.Financial Instruments'!$M$7:$M$223,D545)</f>
        <v>0</v>
      </c>
      <c r="AA543" s="42"/>
      <c r="AB543" s="42"/>
      <c r="AC543" s="42"/>
      <c r="AD543" s="44">
        <f t="shared" si="98"/>
        <v>0</v>
      </c>
      <c r="AF543" s="45"/>
      <c r="AH543" s="45"/>
      <c r="AI543" s="45"/>
      <c r="AJ543" s="45"/>
      <c r="AK543" s="45"/>
      <c r="AL543" s="45"/>
      <c r="AM543" s="45"/>
      <c r="AN543" s="44">
        <f t="shared" si="99"/>
        <v>0</v>
      </c>
      <c r="AP543" s="396">
        <f t="array" ref="AP543">SUMPRODUCT(V$18:V$217*(H$18:H$217=$D543)*(J$18:J$217))</f>
        <v>0</v>
      </c>
      <c r="AQ543" s="397">
        <f t="shared" si="101"/>
        <v>0</v>
      </c>
      <c r="AR543" s="398">
        <f t="shared" si="102"/>
        <v>0</v>
      </c>
      <c r="AS543" s="397">
        <f t="array" ref="AS543">SUMPRODUCT(AF$18:AF$217*(H$18:H$217=$D543)*(J$18:J$217))</f>
        <v>0</v>
      </c>
      <c r="AT543" s="397">
        <f t="shared" si="103"/>
        <v>0</v>
      </c>
      <c r="AU543" s="398">
        <f t="shared" si="104"/>
        <v>0</v>
      </c>
      <c r="AV543" s="399" t="str">
        <f t="shared" si="105"/>
        <v/>
      </c>
    </row>
    <row r="544" spans="1:48" x14ac:dyDescent="0.2">
      <c r="A544" s="46">
        <f t="shared" si="100"/>
        <v>527</v>
      </c>
      <c r="B544" s="378" t="str">
        <f>IFERROR(VLOOKUP(G544,'AM23.Param'!$C$61:$D$407,2,FALSE),"")</f>
        <v/>
      </c>
      <c r="C544" s="379"/>
      <c r="D544" s="380"/>
      <c r="E544" s="379"/>
      <c r="F544" s="380"/>
      <c r="G544" s="379"/>
      <c r="H544" s="380"/>
      <c r="I544" s="381" t="str">
        <f t="shared" si="96"/>
        <v/>
      </c>
      <c r="J544" s="382"/>
      <c r="K544" s="382"/>
      <c r="L544" s="379"/>
      <c r="M544" s="380"/>
      <c r="N544" s="379"/>
      <c r="O544" s="379"/>
      <c r="P544" s="383"/>
      <c r="Q544" s="383"/>
      <c r="R544" s="383"/>
      <c r="S544" s="384">
        <f t="shared" si="97"/>
        <v>0</v>
      </c>
      <c r="U544" s="30">
        <v>527</v>
      </c>
      <c r="V544" s="42"/>
      <c r="X544" s="42"/>
      <c r="Y544" s="42"/>
      <c r="Z544" s="43">
        <f>SUMIFS('AM23.Financial Instruments'!O$7:O$223,'AM23.Financial Instruments'!$M$7:$M$223,D546)</f>
        <v>0</v>
      </c>
      <c r="AA544" s="42"/>
      <c r="AB544" s="42"/>
      <c r="AC544" s="42"/>
      <c r="AD544" s="44">
        <f t="shared" si="98"/>
        <v>0</v>
      </c>
      <c r="AF544" s="45"/>
      <c r="AH544" s="45"/>
      <c r="AI544" s="45"/>
      <c r="AJ544" s="45"/>
      <c r="AK544" s="45"/>
      <c r="AL544" s="45"/>
      <c r="AM544" s="45"/>
      <c r="AN544" s="44">
        <f t="shared" si="99"/>
        <v>0</v>
      </c>
      <c r="AP544" s="396">
        <f t="array" ref="AP544">SUMPRODUCT(V$18:V$217*(H$18:H$217=$D544)*(J$18:J$217))</f>
        <v>0</v>
      </c>
      <c r="AQ544" s="397">
        <f t="shared" si="101"/>
        <v>0</v>
      </c>
      <c r="AR544" s="398">
        <f t="shared" si="102"/>
        <v>0</v>
      </c>
      <c r="AS544" s="397">
        <f t="array" ref="AS544">SUMPRODUCT(AF$18:AF$217*(H$18:H$217=$D544)*(J$18:J$217))</f>
        <v>0</v>
      </c>
      <c r="AT544" s="397">
        <f t="shared" si="103"/>
        <v>0</v>
      </c>
      <c r="AU544" s="398">
        <f t="shared" si="104"/>
        <v>0</v>
      </c>
      <c r="AV544" s="399" t="str">
        <f t="shared" si="105"/>
        <v/>
      </c>
    </row>
    <row r="545" spans="1:48" x14ac:dyDescent="0.2">
      <c r="A545" s="46">
        <f t="shared" si="100"/>
        <v>528</v>
      </c>
      <c r="B545" s="378" t="str">
        <f>IFERROR(VLOOKUP(G545,'AM23.Param'!$C$61:$D$407,2,FALSE),"")</f>
        <v/>
      </c>
      <c r="C545" s="379"/>
      <c r="D545" s="380"/>
      <c r="E545" s="379"/>
      <c r="F545" s="380"/>
      <c r="G545" s="379"/>
      <c r="H545" s="380"/>
      <c r="I545" s="381" t="str">
        <f t="shared" si="96"/>
        <v/>
      </c>
      <c r="J545" s="382"/>
      <c r="K545" s="382"/>
      <c r="L545" s="379"/>
      <c r="M545" s="380"/>
      <c r="N545" s="379"/>
      <c r="O545" s="379"/>
      <c r="P545" s="383"/>
      <c r="Q545" s="383"/>
      <c r="R545" s="383"/>
      <c r="S545" s="384">
        <f t="shared" si="97"/>
        <v>0</v>
      </c>
      <c r="U545" s="30">
        <v>528</v>
      </c>
      <c r="V545" s="42"/>
      <c r="X545" s="42"/>
      <c r="Y545" s="42"/>
      <c r="Z545" s="43">
        <f>SUMIFS('AM23.Financial Instruments'!O$7:O$223,'AM23.Financial Instruments'!$M$7:$M$223,D547)</f>
        <v>0</v>
      </c>
      <c r="AA545" s="42"/>
      <c r="AB545" s="42"/>
      <c r="AC545" s="42"/>
      <c r="AD545" s="44">
        <f t="shared" si="98"/>
        <v>0</v>
      </c>
      <c r="AF545" s="45"/>
      <c r="AH545" s="45"/>
      <c r="AI545" s="45"/>
      <c r="AJ545" s="45"/>
      <c r="AK545" s="45"/>
      <c r="AL545" s="45"/>
      <c r="AM545" s="45"/>
      <c r="AN545" s="44">
        <f t="shared" si="99"/>
        <v>0</v>
      </c>
      <c r="AP545" s="396">
        <f t="array" ref="AP545">SUMPRODUCT(V$18:V$217*(H$18:H$217=$D545)*(J$18:J$217))</f>
        <v>0</v>
      </c>
      <c r="AQ545" s="397">
        <f t="shared" si="101"/>
        <v>0</v>
      </c>
      <c r="AR545" s="398">
        <f t="shared" si="102"/>
        <v>0</v>
      </c>
      <c r="AS545" s="397">
        <f t="array" ref="AS545">SUMPRODUCT(AF$18:AF$217*(H$18:H$217=$D545)*(J$18:J$217))</f>
        <v>0</v>
      </c>
      <c r="AT545" s="397">
        <f t="shared" si="103"/>
        <v>0</v>
      </c>
      <c r="AU545" s="398">
        <f t="shared" si="104"/>
        <v>0</v>
      </c>
      <c r="AV545" s="399" t="str">
        <f t="shared" si="105"/>
        <v/>
      </c>
    </row>
    <row r="546" spans="1:48" x14ac:dyDescent="0.2">
      <c r="A546" s="46">
        <f t="shared" si="100"/>
        <v>529</v>
      </c>
      <c r="B546" s="378" t="str">
        <f>IFERROR(VLOOKUP(G546,'AM23.Param'!$C$61:$D$407,2,FALSE),"")</f>
        <v/>
      </c>
      <c r="C546" s="379"/>
      <c r="D546" s="380"/>
      <c r="E546" s="379"/>
      <c r="F546" s="380"/>
      <c r="G546" s="379"/>
      <c r="H546" s="380"/>
      <c r="I546" s="381" t="str">
        <f t="shared" si="96"/>
        <v/>
      </c>
      <c r="J546" s="382"/>
      <c r="K546" s="382"/>
      <c r="L546" s="379"/>
      <c r="M546" s="380"/>
      <c r="N546" s="379"/>
      <c r="O546" s="379"/>
      <c r="P546" s="383"/>
      <c r="Q546" s="383"/>
      <c r="R546" s="383"/>
      <c r="S546" s="384">
        <f t="shared" si="97"/>
        <v>0</v>
      </c>
      <c r="U546" s="30">
        <v>529</v>
      </c>
      <c r="V546" s="42"/>
      <c r="X546" s="42"/>
      <c r="Y546" s="42"/>
      <c r="Z546" s="43">
        <f>SUMIFS('AM23.Financial Instruments'!O$7:O$223,'AM23.Financial Instruments'!$M$7:$M$223,D548)</f>
        <v>0</v>
      </c>
      <c r="AA546" s="42"/>
      <c r="AB546" s="42"/>
      <c r="AC546" s="42"/>
      <c r="AD546" s="44">
        <f t="shared" si="98"/>
        <v>0</v>
      </c>
      <c r="AF546" s="45"/>
      <c r="AH546" s="45"/>
      <c r="AI546" s="45"/>
      <c r="AJ546" s="45"/>
      <c r="AK546" s="45"/>
      <c r="AL546" s="45"/>
      <c r="AM546" s="45"/>
      <c r="AN546" s="44">
        <f t="shared" si="99"/>
        <v>0</v>
      </c>
      <c r="AP546" s="396">
        <f t="array" ref="AP546">SUMPRODUCT(V$18:V$217*(H$18:H$217=$D546)*(J$18:J$217))</f>
        <v>0</v>
      </c>
      <c r="AQ546" s="397">
        <f t="shared" si="101"/>
        <v>0</v>
      </c>
      <c r="AR546" s="398">
        <f t="shared" si="102"/>
        <v>0</v>
      </c>
      <c r="AS546" s="397">
        <f t="array" ref="AS546">SUMPRODUCT(AF$18:AF$217*(H$18:H$217=$D546)*(J$18:J$217))</f>
        <v>0</v>
      </c>
      <c r="AT546" s="397">
        <f t="shared" si="103"/>
        <v>0</v>
      </c>
      <c r="AU546" s="398">
        <f t="shared" si="104"/>
        <v>0</v>
      </c>
      <c r="AV546" s="399" t="str">
        <f t="shared" si="105"/>
        <v/>
      </c>
    </row>
    <row r="547" spans="1:48" x14ac:dyDescent="0.2">
      <c r="A547" s="46">
        <f t="shared" si="100"/>
        <v>530</v>
      </c>
      <c r="B547" s="378" t="str">
        <f>IFERROR(VLOOKUP(G547,'AM23.Param'!$C$61:$D$407,2,FALSE),"")</f>
        <v/>
      </c>
      <c r="C547" s="379"/>
      <c r="D547" s="380"/>
      <c r="E547" s="379"/>
      <c r="F547" s="380"/>
      <c r="G547" s="379"/>
      <c r="H547" s="380"/>
      <c r="I547" s="381" t="str">
        <f t="shared" si="96"/>
        <v/>
      </c>
      <c r="J547" s="382"/>
      <c r="K547" s="382"/>
      <c r="L547" s="379"/>
      <c r="M547" s="380"/>
      <c r="N547" s="379"/>
      <c r="O547" s="379"/>
      <c r="P547" s="383"/>
      <c r="Q547" s="383"/>
      <c r="R547" s="383"/>
      <c r="S547" s="384">
        <f t="shared" si="97"/>
        <v>0</v>
      </c>
      <c r="U547" s="30">
        <v>530</v>
      </c>
      <c r="V547" s="42"/>
      <c r="X547" s="42"/>
      <c r="Y547" s="42"/>
      <c r="Z547" s="43">
        <f>SUMIFS('AM23.Financial Instruments'!O$7:O$223,'AM23.Financial Instruments'!$M$7:$M$223,D549)</f>
        <v>0</v>
      </c>
      <c r="AA547" s="42"/>
      <c r="AB547" s="42"/>
      <c r="AC547" s="42"/>
      <c r="AD547" s="44">
        <f t="shared" si="98"/>
        <v>0</v>
      </c>
      <c r="AF547" s="45"/>
      <c r="AH547" s="45"/>
      <c r="AI547" s="45"/>
      <c r="AJ547" s="45"/>
      <c r="AK547" s="45"/>
      <c r="AL547" s="45"/>
      <c r="AM547" s="45"/>
      <c r="AN547" s="44">
        <f t="shared" si="99"/>
        <v>0</v>
      </c>
      <c r="AP547" s="396">
        <f t="array" ref="AP547">SUMPRODUCT(V$18:V$217*(H$18:H$217=$D547)*(J$18:J$217))</f>
        <v>0</v>
      </c>
      <c r="AQ547" s="397">
        <f t="shared" si="101"/>
        <v>0</v>
      </c>
      <c r="AR547" s="398">
        <f t="shared" si="102"/>
        <v>0</v>
      </c>
      <c r="AS547" s="397">
        <f t="array" ref="AS547">SUMPRODUCT(AF$18:AF$217*(H$18:H$217=$D547)*(J$18:J$217))</f>
        <v>0</v>
      </c>
      <c r="AT547" s="397">
        <f t="shared" si="103"/>
        <v>0</v>
      </c>
      <c r="AU547" s="398">
        <f t="shared" si="104"/>
        <v>0</v>
      </c>
      <c r="AV547" s="399" t="str">
        <f t="shared" si="105"/>
        <v/>
      </c>
    </row>
    <row r="548" spans="1:48" x14ac:dyDescent="0.2">
      <c r="A548" s="46">
        <f t="shared" si="100"/>
        <v>531</v>
      </c>
      <c r="B548" s="378" t="str">
        <f>IFERROR(VLOOKUP(G548,'AM23.Param'!$C$61:$D$407,2,FALSE),"")</f>
        <v/>
      </c>
      <c r="C548" s="379"/>
      <c r="D548" s="380"/>
      <c r="E548" s="379"/>
      <c r="F548" s="380"/>
      <c r="G548" s="379"/>
      <c r="H548" s="380"/>
      <c r="I548" s="381" t="str">
        <f t="shared" si="96"/>
        <v/>
      </c>
      <c r="J548" s="382"/>
      <c r="K548" s="382"/>
      <c r="L548" s="379"/>
      <c r="M548" s="380"/>
      <c r="N548" s="379"/>
      <c r="O548" s="379"/>
      <c r="P548" s="383"/>
      <c r="Q548" s="383"/>
      <c r="R548" s="383"/>
      <c r="S548" s="384">
        <f t="shared" si="97"/>
        <v>0</v>
      </c>
      <c r="U548" s="30">
        <v>531</v>
      </c>
      <c r="V548" s="42"/>
      <c r="X548" s="42"/>
      <c r="Y548" s="42"/>
      <c r="Z548" s="43">
        <f>SUMIFS('AM23.Financial Instruments'!O$7:O$223,'AM23.Financial Instruments'!$M$7:$M$223,D550)</f>
        <v>0</v>
      </c>
      <c r="AA548" s="42"/>
      <c r="AB548" s="42"/>
      <c r="AC548" s="42"/>
      <c r="AD548" s="44">
        <f t="shared" si="98"/>
        <v>0</v>
      </c>
      <c r="AF548" s="45"/>
      <c r="AH548" s="45"/>
      <c r="AI548" s="45"/>
      <c r="AJ548" s="45"/>
      <c r="AK548" s="45"/>
      <c r="AL548" s="45"/>
      <c r="AM548" s="45"/>
      <c r="AN548" s="44">
        <f t="shared" si="99"/>
        <v>0</v>
      </c>
      <c r="AP548" s="396">
        <f t="array" ref="AP548">SUMPRODUCT(V$18:V$217*(H$18:H$217=$D548)*(J$18:J$217))</f>
        <v>0</v>
      </c>
      <c r="AQ548" s="397">
        <f t="shared" si="101"/>
        <v>0</v>
      </c>
      <c r="AR548" s="398">
        <f t="shared" si="102"/>
        <v>0</v>
      </c>
      <c r="AS548" s="397">
        <f t="array" ref="AS548">SUMPRODUCT(AF$18:AF$217*(H$18:H$217=$D548)*(J$18:J$217))</f>
        <v>0</v>
      </c>
      <c r="AT548" s="397">
        <f t="shared" si="103"/>
        <v>0</v>
      </c>
      <c r="AU548" s="398">
        <f t="shared" si="104"/>
        <v>0</v>
      </c>
      <c r="AV548" s="399" t="str">
        <f t="shared" si="105"/>
        <v/>
      </c>
    </row>
    <row r="549" spans="1:48" x14ac:dyDescent="0.2">
      <c r="A549" s="46">
        <f t="shared" si="100"/>
        <v>532</v>
      </c>
      <c r="B549" s="378" t="str">
        <f>IFERROR(VLOOKUP(G549,'AM23.Param'!$C$61:$D$407,2,FALSE),"")</f>
        <v/>
      </c>
      <c r="C549" s="379"/>
      <c r="D549" s="380"/>
      <c r="E549" s="379"/>
      <c r="F549" s="380"/>
      <c r="G549" s="379"/>
      <c r="H549" s="380"/>
      <c r="I549" s="381" t="str">
        <f t="shared" si="96"/>
        <v/>
      </c>
      <c r="J549" s="382"/>
      <c r="K549" s="382"/>
      <c r="L549" s="379"/>
      <c r="M549" s="380"/>
      <c r="N549" s="379"/>
      <c r="O549" s="379"/>
      <c r="P549" s="383"/>
      <c r="Q549" s="383"/>
      <c r="R549" s="383"/>
      <c r="S549" s="384">
        <f t="shared" si="97"/>
        <v>0</v>
      </c>
      <c r="U549" s="30">
        <v>532</v>
      </c>
      <c r="V549" s="42"/>
      <c r="X549" s="42"/>
      <c r="Y549" s="42"/>
      <c r="Z549" s="43">
        <f>SUMIFS('AM23.Financial Instruments'!O$7:O$223,'AM23.Financial Instruments'!$M$7:$M$223,D551)</f>
        <v>0</v>
      </c>
      <c r="AA549" s="42"/>
      <c r="AB549" s="42"/>
      <c r="AC549" s="42"/>
      <c r="AD549" s="44">
        <f t="shared" si="98"/>
        <v>0</v>
      </c>
      <c r="AF549" s="45"/>
      <c r="AH549" s="45"/>
      <c r="AI549" s="45"/>
      <c r="AJ549" s="45"/>
      <c r="AK549" s="45"/>
      <c r="AL549" s="45"/>
      <c r="AM549" s="45"/>
      <c r="AN549" s="44">
        <f t="shared" si="99"/>
        <v>0</v>
      </c>
      <c r="AP549" s="396">
        <f t="array" ref="AP549">SUMPRODUCT(V$18:V$217*(H$18:H$217=$D549)*(J$18:J$217))</f>
        <v>0</v>
      </c>
      <c r="AQ549" s="397">
        <f t="shared" si="101"/>
        <v>0</v>
      </c>
      <c r="AR549" s="398">
        <f t="shared" si="102"/>
        <v>0</v>
      </c>
      <c r="AS549" s="397">
        <f t="array" ref="AS549">SUMPRODUCT(AF$18:AF$217*(H$18:H$217=$D549)*(J$18:J$217))</f>
        <v>0</v>
      </c>
      <c r="AT549" s="397">
        <f t="shared" si="103"/>
        <v>0</v>
      </c>
      <c r="AU549" s="398">
        <f t="shared" si="104"/>
        <v>0</v>
      </c>
      <c r="AV549" s="399" t="str">
        <f t="shared" si="105"/>
        <v/>
      </c>
    </row>
    <row r="550" spans="1:48" x14ac:dyDescent="0.2">
      <c r="A550" s="46">
        <f t="shared" si="100"/>
        <v>533</v>
      </c>
      <c r="B550" s="378" t="str">
        <f>IFERROR(VLOOKUP(G550,'AM23.Param'!$C$61:$D$407,2,FALSE),"")</f>
        <v/>
      </c>
      <c r="C550" s="379"/>
      <c r="D550" s="380"/>
      <c r="E550" s="379"/>
      <c r="F550" s="380"/>
      <c r="G550" s="379"/>
      <c r="H550" s="380"/>
      <c r="I550" s="381" t="str">
        <f t="shared" si="96"/>
        <v/>
      </c>
      <c r="J550" s="382"/>
      <c r="K550" s="382"/>
      <c r="L550" s="379"/>
      <c r="M550" s="380"/>
      <c r="N550" s="379"/>
      <c r="O550" s="379"/>
      <c r="P550" s="383"/>
      <c r="Q550" s="383"/>
      <c r="R550" s="383"/>
      <c r="S550" s="384">
        <f t="shared" si="97"/>
        <v>0</v>
      </c>
      <c r="U550" s="30">
        <v>533</v>
      </c>
      <c r="V550" s="42"/>
      <c r="X550" s="42"/>
      <c r="Y550" s="42"/>
      <c r="Z550" s="43">
        <f>SUMIFS('AM23.Financial Instruments'!O$7:O$223,'AM23.Financial Instruments'!$M$7:$M$223,D552)</f>
        <v>0</v>
      </c>
      <c r="AA550" s="42"/>
      <c r="AB550" s="42"/>
      <c r="AC550" s="42"/>
      <c r="AD550" s="44">
        <f t="shared" si="98"/>
        <v>0</v>
      </c>
      <c r="AF550" s="45"/>
      <c r="AH550" s="45"/>
      <c r="AI550" s="45"/>
      <c r="AJ550" s="45"/>
      <c r="AK550" s="45"/>
      <c r="AL550" s="45"/>
      <c r="AM550" s="45"/>
      <c r="AN550" s="44">
        <f t="shared" si="99"/>
        <v>0</v>
      </c>
      <c r="AP550" s="396">
        <f t="array" ref="AP550">SUMPRODUCT(V$18:V$217*(H$18:H$217=$D550)*(J$18:J$217))</f>
        <v>0</v>
      </c>
      <c r="AQ550" s="397">
        <f t="shared" si="101"/>
        <v>0</v>
      </c>
      <c r="AR550" s="398">
        <f t="shared" si="102"/>
        <v>0</v>
      </c>
      <c r="AS550" s="397">
        <f t="array" ref="AS550">SUMPRODUCT(AF$18:AF$217*(H$18:H$217=$D550)*(J$18:J$217))</f>
        <v>0</v>
      </c>
      <c r="AT550" s="397">
        <f t="shared" si="103"/>
        <v>0</v>
      </c>
      <c r="AU550" s="398">
        <f t="shared" si="104"/>
        <v>0</v>
      </c>
      <c r="AV550" s="399" t="str">
        <f t="shared" si="105"/>
        <v/>
      </c>
    </row>
    <row r="551" spans="1:48" x14ac:dyDescent="0.2">
      <c r="A551" s="46">
        <f t="shared" si="100"/>
        <v>534</v>
      </c>
      <c r="B551" s="378" t="str">
        <f>IFERROR(VLOOKUP(G551,'AM23.Param'!$C$61:$D$407,2,FALSE),"")</f>
        <v/>
      </c>
      <c r="C551" s="379"/>
      <c r="D551" s="380"/>
      <c r="E551" s="379"/>
      <c r="F551" s="380"/>
      <c r="G551" s="379"/>
      <c r="H551" s="380"/>
      <c r="I551" s="381" t="str">
        <f t="shared" si="96"/>
        <v/>
      </c>
      <c r="J551" s="382"/>
      <c r="K551" s="382"/>
      <c r="L551" s="379"/>
      <c r="M551" s="380"/>
      <c r="N551" s="379"/>
      <c r="O551" s="379"/>
      <c r="P551" s="383"/>
      <c r="Q551" s="383"/>
      <c r="R551" s="383"/>
      <c r="S551" s="384">
        <f t="shared" si="97"/>
        <v>0</v>
      </c>
      <c r="U551" s="30">
        <v>534</v>
      </c>
      <c r="V551" s="42"/>
      <c r="X551" s="42"/>
      <c r="Y551" s="42"/>
      <c r="Z551" s="43">
        <f>SUMIFS('AM23.Financial Instruments'!O$7:O$223,'AM23.Financial Instruments'!$M$7:$M$223,D553)</f>
        <v>0</v>
      </c>
      <c r="AA551" s="42"/>
      <c r="AB551" s="42"/>
      <c r="AC551" s="42"/>
      <c r="AD551" s="44">
        <f t="shared" si="98"/>
        <v>0</v>
      </c>
      <c r="AF551" s="45"/>
      <c r="AH551" s="45"/>
      <c r="AI551" s="45"/>
      <c r="AJ551" s="45"/>
      <c r="AK551" s="45"/>
      <c r="AL551" s="45"/>
      <c r="AM551" s="45"/>
      <c r="AN551" s="44">
        <f t="shared" si="99"/>
        <v>0</v>
      </c>
      <c r="AP551" s="396">
        <f t="array" ref="AP551">SUMPRODUCT(V$18:V$217*(H$18:H$217=$D551)*(J$18:J$217))</f>
        <v>0</v>
      </c>
      <c r="AQ551" s="397">
        <f t="shared" si="101"/>
        <v>0</v>
      </c>
      <c r="AR551" s="398">
        <f t="shared" si="102"/>
        <v>0</v>
      </c>
      <c r="AS551" s="397">
        <f t="array" ref="AS551">SUMPRODUCT(AF$18:AF$217*(H$18:H$217=$D551)*(J$18:J$217))</f>
        <v>0</v>
      </c>
      <c r="AT551" s="397">
        <f t="shared" si="103"/>
        <v>0</v>
      </c>
      <c r="AU551" s="398">
        <f t="shared" si="104"/>
        <v>0</v>
      </c>
      <c r="AV551" s="399" t="str">
        <f t="shared" si="105"/>
        <v/>
      </c>
    </row>
    <row r="552" spans="1:48" x14ac:dyDescent="0.2">
      <c r="A552" s="46">
        <f t="shared" si="100"/>
        <v>535</v>
      </c>
      <c r="B552" s="378" t="str">
        <f>IFERROR(VLOOKUP(G552,'AM23.Param'!$C$61:$D$407,2,FALSE),"")</f>
        <v/>
      </c>
      <c r="C552" s="379"/>
      <c r="D552" s="380"/>
      <c r="E552" s="379"/>
      <c r="F552" s="380"/>
      <c r="G552" s="379"/>
      <c r="H552" s="380"/>
      <c r="I552" s="381" t="str">
        <f t="shared" si="96"/>
        <v/>
      </c>
      <c r="J552" s="382"/>
      <c r="K552" s="382"/>
      <c r="L552" s="379"/>
      <c r="M552" s="380"/>
      <c r="N552" s="379"/>
      <c r="O552" s="379"/>
      <c r="P552" s="383"/>
      <c r="Q552" s="383"/>
      <c r="R552" s="383"/>
      <c r="S552" s="384">
        <f t="shared" si="97"/>
        <v>0</v>
      </c>
      <c r="U552" s="30">
        <v>535</v>
      </c>
      <c r="V552" s="42"/>
      <c r="X552" s="42"/>
      <c r="Y552" s="42"/>
      <c r="Z552" s="43">
        <f>SUMIFS('AM23.Financial Instruments'!O$7:O$223,'AM23.Financial Instruments'!$M$7:$M$223,D554)</f>
        <v>0</v>
      </c>
      <c r="AA552" s="42"/>
      <c r="AB552" s="42"/>
      <c r="AC552" s="42"/>
      <c r="AD552" s="44">
        <f t="shared" si="98"/>
        <v>0</v>
      </c>
      <c r="AF552" s="45"/>
      <c r="AH552" s="45"/>
      <c r="AI552" s="45"/>
      <c r="AJ552" s="45"/>
      <c r="AK552" s="45"/>
      <c r="AL552" s="45"/>
      <c r="AM552" s="45"/>
      <c r="AN552" s="44">
        <f t="shared" si="99"/>
        <v>0</v>
      </c>
      <c r="AP552" s="396">
        <f t="array" ref="AP552">SUMPRODUCT(V$18:V$217*(H$18:H$217=$D552)*(J$18:J$217))</f>
        <v>0</v>
      </c>
      <c r="AQ552" s="397">
        <f t="shared" si="101"/>
        <v>0</v>
      </c>
      <c r="AR552" s="398">
        <f t="shared" si="102"/>
        <v>0</v>
      </c>
      <c r="AS552" s="397">
        <f t="array" ref="AS552">SUMPRODUCT(AF$18:AF$217*(H$18:H$217=$D552)*(J$18:J$217))</f>
        <v>0</v>
      </c>
      <c r="AT552" s="397">
        <f t="shared" si="103"/>
        <v>0</v>
      </c>
      <c r="AU552" s="398">
        <f t="shared" si="104"/>
        <v>0</v>
      </c>
      <c r="AV552" s="399" t="str">
        <f t="shared" si="105"/>
        <v/>
      </c>
    </row>
    <row r="553" spans="1:48" x14ac:dyDescent="0.2">
      <c r="A553" s="46">
        <f t="shared" si="100"/>
        <v>536</v>
      </c>
      <c r="B553" s="378" t="str">
        <f>IFERROR(VLOOKUP(G553,'AM23.Param'!$C$61:$D$407,2,FALSE),"")</f>
        <v/>
      </c>
      <c r="C553" s="379"/>
      <c r="D553" s="380"/>
      <c r="E553" s="379"/>
      <c r="F553" s="380"/>
      <c r="G553" s="379"/>
      <c r="H553" s="380"/>
      <c r="I553" s="381" t="str">
        <f t="shared" si="96"/>
        <v/>
      </c>
      <c r="J553" s="382"/>
      <c r="K553" s="382"/>
      <c r="L553" s="379"/>
      <c r="M553" s="380"/>
      <c r="N553" s="379"/>
      <c r="O553" s="379"/>
      <c r="P553" s="383"/>
      <c r="Q553" s="383"/>
      <c r="R553" s="383"/>
      <c r="S553" s="384">
        <f t="shared" si="97"/>
        <v>0</v>
      </c>
      <c r="U553" s="30">
        <v>536</v>
      </c>
      <c r="V553" s="42"/>
      <c r="X553" s="42"/>
      <c r="Y553" s="42"/>
      <c r="Z553" s="43">
        <f>SUMIFS('AM23.Financial Instruments'!O$7:O$223,'AM23.Financial Instruments'!$M$7:$M$223,D555)</f>
        <v>0</v>
      </c>
      <c r="AA553" s="42"/>
      <c r="AB553" s="42"/>
      <c r="AC553" s="42"/>
      <c r="AD553" s="44">
        <f t="shared" si="98"/>
        <v>0</v>
      </c>
      <c r="AF553" s="45"/>
      <c r="AH553" s="45"/>
      <c r="AI553" s="45"/>
      <c r="AJ553" s="45"/>
      <c r="AK553" s="45"/>
      <c r="AL553" s="45"/>
      <c r="AM553" s="45"/>
      <c r="AN553" s="44">
        <f t="shared" si="99"/>
        <v>0</v>
      </c>
      <c r="AP553" s="396">
        <f t="array" ref="AP553">SUMPRODUCT(V$18:V$217*(H$18:H$217=$D553)*(J$18:J$217))</f>
        <v>0</v>
      </c>
      <c r="AQ553" s="397">
        <f t="shared" si="101"/>
        <v>0</v>
      </c>
      <c r="AR553" s="398">
        <f t="shared" si="102"/>
        <v>0</v>
      </c>
      <c r="AS553" s="397">
        <f t="array" ref="AS553">SUMPRODUCT(AF$18:AF$217*(H$18:H$217=$D553)*(J$18:J$217))</f>
        <v>0</v>
      </c>
      <c r="AT553" s="397">
        <f t="shared" si="103"/>
        <v>0</v>
      </c>
      <c r="AU553" s="398">
        <f t="shared" si="104"/>
        <v>0</v>
      </c>
      <c r="AV553" s="399" t="str">
        <f t="shared" si="105"/>
        <v/>
      </c>
    </row>
    <row r="554" spans="1:48" x14ac:dyDescent="0.2">
      <c r="A554" s="46">
        <f t="shared" si="100"/>
        <v>537</v>
      </c>
      <c r="B554" s="378" t="str">
        <f>IFERROR(VLOOKUP(G554,'AM23.Param'!$C$61:$D$407,2,FALSE),"")</f>
        <v/>
      </c>
      <c r="C554" s="379"/>
      <c r="D554" s="380"/>
      <c r="E554" s="379"/>
      <c r="F554" s="380"/>
      <c r="G554" s="379"/>
      <c r="H554" s="380"/>
      <c r="I554" s="381" t="str">
        <f t="shared" si="96"/>
        <v/>
      </c>
      <c r="J554" s="382"/>
      <c r="K554" s="382"/>
      <c r="L554" s="379"/>
      <c r="M554" s="380"/>
      <c r="N554" s="379"/>
      <c r="O554" s="379"/>
      <c r="P554" s="383"/>
      <c r="Q554" s="383"/>
      <c r="R554" s="383"/>
      <c r="S554" s="384">
        <f t="shared" si="97"/>
        <v>0</v>
      </c>
      <c r="U554" s="30">
        <v>537</v>
      </c>
      <c r="V554" s="42"/>
      <c r="X554" s="42"/>
      <c r="Y554" s="42"/>
      <c r="Z554" s="43">
        <f>SUMIFS('AM23.Financial Instruments'!O$7:O$223,'AM23.Financial Instruments'!$M$7:$M$223,D556)</f>
        <v>0</v>
      </c>
      <c r="AA554" s="42"/>
      <c r="AB554" s="42"/>
      <c r="AC554" s="42"/>
      <c r="AD554" s="44">
        <f t="shared" si="98"/>
        <v>0</v>
      </c>
      <c r="AF554" s="45"/>
      <c r="AH554" s="45"/>
      <c r="AI554" s="45"/>
      <c r="AJ554" s="45"/>
      <c r="AK554" s="45"/>
      <c r="AL554" s="45"/>
      <c r="AM554" s="45"/>
      <c r="AN554" s="44">
        <f t="shared" si="99"/>
        <v>0</v>
      </c>
      <c r="AP554" s="396">
        <f t="array" ref="AP554">SUMPRODUCT(V$18:V$217*(H$18:H$217=$D554)*(J$18:J$217))</f>
        <v>0</v>
      </c>
      <c r="AQ554" s="397">
        <f t="shared" si="101"/>
        <v>0</v>
      </c>
      <c r="AR554" s="398">
        <f t="shared" si="102"/>
        <v>0</v>
      </c>
      <c r="AS554" s="397">
        <f t="array" ref="AS554">SUMPRODUCT(AF$18:AF$217*(H$18:H$217=$D554)*(J$18:J$217))</f>
        <v>0</v>
      </c>
      <c r="AT554" s="397">
        <f t="shared" si="103"/>
        <v>0</v>
      </c>
      <c r="AU554" s="398">
        <f t="shared" si="104"/>
        <v>0</v>
      </c>
      <c r="AV554" s="399" t="str">
        <f t="shared" si="105"/>
        <v/>
      </c>
    </row>
    <row r="555" spans="1:48" x14ac:dyDescent="0.2">
      <c r="A555" s="46">
        <f t="shared" si="100"/>
        <v>538</v>
      </c>
      <c r="B555" s="378" t="str">
        <f>IFERROR(VLOOKUP(G555,'AM23.Param'!$C$61:$D$407,2,FALSE),"")</f>
        <v/>
      </c>
      <c r="C555" s="379"/>
      <c r="D555" s="380"/>
      <c r="E555" s="379"/>
      <c r="F555" s="380"/>
      <c r="G555" s="379"/>
      <c r="H555" s="380"/>
      <c r="I555" s="381" t="str">
        <f t="shared" si="96"/>
        <v/>
      </c>
      <c r="J555" s="382"/>
      <c r="K555" s="382"/>
      <c r="L555" s="379"/>
      <c r="M555" s="380"/>
      <c r="N555" s="379"/>
      <c r="O555" s="379"/>
      <c r="P555" s="383"/>
      <c r="Q555" s="383"/>
      <c r="R555" s="383"/>
      <c r="S555" s="384">
        <f t="shared" si="97"/>
        <v>0</v>
      </c>
      <c r="U555" s="30">
        <v>538</v>
      </c>
      <c r="V555" s="42"/>
      <c r="X555" s="42"/>
      <c r="Y555" s="42"/>
      <c r="Z555" s="43">
        <f>SUMIFS('AM23.Financial Instruments'!O$7:O$223,'AM23.Financial Instruments'!$M$7:$M$223,D557)</f>
        <v>0</v>
      </c>
      <c r="AA555" s="42"/>
      <c r="AB555" s="42"/>
      <c r="AC555" s="42"/>
      <c r="AD555" s="44">
        <f t="shared" si="98"/>
        <v>0</v>
      </c>
      <c r="AF555" s="45"/>
      <c r="AH555" s="45"/>
      <c r="AI555" s="45"/>
      <c r="AJ555" s="45"/>
      <c r="AK555" s="45"/>
      <c r="AL555" s="45"/>
      <c r="AM555" s="45"/>
      <c r="AN555" s="44">
        <f t="shared" si="99"/>
        <v>0</v>
      </c>
      <c r="AP555" s="396">
        <f t="array" ref="AP555">SUMPRODUCT(V$18:V$217*(H$18:H$217=$D555)*(J$18:J$217))</f>
        <v>0</v>
      </c>
      <c r="AQ555" s="397">
        <f t="shared" si="101"/>
        <v>0</v>
      </c>
      <c r="AR555" s="398">
        <f t="shared" si="102"/>
        <v>0</v>
      </c>
      <c r="AS555" s="397">
        <f t="array" ref="AS555">SUMPRODUCT(AF$18:AF$217*(H$18:H$217=$D555)*(J$18:J$217))</f>
        <v>0</v>
      </c>
      <c r="AT555" s="397">
        <f t="shared" si="103"/>
        <v>0</v>
      </c>
      <c r="AU555" s="398">
        <f t="shared" si="104"/>
        <v>0</v>
      </c>
      <c r="AV555" s="399" t="str">
        <f t="shared" si="105"/>
        <v/>
      </c>
    </row>
    <row r="556" spans="1:48" x14ac:dyDescent="0.2">
      <c r="A556" s="46">
        <f t="shared" si="100"/>
        <v>539</v>
      </c>
      <c r="B556" s="378" t="str">
        <f>IFERROR(VLOOKUP(G556,'AM23.Param'!$C$61:$D$407,2,FALSE),"")</f>
        <v/>
      </c>
      <c r="C556" s="379"/>
      <c r="D556" s="380"/>
      <c r="E556" s="379"/>
      <c r="F556" s="380"/>
      <c r="G556" s="379"/>
      <c r="H556" s="380"/>
      <c r="I556" s="381" t="str">
        <f t="shared" si="96"/>
        <v/>
      </c>
      <c r="J556" s="382"/>
      <c r="K556" s="382"/>
      <c r="L556" s="379"/>
      <c r="M556" s="380"/>
      <c r="N556" s="379"/>
      <c r="O556" s="379"/>
      <c r="P556" s="383"/>
      <c r="Q556" s="383"/>
      <c r="R556" s="383"/>
      <c r="S556" s="384">
        <f t="shared" si="97"/>
        <v>0</v>
      </c>
      <c r="U556" s="30">
        <v>539</v>
      </c>
      <c r="V556" s="42"/>
      <c r="X556" s="42"/>
      <c r="Y556" s="42"/>
      <c r="Z556" s="43">
        <f>SUMIFS('AM23.Financial Instruments'!O$7:O$223,'AM23.Financial Instruments'!$M$7:$M$223,D558)</f>
        <v>0</v>
      </c>
      <c r="AA556" s="42"/>
      <c r="AB556" s="42"/>
      <c r="AC556" s="42"/>
      <c r="AD556" s="44">
        <f t="shared" si="98"/>
        <v>0</v>
      </c>
      <c r="AF556" s="45"/>
      <c r="AH556" s="45"/>
      <c r="AI556" s="45"/>
      <c r="AJ556" s="45"/>
      <c r="AK556" s="45"/>
      <c r="AL556" s="45"/>
      <c r="AM556" s="45"/>
      <c r="AN556" s="44">
        <f t="shared" si="99"/>
        <v>0</v>
      </c>
      <c r="AP556" s="396">
        <f t="array" ref="AP556">SUMPRODUCT(V$18:V$217*(H$18:H$217=$D556)*(J$18:J$217))</f>
        <v>0</v>
      </c>
      <c r="AQ556" s="397">
        <f t="shared" si="101"/>
        <v>0</v>
      </c>
      <c r="AR556" s="398">
        <f t="shared" si="102"/>
        <v>0</v>
      </c>
      <c r="AS556" s="397">
        <f t="array" ref="AS556">SUMPRODUCT(AF$18:AF$217*(H$18:H$217=$D556)*(J$18:J$217))</f>
        <v>0</v>
      </c>
      <c r="AT556" s="397">
        <f t="shared" si="103"/>
        <v>0</v>
      </c>
      <c r="AU556" s="398">
        <f t="shared" si="104"/>
        <v>0</v>
      </c>
      <c r="AV556" s="399" t="str">
        <f t="shared" si="105"/>
        <v/>
      </c>
    </row>
    <row r="557" spans="1:48" x14ac:dyDescent="0.2">
      <c r="A557" s="46">
        <f t="shared" si="100"/>
        <v>540</v>
      </c>
      <c r="B557" s="378" t="str">
        <f>IFERROR(VLOOKUP(G557,'AM23.Param'!$C$61:$D$407,2,FALSE),"")</f>
        <v/>
      </c>
      <c r="C557" s="379"/>
      <c r="D557" s="380"/>
      <c r="E557" s="379"/>
      <c r="F557" s="380"/>
      <c r="G557" s="379"/>
      <c r="H557" s="380"/>
      <c r="I557" s="381" t="str">
        <f t="shared" si="96"/>
        <v/>
      </c>
      <c r="J557" s="382"/>
      <c r="K557" s="382"/>
      <c r="L557" s="379"/>
      <c r="M557" s="380"/>
      <c r="N557" s="379"/>
      <c r="O557" s="379"/>
      <c r="P557" s="383"/>
      <c r="Q557" s="383"/>
      <c r="R557" s="383"/>
      <c r="S557" s="384">
        <f t="shared" si="97"/>
        <v>0</v>
      </c>
      <c r="U557" s="30">
        <v>540</v>
      </c>
      <c r="V557" s="42"/>
      <c r="X557" s="42"/>
      <c r="Y557" s="42"/>
      <c r="Z557" s="43">
        <f>SUMIFS('AM23.Financial Instruments'!O$7:O$223,'AM23.Financial Instruments'!$M$7:$M$223,D559)</f>
        <v>0</v>
      </c>
      <c r="AA557" s="42"/>
      <c r="AB557" s="42"/>
      <c r="AC557" s="42"/>
      <c r="AD557" s="44">
        <f t="shared" si="98"/>
        <v>0</v>
      </c>
      <c r="AF557" s="45"/>
      <c r="AH557" s="45"/>
      <c r="AI557" s="45"/>
      <c r="AJ557" s="45"/>
      <c r="AK557" s="45"/>
      <c r="AL557" s="45"/>
      <c r="AM557" s="45"/>
      <c r="AN557" s="44">
        <f t="shared" si="99"/>
        <v>0</v>
      </c>
      <c r="AP557" s="396">
        <f t="array" ref="AP557">SUMPRODUCT(V$18:V$217*(H$18:H$217=$D557)*(J$18:J$217))</f>
        <v>0</v>
      </c>
      <c r="AQ557" s="397">
        <f t="shared" si="101"/>
        <v>0</v>
      </c>
      <c r="AR557" s="398">
        <f t="shared" si="102"/>
        <v>0</v>
      </c>
      <c r="AS557" s="397">
        <f t="array" ref="AS557">SUMPRODUCT(AF$18:AF$217*(H$18:H$217=$D557)*(J$18:J$217))</f>
        <v>0</v>
      </c>
      <c r="AT557" s="397">
        <f t="shared" si="103"/>
        <v>0</v>
      </c>
      <c r="AU557" s="398">
        <f t="shared" si="104"/>
        <v>0</v>
      </c>
      <c r="AV557" s="399" t="str">
        <f t="shared" si="105"/>
        <v/>
      </c>
    </row>
    <row r="558" spans="1:48" x14ac:dyDescent="0.2">
      <c r="A558" s="46">
        <f t="shared" si="100"/>
        <v>541</v>
      </c>
      <c r="B558" s="378" t="str">
        <f>IFERROR(VLOOKUP(G558,'AM23.Param'!$C$61:$D$407,2,FALSE),"")</f>
        <v/>
      </c>
      <c r="C558" s="379"/>
      <c r="D558" s="380"/>
      <c r="E558" s="379"/>
      <c r="F558" s="380"/>
      <c r="G558" s="379"/>
      <c r="H558" s="380"/>
      <c r="I558" s="381" t="str">
        <f t="shared" si="96"/>
        <v/>
      </c>
      <c r="J558" s="382"/>
      <c r="K558" s="382"/>
      <c r="L558" s="379"/>
      <c r="M558" s="380"/>
      <c r="N558" s="379"/>
      <c r="O558" s="379"/>
      <c r="P558" s="383"/>
      <c r="Q558" s="383"/>
      <c r="R558" s="383"/>
      <c r="S558" s="384">
        <f t="shared" si="97"/>
        <v>0</v>
      </c>
      <c r="U558" s="30">
        <v>541</v>
      </c>
      <c r="V558" s="42"/>
      <c r="X558" s="42"/>
      <c r="Y558" s="42"/>
      <c r="Z558" s="43">
        <f>SUMIFS('AM23.Financial Instruments'!O$7:O$223,'AM23.Financial Instruments'!$M$7:$M$223,D560)</f>
        <v>0</v>
      </c>
      <c r="AA558" s="42"/>
      <c r="AB558" s="42"/>
      <c r="AC558" s="42"/>
      <c r="AD558" s="44">
        <f t="shared" si="98"/>
        <v>0</v>
      </c>
      <c r="AF558" s="45"/>
      <c r="AH558" s="45"/>
      <c r="AI558" s="45"/>
      <c r="AJ558" s="45"/>
      <c r="AK558" s="45"/>
      <c r="AL558" s="45"/>
      <c r="AM558" s="45"/>
      <c r="AN558" s="44">
        <f t="shared" si="99"/>
        <v>0</v>
      </c>
      <c r="AP558" s="396">
        <f t="array" ref="AP558">SUMPRODUCT(V$18:V$217*(H$18:H$217=$D558)*(J$18:J$217))</f>
        <v>0</v>
      </c>
      <c r="AQ558" s="397">
        <f t="shared" si="101"/>
        <v>0</v>
      </c>
      <c r="AR558" s="398">
        <f t="shared" si="102"/>
        <v>0</v>
      </c>
      <c r="AS558" s="397">
        <f t="array" ref="AS558">SUMPRODUCT(AF$18:AF$217*(H$18:H$217=$D558)*(J$18:J$217))</f>
        <v>0</v>
      </c>
      <c r="AT558" s="397">
        <f t="shared" si="103"/>
        <v>0</v>
      </c>
      <c r="AU558" s="398">
        <f t="shared" si="104"/>
        <v>0</v>
      </c>
      <c r="AV558" s="399" t="str">
        <f t="shared" si="105"/>
        <v/>
      </c>
    </row>
    <row r="559" spans="1:48" x14ac:dyDescent="0.2">
      <c r="A559" s="46">
        <f t="shared" si="100"/>
        <v>542</v>
      </c>
      <c r="B559" s="378" t="str">
        <f>IFERROR(VLOOKUP(G559,'AM23.Param'!$C$61:$D$407,2,FALSE),"")</f>
        <v/>
      </c>
      <c r="C559" s="379"/>
      <c r="D559" s="380"/>
      <c r="E559" s="379"/>
      <c r="F559" s="380"/>
      <c r="G559" s="379"/>
      <c r="H559" s="380"/>
      <c r="I559" s="381" t="str">
        <f t="shared" si="96"/>
        <v/>
      </c>
      <c r="J559" s="382"/>
      <c r="K559" s="382"/>
      <c r="L559" s="379"/>
      <c r="M559" s="380"/>
      <c r="N559" s="379"/>
      <c r="O559" s="379"/>
      <c r="P559" s="383"/>
      <c r="Q559" s="383"/>
      <c r="R559" s="383"/>
      <c r="S559" s="384">
        <f t="shared" si="97"/>
        <v>0</v>
      </c>
      <c r="U559" s="30">
        <v>542</v>
      </c>
      <c r="V559" s="42"/>
      <c r="X559" s="42"/>
      <c r="Y559" s="42"/>
      <c r="Z559" s="43">
        <f>SUMIFS('AM23.Financial Instruments'!O$7:O$223,'AM23.Financial Instruments'!$M$7:$M$223,D561)</f>
        <v>0</v>
      </c>
      <c r="AA559" s="42"/>
      <c r="AB559" s="42"/>
      <c r="AC559" s="42"/>
      <c r="AD559" s="44">
        <f t="shared" si="98"/>
        <v>0</v>
      </c>
      <c r="AF559" s="45"/>
      <c r="AH559" s="45"/>
      <c r="AI559" s="45"/>
      <c r="AJ559" s="45"/>
      <c r="AK559" s="45"/>
      <c r="AL559" s="45"/>
      <c r="AM559" s="45"/>
      <c r="AN559" s="44">
        <f t="shared" si="99"/>
        <v>0</v>
      </c>
      <c r="AP559" s="396">
        <f t="array" ref="AP559">SUMPRODUCT(V$18:V$217*(H$18:H$217=$D559)*(J$18:J$217))</f>
        <v>0</v>
      </c>
      <c r="AQ559" s="397">
        <f t="shared" si="101"/>
        <v>0</v>
      </c>
      <c r="AR559" s="398">
        <f t="shared" si="102"/>
        <v>0</v>
      </c>
      <c r="AS559" s="397">
        <f t="array" ref="AS559">SUMPRODUCT(AF$18:AF$217*(H$18:H$217=$D559)*(J$18:J$217))</f>
        <v>0</v>
      </c>
      <c r="AT559" s="397">
        <f t="shared" si="103"/>
        <v>0</v>
      </c>
      <c r="AU559" s="398">
        <f t="shared" si="104"/>
        <v>0</v>
      </c>
      <c r="AV559" s="399" t="str">
        <f t="shared" si="105"/>
        <v/>
      </c>
    </row>
    <row r="560" spans="1:48" x14ac:dyDescent="0.2">
      <c r="A560" s="46">
        <f t="shared" si="100"/>
        <v>543</v>
      </c>
      <c r="B560" s="378" t="str">
        <f>IFERROR(VLOOKUP(G560,'AM23.Param'!$C$61:$D$407,2,FALSE),"")</f>
        <v/>
      </c>
      <c r="C560" s="379"/>
      <c r="D560" s="380"/>
      <c r="E560" s="379"/>
      <c r="F560" s="380"/>
      <c r="G560" s="379"/>
      <c r="H560" s="380"/>
      <c r="I560" s="381" t="str">
        <f t="shared" si="96"/>
        <v/>
      </c>
      <c r="J560" s="382"/>
      <c r="K560" s="382"/>
      <c r="L560" s="379"/>
      <c r="M560" s="380"/>
      <c r="N560" s="379"/>
      <c r="O560" s="379"/>
      <c r="P560" s="383"/>
      <c r="Q560" s="383"/>
      <c r="R560" s="383"/>
      <c r="S560" s="384">
        <f t="shared" si="97"/>
        <v>0</v>
      </c>
      <c r="U560" s="30">
        <v>543</v>
      </c>
      <c r="V560" s="42"/>
      <c r="X560" s="42"/>
      <c r="Y560" s="42"/>
      <c r="Z560" s="43">
        <f>SUMIFS('AM23.Financial Instruments'!O$7:O$223,'AM23.Financial Instruments'!$M$7:$M$223,D562)</f>
        <v>0</v>
      </c>
      <c r="AA560" s="42"/>
      <c r="AB560" s="42"/>
      <c r="AC560" s="42"/>
      <c r="AD560" s="44">
        <f t="shared" si="98"/>
        <v>0</v>
      </c>
      <c r="AF560" s="45"/>
      <c r="AH560" s="45"/>
      <c r="AI560" s="45"/>
      <c r="AJ560" s="45"/>
      <c r="AK560" s="45"/>
      <c r="AL560" s="45"/>
      <c r="AM560" s="45"/>
      <c r="AN560" s="44">
        <f t="shared" si="99"/>
        <v>0</v>
      </c>
      <c r="AP560" s="396">
        <f t="array" ref="AP560">SUMPRODUCT(V$18:V$217*(H$18:H$217=$D560)*(J$18:J$217))</f>
        <v>0</v>
      </c>
      <c r="AQ560" s="397">
        <f t="shared" si="101"/>
        <v>0</v>
      </c>
      <c r="AR560" s="398">
        <f t="shared" si="102"/>
        <v>0</v>
      </c>
      <c r="AS560" s="397">
        <f t="array" ref="AS560">SUMPRODUCT(AF$18:AF$217*(H$18:H$217=$D560)*(J$18:J$217))</f>
        <v>0</v>
      </c>
      <c r="AT560" s="397">
        <f t="shared" si="103"/>
        <v>0</v>
      </c>
      <c r="AU560" s="398">
        <f t="shared" si="104"/>
        <v>0</v>
      </c>
      <c r="AV560" s="399" t="str">
        <f t="shared" si="105"/>
        <v/>
      </c>
    </row>
    <row r="561" spans="1:48" x14ac:dyDescent="0.2">
      <c r="A561" s="46">
        <f t="shared" si="100"/>
        <v>544</v>
      </c>
      <c r="B561" s="378" t="str">
        <f>IFERROR(VLOOKUP(G561,'AM23.Param'!$C$61:$D$407,2,FALSE),"")</f>
        <v/>
      </c>
      <c r="C561" s="379"/>
      <c r="D561" s="380"/>
      <c r="E561" s="379"/>
      <c r="F561" s="380"/>
      <c r="G561" s="379"/>
      <c r="H561" s="380"/>
      <c r="I561" s="381" t="str">
        <f t="shared" si="96"/>
        <v/>
      </c>
      <c r="J561" s="382"/>
      <c r="K561" s="382"/>
      <c r="L561" s="379"/>
      <c r="M561" s="380"/>
      <c r="N561" s="379"/>
      <c r="O561" s="379"/>
      <c r="P561" s="383"/>
      <c r="Q561" s="383"/>
      <c r="R561" s="383"/>
      <c r="S561" s="384">
        <f t="shared" si="97"/>
        <v>0</v>
      </c>
      <c r="U561" s="30">
        <v>544</v>
      </c>
      <c r="V561" s="42"/>
      <c r="X561" s="42"/>
      <c r="Y561" s="42"/>
      <c r="Z561" s="43">
        <f>SUMIFS('AM23.Financial Instruments'!O$7:O$223,'AM23.Financial Instruments'!$M$7:$M$223,D563)</f>
        <v>0</v>
      </c>
      <c r="AA561" s="42"/>
      <c r="AB561" s="42"/>
      <c r="AC561" s="42"/>
      <c r="AD561" s="44">
        <f t="shared" si="98"/>
        <v>0</v>
      </c>
      <c r="AF561" s="45"/>
      <c r="AH561" s="45"/>
      <c r="AI561" s="45"/>
      <c r="AJ561" s="45"/>
      <c r="AK561" s="45"/>
      <c r="AL561" s="45"/>
      <c r="AM561" s="45"/>
      <c r="AN561" s="44">
        <f t="shared" si="99"/>
        <v>0</v>
      </c>
      <c r="AP561" s="396">
        <f t="array" ref="AP561">SUMPRODUCT(V$18:V$217*(H$18:H$217=$D561)*(J$18:J$217))</f>
        <v>0</v>
      </c>
      <c r="AQ561" s="397">
        <f t="shared" si="101"/>
        <v>0</v>
      </c>
      <c r="AR561" s="398">
        <f t="shared" si="102"/>
        <v>0</v>
      </c>
      <c r="AS561" s="397">
        <f t="array" ref="AS561">SUMPRODUCT(AF$18:AF$217*(H$18:H$217=$D561)*(J$18:J$217))</f>
        <v>0</v>
      </c>
      <c r="AT561" s="397">
        <f t="shared" si="103"/>
        <v>0</v>
      </c>
      <c r="AU561" s="398">
        <f t="shared" si="104"/>
        <v>0</v>
      </c>
      <c r="AV561" s="399" t="str">
        <f t="shared" si="105"/>
        <v/>
      </c>
    </row>
    <row r="562" spans="1:48" x14ac:dyDescent="0.2">
      <c r="A562" s="46">
        <f t="shared" si="100"/>
        <v>545</v>
      </c>
      <c r="B562" s="378" t="str">
        <f>IFERROR(VLOOKUP(G562,'AM23.Param'!$C$61:$D$407,2,FALSE),"")</f>
        <v/>
      </c>
      <c r="C562" s="379"/>
      <c r="D562" s="380"/>
      <c r="E562" s="379"/>
      <c r="F562" s="380"/>
      <c r="G562" s="379"/>
      <c r="H562" s="380"/>
      <c r="I562" s="381" t="str">
        <f t="shared" si="96"/>
        <v/>
      </c>
      <c r="J562" s="382"/>
      <c r="K562" s="382"/>
      <c r="L562" s="379"/>
      <c r="M562" s="380"/>
      <c r="N562" s="379"/>
      <c r="O562" s="379"/>
      <c r="P562" s="383"/>
      <c r="Q562" s="383"/>
      <c r="R562" s="383"/>
      <c r="S562" s="384">
        <f t="shared" si="97"/>
        <v>0</v>
      </c>
      <c r="U562" s="30">
        <v>545</v>
      </c>
      <c r="V562" s="42"/>
      <c r="X562" s="42"/>
      <c r="Y562" s="42"/>
      <c r="Z562" s="43">
        <f>SUMIFS('AM23.Financial Instruments'!O$7:O$223,'AM23.Financial Instruments'!$M$7:$M$223,D564)</f>
        <v>0</v>
      </c>
      <c r="AA562" s="42"/>
      <c r="AB562" s="42"/>
      <c r="AC562" s="42"/>
      <c r="AD562" s="44">
        <f t="shared" si="98"/>
        <v>0</v>
      </c>
      <c r="AF562" s="45"/>
      <c r="AH562" s="45"/>
      <c r="AI562" s="45"/>
      <c r="AJ562" s="45"/>
      <c r="AK562" s="45"/>
      <c r="AL562" s="45"/>
      <c r="AM562" s="45"/>
      <c r="AN562" s="44">
        <f t="shared" si="99"/>
        <v>0</v>
      </c>
      <c r="AP562" s="396">
        <f t="array" ref="AP562">SUMPRODUCT(V$18:V$217*(H$18:H$217=$D562)*(J$18:J$217))</f>
        <v>0</v>
      </c>
      <c r="AQ562" s="397">
        <f t="shared" si="101"/>
        <v>0</v>
      </c>
      <c r="AR562" s="398">
        <f t="shared" si="102"/>
        <v>0</v>
      </c>
      <c r="AS562" s="397">
        <f t="array" ref="AS562">SUMPRODUCT(AF$18:AF$217*(H$18:H$217=$D562)*(J$18:J$217))</f>
        <v>0</v>
      </c>
      <c r="AT562" s="397">
        <f t="shared" si="103"/>
        <v>0</v>
      </c>
      <c r="AU562" s="398">
        <f t="shared" si="104"/>
        <v>0</v>
      </c>
      <c r="AV562" s="399" t="str">
        <f t="shared" si="105"/>
        <v/>
      </c>
    </row>
    <row r="563" spans="1:48" x14ac:dyDescent="0.2">
      <c r="A563" s="46">
        <f t="shared" si="100"/>
        <v>546</v>
      </c>
      <c r="B563" s="378" t="str">
        <f>IFERROR(VLOOKUP(G563,'AM23.Param'!$C$61:$D$407,2,FALSE),"")</f>
        <v/>
      </c>
      <c r="C563" s="379"/>
      <c r="D563" s="380"/>
      <c r="E563" s="379"/>
      <c r="F563" s="380"/>
      <c r="G563" s="379"/>
      <c r="H563" s="380"/>
      <c r="I563" s="381" t="str">
        <f t="shared" si="96"/>
        <v/>
      </c>
      <c r="J563" s="382"/>
      <c r="K563" s="382"/>
      <c r="L563" s="379"/>
      <c r="M563" s="380"/>
      <c r="N563" s="379"/>
      <c r="O563" s="379"/>
      <c r="P563" s="383"/>
      <c r="Q563" s="383"/>
      <c r="R563" s="383"/>
      <c r="S563" s="384">
        <f t="shared" si="97"/>
        <v>0</v>
      </c>
      <c r="U563" s="30">
        <v>546</v>
      </c>
      <c r="V563" s="42"/>
      <c r="X563" s="42"/>
      <c r="Y563" s="42"/>
      <c r="Z563" s="43">
        <f>SUMIFS('AM23.Financial Instruments'!O$7:O$223,'AM23.Financial Instruments'!$M$7:$M$223,D565)</f>
        <v>0</v>
      </c>
      <c r="AA563" s="42"/>
      <c r="AB563" s="42"/>
      <c r="AC563" s="42"/>
      <c r="AD563" s="44">
        <f t="shared" si="98"/>
        <v>0</v>
      </c>
      <c r="AF563" s="45"/>
      <c r="AH563" s="45"/>
      <c r="AI563" s="45"/>
      <c r="AJ563" s="45"/>
      <c r="AK563" s="45"/>
      <c r="AL563" s="45"/>
      <c r="AM563" s="45"/>
      <c r="AN563" s="44">
        <f t="shared" si="99"/>
        <v>0</v>
      </c>
      <c r="AP563" s="396">
        <f t="array" ref="AP563">SUMPRODUCT(V$18:V$217*(H$18:H$217=$D563)*(J$18:J$217))</f>
        <v>0</v>
      </c>
      <c r="AQ563" s="397">
        <f t="shared" si="101"/>
        <v>0</v>
      </c>
      <c r="AR563" s="398">
        <f t="shared" si="102"/>
        <v>0</v>
      </c>
      <c r="AS563" s="397">
        <f t="array" ref="AS563">SUMPRODUCT(AF$18:AF$217*(H$18:H$217=$D563)*(J$18:J$217))</f>
        <v>0</v>
      </c>
      <c r="AT563" s="397">
        <f t="shared" si="103"/>
        <v>0</v>
      </c>
      <c r="AU563" s="398">
        <f t="shared" si="104"/>
        <v>0</v>
      </c>
      <c r="AV563" s="399" t="str">
        <f t="shared" si="105"/>
        <v/>
      </c>
    </row>
    <row r="564" spans="1:48" x14ac:dyDescent="0.2">
      <c r="A564" s="46">
        <f t="shared" si="100"/>
        <v>547</v>
      </c>
      <c r="B564" s="378" t="str">
        <f>IFERROR(VLOOKUP(G564,'AM23.Param'!$C$61:$D$407,2,FALSE),"")</f>
        <v/>
      </c>
      <c r="C564" s="379"/>
      <c r="D564" s="380"/>
      <c r="E564" s="379"/>
      <c r="F564" s="380"/>
      <c r="G564" s="379"/>
      <c r="H564" s="380"/>
      <c r="I564" s="381" t="str">
        <f t="shared" si="96"/>
        <v/>
      </c>
      <c r="J564" s="382"/>
      <c r="K564" s="382"/>
      <c r="L564" s="379"/>
      <c r="M564" s="380"/>
      <c r="N564" s="379"/>
      <c r="O564" s="379"/>
      <c r="P564" s="383"/>
      <c r="Q564" s="383"/>
      <c r="R564" s="383"/>
      <c r="S564" s="384">
        <f t="shared" si="97"/>
        <v>0</v>
      </c>
      <c r="U564" s="30">
        <v>547</v>
      </c>
      <c r="V564" s="42"/>
      <c r="X564" s="42"/>
      <c r="Y564" s="42"/>
      <c r="Z564" s="43">
        <f>SUMIFS('AM23.Financial Instruments'!O$7:O$223,'AM23.Financial Instruments'!$M$7:$M$223,D566)</f>
        <v>0</v>
      </c>
      <c r="AA564" s="42"/>
      <c r="AB564" s="42"/>
      <c r="AC564" s="42"/>
      <c r="AD564" s="44">
        <f t="shared" si="98"/>
        <v>0</v>
      </c>
      <c r="AF564" s="45"/>
      <c r="AH564" s="45"/>
      <c r="AI564" s="45"/>
      <c r="AJ564" s="45"/>
      <c r="AK564" s="45"/>
      <c r="AL564" s="45"/>
      <c r="AM564" s="45"/>
      <c r="AN564" s="44">
        <f t="shared" si="99"/>
        <v>0</v>
      </c>
      <c r="AP564" s="396">
        <f t="array" ref="AP564">SUMPRODUCT(V$18:V$217*(H$18:H$217=$D564)*(J$18:J$217))</f>
        <v>0</v>
      </c>
      <c r="AQ564" s="397">
        <f t="shared" si="101"/>
        <v>0</v>
      </c>
      <c r="AR564" s="398">
        <f t="shared" si="102"/>
        <v>0</v>
      </c>
      <c r="AS564" s="397">
        <f t="array" ref="AS564">SUMPRODUCT(AF$18:AF$217*(H$18:H$217=$D564)*(J$18:J$217))</f>
        <v>0</v>
      </c>
      <c r="AT564" s="397">
        <f t="shared" si="103"/>
        <v>0</v>
      </c>
      <c r="AU564" s="398">
        <f t="shared" si="104"/>
        <v>0</v>
      </c>
      <c r="AV564" s="399" t="str">
        <f t="shared" si="105"/>
        <v/>
      </c>
    </row>
    <row r="565" spans="1:48" x14ac:dyDescent="0.2">
      <c r="A565" s="46">
        <f t="shared" si="100"/>
        <v>548</v>
      </c>
      <c r="B565" s="378" t="str">
        <f>IFERROR(VLOOKUP(G565,'AM23.Param'!$C$61:$D$407,2,FALSE),"")</f>
        <v/>
      </c>
      <c r="C565" s="379"/>
      <c r="D565" s="380"/>
      <c r="E565" s="379"/>
      <c r="F565" s="380"/>
      <c r="G565" s="379"/>
      <c r="H565" s="380"/>
      <c r="I565" s="381" t="str">
        <f t="shared" si="96"/>
        <v/>
      </c>
      <c r="J565" s="382"/>
      <c r="K565" s="382"/>
      <c r="L565" s="379"/>
      <c r="M565" s="380"/>
      <c r="N565" s="379"/>
      <c r="O565" s="379"/>
      <c r="P565" s="383"/>
      <c r="Q565" s="383"/>
      <c r="R565" s="383"/>
      <c r="S565" s="384">
        <f t="shared" si="97"/>
        <v>0</v>
      </c>
      <c r="U565" s="30">
        <v>548</v>
      </c>
      <c r="V565" s="42"/>
      <c r="X565" s="42"/>
      <c r="Y565" s="42"/>
      <c r="Z565" s="43">
        <f>SUMIFS('AM23.Financial Instruments'!O$7:O$223,'AM23.Financial Instruments'!$M$7:$M$223,D567)</f>
        <v>0</v>
      </c>
      <c r="AA565" s="42"/>
      <c r="AB565" s="42"/>
      <c r="AC565" s="42"/>
      <c r="AD565" s="44">
        <f t="shared" si="98"/>
        <v>0</v>
      </c>
      <c r="AF565" s="45"/>
      <c r="AH565" s="45"/>
      <c r="AI565" s="45"/>
      <c r="AJ565" s="45"/>
      <c r="AK565" s="45"/>
      <c r="AL565" s="45"/>
      <c r="AM565" s="45"/>
      <c r="AN565" s="44">
        <f t="shared" si="99"/>
        <v>0</v>
      </c>
      <c r="AP565" s="396">
        <f t="array" ref="AP565">SUMPRODUCT(V$18:V$217*(H$18:H$217=$D565)*(J$18:J$217))</f>
        <v>0</v>
      </c>
      <c r="AQ565" s="397">
        <f t="shared" si="101"/>
        <v>0</v>
      </c>
      <c r="AR565" s="398">
        <f t="shared" si="102"/>
        <v>0</v>
      </c>
      <c r="AS565" s="397">
        <f t="array" ref="AS565">SUMPRODUCT(AF$18:AF$217*(H$18:H$217=$D565)*(J$18:J$217))</f>
        <v>0</v>
      </c>
      <c r="AT565" s="397">
        <f t="shared" si="103"/>
        <v>0</v>
      </c>
      <c r="AU565" s="398">
        <f t="shared" si="104"/>
        <v>0</v>
      </c>
      <c r="AV565" s="399" t="str">
        <f t="shared" si="105"/>
        <v/>
      </c>
    </row>
    <row r="566" spans="1:48" x14ac:dyDescent="0.2">
      <c r="A566" s="46">
        <f t="shared" si="100"/>
        <v>549</v>
      </c>
      <c r="B566" s="378" t="str">
        <f>IFERROR(VLOOKUP(G566,'AM23.Param'!$C$61:$D$407,2,FALSE),"")</f>
        <v/>
      </c>
      <c r="C566" s="379"/>
      <c r="D566" s="380"/>
      <c r="E566" s="379"/>
      <c r="F566" s="380"/>
      <c r="G566" s="379"/>
      <c r="H566" s="380"/>
      <c r="I566" s="381" t="str">
        <f t="shared" si="96"/>
        <v/>
      </c>
      <c r="J566" s="382"/>
      <c r="K566" s="382"/>
      <c r="L566" s="379"/>
      <c r="M566" s="380"/>
      <c r="N566" s="379"/>
      <c r="O566" s="379"/>
      <c r="P566" s="383"/>
      <c r="Q566" s="383"/>
      <c r="R566" s="383"/>
      <c r="S566" s="384">
        <f t="shared" si="97"/>
        <v>0</v>
      </c>
      <c r="U566" s="30">
        <v>549</v>
      </c>
      <c r="V566" s="42"/>
      <c r="X566" s="42"/>
      <c r="Y566" s="42"/>
      <c r="Z566" s="43">
        <f>SUMIFS('AM23.Financial Instruments'!O$7:O$223,'AM23.Financial Instruments'!$M$7:$M$223,D568)</f>
        <v>0</v>
      </c>
      <c r="AA566" s="42"/>
      <c r="AB566" s="42"/>
      <c r="AC566" s="42"/>
      <c r="AD566" s="44">
        <f t="shared" si="98"/>
        <v>0</v>
      </c>
      <c r="AF566" s="45"/>
      <c r="AH566" s="45"/>
      <c r="AI566" s="45"/>
      <c r="AJ566" s="45"/>
      <c r="AK566" s="45"/>
      <c r="AL566" s="45"/>
      <c r="AM566" s="45"/>
      <c r="AN566" s="44">
        <f t="shared" si="99"/>
        <v>0</v>
      </c>
      <c r="AP566" s="396">
        <f t="array" ref="AP566">SUMPRODUCT(V$18:V$217*(H$18:H$217=$D566)*(J$18:J$217))</f>
        <v>0</v>
      </c>
      <c r="AQ566" s="397">
        <f t="shared" si="101"/>
        <v>0</v>
      </c>
      <c r="AR566" s="398">
        <f t="shared" si="102"/>
        <v>0</v>
      </c>
      <c r="AS566" s="397">
        <f t="array" ref="AS566">SUMPRODUCT(AF$18:AF$217*(H$18:H$217=$D566)*(J$18:J$217))</f>
        <v>0</v>
      </c>
      <c r="AT566" s="397">
        <f t="shared" si="103"/>
        <v>0</v>
      </c>
      <c r="AU566" s="398">
        <f t="shared" si="104"/>
        <v>0</v>
      </c>
      <c r="AV566" s="399" t="str">
        <f t="shared" si="105"/>
        <v/>
      </c>
    </row>
    <row r="567" spans="1:48" x14ac:dyDescent="0.2">
      <c r="A567" s="46">
        <f t="shared" si="100"/>
        <v>550</v>
      </c>
      <c r="B567" s="378" t="str">
        <f>IFERROR(VLOOKUP(G567,'AM23.Param'!$C$61:$D$407,2,FALSE),"")</f>
        <v/>
      </c>
      <c r="C567" s="379"/>
      <c r="D567" s="380"/>
      <c r="E567" s="379"/>
      <c r="F567" s="380"/>
      <c r="G567" s="379"/>
      <c r="H567" s="380"/>
      <c r="I567" s="381" t="str">
        <f t="shared" si="96"/>
        <v/>
      </c>
      <c r="J567" s="382"/>
      <c r="K567" s="382"/>
      <c r="L567" s="379"/>
      <c r="M567" s="380"/>
      <c r="N567" s="379"/>
      <c r="O567" s="379"/>
      <c r="P567" s="383"/>
      <c r="Q567" s="383"/>
      <c r="R567" s="383"/>
      <c r="S567" s="384">
        <f t="shared" si="97"/>
        <v>0</v>
      </c>
      <c r="U567" s="30">
        <v>550</v>
      </c>
      <c r="V567" s="42"/>
      <c r="X567" s="42"/>
      <c r="Y567" s="42"/>
      <c r="Z567" s="43">
        <f>SUMIFS('AM23.Financial Instruments'!O$7:O$223,'AM23.Financial Instruments'!$M$7:$M$223,D569)</f>
        <v>0</v>
      </c>
      <c r="AA567" s="42"/>
      <c r="AB567" s="42"/>
      <c r="AC567" s="42"/>
      <c r="AD567" s="44">
        <f t="shared" si="98"/>
        <v>0</v>
      </c>
      <c r="AF567" s="45"/>
      <c r="AH567" s="45"/>
      <c r="AI567" s="45"/>
      <c r="AJ567" s="45"/>
      <c r="AK567" s="45"/>
      <c r="AL567" s="45"/>
      <c r="AM567" s="45"/>
      <c r="AN567" s="44">
        <f t="shared" si="99"/>
        <v>0</v>
      </c>
      <c r="AP567" s="396">
        <f t="array" ref="AP567">SUMPRODUCT(V$18:V$217*(H$18:H$217=$D567)*(J$18:J$217))</f>
        <v>0</v>
      </c>
      <c r="AQ567" s="397">
        <f t="shared" si="101"/>
        <v>0</v>
      </c>
      <c r="AR567" s="398">
        <f t="shared" si="102"/>
        <v>0</v>
      </c>
      <c r="AS567" s="397">
        <f t="array" ref="AS567">SUMPRODUCT(AF$18:AF$217*(H$18:H$217=$D567)*(J$18:J$217))</f>
        <v>0</v>
      </c>
      <c r="AT567" s="397">
        <f t="shared" si="103"/>
        <v>0</v>
      </c>
      <c r="AU567" s="398">
        <f t="shared" si="104"/>
        <v>0</v>
      </c>
      <c r="AV567" s="399" t="str">
        <f t="shared" si="105"/>
        <v/>
      </c>
    </row>
    <row r="568" spans="1:48" x14ac:dyDescent="0.2">
      <c r="A568" s="46">
        <f t="shared" si="100"/>
        <v>551</v>
      </c>
      <c r="B568" s="378" t="str">
        <f>IFERROR(VLOOKUP(G568,'AM23.Param'!$C$61:$D$407,2,FALSE),"")</f>
        <v/>
      </c>
      <c r="C568" s="379"/>
      <c r="D568" s="380"/>
      <c r="E568" s="379"/>
      <c r="F568" s="380"/>
      <c r="G568" s="379"/>
      <c r="H568" s="380"/>
      <c r="I568" s="381" t="str">
        <f t="shared" si="96"/>
        <v/>
      </c>
      <c r="J568" s="382"/>
      <c r="K568" s="382"/>
      <c r="L568" s="379"/>
      <c r="M568" s="380"/>
      <c r="N568" s="379"/>
      <c r="O568" s="379"/>
      <c r="P568" s="383"/>
      <c r="Q568" s="383"/>
      <c r="R568" s="383"/>
      <c r="S568" s="384">
        <f t="shared" si="97"/>
        <v>0</v>
      </c>
      <c r="U568" s="30">
        <v>551</v>
      </c>
      <c r="V568" s="42"/>
      <c r="X568" s="42"/>
      <c r="Y568" s="42"/>
      <c r="Z568" s="43">
        <f>SUMIFS('AM23.Financial Instruments'!O$7:O$223,'AM23.Financial Instruments'!$M$7:$M$223,D570)</f>
        <v>0</v>
      </c>
      <c r="AA568" s="42"/>
      <c r="AB568" s="42"/>
      <c r="AC568" s="42"/>
      <c r="AD568" s="44">
        <f t="shared" si="98"/>
        <v>0</v>
      </c>
      <c r="AF568" s="45"/>
      <c r="AH568" s="45"/>
      <c r="AI568" s="45"/>
      <c r="AJ568" s="45"/>
      <c r="AK568" s="45"/>
      <c r="AL568" s="45"/>
      <c r="AM568" s="45"/>
      <c r="AN568" s="44">
        <f t="shared" si="99"/>
        <v>0</v>
      </c>
      <c r="AP568" s="396">
        <f t="array" ref="AP568">SUMPRODUCT(V$18:V$217*(H$18:H$217=$D568)*(J$18:J$217))</f>
        <v>0</v>
      </c>
      <c r="AQ568" s="397">
        <f t="shared" si="101"/>
        <v>0</v>
      </c>
      <c r="AR568" s="398">
        <f t="shared" si="102"/>
        <v>0</v>
      </c>
      <c r="AS568" s="397">
        <f t="array" ref="AS568">SUMPRODUCT(AF$18:AF$217*(H$18:H$217=$D568)*(J$18:J$217))</f>
        <v>0</v>
      </c>
      <c r="AT568" s="397">
        <f t="shared" si="103"/>
        <v>0</v>
      </c>
      <c r="AU568" s="398">
        <f t="shared" si="104"/>
        <v>0</v>
      </c>
      <c r="AV568" s="399" t="str">
        <f t="shared" si="105"/>
        <v/>
      </c>
    </row>
    <row r="569" spans="1:48" x14ac:dyDescent="0.2">
      <c r="A569" s="46">
        <f t="shared" si="100"/>
        <v>552</v>
      </c>
      <c r="B569" s="378" t="str">
        <f>IFERROR(VLOOKUP(G569,'AM23.Param'!$C$61:$D$407,2,FALSE),"")</f>
        <v/>
      </c>
      <c r="C569" s="379"/>
      <c r="D569" s="380"/>
      <c r="E569" s="379"/>
      <c r="F569" s="380"/>
      <c r="G569" s="379"/>
      <c r="H569" s="380"/>
      <c r="I569" s="381" t="str">
        <f t="shared" si="96"/>
        <v/>
      </c>
      <c r="J569" s="382"/>
      <c r="K569" s="382"/>
      <c r="L569" s="379"/>
      <c r="M569" s="380"/>
      <c r="N569" s="379"/>
      <c r="O569" s="379"/>
      <c r="P569" s="383"/>
      <c r="Q569" s="383"/>
      <c r="R569" s="383"/>
      <c r="S569" s="384">
        <f t="shared" si="97"/>
        <v>0</v>
      </c>
      <c r="U569" s="30">
        <v>552</v>
      </c>
      <c r="V569" s="42"/>
      <c r="X569" s="42"/>
      <c r="Y569" s="42"/>
      <c r="Z569" s="43">
        <f>SUMIFS('AM23.Financial Instruments'!O$7:O$223,'AM23.Financial Instruments'!$M$7:$M$223,D571)</f>
        <v>0</v>
      </c>
      <c r="AA569" s="42"/>
      <c r="AB569" s="42"/>
      <c r="AC569" s="42"/>
      <c r="AD569" s="44">
        <f t="shared" si="98"/>
        <v>0</v>
      </c>
      <c r="AF569" s="45"/>
      <c r="AH569" s="45"/>
      <c r="AI569" s="45"/>
      <c r="AJ569" s="45"/>
      <c r="AK569" s="45"/>
      <c r="AL569" s="45"/>
      <c r="AM569" s="45"/>
      <c r="AN569" s="44">
        <f t="shared" si="99"/>
        <v>0</v>
      </c>
      <c r="AP569" s="396">
        <f t="array" ref="AP569">SUMPRODUCT(V$18:V$217*(H$18:H$217=$D569)*(J$18:J$217))</f>
        <v>0</v>
      </c>
      <c r="AQ569" s="397">
        <f t="shared" si="101"/>
        <v>0</v>
      </c>
      <c r="AR569" s="398">
        <f t="shared" si="102"/>
        <v>0</v>
      </c>
      <c r="AS569" s="397">
        <f t="array" ref="AS569">SUMPRODUCT(AF$18:AF$217*(H$18:H$217=$D569)*(J$18:J$217))</f>
        <v>0</v>
      </c>
      <c r="AT569" s="397">
        <f t="shared" si="103"/>
        <v>0</v>
      </c>
      <c r="AU569" s="398">
        <f t="shared" si="104"/>
        <v>0</v>
      </c>
      <c r="AV569" s="399" t="str">
        <f t="shared" si="105"/>
        <v/>
      </c>
    </row>
    <row r="570" spans="1:48" x14ac:dyDescent="0.2">
      <c r="A570" s="46">
        <f t="shared" si="100"/>
        <v>553</v>
      </c>
      <c r="B570" s="378" t="str">
        <f>IFERROR(VLOOKUP(G570,'AM23.Param'!$C$61:$D$407,2,FALSE),"")</f>
        <v/>
      </c>
      <c r="C570" s="379"/>
      <c r="D570" s="380"/>
      <c r="E570" s="379"/>
      <c r="F570" s="380"/>
      <c r="G570" s="379"/>
      <c r="H570" s="380"/>
      <c r="I570" s="381" t="str">
        <f t="shared" si="96"/>
        <v/>
      </c>
      <c r="J570" s="382"/>
      <c r="K570" s="382"/>
      <c r="L570" s="379"/>
      <c r="M570" s="380"/>
      <c r="N570" s="379"/>
      <c r="O570" s="379"/>
      <c r="P570" s="383"/>
      <c r="Q570" s="383"/>
      <c r="R570" s="383"/>
      <c r="S570" s="384">
        <f t="shared" si="97"/>
        <v>0</v>
      </c>
      <c r="U570" s="30">
        <v>553</v>
      </c>
      <c r="V570" s="42"/>
      <c r="X570" s="42"/>
      <c r="Y570" s="42"/>
      <c r="Z570" s="43">
        <f>SUMIFS('AM23.Financial Instruments'!O$7:O$223,'AM23.Financial Instruments'!$M$7:$M$223,D572)</f>
        <v>0</v>
      </c>
      <c r="AA570" s="42"/>
      <c r="AB570" s="42"/>
      <c r="AC570" s="42"/>
      <c r="AD570" s="44">
        <f t="shared" si="98"/>
        <v>0</v>
      </c>
      <c r="AF570" s="45"/>
      <c r="AH570" s="45"/>
      <c r="AI570" s="45"/>
      <c r="AJ570" s="45"/>
      <c r="AK570" s="45"/>
      <c r="AL570" s="45"/>
      <c r="AM570" s="45"/>
      <c r="AN570" s="44">
        <f t="shared" si="99"/>
        <v>0</v>
      </c>
      <c r="AP570" s="396">
        <f t="array" ref="AP570">SUMPRODUCT(V$18:V$217*(H$18:H$217=$D570)*(J$18:J$217))</f>
        <v>0</v>
      </c>
      <c r="AQ570" s="397">
        <f t="shared" si="101"/>
        <v>0</v>
      </c>
      <c r="AR570" s="398">
        <f t="shared" si="102"/>
        <v>0</v>
      </c>
      <c r="AS570" s="397">
        <f t="array" ref="AS570">SUMPRODUCT(AF$18:AF$217*(H$18:H$217=$D570)*(J$18:J$217))</f>
        <v>0</v>
      </c>
      <c r="AT570" s="397">
        <f t="shared" si="103"/>
        <v>0</v>
      </c>
      <c r="AU570" s="398">
        <f t="shared" si="104"/>
        <v>0</v>
      </c>
      <c r="AV570" s="399" t="str">
        <f t="shared" si="105"/>
        <v/>
      </c>
    </row>
    <row r="571" spans="1:48" x14ac:dyDescent="0.2">
      <c r="A571" s="46">
        <f t="shared" si="100"/>
        <v>554</v>
      </c>
      <c r="B571" s="378" t="str">
        <f>IFERROR(VLOOKUP(G571,'AM23.Param'!$C$61:$D$407,2,FALSE),"")</f>
        <v/>
      </c>
      <c r="C571" s="379"/>
      <c r="D571" s="380"/>
      <c r="E571" s="379"/>
      <c r="F571" s="380"/>
      <c r="G571" s="379"/>
      <c r="H571" s="380"/>
      <c r="I571" s="381" t="str">
        <f t="shared" si="96"/>
        <v/>
      </c>
      <c r="J571" s="382"/>
      <c r="K571" s="382"/>
      <c r="L571" s="379"/>
      <c r="M571" s="380"/>
      <c r="N571" s="379"/>
      <c r="O571" s="379"/>
      <c r="P571" s="383"/>
      <c r="Q571" s="383"/>
      <c r="R571" s="383"/>
      <c r="S571" s="384">
        <f t="shared" si="97"/>
        <v>0</v>
      </c>
      <c r="U571" s="30">
        <v>554</v>
      </c>
      <c r="V571" s="42"/>
      <c r="X571" s="42"/>
      <c r="Y571" s="42"/>
      <c r="Z571" s="43">
        <f>SUMIFS('AM23.Financial Instruments'!O$7:O$223,'AM23.Financial Instruments'!$M$7:$M$223,D573)</f>
        <v>0</v>
      </c>
      <c r="AA571" s="42"/>
      <c r="AB571" s="42"/>
      <c r="AC571" s="42"/>
      <c r="AD571" s="44">
        <f t="shared" si="98"/>
        <v>0</v>
      </c>
      <c r="AF571" s="45"/>
      <c r="AH571" s="45"/>
      <c r="AI571" s="45"/>
      <c r="AJ571" s="45"/>
      <c r="AK571" s="45"/>
      <c r="AL571" s="45"/>
      <c r="AM571" s="45"/>
      <c r="AN571" s="44">
        <f t="shared" si="99"/>
        <v>0</v>
      </c>
      <c r="AP571" s="396">
        <f t="array" ref="AP571">SUMPRODUCT(V$18:V$217*(H$18:H$217=$D571)*(J$18:J$217))</f>
        <v>0</v>
      </c>
      <c r="AQ571" s="397">
        <f t="shared" si="101"/>
        <v>0</v>
      </c>
      <c r="AR571" s="398">
        <f t="shared" si="102"/>
        <v>0</v>
      </c>
      <c r="AS571" s="397">
        <f t="array" ref="AS571">SUMPRODUCT(AF$18:AF$217*(H$18:H$217=$D571)*(J$18:J$217))</f>
        <v>0</v>
      </c>
      <c r="AT571" s="397">
        <f t="shared" si="103"/>
        <v>0</v>
      </c>
      <c r="AU571" s="398">
        <f t="shared" si="104"/>
        <v>0</v>
      </c>
      <c r="AV571" s="399" t="str">
        <f t="shared" si="105"/>
        <v/>
      </c>
    </row>
    <row r="572" spans="1:48" x14ac:dyDescent="0.2">
      <c r="A572" s="46">
        <f t="shared" si="100"/>
        <v>555</v>
      </c>
      <c r="B572" s="378" t="str">
        <f>IFERROR(VLOOKUP(G572,'AM23.Param'!$C$61:$D$407,2,FALSE),"")</f>
        <v/>
      </c>
      <c r="C572" s="379"/>
      <c r="D572" s="380"/>
      <c r="E572" s="379"/>
      <c r="F572" s="380"/>
      <c r="G572" s="379"/>
      <c r="H572" s="380"/>
      <c r="I572" s="381" t="str">
        <f t="shared" si="96"/>
        <v/>
      </c>
      <c r="J572" s="382"/>
      <c r="K572" s="382"/>
      <c r="L572" s="379"/>
      <c r="M572" s="380"/>
      <c r="N572" s="379"/>
      <c r="O572" s="379"/>
      <c r="P572" s="383"/>
      <c r="Q572" s="383"/>
      <c r="R572" s="383"/>
      <c r="S572" s="384">
        <f t="shared" si="97"/>
        <v>0</v>
      </c>
      <c r="U572" s="30">
        <v>555</v>
      </c>
      <c r="V572" s="42"/>
      <c r="X572" s="42"/>
      <c r="Y572" s="42"/>
      <c r="Z572" s="43">
        <f>SUMIFS('AM23.Financial Instruments'!O$7:O$223,'AM23.Financial Instruments'!$M$7:$M$223,D574)</f>
        <v>0</v>
      </c>
      <c r="AA572" s="42"/>
      <c r="AB572" s="42"/>
      <c r="AC572" s="42"/>
      <c r="AD572" s="44">
        <f t="shared" si="98"/>
        <v>0</v>
      </c>
      <c r="AF572" s="45"/>
      <c r="AH572" s="45"/>
      <c r="AI572" s="45"/>
      <c r="AJ572" s="45"/>
      <c r="AK572" s="45"/>
      <c r="AL572" s="45"/>
      <c r="AM572" s="45"/>
      <c r="AN572" s="44">
        <f t="shared" si="99"/>
        <v>0</v>
      </c>
      <c r="AP572" s="396">
        <f t="array" ref="AP572">SUMPRODUCT(V$18:V$217*(H$18:H$217=$D572)*(J$18:J$217))</f>
        <v>0</v>
      </c>
      <c r="AQ572" s="397">
        <f t="shared" si="101"/>
        <v>0</v>
      </c>
      <c r="AR572" s="398">
        <f t="shared" si="102"/>
        <v>0</v>
      </c>
      <c r="AS572" s="397">
        <f t="array" ref="AS572">SUMPRODUCT(AF$18:AF$217*(H$18:H$217=$D572)*(J$18:J$217))</f>
        <v>0</v>
      </c>
      <c r="AT572" s="397">
        <f t="shared" si="103"/>
        <v>0</v>
      </c>
      <c r="AU572" s="398">
        <f t="shared" si="104"/>
        <v>0</v>
      </c>
      <c r="AV572" s="399" t="str">
        <f t="shared" si="105"/>
        <v/>
      </c>
    </row>
    <row r="573" spans="1:48" x14ac:dyDescent="0.2">
      <c r="A573" s="46">
        <f t="shared" si="100"/>
        <v>556</v>
      </c>
      <c r="B573" s="378" t="str">
        <f>IFERROR(VLOOKUP(G573,'AM23.Param'!$C$61:$D$407,2,FALSE),"")</f>
        <v/>
      </c>
      <c r="C573" s="379"/>
      <c r="D573" s="380"/>
      <c r="E573" s="379"/>
      <c r="F573" s="380"/>
      <c r="G573" s="379"/>
      <c r="H573" s="380"/>
      <c r="I573" s="381" t="str">
        <f t="shared" si="96"/>
        <v/>
      </c>
      <c r="J573" s="382"/>
      <c r="K573" s="382"/>
      <c r="L573" s="379"/>
      <c r="M573" s="380"/>
      <c r="N573" s="379"/>
      <c r="O573" s="379"/>
      <c r="P573" s="383"/>
      <c r="Q573" s="383"/>
      <c r="R573" s="383"/>
      <c r="S573" s="384">
        <f t="shared" si="97"/>
        <v>0</v>
      </c>
      <c r="U573" s="30">
        <v>556</v>
      </c>
      <c r="V573" s="42"/>
      <c r="X573" s="42"/>
      <c r="Y573" s="42"/>
      <c r="Z573" s="43">
        <f>SUMIFS('AM23.Financial Instruments'!O$7:O$223,'AM23.Financial Instruments'!$M$7:$M$223,D575)</f>
        <v>0</v>
      </c>
      <c r="AA573" s="42"/>
      <c r="AB573" s="42"/>
      <c r="AC573" s="42"/>
      <c r="AD573" s="44">
        <f t="shared" si="98"/>
        <v>0</v>
      </c>
      <c r="AF573" s="45"/>
      <c r="AH573" s="45"/>
      <c r="AI573" s="45"/>
      <c r="AJ573" s="45"/>
      <c r="AK573" s="45"/>
      <c r="AL573" s="45"/>
      <c r="AM573" s="45"/>
      <c r="AN573" s="44">
        <f t="shared" si="99"/>
        <v>0</v>
      </c>
      <c r="AP573" s="396">
        <f t="array" ref="AP573">SUMPRODUCT(V$18:V$217*(H$18:H$217=$D573)*(J$18:J$217))</f>
        <v>0</v>
      </c>
      <c r="AQ573" s="397">
        <f t="shared" si="101"/>
        <v>0</v>
      </c>
      <c r="AR573" s="398">
        <f t="shared" si="102"/>
        <v>0</v>
      </c>
      <c r="AS573" s="397">
        <f t="array" ref="AS573">SUMPRODUCT(AF$18:AF$217*(H$18:H$217=$D573)*(J$18:J$217))</f>
        <v>0</v>
      </c>
      <c r="AT573" s="397">
        <f t="shared" si="103"/>
        <v>0</v>
      </c>
      <c r="AU573" s="398">
        <f t="shared" si="104"/>
        <v>0</v>
      </c>
      <c r="AV573" s="399" t="str">
        <f t="shared" si="105"/>
        <v/>
      </c>
    </row>
    <row r="574" spans="1:48" x14ac:dyDescent="0.2">
      <c r="A574" s="46">
        <f t="shared" si="100"/>
        <v>557</v>
      </c>
      <c r="B574" s="378" t="str">
        <f>IFERROR(VLOOKUP(G574,'AM23.Param'!$C$61:$D$407,2,FALSE),"")</f>
        <v/>
      </c>
      <c r="C574" s="379"/>
      <c r="D574" s="380"/>
      <c r="E574" s="379"/>
      <c r="F574" s="380"/>
      <c r="G574" s="379"/>
      <c r="H574" s="380"/>
      <c r="I574" s="381" t="str">
        <f t="shared" si="96"/>
        <v/>
      </c>
      <c r="J574" s="382"/>
      <c r="K574" s="382"/>
      <c r="L574" s="379"/>
      <c r="M574" s="380"/>
      <c r="N574" s="379"/>
      <c r="O574" s="379"/>
      <c r="P574" s="383"/>
      <c r="Q574" s="383"/>
      <c r="R574" s="383"/>
      <c r="S574" s="384">
        <f t="shared" si="97"/>
        <v>0</v>
      </c>
      <c r="U574" s="30">
        <v>557</v>
      </c>
      <c r="V574" s="42"/>
      <c r="X574" s="42"/>
      <c r="Y574" s="42"/>
      <c r="Z574" s="43">
        <f>SUMIFS('AM23.Financial Instruments'!O$7:O$223,'AM23.Financial Instruments'!$M$7:$M$223,D576)</f>
        <v>0</v>
      </c>
      <c r="AA574" s="42"/>
      <c r="AB574" s="42"/>
      <c r="AC574" s="42"/>
      <c r="AD574" s="44">
        <f t="shared" si="98"/>
        <v>0</v>
      </c>
      <c r="AF574" s="45"/>
      <c r="AH574" s="45"/>
      <c r="AI574" s="45"/>
      <c r="AJ574" s="45"/>
      <c r="AK574" s="45"/>
      <c r="AL574" s="45"/>
      <c r="AM574" s="45"/>
      <c r="AN574" s="44">
        <f t="shared" si="99"/>
        <v>0</v>
      </c>
      <c r="AP574" s="396">
        <f t="array" ref="AP574">SUMPRODUCT(V$18:V$217*(H$18:H$217=$D574)*(J$18:J$217))</f>
        <v>0</v>
      </c>
      <c r="AQ574" s="397">
        <f t="shared" si="101"/>
        <v>0</v>
      </c>
      <c r="AR574" s="398">
        <f t="shared" si="102"/>
        <v>0</v>
      </c>
      <c r="AS574" s="397">
        <f t="array" ref="AS574">SUMPRODUCT(AF$18:AF$217*(H$18:H$217=$D574)*(J$18:J$217))</f>
        <v>0</v>
      </c>
      <c r="AT574" s="397">
        <f t="shared" si="103"/>
        <v>0</v>
      </c>
      <c r="AU574" s="398">
        <f t="shared" si="104"/>
        <v>0</v>
      </c>
      <c r="AV574" s="399" t="str">
        <f t="shared" si="105"/>
        <v/>
      </c>
    </row>
    <row r="575" spans="1:48" x14ac:dyDescent="0.2">
      <c r="A575" s="46">
        <f t="shared" si="100"/>
        <v>558</v>
      </c>
      <c r="B575" s="378" t="str">
        <f>IFERROR(VLOOKUP(G575,'AM23.Param'!$C$61:$D$407,2,FALSE),"")</f>
        <v/>
      </c>
      <c r="C575" s="379"/>
      <c r="D575" s="380"/>
      <c r="E575" s="379"/>
      <c r="F575" s="380"/>
      <c r="G575" s="379"/>
      <c r="H575" s="380"/>
      <c r="I575" s="381" t="str">
        <f t="shared" si="96"/>
        <v/>
      </c>
      <c r="J575" s="382"/>
      <c r="K575" s="382"/>
      <c r="L575" s="379"/>
      <c r="M575" s="380"/>
      <c r="N575" s="379"/>
      <c r="O575" s="379"/>
      <c r="P575" s="383"/>
      <c r="Q575" s="383"/>
      <c r="R575" s="383"/>
      <c r="S575" s="384">
        <f t="shared" si="97"/>
        <v>0</v>
      </c>
      <c r="U575" s="30">
        <v>558</v>
      </c>
      <c r="V575" s="42"/>
      <c r="X575" s="42"/>
      <c r="Y575" s="42"/>
      <c r="Z575" s="43">
        <f>SUMIFS('AM23.Financial Instruments'!O$7:O$223,'AM23.Financial Instruments'!$M$7:$M$223,D577)</f>
        <v>0</v>
      </c>
      <c r="AA575" s="42"/>
      <c r="AB575" s="42"/>
      <c r="AC575" s="42"/>
      <c r="AD575" s="44">
        <f t="shared" si="98"/>
        <v>0</v>
      </c>
      <c r="AF575" s="45"/>
      <c r="AH575" s="45"/>
      <c r="AI575" s="45"/>
      <c r="AJ575" s="45"/>
      <c r="AK575" s="45"/>
      <c r="AL575" s="45"/>
      <c r="AM575" s="45"/>
      <c r="AN575" s="44">
        <f t="shared" si="99"/>
        <v>0</v>
      </c>
      <c r="AP575" s="396">
        <f t="array" ref="AP575">SUMPRODUCT(V$18:V$217*(H$18:H$217=$D575)*(J$18:J$217))</f>
        <v>0</v>
      </c>
      <c r="AQ575" s="397">
        <f t="shared" si="101"/>
        <v>0</v>
      </c>
      <c r="AR575" s="398">
        <f t="shared" si="102"/>
        <v>0</v>
      </c>
      <c r="AS575" s="397">
        <f t="array" ref="AS575">SUMPRODUCT(AF$18:AF$217*(H$18:H$217=$D575)*(J$18:J$217))</f>
        <v>0</v>
      </c>
      <c r="AT575" s="397">
        <f t="shared" si="103"/>
        <v>0</v>
      </c>
      <c r="AU575" s="398">
        <f t="shared" si="104"/>
        <v>0</v>
      </c>
      <c r="AV575" s="399" t="str">
        <f t="shared" si="105"/>
        <v/>
      </c>
    </row>
    <row r="576" spans="1:48" x14ac:dyDescent="0.2">
      <c r="A576" s="46">
        <f t="shared" si="100"/>
        <v>559</v>
      </c>
      <c r="B576" s="378" t="str">
        <f>IFERROR(VLOOKUP(G576,'AM23.Param'!$C$61:$D$407,2,FALSE),"")</f>
        <v/>
      </c>
      <c r="C576" s="379"/>
      <c r="D576" s="380"/>
      <c r="E576" s="379"/>
      <c r="F576" s="380"/>
      <c r="G576" s="379"/>
      <c r="H576" s="380"/>
      <c r="I576" s="381" t="str">
        <f t="shared" si="96"/>
        <v/>
      </c>
      <c r="J576" s="382"/>
      <c r="K576" s="382"/>
      <c r="L576" s="379"/>
      <c r="M576" s="380"/>
      <c r="N576" s="379"/>
      <c r="O576" s="379"/>
      <c r="P576" s="383"/>
      <c r="Q576" s="383"/>
      <c r="R576" s="383"/>
      <c r="S576" s="384">
        <f t="shared" si="97"/>
        <v>0</v>
      </c>
      <c r="U576" s="30">
        <v>559</v>
      </c>
      <c r="V576" s="42"/>
      <c r="X576" s="42"/>
      <c r="Y576" s="42"/>
      <c r="Z576" s="43">
        <f>SUMIFS('AM23.Financial Instruments'!O$7:O$223,'AM23.Financial Instruments'!$M$7:$M$223,D578)</f>
        <v>0</v>
      </c>
      <c r="AA576" s="42"/>
      <c r="AB576" s="42"/>
      <c r="AC576" s="42"/>
      <c r="AD576" s="44">
        <f t="shared" si="98"/>
        <v>0</v>
      </c>
      <c r="AF576" s="45"/>
      <c r="AH576" s="45"/>
      <c r="AI576" s="45"/>
      <c r="AJ576" s="45"/>
      <c r="AK576" s="45"/>
      <c r="AL576" s="45"/>
      <c r="AM576" s="45"/>
      <c r="AN576" s="44">
        <f t="shared" si="99"/>
        <v>0</v>
      </c>
      <c r="AP576" s="396">
        <f t="array" ref="AP576">SUMPRODUCT(V$18:V$217*(H$18:H$217=$D576)*(J$18:J$217))</f>
        <v>0</v>
      </c>
      <c r="AQ576" s="397">
        <f t="shared" si="101"/>
        <v>0</v>
      </c>
      <c r="AR576" s="398">
        <f t="shared" si="102"/>
        <v>0</v>
      </c>
      <c r="AS576" s="397">
        <f t="array" ref="AS576">SUMPRODUCT(AF$18:AF$217*(H$18:H$217=$D576)*(J$18:J$217))</f>
        <v>0</v>
      </c>
      <c r="AT576" s="397">
        <f t="shared" si="103"/>
        <v>0</v>
      </c>
      <c r="AU576" s="398">
        <f t="shared" si="104"/>
        <v>0</v>
      </c>
      <c r="AV576" s="399" t="str">
        <f t="shared" si="105"/>
        <v/>
      </c>
    </row>
    <row r="577" spans="1:48" x14ac:dyDescent="0.2">
      <c r="A577" s="46">
        <f t="shared" si="100"/>
        <v>560</v>
      </c>
      <c r="B577" s="378" t="str">
        <f>IFERROR(VLOOKUP(G577,'AM23.Param'!$C$61:$D$407,2,FALSE),"")</f>
        <v/>
      </c>
      <c r="C577" s="379"/>
      <c r="D577" s="380"/>
      <c r="E577" s="379"/>
      <c r="F577" s="380"/>
      <c r="G577" s="379"/>
      <c r="H577" s="380"/>
      <c r="I577" s="381" t="str">
        <f t="shared" si="96"/>
        <v/>
      </c>
      <c r="J577" s="382"/>
      <c r="K577" s="382"/>
      <c r="L577" s="379"/>
      <c r="M577" s="380"/>
      <c r="N577" s="379"/>
      <c r="O577" s="379"/>
      <c r="P577" s="383"/>
      <c r="Q577" s="383"/>
      <c r="R577" s="383"/>
      <c r="S577" s="384">
        <f t="shared" si="97"/>
        <v>0</v>
      </c>
      <c r="U577" s="30">
        <v>560</v>
      </c>
      <c r="V577" s="42"/>
      <c r="X577" s="42"/>
      <c r="Y577" s="42"/>
      <c r="Z577" s="43">
        <f>SUMIFS('AM23.Financial Instruments'!O$7:O$223,'AM23.Financial Instruments'!$M$7:$M$223,D579)</f>
        <v>0</v>
      </c>
      <c r="AA577" s="42"/>
      <c r="AB577" s="42"/>
      <c r="AC577" s="42"/>
      <c r="AD577" s="44">
        <f t="shared" si="98"/>
        <v>0</v>
      </c>
      <c r="AF577" s="45"/>
      <c r="AH577" s="45"/>
      <c r="AI577" s="45"/>
      <c r="AJ577" s="45"/>
      <c r="AK577" s="45"/>
      <c r="AL577" s="45"/>
      <c r="AM577" s="45"/>
      <c r="AN577" s="44">
        <f t="shared" si="99"/>
        <v>0</v>
      </c>
      <c r="AP577" s="396">
        <f t="array" ref="AP577">SUMPRODUCT(V$18:V$217*(H$18:H$217=$D577)*(J$18:J$217))</f>
        <v>0</v>
      </c>
      <c r="AQ577" s="397">
        <f t="shared" si="101"/>
        <v>0</v>
      </c>
      <c r="AR577" s="398">
        <f t="shared" si="102"/>
        <v>0</v>
      </c>
      <c r="AS577" s="397">
        <f t="array" ref="AS577">SUMPRODUCT(AF$18:AF$217*(H$18:H$217=$D577)*(J$18:J$217))</f>
        <v>0</v>
      </c>
      <c r="AT577" s="397">
        <f t="shared" si="103"/>
        <v>0</v>
      </c>
      <c r="AU577" s="398">
        <f t="shared" si="104"/>
        <v>0</v>
      </c>
      <c r="AV577" s="399" t="str">
        <f t="shared" si="105"/>
        <v/>
      </c>
    </row>
    <row r="578" spans="1:48" x14ac:dyDescent="0.2">
      <c r="A578" s="46">
        <f t="shared" si="100"/>
        <v>561</v>
      </c>
      <c r="B578" s="378" t="str">
        <f>IFERROR(VLOOKUP(G578,'AM23.Param'!$C$61:$D$407,2,FALSE),"")</f>
        <v/>
      </c>
      <c r="C578" s="379"/>
      <c r="D578" s="380"/>
      <c r="E578" s="379"/>
      <c r="F578" s="380"/>
      <c r="G578" s="379"/>
      <c r="H578" s="380"/>
      <c r="I578" s="381" t="str">
        <f t="shared" si="96"/>
        <v/>
      </c>
      <c r="J578" s="382"/>
      <c r="K578" s="382"/>
      <c r="L578" s="379"/>
      <c r="M578" s="380"/>
      <c r="N578" s="379"/>
      <c r="O578" s="379"/>
      <c r="P578" s="383"/>
      <c r="Q578" s="383"/>
      <c r="R578" s="383"/>
      <c r="S578" s="384">
        <f t="shared" si="97"/>
        <v>0</v>
      </c>
      <c r="U578" s="30">
        <v>561</v>
      </c>
      <c r="V578" s="42"/>
      <c r="X578" s="42"/>
      <c r="Y578" s="42"/>
      <c r="Z578" s="43">
        <f>SUMIFS('AM23.Financial Instruments'!O$7:O$223,'AM23.Financial Instruments'!$M$7:$M$223,D580)</f>
        <v>0</v>
      </c>
      <c r="AA578" s="42"/>
      <c r="AB578" s="42"/>
      <c r="AC578" s="42"/>
      <c r="AD578" s="44">
        <f t="shared" si="98"/>
        <v>0</v>
      </c>
      <c r="AF578" s="45"/>
      <c r="AH578" s="45"/>
      <c r="AI578" s="45"/>
      <c r="AJ578" s="45"/>
      <c r="AK578" s="45"/>
      <c r="AL578" s="45"/>
      <c r="AM578" s="45"/>
      <c r="AN578" s="44">
        <f t="shared" si="99"/>
        <v>0</v>
      </c>
      <c r="AP578" s="396">
        <f t="array" ref="AP578">SUMPRODUCT(V$18:V$217*(H$18:H$217=$D578)*(J$18:J$217))</f>
        <v>0</v>
      </c>
      <c r="AQ578" s="397">
        <f t="shared" si="101"/>
        <v>0</v>
      </c>
      <c r="AR578" s="398">
        <f t="shared" si="102"/>
        <v>0</v>
      </c>
      <c r="AS578" s="397">
        <f t="array" ref="AS578">SUMPRODUCT(AF$18:AF$217*(H$18:H$217=$D578)*(J$18:J$217))</f>
        <v>0</v>
      </c>
      <c r="AT578" s="397">
        <f t="shared" si="103"/>
        <v>0</v>
      </c>
      <c r="AU578" s="398">
        <f t="shared" si="104"/>
        <v>0</v>
      </c>
      <c r="AV578" s="399" t="str">
        <f t="shared" si="105"/>
        <v/>
      </c>
    </row>
    <row r="579" spans="1:48" x14ac:dyDescent="0.2">
      <c r="A579" s="46">
        <f t="shared" si="100"/>
        <v>562</v>
      </c>
      <c r="B579" s="378" t="str">
        <f>IFERROR(VLOOKUP(G579,'AM23.Param'!$C$61:$D$407,2,FALSE),"")</f>
        <v/>
      </c>
      <c r="C579" s="379"/>
      <c r="D579" s="380"/>
      <c r="E579" s="379"/>
      <c r="F579" s="380"/>
      <c r="G579" s="379"/>
      <c r="H579" s="380"/>
      <c r="I579" s="381" t="str">
        <f t="shared" si="96"/>
        <v/>
      </c>
      <c r="J579" s="382"/>
      <c r="K579" s="382"/>
      <c r="L579" s="379"/>
      <c r="M579" s="380"/>
      <c r="N579" s="379"/>
      <c r="O579" s="379"/>
      <c r="P579" s="383"/>
      <c r="Q579" s="383"/>
      <c r="R579" s="383"/>
      <c r="S579" s="384">
        <f t="shared" si="97"/>
        <v>0</v>
      </c>
      <c r="U579" s="30">
        <v>562</v>
      </c>
      <c r="V579" s="42"/>
      <c r="X579" s="42"/>
      <c r="Y579" s="42"/>
      <c r="Z579" s="43">
        <f>SUMIFS('AM23.Financial Instruments'!O$7:O$223,'AM23.Financial Instruments'!$M$7:$M$223,D581)</f>
        <v>0</v>
      </c>
      <c r="AA579" s="42"/>
      <c r="AB579" s="42"/>
      <c r="AC579" s="42"/>
      <c r="AD579" s="44">
        <f t="shared" si="98"/>
        <v>0</v>
      </c>
      <c r="AF579" s="45"/>
      <c r="AH579" s="45"/>
      <c r="AI579" s="45"/>
      <c r="AJ579" s="45"/>
      <c r="AK579" s="45"/>
      <c r="AL579" s="45"/>
      <c r="AM579" s="45"/>
      <c r="AN579" s="44">
        <f t="shared" si="99"/>
        <v>0</v>
      </c>
      <c r="AP579" s="396">
        <f t="array" ref="AP579">SUMPRODUCT(V$18:V$217*(H$18:H$217=$D579)*(J$18:J$217))</f>
        <v>0</v>
      </c>
      <c r="AQ579" s="397">
        <f t="shared" si="101"/>
        <v>0</v>
      </c>
      <c r="AR579" s="398">
        <f t="shared" si="102"/>
        <v>0</v>
      </c>
      <c r="AS579" s="397">
        <f t="array" ref="AS579">SUMPRODUCT(AF$18:AF$217*(H$18:H$217=$D579)*(J$18:J$217))</f>
        <v>0</v>
      </c>
      <c r="AT579" s="397">
        <f t="shared" si="103"/>
        <v>0</v>
      </c>
      <c r="AU579" s="398">
        <f t="shared" si="104"/>
        <v>0</v>
      </c>
      <c r="AV579" s="399" t="str">
        <f t="shared" si="105"/>
        <v/>
      </c>
    </row>
    <row r="580" spans="1:48" x14ac:dyDescent="0.2">
      <c r="A580" s="46">
        <f t="shared" si="100"/>
        <v>563</v>
      </c>
      <c r="B580" s="378" t="str">
        <f>IFERROR(VLOOKUP(G580,'AM23.Param'!$C$61:$D$407,2,FALSE),"")</f>
        <v/>
      </c>
      <c r="C580" s="379"/>
      <c r="D580" s="380"/>
      <c r="E580" s="379"/>
      <c r="F580" s="380"/>
      <c r="G580" s="379"/>
      <c r="H580" s="380"/>
      <c r="I580" s="381" t="str">
        <f t="shared" si="96"/>
        <v/>
      </c>
      <c r="J580" s="382"/>
      <c r="K580" s="382"/>
      <c r="L580" s="379"/>
      <c r="M580" s="380"/>
      <c r="N580" s="379"/>
      <c r="O580" s="379"/>
      <c r="P580" s="383"/>
      <c r="Q580" s="383"/>
      <c r="R580" s="383"/>
      <c r="S580" s="384">
        <f t="shared" si="97"/>
        <v>0</v>
      </c>
      <c r="U580" s="30">
        <v>563</v>
      </c>
      <c r="V580" s="42"/>
      <c r="X580" s="42"/>
      <c r="Y580" s="42"/>
      <c r="Z580" s="43">
        <f>SUMIFS('AM23.Financial Instruments'!O$7:O$223,'AM23.Financial Instruments'!$M$7:$M$223,D582)</f>
        <v>0</v>
      </c>
      <c r="AA580" s="42"/>
      <c r="AB580" s="42"/>
      <c r="AC580" s="42"/>
      <c r="AD580" s="44">
        <f t="shared" si="98"/>
        <v>0</v>
      </c>
      <c r="AF580" s="45"/>
      <c r="AH580" s="45"/>
      <c r="AI580" s="45"/>
      <c r="AJ580" s="45"/>
      <c r="AK580" s="45"/>
      <c r="AL580" s="45"/>
      <c r="AM580" s="45"/>
      <c r="AN580" s="44">
        <f t="shared" si="99"/>
        <v>0</v>
      </c>
      <c r="AP580" s="396">
        <f t="array" ref="AP580">SUMPRODUCT(V$18:V$217*(H$18:H$217=$D580)*(J$18:J$217))</f>
        <v>0</v>
      </c>
      <c r="AQ580" s="397">
        <f t="shared" si="101"/>
        <v>0</v>
      </c>
      <c r="AR580" s="398">
        <f t="shared" si="102"/>
        <v>0</v>
      </c>
      <c r="AS580" s="397">
        <f t="array" ref="AS580">SUMPRODUCT(AF$18:AF$217*(H$18:H$217=$D580)*(J$18:J$217))</f>
        <v>0</v>
      </c>
      <c r="AT580" s="397">
        <f t="shared" si="103"/>
        <v>0</v>
      </c>
      <c r="AU580" s="398">
        <f t="shared" si="104"/>
        <v>0</v>
      </c>
      <c r="AV580" s="399" t="str">
        <f t="shared" si="105"/>
        <v/>
      </c>
    </row>
    <row r="581" spans="1:48" x14ac:dyDescent="0.2">
      <c r="A581" s="46">
        <f t="shared" si="100"/>
        <v>564</v>
      </c>
      <c r="B581" s="378" t="str">
        <f>IFERROR(VLOOKUP(G581,'AM23.Param'!$C$61:$D$407,2,FALSE),"")</f>
        <v/>
      </c>
      <c r="C581" s="379"/>
      <c r="D581" s="380"/>
      <c r="E581" s="379"/>
      <c r="F581" s="380"/>
      <c r="G581" s="379"/>
      <c r="H581" s="380"/>
      <c r="I581" s="381" t="str">
        <f t="shared" si="96"/>
        <v/>
      </c>
      <c r="J581" s="382"/>
      <c r="K581" s="382"/>
      <c r="L581" s="379"/>
      <c r="M581" s="380"/>
      <c r="N581" s="379"/>
      <c r="O581" s="379"/>
      <c r="P581" s="383"/>
      <c r="Q581" s="383"/>
      <c r="R581" s="383"/>
      <c r="S581" s="384">
        <f t="shared" si="97"/>
        <v>0</v>
      </c>
      <c r="U581" s="30">
        <v>564</v>
      </c>
      <c r="V581" s="42"/>
      <c r="X581" s="42"/>
      <c r="Y581" s="42"/>
      <c r="Z581" s="43">
        <f>SUMIFS('AM23.Financial Instruments'!O$7:O$223,'AM23.Financial Instruments'!$M$7:$M$223,D583)</f>
        <v>0</v>
      </c>
      <c r="AA581" s="42"/>
      <c r="AB581" s="42"/>
      <c r="AC581" s="42"/>
      <c r="AD581" s="44">
        <f t="shared" si="98"/>
        <v>0</v>
      </c>
      <c r="AF581" s="45"/>
      <c r="AH581" s="45"/>
      <c r="AI581" s="45"/>
      <c r="AJ581" s="45"/>
      <c r="AK581" s="45"/>
      <c r="AL581" s="45"/>
      <c r="AM581" s="45"/>
      <c r="AN581" s="44">
        <f t="shared" si="99"/>
        <v>0</v>
      </c>
      <c r="AP581" s="396">
        <f t="array" ref="AP581">SUMPRODUCT(V$18:V$217*(H$18:H$217=$D581)*(J$18:J$217))</f>
        <v>0</v>
      </c>
      <c r="AQ581" s="397">
        <f t="shared" si="101"/>
        <v>0</v>
      </c>
      <c r="AR581" s="398">
        <f t="shared" si="102"/>
        <v>0</v>
      </c>
      <c r="AS581" s="397">
        <f t="array" ref="AS581">SUMPRODUCT(AF$18:AF$217*(H$18:H$217=$D581)*(J$18:J$217))</f>
        <v>0</v>
      </c>
      <c r="AT581" s="397">
        <f t="shared" si="103"/>
        <v>0</v>
      </c>
      <c r="AU581" s="398">
        <f t="shared" si="104"/>
        <v>0</v>
      </c>
      <c r="AV581" s="399" t="str">
        <f t="shared" si="105"/>
        <v/>
      </c>
    </row>
    <row r="582" spans="1:48" x14ac:dyDescent="0.2">
      <c r="A582" s="46">
        <f t="shared" si="100"/>
        <v>565</v>
      </c>
      <c r="B582" s="378" t="str">
        <f>IFERROR(VLOOKUP(G582,'AM23.Param'!$C$61:$D$407,2,FALSE),"")</f>
        <v/>
      </c>
      <c r="C582" s="379"/>
      <c r="D582" s="380"/>
      <c r="E582" s="379"/>
      <c r="F582" s="380"/>
      <c r="G582" s="379"/>
      <c r="H582" s="380"/>
      <c r="I582" s="381" t="str">
        <f t="shared" si="96"/>
        <v/>
      </c>
      <c r="J582" s="382"/>
      <c r="K582" s="382"/>
      <c r="L582" s="379"/>
      <c r="M582" s="380"/>
      <c r="N582" s="379"/>
      <c r="O582" s="379"/>
      <c r="P582" s="383"/>
      <c r="Q582" s="383"/>
      <c r="R582" s="383"/>
      <c r="S582" s="384">
        <f t="shared" si="97"/>
        <v>0</v>
      </c>
      <c r="U582" s="30">
        <v>565</v>
      </c>
      <c r="V582" s="42"/>
      <c r="X582" s="42"/>
      <c r="Y582" s="42"/>
      <c r="Z582" s="43">
        <f>SUMIFS('AM23.Financial Instruments'!O$7:O$223,'AM23.Financial Instruments'!$M$7:$M$223,D584)</f>
        <v>0</v>
      </c>
      <c r="AA582" s="42"/>
      <c r="AB582" s="42"/>
      <c r="AC582" s="42"/>
      <c r="AD582" s="44">
        <f t="shared" si="98"/>
        <v>0</v>
      </c>
      <c r="AF582" s="45"/>
      <c r="AH582" s="45"/>
      <c r="AI582" s="45"/>
      <c r="AJ582" s="45"/>
      <c r="AK582" s="45"/>
      <c r="AL582" s="45"/>
      <c r="AM582" s="45"/>
      <c r="AN582" s="44">
        <f t="shared" si="99"/>
        <v>0</v>
      </c>
      <c r="AP582" s="396">
        <f t="array" ref="AP582">SUMPRODUCT(V$18:V$217*(H$18:H$217=$D582)*(J$18:J$217))</f>
        <v>0</v>
      </c>
      <c r="AQ582" s="397">
        <f t="shared" si="101"/>
        <v>0</v>
      </c>
      <c r="AR582" s="398">
        <f t="shared" si="102"/>
        <v>0</v>
      </c>
      <c r="AS582" s="397">
        <f t="array" ref="AS582">SUMPRODUCT(AF$18:AF$217*(H$18:H$217=$D582)*(J$18:J$217))</f>
        <v>0</v>
      </c>
      <c r="AT582" s="397">
        <f t="shared" si="103"/>
        <v>0</v>
      </c>
      <c r="AU582" s="398">
        <f t="shared" si="104"/>
        <v>0</v>
      </c>
      <c r="AV582" s="399" t="str">
        <f t="shared" si="105"/>
        <v/>
      </c>
    </row>
    <row r="583" spans="1:48" x14ac:dyDescent="0.2">
      <c r="A583" s="46">
        <f t="shared" si="100"/>
        <v>566</v>
      </c>
      <c r="B583" s="378" t="str">
        <f>IFERROR(VLOOKUP(G583,'AM23.Param'!$C$61:$D$407,2,FALSE),"")</f>
        <v/>
      </c>
      <c r="C583" s="379"/>
      <c r="D583" s="380"/>
      <c r="E583" s="379"/>
      <c r="F583" s="380"/>
      <c r="G583" s="379"/>
      <c r="H583" s="380"/>
      <c r="I583" s="381" t="str">
        <f t="shared" si="96"/>
        <v/>
      </c>
      <c r="J583" s="382"/>
      <c r="K583" s="382"/>
      <c r="L583" s="379"/>
      <c r="M583" s="380"/>
      <c r="N583" s="379"/>
      <c r="O583" s="379"/>
      <c r="P583" s="383"/>
      <c r="Q583" s="383"/>
      <c r="R583" s="383"/>
      <c r="S583" s="384">
        <f t="shared" si="97"/>
        <v>0</v>
      </c>
      <c r="U583" s="30">
        <v>566</v>
      </c>
      <c r="V583" s="42"/>
      <c r="X583" s="42"/>
      <c r="Y583" s="42"/>
      <c r="Z583" s="43">
        <f>SUMIFS('AM23.Financial Instruments'!O$7:O$223,'AM23.Financial Instruments'!$M$7:$M$223,D585)</f>
        <v>0</v>
      </c>
      <c r="AA583" s="42"/>
      <c r="AB583" s="42"/>
      <c r="AC583" s="42"/>
      <c r="AD583" s="44">
        <f t="shared" si="98"/>
        <v>0</v>
      </c>
      <c r="AF583" s="45"/>
      <c r="AH583" s="45"/>
      <c r="AI583" s="45"/>
      <c r="AJ583" s="45"/>
      <c r="AK583" s="45"/>
      <c r="AL583" s="45"/>
      <c r="AM583" s="45"/>
      <c r="AN583" s="44">
        <f t="shared" si="99"/>
        <v>0</v>
      </c>
      <c r="AP583" s="396">
        <f t="array" ref="AP583">SUMPRODUCT(V$18:V$217*(H$18:H$217=$D583)*(J$18:J$217))</f>
        <v>0</v>
      </c>
      <c r="AQ583" s="397">
        <f t="shared" si="101"/>
        <v>0</v>
      </c>
      <c r="AR583" s="398">
        <f t="shared" si="102"/>
        <v>0</v>
      </c>
      <c r="AS583" s="397">
        <f t="array" ref="AS583">SUMPRODUCT(AF$18:AF$217*(H$18:H$217=$D583)*(J$18:J$217))</f>
        <v>0</v>
      </c>
      <c r="AT583" s="397">
        <f t="shared" si="103"/>
        <v>0</v>
      </c>
      <c r="AU583" s="398">
        <f t="shared" si="104"/>
        <v>0</v>
      </c>
      <c r="AV583" s="399" t="str">
        <f t="shared" si="105"/>
        <v/>
      </c>
    </row>
    <row r="584" spans="1:48" x14ac:dyDescent="0.2">
      <c r="A584" s="46">
        <f t="shared" si="100"/>
        <v>567</v>
      </c>
      <c r="B584" s="378" t="str">
        <f>IFERROR(VLOOKUP(G584,'AM23.Param'!$C$61:$D$407,2,FALSE),"")</f>
        <v/>
      </c>
      <c r="C584" s="379"/>
      <c r="D584" s="380"/>
      <c r="E584" s="379"/>
      <c r="F584" s="380"/>
      <c r="G584" s="379"/>
      <c r="H584" s="380"/>
      <c r="I584" s="381" t="str">
        <f t="shared" si="96"/>
        <v/>
      </c>
      <c r="J584" s="382"/>
      <c r="K584" s="382"/>
      <c r="L584" s="379"/>
      <c r="M584" s="380"/>
      <c r="N584" s="379"/>
      <c r="O584" s="379"/>
      <c r="P584" s="383"/>
      <c r="Q584" s="383"/>
      <c r="R584" s="383"/>
      <c r="S584" s="384">
        <f t="shared" si="97"/>
        <v>0</v>
      </c>
      <c r="U584" s="30">
        <v>567</v>
      </c>
      <c r="V584" s="42"/>
      <c r="X584" s="42"/>
      <c r="Y584" s="42"/>
      <c r="Z584" s="43">
        <f>SUMIFS('AM23.Financial Instruments'!O$7:O$223,'AM23.Financial Instruments'!$M$7:$M$223,D586)</f>
        <v>0</v>
      </c>
      <c r="AA584" s="42"/>
      <c r="AB584" s="42"/>
      <c r="AC584" s="42"/>
      <c r="AD584" s="44">
        <f t="shared" si="98"/>
        <v>0</v>
      </c>
      <c r="AF584" s="45"/>
      <c r="AH584" s="45"/>
      <c r="AI584" s="45"/>
      <c r="AJ584" s="45"/>
      <c r="AK584" s="45"/>
      <c r="AL584" s="45"/>
      <c r="AM584" s="45"/>
      <c r="AN584" s="44">
        <f t="shared" si="99"/>
        <v>0</v>
      </c>
      <c r="AP584" s="396">
        <f t="array" ref="AP584">SUMPRODUCT(V$18:V$217*(H$18:H$217=$D584)*(J$18:J$217))</f>
        <v>0</v>
      </c>
      <c r="AQ584" s="397">
        <f t="shared" si="101"/>
        <v>0</v>
      </c>
      <c r="AR584" s="398">
        <f t="shared" si="102"/>
        <v>0</v>
      </c>
      <c r="AS584" s="397">
        <f t="array" ref="AS584">SUMPRODUCT(AF$18:AF$217*(H$18:H$217=$D584)*(J$18:J$217))</f>
        <v>0</v>
      </c>
      <c r="AT584" s="397">
        <f t="shared" si="103"/>
        <v>0</v>
      </c>
      <c r="AU584" s="398">
        <f t="shared" si="104"/>
        <v>0</v>
      </c>
      <c r="AV584" s="399" t="str">
        <f t="shared" si="105"/>
        <v/>
      </c>
    </row>
    <row r="585" spans="1:48" x14ac:dyDescent="0.2">
      <c r="A585" s="46">
        <f t="shared" si="100"/>
        <v>568</v>
      </c>
      <c r="B585" s="378" t="str">
        <f>IFERROR(VLOOKUP(G585,'AM23.Param'!$C$61:$D$407,2,FALSE),"")</f>
        <v/>
      </c>
      <c r="C585" s="379"/>
      <c r="D585" s="380"/>
      <c r="E585" s="379"/>
      <c r="F585" s="380"/>
      <c r="G585" s="379"/>
      <c r="H585" s="380"/>
      <c r="I585" s="381" t="str">
        <f t="shared" si="96"/>
        <v/>
      </c>
      <c r="J585" s="382"/>
      <c r="K585" s="382"/>
      <c r="L585" s="379"/>
      <c r="M585" s="380"/>
      <c r="N585" s="379"/>
      <c r="O585" s="379"/>
      <c r="P585" s="383"/>
      <c r="Q585" s="383"/>
      <c r="R585" s="383"/>
      <c r="S585" s="384">
        <f t="shared" si="97"/>
        <v>0</v>
      </c>
      <c r="U585" s="30">
        <v>568</v>
      </c>
      <c r="V585" s="42"/>
      <c r="X585" s="42"/>
      <c r="Y585" s="42"/>
      <c r="Z585" s="43">
        <f>SUMIFS('AM23.Financial Instruments'!O$7:O$223,'AM23.Financial Instruments'!$M$7:$M$223,D587)</f>
        <v>0</v>
      </c>
      <c r="AA585" s="42"/>
      <c r="AB585" s="42"/>
      <c r="AC585" s="42"/>
      <c r="AD585" s="44">
        <f t="shared" si="98"/>
        <v>0</v>
      </c>
      <c r="AF585" s="45"/>
      <c r="AH585" s="45"/>
      <c r="AI585" s="45"/>
      <c r="AJ585" s="45"/>
      <c r="AK585" s="45"/>
      <c r="AL585" s="45"/>
      <c r="AM585" s="45"/>
      <c r="AN585" s="44">
        <f t="shared" si="99"/>
        <v>0</v>
      </c>
      <c r="AP585" s="396">
        <f t="array" ref="AP585">SUMPRODUCT(V$18:V$217*(H$18:H$217=$D585)*(J$18:J$217))</f>
        <v>0</v>
      </c>
      <c r="AQ585" s="397">
        <f t="shared" si="101"/>
        <v>0</v>
      </c>
      <c r="AR585" s="398">
        <f t="shared" si="102"/>
        <v>0</v>
      </c>
      <c r="AS585" s="397">
        <f t="array" ref="AS585">SUMPRODUCT(AF$18:AF$217*(H$18:H$217=$D585)*(J$18:J$217))</f>
        <v>0</v>
      </c>
      <c r="AT585" s="397">
        <f t="shared" si="103"/>
        <v>0</v>
      </c>
      <c r="AU585" s="398">
        <f t="shared" si="104"/>
        <v>0</v>
      </c>
      <c r="AV585" s="399" t="str">
        <f t="shared" si="105"/>
        <v/>
      </c>
    </row>
    <row r="586" spans="1:48" x14ac:dyDescent="0.2">
      <c r="A586" s="46">
        <f t="shared" si="100"/>
        <v>569</v>
      </c>
      <c r="B586" s="378" t="str">
        <f>IFERROR(VLOOKUP(G586,'AM23.Param'!$C$61:$D$407,2,FALSE),"")</f>
        <v/>
      </c>
      <c r="C586" s="379"/>
      <c r="D586" s="380"/>
      <c r="E586" s="379"/>
      <c r="F586" s="380"/>
      <c r="G586" s="379"/>
      <c r="H586" s="380"/>
      <c r="I586" s="381" t="str">
        <f t="shared" si="96"/>
        <v/>
      </c>
      <c r="J586" s="382"/>
      <c r="K586" s="382"/>
      <c r="L586" s="379"/>
      <c r="M586" s="380"/>
      <c r="N586" s="379"/>
      <c r="O586" s="379"/>
      <c r="P586" s="383"/>
      <c r="Q586" s="383"/>
      <c r="R586" s="383"/>
      <c r="S586" s="384">
        <f t="shared" si="97"/>
        <v>0</v>
      </c>
      <c r="U586" s="30">
        <v>569</v>
      </c>
      <c r="V586" s="42"/>
      <c r="X586" s="42"/>
      <c r="Y586" s="42"/>
      <c r="Z586" s="43">
        <f>SUMIFS('AM23.Financial Instruments'!O$7:O$223,'AM23.Financial Instruments'!$M$7:$M$223,D588)</f>
        <v>0</v>
      </c>
      <c r="AA586" s="42"/>
      <c r="AB586" s="42"/>
      <c r="AC586" s="42"/>
      <c r="AD586" s="44">
        <f t="shared" si="98"/>
        <v>0</v>
      </c>
      <c r="AF586" s="45"/>
      <c r="AH586" s="45"/>
      <c r="AI586" s="45"/>
      <c r="AJ586" s="45"/>
      <c r="AK586" s="45"/>
      <c r="AL586" s="45"/>
      <c r="AM586" s="45"/>
      <c r="AN586" s="44">
        <f t="shared" si="99"/>
        <v>0</v>
      </c>
      <c r="AP586" s="396">
        <f t="array" ref="AP586">SUMPRODUCT(V$18:V$217*(H$18:H$217=$D586)*(J$18:J$217))</f>
        <v>0</v>
      </c>
      <c r="AQ586" s="397">
        <f t="shared" si="101"/>
        <v>0</v>
      </c>
      <c r="AR586" s="398">
        <f t="shared" si="102"/>
        <v>0</v>
      </c>
      <c r="AS586" s="397">
        <f t="array" ref="AS586">SUMPRODUCT(AF$18:AF$217*(H$18:H$217=$D586)*(J$18:J$217))</f>
        <v>0</v>
      </c>
      <c r="AT586" s="397">
        <f t="shared" si="103"/>
        <v>0</v>
      </c>
      <c r="AU586" s="398">
        <f t="shared" si="104"/>
        <v>0</v>
      </c>
      <c r="AV586" s="399" t="str">
        <f t="shared" si="105"/>
        <v/>
      </c>
    </row>
    <row r="587" spans="1:48" x14ac:dyDescent="0.2">
      <c r="A587" s="46">
        <f t="shared" si="100"/>
        <v>570</v>
      </c>
      <c r="B587" s="378" t="str">
        <f>IFERROR(VLOOKUP(G587,'AM23.Param'!$C$61:$D$407,2,FALSE),"")</f>
        <v/>
      </c>
      <c r="C587" s="379"/>
      <c r="D587" s="380"/>
      <c r="E587" s="379"/>
      <c r="F587" s="380"/>
      <c r="G587" s="379"/>
      <c r="H587" s="380"/>
      <c r="I587" s="381" t="str">
        <f t="shared" si="96"/>
        <v/>
      </c>
      <c r="J587" s="382"/>
      <c r="K587" s="382"/>
      <c r="L587" s="379"/>
      <c r="M587" s="380"/>
      <c r="N587" s="379"/>
      <c r="O587" s="379"/>
      <c r="P587" s="383"/>
      <c r="Q587" s="383"/>
      <c r="R587" s="383"/>
      <c r="S587" s="384">
        <f t="shared" si="97"/>
        <v>0</v>
      </c>
      <c r="U587" s="30">
        <v>570</v>
      </c>
      <c r="V587" s="42"/>
      <c r="X587" s="42"/>
      <c r="Y587" s="42"/>
      <c r="Z587" s="43">
        <f>SUMIFS('AM23.Financial Instruments'!O$7:O$223,'AM23.Financial Instruments'!$M$7:$M$223,D589)</f>
        <v>0</v>
      </c>
      <c r="AA587" s="42"/>
      <c r="AB587" s="42"/>
      <c r="AC587" s="42"/>
      <c r="AD587" s="44">
        <f t="shared" si="98"/>
        <v>0</v>
      </c>
      <c r="AF587" s="45"/>
      <c r="AH587" s="45"/>
      <c r="AI587" s="45"/>
      <c r="AJ587" s="45"/>
      <c r="AK587" s="45"/>
      <c r="AL587" s="45"/>
      <c r="AM587" s="45"/>
      <c r="AN587" s="44">
        <f t="shared" si="99"/>
        <v>0</v>
      </c>
      <c r="AP587" s="396">
        <f t="array" ref="AP587">SUMPRODUCT(V$18:V$217*(H$18:H$217=$D587)*(J$18:J$217))</f>
        <v>0</v>
      </c>
      <c r="AQ587" s="397">
        <f t="shared" si="101"/>
        <v>0</v>
      </c>
      <c r="AR587" s="398">
        <f t="shared" si="102"/>
        <v>0</v>
      </c>
      <c r="AS587" s="397">
        <f t="array" ref="AS587">SUMPRODUCT(AF$18:AF$217*(H$18:H$217=$D587)*(J$18:J$217))</f>
        <v>0</v>
      </c>
      <c r="AT587" s="397">
        <f t="shared" si="103"/>
        <v>0</v>
      </c>
      <c r="AU587" s="398">
        <f t="shared" si="104"/>
        <v>0</v>
      </c>
      <c r="AV587" s="399" t="str">
        <f t="shared" si="105"/>
        <v/>
      </c>
    </row>
    <row r="588" spans="1:48" x14ac:dyDescent="0.2">
      <c r="A588" s="46">
        <f t="shared" si="100"/>
        <v>571</v>
      </c>
      <c r="B588" s="378" t="str">
        <f>IFERROR(VLOOKUP(G588,'AM23.Param'!$C$61:$D$407,2,FALSE),"")</f>
        <v/>
      </c>
      <c r="C588" s="379"/>
      <c r="D588" s="380"/>
      <c r="E588" s="379"/>
      <c r="F588" s="380"/>
      <c r="G588" s="379"/>
      <c r="H588" s="380"/>
      <c r="I588" s="381" t="str">
        <f t="shared" si="96"/>
        <v/>
      </c>
      <c r="J588" s="382"/>
      <c r="K588" s="382"/>
      <c r="L588" s="379"/>
      <c r="M588" s="380"/>
      <c r="N588" s="379"/>
      <c r="O588" s="379"/>
      <c r="P588" s="383"/>
      <c r="Q588" s="383"/>
      <c r="R588" s="383"/>
      <c r="S588" s="384">
        <f t="shared" si="97"/>
        <v>0</v>
      </c>
      <c r="U588" s="30">
        <v>571</v>
      </c>
      <c r="V588" s="42"/>
      <c r="X588" s="42"/>
      <c r="Y588" s="42"/>
      <c r="Z588" s="43">
        <f>SUMIFS('AM23.Financial Instruments'!O$7:O$223,'AM23.Financial Instruments'!$M$7:$M$223,D590)</f>
        <v>0</v>
      </c>
      <c r="AA588" s="42"/>
      <c r="AB588" s="42"/>
      <c r="AC588" s="42"/>
      <c r="AD588" s="44">
        <f t="shared" si="98"/>
        <v>0</v>
      </c>
      <c r="AF588" s="45"/>
      <c r="AH588" s="45"/>
      <c r="AI588" s="45"/>
      <c r="AJ588" s="45"/>
      <c r="AK588" s="45"/>
      <c r="AL588" s="45"/>
      <c r="AM588" s="45"/>
      <c r="AN588" s="44">
        <f t="shared" si="99"/>
        <v>0</v>
      </c>
      <c r="AP588" s="396">
        <f t="array" ref="AP588">SUMPRODUCT(V$18:V$217*(H$18:H$217=$D588)*(J$18:J$217))</f>
        <v>0</v>
      </c>
      <c r="AQ588" s="397">
        <f t="shared" si="101"/>
        <v>0</v>
      </c>
      <c r="AR588" s="398">
        <f t="shared" si="102"/>
        <v>0</v>
      </c>
      <c r="AS588" s="397">
        <f t="array" ref="AS588">SUMPRODUCT(AF$18:AF$217*(H$18:H$217=$D588)*(J$18:J$217))</f>
        <v>0</v>
      </c>
      <c r="AT588" s="397">
        <f t="shared" si="103"/>
        <v>0</v>
      </c>
      <c r="AU588" s="398">
        <f t="shared" si="104"/>
        <v>0</v>
      </c>
      <c r="AV588" s="399" t="str">
        <f t="shared" si="105"/>
        <v/>
      </c>
    </row>
    <row r="589" spans="1:48" x14ac:dyDescent="0.2">
      <c r="A589" s="46">
        <f t="shared" si="100"/>
        <v>572</v>
      </c>
      <c r="B589" s="378" t="str">
        <f>IFERROR(VLOOKUP(G589,'AM23.Param'!$C$61:$D$407,2,FALSE),"")</f>
        <v/>
      </c>
      <c r="C589" s="379"/>
      <c r="D589" s="380"/>
      <c r="E589" s="379"/>
      <c r="F589" s="380"/>
      <c r="G589" s="379"/>
      <c r="H589" s="380"/>
      <c r="I589" s="381" t="str">
        <f t="shared" si="96"/>
        <v/>
      </c>
      <c r="J589" s="382"/>
      <c r="K589" s="382"/>
      <c r="L589" s="379"/>
      <c r="M589" s="380"/>
      <c r="N589" s="379"/>
      <c r="O589" s="379"/>
      <c r="P589" s="383"/>
      <c r="Q589" s="383"/>
      <c r="R589" s="383"/>
      <c r="S589" s="384">
        <f t="shared" si="97"/>
        <v>0</v>
      </c>
      <c r="U589" s="30">
        <v>572</v>
      </c>
      <c r="V589" s="42"/>
      <c r="X589" s="42"/>
      <c r="Y589" s="42"/>
      <c r="Z589" s="43">
        <f>SUMIFS('AM23.Financial Instruments'!O$7:O$223,'AM23.Financial Instruments'!$M$7:$M$223,D591)</f>
        <v>0</v>
      </c>
      <c r="AA589" s="42"/>
      <c r="AB589" s="42"/>
      <c r="AC589" s="42"/>
      <c r="AD589" s="44">
        <f t="shared" si="98"/>
        <v>0</v>
      </c>
      <c r="AF589" s="45"/>
      <c r="AH589" s="45"/>
      <c r="AI589" s="45"/>
      <c r="AJ589" s="45"/>
      <c r="AK589" s="45"/>
      <c r="AL589" s="45"/>
      <c r="AM589" s="45"/>
      <c r="AN589" s="44">
        <f t="shared" si="99"/>
        <v>0</v>
      </c>
      <c r="AP589" s="396">
        <f t="array" ref="AP589">SUMPRODUCT(V$18:V$217*(H$18:H$217=$D589)*(J$18:J$217))</f>
        <v>0</v>
      </c>
      <c r="AQ589" s="397">
        <f t="shared" si="101"/>
        <v>0</v>
      </c>
      <c r="AR589" s="398">
        <f t="shared" si="102"/>
        <v>0</v>
      </c>
      <c r="AS589" s="397">
        <f t="array" ref="AS589">SUMPRODUCT(AF$18:AF$217*(H$18:H$217=$D589)*(J$18:J$217))</f>
        <v>0</v>
      </c>
      <c r="AT589" s="397">
        <f t="shared" si="103"/>
        <v>0</v>
      </c>
      <c r="AU589" s="398">
        <f t="shared" si="104"/>
        <v>0</v>
      </c>
      <c r="AV589" s="399" t="str">
        <f t="shared" si="105"/>
        <v/>
      </c>
    </row>
    <row r="590" spans="1:48" x14ac:dyDescent="0.2">
      <c r="A590" s="46">
        <f t="shared" si="100"/>
        <v>573</v>
      </c>
      <c r="B590" s="378" t="str">
        <f>IFERROR(VLOOKUP(G590,'AM23.Param'!$C$61:$D$407,2,FALSE),"")</f>
        <v/>
      </c>
      <c r="C590" s="379"/>
      <c r="D590" s="380"/>
      <c r="E590" s="379"/>
      <c r="F590" s="380"/>
      <c r="G590" s="379"/>
      <c r="H590" s="380"/>
      <c r="I590" s="381" t="str">
        <f t="shared" si="96"/>
        <v/>
      </c>
      <c r="J590" s="382"/>
      <c r="K590" s="382"/>
      <c r="L590" s="379"/>
      <c r="M590" s="380"/>
      <c r="N590" s="379"/>
      <c r="O590" s="379"/>
      <c r="P590" s="383"/>
      <c r="Q590" s="383"/>
      <c r="R590" s="383"/>
      <c r="S590" s="384">
        <f t="shared" si="97"/>
        <v>0</v>
      </c>
      <c r="U590" s="30">
        <v>573</v>
      </c>
      <c r="V590" s="42"/>
      <c r="X590" s="42"/>
      <c r="Y590" s="42"/>
      <c r="Z590" s="43">
        <f>SUMIFS('AM23.Financial Instruments'!O$7:O$223,'AM23.Financial Instruments'!$M$7:$M$223,D592)</f>
        <v>0</v>
      </c>
      <c r="AA590" s="42"/>
      <c r="AB590" s="42"/>
      <c r="AC590" s="42"/>
      <c r="AD590" s="44">
        <f t="shared" si="98"/>
        <v>0</v>
      </c>
      <c r="AF590" s="45"/>
      <c r="AH590" s="45"/>
      <c r="AI590" s="45"/>
      <c r="AJ590" s="45"/>
      <c r="AK590" s="45"/>
      <c r="AL590" s="45"/>
      <c r="AM590" s="45"/>
      <c r="AN590" s="44">
        <f t="shared" si="99"/>
        <v>0</v>
      </c>
      <c r="AP590" s="396">
        <f t="array" ref="AP590">SUMPRODUCT(V$18:V$217*(H$18:H$217=$D590)*(J$18:J$217))</f>
        <v>0</v>
      </c>
      <c r="AQ590" s="397">
        <f t="shared" si="101"/>
        <v>0</v>
      </c>
      <c r="AR590" s="398">
        <f t="shared" si="102"/>
        <v>0</v>
      </c>
      <c r="AS590" s="397">
        <f t="array" ref="AS590">SUMPRODUCT(AF$18:AF$217*(H$18:H$217=$D590)*(J$18:J$217))</f>
        <v>0</v>
      </c>
      <c r="AT590" s="397">
        <f t="shared" si="103"/>
        <v>0</v>
      </c>
      <c r="AU590" s="398">
        <f t="shared" si="104"/>
        <v>0</v>
      </c>
      <c r="AV590" s="399" t="str">
        <f t="shared" si="105"/>
        <v/>
      </c>
    </row>
    <row r="591" spans="1:48" x14ac:dyDescent="0.2">
      <c r="A591" s="46">
        <f t="shared" si="100"/>
        <v>574</v>
      </c>
      <c r="B591" s="378" t="str">
        <f>IFERROR(VLOOKUP(G591,'AM23.Param'!$C$61:$D$407,2,FALSE),"")</f>
        <v/>
      </c>
      <c r="C591" s="379"/>
      <c r="D591" s="380"/>
      <c r="E591" s="379"/>
      <c r="F591" s="380"/>
      <c r="G591" s="379"/>
      <c r="H591" s="380"/>
      <c r="I591" s="381" t="str">
        <f t="shared" si="96"/>
        <v/>
      </c>
      <c r="J591" s="382"/>
      <c r="K591" s="382"/>
      <c r="L591" s="379"/>
      <c r="M591" s="380"/>
      <c r="N591" s="379"/>
      <c r="O591" s="379"/>
      <c r="P591" s="383"/>
      <c r="Q591" s="383"/>
      <c r="R591" s="383"/>
      <c r="S591" s="384">
        <f t="shared" si="97"/>
        <v>0</v>
      </c>
      <c r="U591" s="30">
        <v>574</v>
      </c>
      <c r="V591" s="42"/>
      <c r="X591" s="42"/>
      <c r="Y591" s="42"/>
      <c r="Z591" s="43">
        <f>SUMIFS('AM23.Financial Instruments'!O$7:O$223,'AM23.Financial Instruments'!$M$7:$M$223,D593)</f>
        <v>0</v>
      </c>
      <c r="AA591" s="42"/>
      <c r="AB591" s="42"/>
      <c r="AC591" s="42"/>
      <c r="AD591" s="44">
        <f t="shared" si="98"/>
        <v>0</v>
      </c>
      <c r="AF591" s="45"/>
      <c r="AH591" s="45"/>
      <c r="AI591" s="45"/>
      <c r="AJ591" s="45"/>
      <c r="AK591" s="45"/>
      <c r="AL591" s="45"/>
      <c r="AM591" s="45"/>
      <c r="AN591" s="44">
        <f t="shared" si="99"/>
        <v>0</v>
      </c>
      <c r="AP591" s="396">
        <f t="array" ref="AP591">SUMPRODUCT(V$18:V$217*(H$18:H$217=$D591)*(J$18:J$217))</f>
        <v>0</v>
      </c>
      <c r="AQ591" s="397">
        <f t="shared" si="101"/>
        <v>0</v>
      </c>
      <c r="AR591" s="398">
        <f t="shared" si="102"/>
        <v>0</v>
      </c>
      <c r="AS591" s="397">
        <f t="array" ref="AS591">SUMPRODUCT(AF$18:AF$217*(H$18:H$217=$D591)*(J$18:J$217))</f>
        <v>0</v>
      </c>
      <c r="AT591" s="397">
        <f t="shared" si="103"/>
        <v>0</v>
      </c>
      <c r="AU591" s="398">
        <f t="shared" si="104"/>
        <v>0</v>
      </c>
      <c r="AV591" s="399" t="str">
        <f t="shared" si="105"/>
        <v/>
      </c>
    </row>
    <row r="592" spans="1:48" x14ac:dyDescent="0.2">
      <c r="A592" s="46">
        <f t="shared" si="100"/>
        <v>575</v>
      </c>
      <c r="B592" s="378" t="str">
        <f>IFERROR(VLOOKUP(G592,'AM23.Param'!$C$61:$D$407,2,FALSE),"")</f>
        <v/>
      </c>
      <c r="C592" s="379"/>
      <c r="D592" s="380"/>
      <c r="E592" s="379"/>
      <c r="F592" s="380"/>
      <c r="G592" s="379"/>
      <c r="H592" s="380"/>
      <c r="I592" s="381" t="str">
        <f t="shared" si="96"/>
        <v/>
      </c>
      <c r="J592" s="382"/>
      <c r="K592" s="382"/>
      <c r="L592" s="379"/>
      <c r="M592" s="380"/>
      <c r="N592" s="379"/>
      <c r="O592" s="379"/>
      <c r="P592" s="383"/>
      <c r="Q592" s="383"/>
      <c r="R592" s="383"/>
      <c r="S592" s="384">
        <f t="shared" si="97"/>
        <v>0</v>
      </c>
      <c r="U592" s="30">
        <v>575</v>
      </c>
      <c r="V592" s="42"/>
      <c r="X592" s="42"/>
      <c r="Y592" s="42"/>
      <c r="Z592" s="43">
        <f>SUMIFS('AM23.Financial Instruments'!O$7:O$223,'AM23.Financial Instruments'!$M$7:$M$223,D594)</f>
        <v>0</v>
      </c>
      <c r="AA592" s="42"/>
      <c r="AB592" s="42"/>
      <c r="AC592" s="42"/>
      <c r="AD592" s="44">
        <f t="shared" si="98"/>
        <v>0</v>
      </c>
      <c r="AF592" s="45"/>
      <c r="AH592" s="45"/>
      <c r="AI592" s="45"/>
      <c r="AJ592" s="45"/>
      <c r="AK592" s="45"/>
      <c r="AL592" s="45"/>
      <c r="AM592" s="45"/>
      <c r="AN592" s="44">
        <f t="shared" si="99"/>
        <v>0</v>
      </c>
      <c r="AP592" s="396">
        <f t="array" ref="AP592">SUMPRODUCT(V$18:V$217*(H$18:H$217=$D592)*(J$18:J$217))</f>
        <v>0</v>
      </c>
      <c r="AQ592" s="397">
        <f t="shared" si="101"/>
        <v>0</v>
      </c>
      <c r="AR592" s="398">
        <f t="shared" si="102"/>
        <v>0</v>
      </c>
      <c r="AS592" s="397">
        <f t="array" ref="AS592">SUMPRODUCT(AF$18:AF$217*(H$18:H$217=$D592)*(J$18:J$217))</f>
        <v>0</v>
      </c>
      <c r="AT592" s="397">
        <f t="shared" si="103"/>
        <v>0</v>
      </c>
      <c r="AU592" s="398">
        <f t="shared" si="104"/>
        <v>0</v>
      </c>
      <c r="AV592" s="399" t="str">
        <f t="shared" si="105"/>
        <v/>
      </c>
    </row>
    <row r="593" spans="1:48" x14ac:dyDescent="0.2">
      <c r="A593" s="46">
        <f t="shared" si="100"/>
        <v>576</v>
      </c>
      <c r="B593" s="378" t="str">
        <f>IFERROR(VLOOKUP(G593,'AM23.Param'!$C$61:$D$407,2,FALSE),"")</f>
        <v/>
      </c>
      <c r="C593" s="379"/>
      <c r="D593" s="380"/>
      <c r="E593" s="379"/>
      <c r="F593" s="380"/>
      <c r="G593" s="379"/>
      <c r="H593" s="380"/>
      <c r="I593" s="381" t="str">
        <f t="shared" si="96"/>
        <v/>
      </c>
      <c r="J593" s="382"/>
      <c r="K593" s="382"/>
      <c r="L593" s="379"/>
      <c r="M593" s="380"/>
      <c r="N593" s="379"/>
      <c r="O593" s="379"/>
      <c r="P593" s="383"/>
      <c r="Q593" s="383"/>
      <c r="R593" s="383"/>
      <c r="S593" s="384">
        <f t="shared" si="97"/>
        <v>0</v>
      </c>
      <c r="U593" s="30">
        <v>576</v>
      </c>
      <c r="V593" s="42"/>
      <c r="X593" s="42"/>
      <c r="Y593" s="42"/>
      <c r="Z593" s="43">
        <f>SUMIFS('AM23.Financial Instruments'!O$7:O$223,'AM23.Financial Instruments'!$M$7:$M$223,D595)</f>
        <v>0</v>
      </c>
      <c r="AA593" s="42"/>
      <c r="AB593" s="42"/>
      <c r="AC593" s="42"/>
      <c r="AD593" s="44">
        <f t="shared" si="98"/>
        <v>0</v>
      </c>
      <c r="AF593" s="45"/>
      <c r="AH593" s="45"/>
      <c r="AI593" s="45"/>
      <c r="AJ593" s="45"/>
      <c r="AK593" s="45"/>
      <c r="AL593" s="45"/>
      <c r="AM593" s="45"/>
      <c r="AN593" s="44">
        <f t="shared" si="99"/>
        <v>0</v>
      </c>
      <c r="AP593" s="396">
        <f t="array" ref="AP593">SUMPRODUCT(V$18:V$217*(H$18:H$217=$D593)*(J$18:J$217))</f>
        <v>0</v>
      </c>
      <c r="AQ593" s="397">
        <f t="shared" si="101"/>
        <v>0</v>
      </c>
      <c r="AR593" s="398">
        <f t="shared" si="102"/>
        <v>0</v>
      </c>
      <c r="AS593" s="397">
        <f t="array" ref="AS593">SUMPRODUCT(AF$18:AF$217*(H$18:H$217=$D593)*(J$18:J$217))</f>
        <v>0</v>
      </c>
      <c r="AT593" s="397">
        <f t="shared" si="103"/>
        <v>0</v>
      </c>
      <c r="AU593" s="398">
        <f t="shared" si="104"/>
        <v>0</v>
      </c>
      <c r="AV593" s="399" t="str">
        <f t="shared" si="105"/>
        <v/>
      </c>
    </row>
    <row r="594" spans="1:48" x14ac:dyDescent="0.2">
      <c r="A594" s="46">
        <f t="shared" si="100"/>
        <v>577</v>
      </c>
      <c r="B594" s="378" t="str">
        <f>IFERROR(VLOOKUP(G594,'AM23.Param'!$C$61:$D$407,2,FALSE),"")</f>
        <v/>
      </c>
      <c r="C594" s="379"/>
      <c r="D594" s="380"/>
      <c r="E594" s="379"/>
      <c r="F594" s="380"/>
      <c r="G594" s="379"/>
      <c r="H594" s="380"/>
      <c r="I594" s="381" t="str">
        <f t="shared" si="96"/>
        <v/>
      </c>
      <c r="J594" s="382"/>
      <c r="K594" s="382"/>
      <c r="L594" s="379"/>
      <c r="M594" s="380"/>
      <c r="N594" s="379"/>
      <c r="O594" s="379"/>
      <c r="P594" s="383"/>
      <c r="Q594" s="383"/>
      <c r="R594" s="383"/>
      <c r="S594" s="384">
        <f t="shared" si="97"/>
        <v>0</v>
      </c>
      <c r="U594" s="30">
        <v>577</v>
      </c>
      <c r="V594" s="42"/>
      <c r="X594" s="42"/>
      <c r="Y594" s="42"/>
      <c r="Z594" s="43">
        <f>SUMIFS('AM23.Financial Instruments'!O$7:O$223,'AM23.Financial Instruments'!$M$7:$M$223,D596)</f>
        <v>0</v>
      </c>
      <c r="AA594" s="42"/>
      <c r="AB594" s="42"/>
      <c r="AC594" s="42"/>
      <c r="AD594" s="44">
        <f t="shared" si="98"/>
        <v>0</v>
      </c>
      <c r="AF594" s="45"/>
      <c r="AH594" s="45"/>
      <c r="AI594" s="45"/>
      <c r="AJ594" s="45"/>
      <c r="AK594" s="45"/>
      <c r="AL594" s="45"/>
      <c r="AM594" s="45"/>
      <c r="AN594" s="44">
        <f t="shared" si="99"/>
        <v>0</v>
      </c>
      <c r="AP594" s="396">
        <f t="array" ref="AP594">SUMPRODUCT(V$18:V$217*(H$18:H$217=$D594)*(J$18:J$217))</f>
        <v>0</v>
      </c>
      <c r="AQ594" s="397">
        <f t="shared" si="101"/>
        <v>0</v>
      </c>
      <c r="AR594" s="398">
        <f t="shared" si="102"/>
        <v>0</v>
      </c>
      <c r="AS594" s="397">
        <f t="array" ref="AS594">SUMPRODUCT(AF$18:AF$217*(H$18:H$217=$D594)*(J$18:J$217))</f>
        <v>0</v>
      </c>
      <c r="AT594" s="397">
        <f t="shared" si="103"/>
        <v>0</v>
      </c>
      <c r="AU594" s="398">
        <f t="shared" si="104"/>
        <v>0</v>
      </c>
      <c r="AV594" s="399" t="str">
        <f t="shared" si="105"/>
        <v/>
      </c>
    </row>
    <row r="595" spans="1:48" x14ac:dyDescent="0.2">
      <c r="A595" s="46">
        <f t="shared" si="100"/>
        <v>578</v>
      </c>
      <c r="B595" s="378" t="str">
        <f>IFERROR(VLOOKUP(G595,'AM23.Param'!$C$61:$D$407,2,FALSE),"")</f>
        <v/>
      </c>
      <c r="C595" s="379"/>
      <c r="D595" s="380"/>
      <c r="E595" s="379"/>
      <c r="F595" s="380"/>
      <c r="G595" s="379"/>
      <c r="H595" s="380"/>
      <c r="I595" s="381" t="str">
        <f t="shared" ref="I595:I658" si="106">IFERROR(VLOOKUP(H595,$D$18:$F$1017,3,FALSE),"")</f>
        <v/>
      </c>
      <c r="J595" s="382"/>
      <c r="K595" s="382"/>
      <c r="L595" s="379"/>
      <c r="M595" s="380"/>
      <c r="N595" s="379"/>
      <c r="O595" s="379"/>
      <c r="P595" s="383"/>
      <c r="Q595" s="383"/>
      <c r="R595" s="383"/>
      <c r="S595" s="384">
        <f t="shared" si="97"/>
        <v>0</v>
      </c>
      <c r="U595" s="30">
        <v>578</v>
      </c>
      <c r="V595" s="42"/>
      <c r="X595" s="42"/>
      <c r="Y595" s="42"/>
      <c r="Z595" s="43">
        <f>SUMIFS('AM23.Financial Instruments'!O$7:O$223,'AM23.Financial Instruments'!$M$7:$M$223,D597)</f>
        <v>0</v>
      </c>
      <c r="AA595" s="42"/>
      <c r="AB595" s="42"/>
      <c r="AC595" s="42"/>
      <c r="AD595" s="44">
        <f t="shared" si="98"/>
        <v>0</v>
      </c>
      <c r="AF595" s="45"/>
      <c r="AH595" s="45"/>
      <c r="AI595" s="45"/>
      <c r="AJ595" s="45"/>
      <c r="AK595" s="45"/>
      <c r="AL595" s="45"/>
      <c r="AM595" s="45"/>
      <c r="AN595" s="44">
        <f t="shared" si="99"/>
        <v>0</v>
      </c>
      <c r="AP595" s="396">
        <f t="array" ref="AP595">SUMPRODUCT(V$18:V$217*(H$18:H$217=$D595)*(J$18:J$217))</f>
        <v>0</v>
      </c>
      <c r="AQ595" s="397">
        <f t="shared" si="101"/>
        <v>0</v>
      </c>
      <c r="AR595" s="398">
        <f t="shared" si="102"/>
        <v>0</v>
      </c>
      <c r="AS595" s="397">
        <f t="array" ref="AS595">SUMPRODUCT(AF$18:AF$217*(H$18:H$217=$D595)*(J$18:J$217))</f>
        <v>0</v>
      </c>
      <c r="AT595" s="397">
        <f t="shared" si="103"/>
        <v>0</v>
      </c>
      <c r="AU595" s="398">
        <f t="shared" si="104"/>
        <v>0</v>
      </c>
      <c r="AV595" s="399" t="str">
        <f t="shared" si="105"/>
        <v/>
      </c>
    </row>
    <row r="596" spans="1:48" x14ac:dyDescent="0.2">
      <c r="A596" s="46">
        <f t="shared" si="100"/>
        <v>579</v>
      </c>
      <c r="B596" s="378" t="str">
        <f>IFERROR(VLOOKUP(G596,'AM23.Param'!$C$61:$D$407,2,FALSE),"")</f>
        <v/>
      </c>
      <c r="C596" s="379"/>
      <c r="D596" s="380"/>
      <c r="E596" s="379"/>
      <c r="F596" s="380"/>
      <c r="G596" s="379"/>
      <c r="H596" s="380"/>
      <c r="I596" s="381" t="str">
        <f t="shared" si="106"/>
        <v/>
      </c>
      <c r="J596" s="382"/>
      <c r="K596" s="382"/>
      <c r="L596" s="379"/>
      <c r="M596" s="380"/>
      <c r="N596" s="379"/>
      <c r="O596" s="379"/>
      <c r="P596" s="383"/>
      <c r="Q596" s="383"/>
      <c r="R596" s="383"/>
      <c r="S596" s="384">
        <f t="shared" si="97"/>
        <v>0</v>
      </c>
      <c r="U596" s="30">
        <v>579</v>
      </c>
      <c r="V596" s="42"/>
      <c r="X596" s="42"/>
      <c r="Y596" s="42"/>
      <c r="Z596" s="43">
        <f>SUMIFS('AM23.Financial Instruments'!O$7:O$223,'AM23.Financial Instruments'!$M$7:$M$223,D598)</f>
        <v>0</v>
      </c>
      <c r="AA596" s="42"/>
      <c r="AB596" s="42"/>
      <c r="AC596" s="42"/>
      <c r="AD596" s="44">
        <f t="shared" si="98"/>
        <v>0</v>
      </c>
      <c r="AF596" s="45"/>
      <c r="AH596" s="45"/>
      <c r="AI596" s="45"/>
      <c r="AJ596" s="45"/>
      <c r="AK596" s="45"/>
      <c r="AL596" s="45"/>
      <c r="AM596" s="45"/>
      <c r="AN596" s="44">
        <f t="shared" si="99"/>
        <v>0</v>
      </c>
      <c r="AP596" s="396">
        <f t="array" ref="AP596">SUMPRODUCT(V$18:V$217*(H$18:H$217=$D596)*(J$18:J$217))</f>
        <v>0</v>
      </c>
      <c r="AQ596" s="397">
        <f t="shared" si="101"/>
        <v>0</v>
      </c>
      <c r="AR596" s="398">
        <f t="shared" si="102"/>
        <v>0</v>
      </c>
      <c r="AS596" s="397">
        <f t="array" ref="AS596">SUMPRODUCT(AF$18:AF$217*(H$18:H$217=$D596)*(J$18:J$217))</f>
        <v>0</v>
      </c>
      <c r="AT596" s="397">
        <f t="shared" si="103"/>
        <v>0</v>
      </c>
      <c r="AU596" s="398">
        <f t="shared" si="104"/>
        <v>0</v>
      </c>
      <c r="AV596" s="399" t="str">
        <f t="shared" si="105"/>
        <v/>
      </c>
    </row>
    <row r="597" spans="1:48" x14ac:dyDescent="0.2">
      <c r="A597" s="46">
        <f t="shared" si="100"/>
        <v>580</v>
      </c>
      <c r="B597" s="378" t="str">
        <f>IFERROR(VLOOKUP(G597,'AM23.Param'!$C$61:$D$407,2,FALSE),"")</f>
        <v/>
      </c>
      <c r="C597" s="379"/>
      <c r="D597" s="380"/>
      <c r="E597" s="379"/>
      <c r="F597" s="380"/>
      <c r="G597" s="379"/>
      <c r="H597" s="380"/>
      <c r="I597" s="381" t="str">
        <f t="shared" si="106"/>
        <v/>
      </c>
      <c r="J597" s="382"/>
      <c r="K597" s="382"/>
      <c r="L597" s="379"/>
      <c r="M597" s="380"/>
      <c r="N597" s="379"/>
      <c r="O597" s="379"/>
      <c r="P597" s="383"/>
      <c r="Q597" s="383"/>
      <c r="R597" s="383"/>
      <c r="S597" s="384">
        <f t="shared" ref="S597:S660" si="107">Q597-R597</f>
        <v>0</v>
      </c>
      <c r="U597" s="30">
        <v>580</v>
      </c>
      <c r="V597" s="42"/>
      <c r="X597" s="42"/>
      <c r="Y597" s="42"/>
      <c r="Z597" s="43">
        <f>SUMIFS('AM23.Financial Instruments'!O$7:O$223,'AM23.Financial Instruments'!$M$7:$M$223,D599)</f>
        <v>0</v>
      </c>
      <c r="AA597" s="42"/>
      <c r="AB597" s="42"/>
      <c r="AC597" s="42"/>
      <c r="AD597" s="44">
        <f t="shared" ref="AD597:AD660" si="108">X597-SUM(Y597:AC597)</f>
        <v>0</v>
      </c>
      <c r="AF597" s="45"/>
      <c r="AH597" s="45"/>
      <c r="AI597" s="45"/>
      <c r="AJ597" s="45"/>
      <c r="AK597" s="45"/>
      <c r="AL597" s="45"/>
      <c r="AM597" s="45"/>
      <c r="AN597" s="44">
        <f t="shared" ref="AN597:AN660" si="109">AH597-SUM(AI597:AM597)</f>
        <v>0</v>
      </c>
      <c r="AP597" s="396">
        <f t="array" ref="AP597">SUMPRODUCT(V$18:V$217*(H$18:H$217=$D597)*(J$18:J$217))</f>
        <v>0</v>
      </c>
      <c r="AQ597" s="397">
        <f t="shared" si="101"/>
        <v>0</v>
      </c>
      <c r="AR597" s="398">
        <f t="shared" si="102"/>
        <v>0</v>
      </c>
      <c r="AS597" s="397">
        <f t="array" ref="AS597">SUMPRODUCT(AF$18:AF$217*(H$18:H$217=$D597)*(J$18:J$217))</f>
        <v>0</v>
      </c>
      <c r="AT597" s="397">
        <f t="shared" si="103"/>
        <v>0</v>
      </c>
      <c r="AU597" s="398">
        <f t="shared" si="104"/>
        <v>0</v>
      </c>
      <c r="AV597" s="399" t="str">
        <f t="shared" si="105"/>
        <v/>
      </c>
    </row>
    <row r="598" spans="1:48" x14ac:dyDescent="0.2">
      <c r="A598" s="46">
        <f t="shared" si="100"/>
        <v>581</v>
      </c>
      <c r="B598" s="378" t="str">
        <f>IFERROR(VLOOKUP(G598,'AM23.Param'!$C$61:$D$407,2,FALSE),"")</f>
        <v/>
      </c>
      <c r="C598" s="379"/>
      <c r="D598" s="380"/>
      <c r="E598" s="379"/>
      <c r="F598" s="380"/>
      <c r="G598" s="379"/>
      <c r="H598" s="380"/>
      <c r="I598" s="381" t="str">
        <f t="shared" si="106"/>
        <v/>
      </c>
      <c r="J598" s="382"/>
      <c r="K598" s="382"/>
      <c r="L598" s="379"/>
      <c r="M598" s="380"/>
      <c r="N598" s="379"/>
      <c r="O598" s="379"/>
      <c r="P598" s="383"/>
      <c r="Q598" s="383"/>
      <c r="R598" s="383"/>
      <c r="S598" s="384">
        <f t="shared" si="107"/>
        <v>0</v>
      </c>
      <c r="U598" s="30">
        <v>581</v>
      </c>
      <c r="V598" s="42"/>
      <c r="X598" s="42"/>
      <c r="Y598" s="42"/>
      <c r="Z598" s="43">
        <f>SUMIFS('AM23.Financial Instruments'!O$7:O$223,'AM23.Financial Instruments'!$M$7:$M$223,D600)</f>
        <v>0</v>
      </c>
      <c r="AA598" s="42"/>
      <c r="AB598" s="42"/>
      <c r="AC598" s="42"/>
      <c r="AD598" s="44">
        <f t="shared" si="108"/>
        <v>0</v>
      </c>
      <c r="AF598" s="45"/>
      <c r="AH598" s="45"/>
      <c r="AI598" s="45"/>
      <c r="AJ598" s="45"/>
      <c r="AK598" s="45"/>
      <c r="AL598" s="45"/>
      <c r="AM598" s="45"/>
      <c r="AN598" s="44">
        <f t="shared" si="109"/>
        <v>0</v>
      </c>
      <c r="AP598" s="396">
        <f t="array" ref="AP598">SUMPRODUCT(V$18:V$217*(H$18:H$217=$D598)*(J$18:J$217))</f>
        <v>0</v>
      </c>
      <c r="AQ598" s="397">
        <f t="shared" si="101"/>
        <v>0</v>
      </c>
      <c r="AR598" s="398">
        <f t="shared" si="102"/>
        <v>0</v>
      </c>
      <c r="AS598" s="397">
        <f t="array" ref="AS598">SUMPRODUCT(AF$18:AF$217*(H$18:H$217=$D598)*(J$18:J$217))</f>
        <v>0</v>
      </c>
      <c r="AT598" s="397">
        <f t="shared" si="103"/>
        <v>0</v>
      </c>
      <c r="AU598" s="398">
        <f t="shared" si="104"/>
        <v>0</v>
      </c>
      <c r="AV598" s="399" t="str">
        <f t="shared" si="105"/>
        <v/>
      </c>
    </row>
    <row r="599" spans="1:48" x14ac:dyDescent="0.2">
      <c r="A599" s="46">
        <f t="shared" si="100"/>
        <v>582</v>
      </c>
      <c r="B599" s="378" t="str">
        <f>IFERROR(VLOOKUP(G599,'AM23.Param'!$C$61:$D$407,2,FALSE),"")</f>
        <v/>
      </c>
      <c r="C599" s="379"/>
      <c r="D599" s="380"/>
      <c r="E599" s="379"/>
      <c r="F599" s="380"/>
      <c r="G599" s="379"/>
      <c r="H599" s="380"/>
      <c r="I599" s="381" t="str">
        <f t="shared" si="106"/>
        <v/>
      </c>
      <c r="J599" s="382"/>
      <c r="K599" s="382"/>
      <c r="L599" s="379"/>
      <c r="M599" s="380"/>
      <c r="N599" s="379"/>
      <c r="O599" s="379"/>
      <c r="P599" s="383"/>
      <c r="Q599" s="383"/>
      <c r="R599" s="383"/>
      <c r="S599" s="384">
        <f t="shared" si="107"/>
        <v>0</v>
      </c>
      <c r="U599" s="30">
        <v>582</v>
      </c>
      <c r="V599" s="42"/>
      <c r="X599" s="42"/>
      <c r="Y599" s="42"/>
      <c r="Z599" s="43">
        <f>SUMIFS('AM23.Financial Instruments'!O$7:O$223,'AM23.Financial Instruments'!$M$7:$M$223,D601)</f>
        <v>0</v>
      </c>
      <c r="AA599" s="42"/>
      <c r="AB599" s="42"/>
      <c r="AC599" s="42"/>
      <c r="AD599" s="44">
        <f t="shared" si="108"/>
        <v>0</v>
      </c>
      <c r="AF599" s="45"/>
      <c r="AH599" s="45"/>
      <c r="AI599" s="45"/>
      <c r="AJ599" s="45"/>
      <c r="AK599" s="45"/>
      <c r="AL599" s="45"/>
      <c r="AM599" s="45"/>
      <c r="AN599" s="44">
        <f t="shared" si="109"/>
        <v>0</v>
      </c>
      <c r="AP599" s="396">
        <f t="array" ref="AP599">SUMPRODUCT(V$18:V$217*(H$18:H$217=$D599)*(J$18:J$217))</f>
        <v>0</v>
      </c>
      <c r="AQ599" s="397">
        <f t="shared" si="101"/>
        <v>0</v>
      </c>
      <c r="AR599" s="398">
        <f t="shared" si="102"/>
        <v>0</v>
      </c>
      <c r="AS599" s="397">
        <f t="array" ref="AS599">SUMPRODUCT(AF$18:AF$217*(H$18:H$217=$D599)*(J$18:J$217))</f>
        <v>0</v>
      </c>
      <c r="AT599" s="397">
        <f t="shared" si="103"/>
        <v>0</v>
      </c>
      <c r="AU599" s="398">
        <f t="shared" si="104"/>
        <v>0</v>
      </c>
      <c r="AV599" s="399" t="str">
        <f t="shared" si="105"/>
        <v/>
      </c>
    </row>
    <row r="600" spans="1:48" x14ac:dyDescent="0.2">
      <c r="A600" s="46">
        <f t="shared" si="100"/>
        <v>583</v>
      </c>
      <c r="B600" s="378" t="str">
        <f>IFERROR(VLOOKUP(G600,'AM23.Param'!$C$61:$D$407,2,FALSE),"")</f>
        <v/>
      </c>
      <c r="C600" s="379"/>
      <c r="D600" s="380"/>
      <c r="E600" s="379"/>
      <c r="F600" s="380"/>
      <c r="G600" s="379"/>
      <c r="H600" s="380"/>
      <c r="I600" s="381" t="str">
        <f t="shared" si="106"/>
        <v/>
      </c>
      <c r="J600" s="382"/>
      <c r="K600" s="382"/>
      <c r="L600" s="379"/>
      <c r="M600" s="380"/>
      <c r="N600" s="379"/>
      <c r="O600" s="379"/>
      <c r="P600" s="383"/>
      <c r="Q600" s="383"/>
      <c r="R600" s="383"/>
      <c r="S600" s="384">
        <f t="shared" si="107"/>
        <v>0</v>
      </c>
      <c r="U600" s="30">
        <v>583</v>
      </c>
      <c r="V600" s="42"/>
      <c r="X600" s="42"/>
      <c r="Y600" s="42"/>
      <c r="Z600" s="43">
        <f>SUMIFS('AM23.Financial Instruments'!O$7:O$223,'AM23.Financial Instruments'!$M$7:$M$223,D602)</f>
        <v>0</v>
      </c>
      <c r="AA600" s="42"/>
      <c r="AB600" s="42"/>
      <c r="AC600" s="42"/>
      <c r="AD600" s="44">
        <f t="shared" si="108"/>
        <v>0</v>
      </c>
      <c r="AF600" s="45"/>
      <c r="AH600" s="45"/>
      <c r="AI600" s="45"/>
      <c r="AJ600" s="45"/>
      <c r="AK600" s="45"/>
      <c r="AL600" s="45"/>
      <c r="AM600" s="45"/>
      <c r="AN600" s="44">
        <f t="shared" si="109"/>
        <v>0</v>
      </c>
      <c r="AP600" s="396">
        <f t="array" ref="AP600">SUMPRODUCT(V$18:V$217*(H$18:H$217=$D600)*(J$18:J$217))</f>
        <v>0</v>
      </c>
      <c r="AQ600" s="397">
        <f t="shared" si="101"/>
        <v>0</v>
      </c>
      <c r="AR600" s="398">
        <f t="shared" si="102"/>
        <v>0</v>
      </c>
      <c r="AS600" s="397">
        <f t="array" ref="AS600">SUMPRODUCT(AF$18:AF$217*(H$18:H$217=$D600)*(J$18:J$217))</f>
        <v>0</v>
      </c>
      <c r="AT600" s="397">
        <f t="shared" si="103"/>
        <v>0</v>
      </c>
      <c r="AU600" s="398">
        <f t="shared" si="104"/>
        <v>0</v>
      </c>
      <c r="AV600" s="399" t="str">
        <f t="shared" si="105"/>
        <v/>
      </c>
    </row>
    <row r="601" spans="1:48" x14ac:dyDescent="0.2">
      <c r="A601" s="46">
        <f t="shared" si="100"/>
        <v>584</v>
      </c>
      <c r="B601" s="378" t="str">
        <f>IFERROR(VLOOKUP(G601,'AM23.Param'!$C$61:$D$407,2,FALSE),"")</f>
        <v/>
      </c>
      <c r="C601" s="379"/>
      <c r="D601" s="380"/>
      <c r="E601" s="379"/>
      <c r="F601" s="380"/>
      <c r="G601" s="379"/>
      <c r="H601" s="380"/>
      <c r="I601" s="381" t="str">
        <f t="shared" si="106"/>
        <v/>
      </c>
      <c r="J601" s="382"/>
      <c r="K601" s="382"/>
      <c r="L601" s="379"/>
      <c r="M601" s="380"/>
      <c r="N601" s="379"/>
      <c r="O601" s="379"/>
      <c r="P601" s="383"/>
      <c r="Q601" s="383"/>
      <c r="R601" s="383"/>
      <c r="S601" s="384">
        <f t="shared" si="107"/>
        <v>0</v>
      </c>
      <c r="U601" s="30">
        <v>584</v>
      </c>
      <c r="V601" s="42"/>
      <c r="X601" s="42"/>
      <c r="Y601" s="42"/>
      <c r="Z601" s="43">
        <f>SUMIFS('AM23.Financial Instruments'!O$7:O$223,'AM23.Financial Instruments'!$M$7:$M$223,D603)</f>
        <v>0</v>
      </c>
      <c r="AA601" s="42"/>
      <c r="AB601" s="42"/>
      <c r="AC601" s="42"/>
      <c r="AD601" s="44">
        <f t="shared" si="108"/>
        <v>0</v>
      </c>
      <c r="AF601" s="45"/>
      <c r="AH601" s="45"/>
      <c r="AI601" s="45"/>
      <c r="AJ601" s="45"/>
      <c r="AK601" s="45"/>
      <c r="AL601" s="45"/>
      <c r="AM601" s="45"/>
      <c r="AN601" s="44">
        <f t="shared" si="109"/>
        <v>0</v>
      </c>
      <c r="AP601" s="396">
        <f t="array" ref="AP601">SUMPRODUCT(V$18:V$217*(H$18:H$217=$D601)*(J$18:J$217))</f>
        <v>0</v>
      </c>
      <c r="AQ601" s="397">
        <f t="shared" si="101"/>
        <v>0</v>
      </c>
      <c r="AR601" s="398">
        <f t="shared" si="102"/>
        <v>0</v>
      </c>
      <c r="AS601" s="397">
        <f t="array" ref="AS601">SUMPRODUCT(AF$18:AF$217*(H$18:H$217=$D601)*(J$18:J$217))</f>
        <v>0</v>
      </c>
      <c r="AT601" s="397">
        <f t="shared" si="103"/>
        <v>0</v>
      </c>
      <c r="AU601" s="398">
        <f t="shared" si="104"/>
        <v>0</v>
      </c>
      <c r="AV601" s="399" t="str">
        <f t="shared" si="105"/>
        <v/>
      </c>
    </row>
    <row r="602" spans="1:48" x14ac:dyDescent="0.2">
      <c r="A602" s="46">
        <f t="shared" ref="A602:A665" si="110">A601+1</f>
        <v>585</v>
      </c>
      <c r="B602" s="378" t="str">
        <f>IFERROR(VLOOKUP(G602,'AM23.Param'!$C$61:$D$407,2,FALSE),"")</f>
        <v/>
      </c>
      <c r="C602" s="379"/>
      <c r="D602" s="380"/>
      <c r="E602" s="379"/>
      <c r="F602" s="380"/>
      <c r="G602" s="379"/>
      <c r="H602" s="380"/>
      <c r="I602" s="381" t="str">
        <f t="shared" si="106"/>
        <v/>
      </c>
      <c r="J602" s="382"/>
      <c r="K602" s="382"/>
      <c r="L602" s="379"/>
      <c r="M602" s="380"/>
      <c r="N602" s="379"/>
      <c r="O602" s="379"/>
      <c r="P602" s="383"/>
      <c r="Q602" s="383"/>
      <c r="R602" s="383"/>
      <c r="S602" s="384">
        <f t="shared" si="107"/>
        <v>0</v>
      </c>
      <c r="U602" s="30">
        <v>585</v>
      </c>
      <c r="V602" s="42"/>
      <c r="X602" s="42"/>
      <c r="Y602" s="42"/>
      <c r="Z602" s="43">
        <f>SUMIFS('AM23.Financial Instruments'!O$7:O$223,'AM23.Financial Instruments'!$M$7:$M$223,D604)</f>
        <v>0</v>
      </c>
      <c r="AA602" s="42"/>
      <c r="AB602" s="42"/>
      <c r="AC602" s="42"/>
      <c r="AD602" s="44">
        <f t="shared" si="108"/>
        <v>0</v>
      </c>
      <c r="AF602" s="45"/>
      <c r="AH602" s="45"/>
      <c r="AI602" s="45"/>
      <c r="AJ602" s="45"/>
      <c r="AK602" s="45"/>
      <c r="AL602" s="45"/>
      <c r="AM602" s="45"/>
      <c r="AN602" s="44">
        <f t="shared" si="109"/>
        <v>0</v>
      </c>
      <c r="AP602" s="396">
        <f t="array" ref="AP602">SUMPRODUCT(V$18:V$217*(H$18:H$217=$D602)*(J$18:J$217))</f>
        <v>0</v>
      </c>
      <c r="AQ602" s="397">
        <f t="shared" ref="AQ602:AQ665" si="111">Y602</f>
        <v>0</v>
      </c>
      <c r="AR602" s="398">
        <f t="shared" ref="AR602:AR665" si="112">AP602-AQ602</f>
        <v>0</v>
      </c>
      <c r="AS602" s="397">
        <f t="array" ref="AS602">SUMPRODUCT(AF$18:AF$217*(H$18:H$217=$D602)*(J$18:J$217))</f>
        <v>0</v>
      </c>
      <c r="AT602" s="397">
        <f t="shared" ref="AT602:AT665" si="113">AI602</f>
        <v>0</v>
      </c>
      <c r="AU602" s="398">
        <f t="shared" ref="AU602:AU665" si="114">AS602-AT602</f>
        <v>0</v>
      </c>
      <c r="AV602" s="399" t="str">
        <f t="shared" ref="AV602:AV665" si="115">IFERROR(AD602/AN602,"")</f>
        <v/>
      </c>
    </row>
    <row r="603" spans="1:48" x14ac:dyDescent="0.2">
      <c r="A603" s="46">
        <f t="shared" si="110"/>
        <v>586</v>
      </c>
      <c r="B603" s="378" t="str">
        <f>IFERROR(VLOOKUP(G603,'AM23.Param'!$C$61:$D$407,2,FALSE),"")</f>
        <v/>
      </c>
      <c r="C603" s="379"/>
      <c r="D603" s="380"/>
      <c r="E603" s="379"/>
      <c r="F603" s="380"/>
      <c r="G603" s="379"/>
      <c r="H603" s="380"/>
      <c r="I603" s="381" t="str">
        <f t="shared" si="106"/>
        <v/>
      </c>
      <c r="J603" s="382"/>
      <c r="K603" s="382"/>
      <c r="L603" s="379"/>
      <c r="M603" s="380"/>
      <c r="N603" s="379"/>
      <c r="O603" s="379"/>
      <c r="P603" s="383"/>
      <c r="Q603" s="383"/>
      <c r="R603" s="383"/>
      <c r="S603" s="384">
        <f t="shared" si="107"/>
        <v>0</v>
      </c>
      <c r="U603" s="30">
        <v>586</v>
      </c>
      <c r="V603" s="42"/>
      <c r="X603" s="42"/>
      <c r="Y603" s="42"/>
      <c r="Z603" s="43">
        <f>SUMIFS('AM23.Financial Instruments'!O$7:O$223,'AM23.Financial Instruments'!$M$7:$M$223,D605)</f>
        <v>0</v>
      </c>
      <c r="AA603" s="42"/>
      <c r="AB603" s="42"/>
      <c r="AC603" s="42"/>
      <c r="AD603" s="44">
        <f t="shared" si="108"/>
        <v>0</v>
      </c>
      <c r="AF603" s="45"/>
      <c r="AH603" s="45"/>
      <c r="AI603" s="45"/>
      <c r="AJ603" s="45"/>
      <c r="AK603" s="45"/>
      <c r="AL603" s="45"/>
      <c r="AM603" s="45"/>
      <c r="AN603" s="44">
        <f t="shared" si="109"/>
        <v>0</v>
      </c>
      <c r="AP603" s="396">
        <f t="array" ref="AP603">SUMPRODUCT(V$18:V$217*(H$18:H$217=$D603)*(J$18:J$217))</f>
        <v>0</v>
      </c>
      <c r="AQ603" s="397">
        <f t="shared" si="111"/>
        <v>0</v>
      </c>
      <c r="AR603" s="398">
        <f t="shared" si="112"/>
        <v>0</v>
      </c>
      <c r="AS603" s="397">
        <f t="array" ref="AS603">SUMPRODUCT(AF$18:AF$217*(H$18:H$217=$D603)*(J$18:J$217))</f>
        <v>0</v>
      </c>
      <c r="AT603" s="397">
        <f t="shared" si="113"/>
        <v>0</v>
      </c>
      <c r="AU603" s="398">
        <f t="shared" si="114"/>
        <v>0</v>
      </c>
      <c r="AV603" s="399" t="str">
        <f t="shared" si="115"/>
        <v/>
      </c>
    </row>
    <row r="604" spans="1:48" x14ac:dyDescent="0.2">
      <c r="A604" s="46">
        <f t="shared" si="110"/>
        <v>587</v>
      </c>
      <c r="B604" s="378" t="str">
        <f>IFERROR(VLOOKUP(G604,'AM23.Param'!$C$61:$D$407,2,FALSE),"")</f>
        <v/>
      </c>
      <c r="C604" s="379"/>
      <c r="D604" s="380"/>
      <c r="E604" s="379"/>
      <c r="F604" s="380"/>
      <c r="G604" s="379"/>
      <c r="H604" s="380"/>
      <c r="I604" s="381" t="str">
        <f t="shared" si="106"/>
        <v/>
      </c>
      <c r="J604" s="382"/>
      <c r="K604" s="382"/>
      <c r="L604" s="379"/>
      <c r="M604" s="380"/>
      <c r="N604" s="379"/>
      <c r="O604" s="379"/>
      <c r="P604" s="383"/>
      <c r="Q604" s="383"/>
      <c r="R604" s="383"/>
      <c r="S604" s="384">
        <f t="shared" si="107"/>
        <v>0</v>
      </c>
      <c r="U604" s="30">
        <v>587</v>
      </c>
      <c r="V604" s="42"/>
      <c r="X604" s="42"/>
      <c r="Y604" s="42"/>
      <c r="Z604" s="43">
        <f>SUMIFS('AM23.Financial Instruments'!O$7:O$223,'AM23.Financial Instruments'!$M$7:$M$223,D606)</f>
        <v>0</v>
      </c>
      <c r="AA604" s="42"/>
      <c r="AB604" s="42"/>
      <c r="AC604" s="42"/>
      <c r="AD604" s="44">
        <f t="shared" si="108"/>
        <v>0</v>
      </c>
      <c r="AF604" s="45"/>
      <c r="AH604" s="45"/>
      <c r="AI604" s="45"/>
      <c r="AJ604" s="45"/>
      <c r="AK604" s="45"/>
      <c r="AL604" s="45"/>
      <c r="AM604" s="45"/>
      <c r="AN604" s="44">
        <f t="shared" si="109"/>
        <v>0</v>
      </c>
      <c r="AP604" s="396">
        <f t="array" ref="AP604">SUMPRODUCT(V$18:V$217*(H$18:H$217=$D604)*(J$18:J$217))</f>
        <v>0</v>
      </c>
      <c r="AQ604" s="397">
        <f t="shared" si="111"/>
        <v>0</v>
      </c>
      <c r="AR604" s="398">
        <f t="shared" si="112"/>
        <v>0</v>
      </c>
      <c r="AS604" s="397">
        <f t="array" ref="AS604">SUMPRODUCT(AF$18:AF$217*(H$18:H$217=$D604)*(J$18:J$217))</f>
        <v>0</v>
      </c>
      <c r="AT604" s="397">
        <f t="shared" si="113"/>
        <v>0</v>
      </c>
      <c r="AU604" s="398">
        <f t="shared" si="114"/>
        <v>0</v>
      </c>
      <c r="AV604" s="399" t="str">
        <f t="shared" si="115"/>
        <v/>
      </c>
    </row>
    <row r="605" spans="1:48" x14ac:dyDescent="0.2">
      <c r="A605" s="46">
        <f t="shared" si="110"/>
        <v>588</v>
      </c>
      <c r="B605" s="378" t="str">
        <f>IFERROR(VLOOKUP(G605,'AM23.Param'!$C$61:$D$407,2,FALSE),"")</f>
        <v/>
      </c>
      <c r="C605" s="379"/>
      <c r="D605" s="380"/>
      <c r="E605" s="379"/>
      <c r="F605" s="380"/>
      <c r="G605" s="379"/>
      <c r="H605" s="380"/>
      <c r="I605" s="381" t="str">
        <f t="shared" si="106"/>
        <v/>
      </c>
      <c r="J605" s="382"/>
      <c r="K605" s="382"/>
      <c r="L605" s="379"/>
      <c r="M605" s="380"/>
      <c r="N605" s="379"/>
      <c r="O605" s="379"/>
      <c r="P605" s="383"/>
      <c r="Q605" s="383"/>
      <c r="R605" s="383"/>
      <c r="S605" s="384">
        <f t="shared" si="107"/>
        <v>0</v>
      </c>
      <c r="U605" s="30">
        <v>588</v>
      </c>
      <c r="V605" s="42"/>
      <c r="X605" s="42"/>
      <c r="Y605" s="42"/>
      <c r="Z605" s="43">
        <f>SUMIFS('AM23.Financial Instruments'!O$7:O$223,'AM23.Financial Instruments'!$M$7:$M$223,D607)</f>
        <v>0</v>
      </c>
      <c r="AA605" s="42"/>
      <c r="AB605" s="42"/>
      <c r="AC605" s="42"/>
      <c r="AD605" s="44">
        <f t="shared" si="108"/>
        <v>0</v>
      </c>
      <c r="AF605" s="45"/>
      <c r="AH605" s="45"/>
      <c r="AI605" s="45"/>
      <c r="AJ605" s="45"/>
      <c r="AK605" s="45"/>
      <c r="AL605" s="45"/>
      <c r="AM605" s="45"/>
      <c r="AN605" s="44">
        <f t="shared" si="109"/>
        <v>0</v>
      </c>
      <c r="AP605" s="396">
        <f t="array" ref="AP605">SUMPRODUCT(V$18:V$217*(H$18:H$217=$D605)*(J$18:J$217))</f>
        <v>0</v>
      </c>
      <c r="AQ605" s="397">
        <f t="shared" si="111"/>
        <v>0</v>
      </c>
      <c r="AR605" s="398">
        <f t="shared" si="112"/>
        <v>0</v>
      </c>
      <c r="AS605" s="397">
        <f t="array" ref="AS605">SUMPRODUCT(AF$18:AF$217*(H$18:H$217=$D605)*(J$18:J$217))</f>
        <v>0</v>
      </c>
      <c r="AT605" s="397">
        <f t="shared" si="113"/>
        <v>0</v>
      </c>
      <c r="AU605" s="398">
        <f t="shared" si="114"/>
        <v>0</v>
      </c>
      <c r="AV605" s="399" t="str">
        <f t="shared" si="115"/>
        <v/>
      </c>
    </row>
    <row r="606" spans="1:48" x14ac:dyDescent="0.2">
      <c r="A606" s="46">
        <f t="shared" si="110"/>
        <v>589</v>
      </c>
      <c r="B606" s="378" t="str">
        <f>IFERROR(VLOOKUP(G606,'AM23.Param'!$C$61:$D$407,2,FALSE),"")</f>
        <v/>
      </c>
      <c r="C606" s="379"/>
      <c r="D606" s="380"/>
      <c r="E606" s="379"/>
      <c r="F606" s="380"/>
      <c r="G606" s="379"/>
      <c r="H606" s="380"/>
      <c r="I606" s="381" t="str">
        <f t="shared" si="106"/>
        <v/>
      </c>
      <c r="J606" s="382"/>
      <c r="K606" s="382"/>
      <c r="L606" s="379"/>
      <c r="M606" s="380"/>
      <c r="N606" s="379"/>
      <c r="O606" s="379"/>
      <c r="P606" s="383"/>
      <c r="Q606" s="383"/>
      <c r="R606" s="383"/>
      <c r="S606" s="384">
        <f t="shared" si="107"/>
        <v>0</v>
      </c>
      <c r="U606" s="30">
        <v>589</v>
      </c>
      <c r="V606" s="42"/>
      <c r="X606" s="42"/>
      <c r="Y606" s="42"/>
      <c r="Z606" s="43">
        <f>SUMIFS('AM23.Financial Instruments'!O$7:O$223,'AM23.Financial Instruments'!$M$7:$M$223,D608)</f>
        <v>0</v>
      </c>
      <c r="AA606" s="42"/>
      <c r="AB606" s="42"/>
      <c r="AC606" s="42"/>
      <c r="AD606" s="44">
        <f t="shared" si="108"/>
        <v>0</v>
      </c>
      <c r="AF606" s="45"/>
      <c r="AH606" s="45"/>
      <c r="AI606" s="45"/>
      <c r="AJ606" s="45"/>
      <c r="AK606" s="45"/>
      <c r="AL606" s="45"/>
      <c r="AM606" s="45"/>
      <c r="AN606" s="44">
        <f t="shared" si="109"/>
        <v>0</v>
      </c>
      <c r="AP606" s="396">
        <f t="array" ref="AP606">SUMPRODUCT(V$18:V$217*(H$18:H$217=$D606)*(J$18:J$217))</f>
        <v>0</v>
      </c>
      <c r="AQ606" s="397">
        <f t="shared" si="111"/>
        <v>0</v>
      </c>
      <c r="AR606" s="398">
        <f t="shared" si="112"/>
        <v>0</v>
      </c>
      <c r="AS606" s="397">
        <f t="array" ref="AS606">SUMPRODUCT(AF$18:AF$217*(H$18:H$217=$D606)*(J$18:J$217))</f>
        <v>0</v>
      </c>
      <c r="AT606" s="397">
        <f t="shared" si="113"/>
        <v>0</v>
      </c>
      <c r="AU606" s="398">
        <f t="shared" si="114"/>
        <v>0</v>
      </c>
      <c r="AV606" s="399" t="str">
        <f t="shared" si="115"/>
        <v/>
      </c>
    </row>
    <row r="607" spans="1:48" x14ac:dyDescent="0.2">
      <c r="A607" s="46">
        <f t="shared" si="110"/>
        <v>590</v>
      </c>
      <c r="B607" s="378" t="str">
        <f>IFERROR(VLOOKUP(G607,'AM23.Param'!$C$61:$D$407,2,FALSE),"")</f>
        <v/>
      </c>
      <c r="C607" s="379"/>
      <c r="D607" s="380"/>
      <c r="E607" s="379"/>
      <c r="F607" s="380"/>
      <c r="G607" s="379"/>
      <c r="H607" s="380"/>
      <c r="I607" s="381" t="str">
        <f t="shared" si="106"/>
        <v/>
      </c>
      <c r="J607" s="382"/>
      <c r="K607" s="382"/>
      <c r="L607" s="379"/>
      <c r="M607" s="380"/>
      <c r="N607" s="379"/>
      <c r="O607" s="379"/>
      <c r="P607" s="383"/>
      <c r="Q607" s="383"/>
      <c r="R607" s="383"/>
      <c r="S607" s="384">
        <f t="shared" si="107"/>
        <v>0</v>
      </c>
      <c r="U607" s="30">
        <v>590</v>
      </c>
      <c r="V607" s="42"/>
      <c r="X607" s="42"/>
      <c r="Y607" s="42"/>
      <c r="Z607" s="43">
        <f>SUMIFS('AM23.Financial Instruments'!O$7:O$223,'AM23.Financial Instruments'!$M$7:$M$223,D609)</f>
        <v>0</v>
      </c>
      <c r="AA607" s="42"/>
      <c r="AB607" s="42"/>
      <c r="AC607" s="42"/>
      <c r="AD607" s="44">
        <f t="shared" si="108"/>
        <v>0</v>
      </c>
      <c r="AF607" s="45"/>
      <c r="AH607" s="45"/>
      <c r="AI607" s="45"/>
      <c r="AJ607" s="45"/>
      <c r="AK607" s="45"/>
      <c r="AL607" s="45"/>
      <c r="AM607" s="45"/>
      <c r="AN607" s="44">
        <f t="shared" si="109"/>
        <v>0</v>
      </c>
      <c r="AP607" s="396">
        <f t="array" ref="AP607">SUMPRODUCT(V$18:V$217*(H$18:H$217=$D607)*(J$18:J$217))</f>
        <v>0</v>
      </c>
      <c r="AQ607" s="397">
        <f t="shared" si="111"/>
        <v>0</v>
      </c>
      <c r="AR607" s="398">
        <f t="shared" si="112"/>
        <v>0</v>
      </c>
      <c r="AS607" s="397">
        <f t="array" ref="AS607">SUMPRODUCT(AF$18:AF$217*(H$18:H$217=$D607)*(J$18:J$217))</f>
        <v>0</v>
      </c>
      <c r="AT607" s="397">
        <f t="shared" si="113"/>
        <v>0</v>
      </c>
      <c r="AU607" s="398">
        <f t="shared" si="114"/>
        <v>0</v>
      </c>
      <c r="AV607" s="399" t="str">
        <f t="shared" si="115"/>
        <v/>
      </c>
    </row>
    <row r="608" spans="1:48" x14ac:dyDescent="0.2">
      <c r="A608" s="46">
        <f t="shared" si="110"/>
        <v>591</v>
      </c>
      <c r="B608" s="378" t="str">
        <f>IFERROR(VLOOKUP(G608,'AM23.Param'!$C$61:$D$407,2,FALSE),"")</f>
        <v/>
      </c>
      <c r="C608" s="379"/>
      <c r="D608" s="380"/>
      <c r="E608" s="379"/>
      <c r="F608" s="380"/>
      <c r="G608" s="379"/>
      <c r="H608" s="380"/>
      <c r="I608" s="381" t="str">
        <f t="shared" si="106"/>
        <v/>
      </c>
      <c r="J608" s="382"/>
      <c r="K608" s="382"/>
      <c r="L608" s="379"/>
      <c r="M608" s="380"/>
      <c r="N608" s="379"/>
      <c r="O608" s="379"/>
      <c r="P608" s="383"/>
      <c r="Q608" s="383"/>
      <c r="R608" s="383"/>
      <c r="S608" s="384">
        <f t="shared" si="107"/>
        <v>0</v>
      </c>
      <c r="U608" s="30">
        <v>591</v>
      </c>
      <c r="V608" s="42"/>
      <c r="X608" s="42"/>
      <c r="Y608" s="42"/>
      <c r="Z608" s="43">
        <f>SUMIFS('AM23.Financial Instruments'!O$7:O$223,'AM23.Financial Instruments'!$M$7:$M$223,D610)</f>
        <v>0</v>
      </c>
      <c r="AA608" s="42"/>
      <c r="AB608" s="42"/>
      <c r="AC608" s="42"/>
      <c r="AD608" s="44">
        <f t="shared" si="108"/>
        <v>0</v>
      </c>
      <c r="AF608" s="45"/>
      <c r="AH608" s="45"/>
      <c r="AI608" s="45"/>
      <c r="AJ608" s="45"/>
      <c r="AK608" s="45"/>
      <c r="AL608" s="45"/>
      <c r="AM608" s="45"/>
      <c r="AN608" s="44">
        <f t="shared" si="109"/>
        <v>0</v>
      </c>
      <c r="AP608" s="396">
        <f t="array" ref="AP608">SUMPRODUCT(V$18:V$217*(H$18:H$217=$D608)*(J$18:J$217))</f>
        <v>0</v>
      </c>
      <c r="AQ608" s="397">
        <f t="shared" si="111"/>
        <v>0</v>
      </c>
      <c r="AR608" s="398">
        <f t="shared" si="112"/>
        <v>0</v>
      </c>
      <c r="AS608" s="397">
        <f t="array" ref="AS608">SUMPRODUCT(AF$18:AF$217*(H$18:H$217=$D608)*(J$18:J$217))</f>
        <v>0</v>
      </c>
      <c r="AT608" s="397">
        <f t="shared" si="113"/>
        <v>0</v>
      </c>
      <c r="AU608" s="398">
        <f t="shared" si="114"/>
        <v>0</v>
      </c>
      <c r="AV608" s="399" t="str">
        <f t="shared" si="115"/>
        <v/>
      </c>
    </row>
    <row r="609" spans="1:48" x14ac:dyDescent="0.2">
      <c r="A609" s="46">
        <f t="shared" si="110"/>
        <v>592</v>
      </c>
      <c r="B609" s="378" t="str">
        <f>IFERROR(VLOOKUP(G609,'AM23.Param'!$C$61:$D$407,2,FALSE),"")</f>
        <v/>
      </c>
      <c r="C609" s="379"/>
      <c r="D609" s="380"/>
      <c r="E609" s="379"/>
      <c r="F609" s="380"/>
      <c r="G609" s="379"/>
      <c r="H609" s="380"/>
      <c r="I609" s="381" t="str">
        <f t="shared" si="106"/>
        <v/>
      </c>
      <c r="J609" s="382"/>
      <c r="K609" s="382"/>
      <c r="L609" s="379"/>
      <c r="M609" s="380"/>
      <c r="N609" s="379"/>
      <c r="O609" s="379"/>
      <c r="P609" s="383"/>
      <c r="Q609" s="383"/>
      <c r="R609" s="383"/>
      <c r="S609" s="384">
        <f t="shared" si="107"/>
        <v>0</v>
      </c>
      <c r="U609" s="30">
        <v>592</v>
      </c>
      <c r="V609" s="42"/>
      <c r="X609" s="42"/>
      <c r="Y609" s="42"/>
      <c r="Z609" s="43">
        <f>SUMIFS('AM23.Financial Instruments'!O$7:O$223,'AM23.Financial Instruments'!$M$7:$M$223,D611)</f>
        <v>0</v>
      </c>
      <c r="AA609" s="42"/>
      <c r="AB609" s="42"/>
      <c r="AC609" s="42"/>
      <c r="AD609" s="44">
        <f t="shared" si="108"/>
        <v>0</v>
      </c>
      <c r="AF609" s="45"/>
      <c r="AH609" s="45"/>
      <c r="AI609" s="45"/>
      <c r="AJ609" s="45"/>
      <c r="AK609" s="45"/>
      <c r="AL609" s="45"/>
      <c r="AM609" s="45"/>
      <c r="AN609" s="44">
        <f t="shared" si="109"/>
        <v>0</v>
      </c>
      <c r="AP609" s="396">
        <f t="array" ref="AP609">SUMPRODUCT(V$18:V$217*(H$18:H$217=$D609)*(J$18:J$217))</f>
        <v>0</v>
      </c>
      <c r="AQ609" s="397">
        <f t="shared" si="111"/>
        <v>0</v>
      </c>
      <c r="AR609" s="398">
        <f t="shared" si="112"/>
        <v>0</v>
      </c>
      <c r="AS609" s="397">
        <f t="array" ref="AS609">SUMPRODUCT(AF$18:AF$217*(H$18:H$217=$D609)*(J$18:J$217))</f>
        <v>0</v>
      </c>
      <c r="AT609" s="397">
        <f t="shared" si="113"/>
        <v>0</v>
      </c>
      <c r="AU609" s="398">
        <f t="shared" si="114"/>
        <v>0</v>
      </c>
      <c r="AV609" s="399" t="str">
        <f t="shared" si="115"/>
        <v/>
      </c>
    </row>
    <row r="610" spans="1:48" x14ac:dyDescent="0.2">
      <c r="A610" s="46">
        <f t="shared" si="110"/>
        <v>593</v>
      </c>
      <c r="B610" s="378" t="str">
        <f>IFERROR(VLOOKUP(G610,'AM23.Param'!$C$61:$D$407,2,FALSE),"")</f>
        <v/>
      </c>
      <c r="C610" s="379"/>
      <c r="D610" s="380"/>
      <c r="E610" s="379"/>
      <c r="F610" s="380"/>
      <c r="G610" s="379"/>
      <c r="H610" s="380"/>
      <c r="I610" s="381" t="str">
        <f t="shared" si="106"/>
        <v/>
      </c>
      <c r="J610" s="382"/>
      <c r="K610" s="382"/>
      <c r="L610" s="379"/>
      <c r="M610" s="380"/>
      <c r="N610" s="379"/>
      <c r="O610" s="379"/>
      <c r="P610" s="383"/>
      <c r="Q610" s="383"/>
      <c r="R610" s="383"/>
      <c r="S610" s="384">
        <f t="shared" si="107"/>
        <v>0</v>
      </c>
      <c r="U610" s="30">
        <v>593</v>
      </c>
      <c r="V610" s="42"/>
      <c r="X610" s="42"/>
      <c r="Y610" s="42"/>
      <c r="Z610" s="43">
        <f>SUMIFS('AM23.Financial Instruments'!O$7:O$223,'AM23.Financial Instruments'!$M$7:$M$223,D612)</f>
        <v>0</v>
      </c>
      <c r="AA610" s="42"/>
      <c r="AB610" s="42"/>
      <c r="AC610" s="42"/>
      <c r="AD610" s="44">
        <f t="shared" si="108"/>
        <v>0</v>
      </c>
      <c r="AF610" s="45"/>
      <c r="AH610" s="45"/>
      <c r="AI610" s="45"/>
      <c r="AJ610" s="45"/>
      <c r="AK610" s="45"/>
      <c r="AL610" s="45"/>
      <c r="AM610" s="45"/>
      <c r="AN610" s="44">
        <f t="shared" si="109"/>
        <v>0</v>
      </c>
      <c r="AP610" s="396">
        <f t="array" ref="AP610">SUMPRODUCT(V$18:V$217*(H$18:H$217=$D610)*(J$18:J$217))</f>
        <v>0</v>
      </c>
      <c r="AQ610" s="397">
        <f t="shared" si="111"/>
        <v>0</v>
      </c>
      <c r="AR610" s="398">
        <f t="shared" si="112"/>
        <v>0</v>
      </c>
      <c r="AS610" s="397">
        <f t="array" ref="AS610">SUMPRODUCT(AF$18:AF$217*(H$18:H$217=$D610)*(J$18:J$217))</f>
        <v>0</v>
      </c>
      <c r="AT610" s="397">
        <f t="shared" si="113"/>
        <v>0</v>
      </c>
      <c r="AU610" s="398">
        <f t="shared" si="114"/>
        <v>0</v>
      </c>
      <c r="AV610" s="399" t="str">
        <f t="shared" si="115"/>
        <v/>
      </c>
    </row>
    <row r="611" spans="1:48" x14ac:dyDescent="0.2">
      <c r="A611" s="46">
        <f t="shared" si="110"/>
        <v>594</v>
      </c>
      <c r="B611" s="378" t="str">
        <f>IFERROR(VLOOKUP(G611,'AM23.Param'!$C$61:$D$407,2,FALSE),"")</f>
        <v/>
      </c>
      <c r="C611" s="379"/>
      <c r="D611" s="380"/>
      <c r="E611" s="379"/>
      <c r="F611" s="380"/>
      <c r="G611" s="379"/>
      <c r="H611" s="380"/>
      <c r="I611" s="381" t="str">
        <f t="shared" si="106"/>
        <v/>
      </c>
      <c r="J611" s="382"/>
      <c r="K611" s="382"/>
      <c r="L611" s="379"/>
      <c r="M611" s="380"/>
      <c r="N611" s="379"/>
      <c r="O611" s="379"/>
      <c r="P611" s="383"/>
      <c r="Q611" s="383"/>
      <c r="R611" s="383"/>
      <c r="S611" s="384">
        <f t="shared" si="107"/>
        <v>0</v>
      </c>
      <c r="U611" s="30">
        <v>594</v>
      </c>
      <c r="V611" s="42"/>
      <c r="X611" s="42"/>
      <c r="Y611" s="42"/>
      <c r="Z611" s="43">
        <f>SUMIFS('AM23.Financial Instruments'!O$7:O$223,'AM23.Financial Instruments'!$M$7:$M$223,D613)</f>
        <v>0</v>
      </c>
      <c r="AA611" s="42"/>
      <c r="AB611" s="42"/>
      <c r="AC611" s="42"/>
      <c r="AD611" s="44">
        <f t="shared" si="108"/>
        <v>0</v>
      </c>
      <c r="AF611" s="45"/>
      <c r="AH611" s="45"/>
      <c r="AI611" s="45"/>
      <c r="AJ611" s="45"/>
      <c r="AK611" s="45"/>
      <c r="AL611" s="45"/>
      <c r="AM611" s="45"/>
      <c r="AN611" s="44">
        <f t="shared" si="109"/>
        <v>0</v>
      </c>
      <c r="AP611" s="396">
        <f t="array" ref="AP611">SUMPRODUCT(V$18:V$217*(H$18:H$217=$D611)*(J$18:J$217))</f>
        <v>0</v>
      </c>
      <c r="AQ611" s="397">
        <f t="shared" si="111"/>
        <v>0</v>
      </c>
      <c r="AR611" s="398">
        <f t="shared" si="112"/>
        <v>0</v>
      </c>
      <c r="AS611" s="397">
        <f t="array" ref="AS611">SUMPRODUCT(AF$18:AF$217*(H$18:H$217=$D611)*(J$18:J$217))</f>
        <v>0</v>
      </c>
      <c r="AT611" s="397">
        <f t="shared" si="113"/>
        <v>0</v>
      </c>
      <c r="AU611" s="398">
        <f t="shared" si="114"/>
        <v>0</v>
      </c>
      <c r="AV611" s="399" t="str">
        <f t="shared" si="115"/>
        <v/>
      </c>
    </row>
    <row r="612" spans="1:48" x14ac:dyDescent="0.2">
      <c r="A612" s="46">
        <f t="shared" si="110"/>
        <v>595</v>
      </c>
      <c r="B612" s="378" t="str">
        <f>IFERROR(VLOOKUP(G612,'AM23.Param'!$C$61:$D$407,2,FALSE),"")</f>
        <v/>
      </c>
      <c r="C612" s="379"/>
      <c r="D612" s="380"/>
      <c r="E612" s="379"/>
      <c r="F612" s="380"/>
      <c r="G612" s="379"/>
      <c r="H612" s="380"/>
      <c r="I612" s="381" t="str">
        <f t="shared" si="106"/>
        <v/>
      </c>
      <c r="J612" s="382"/>
      <c r="K612" s="382"/>
      <c r="L612" s="379"/>
      <c r="M612" s="380"/>
      <c r="N612" s="379"/>
      <c r="O612" s="379"/>
      <c r="P612" s="383"/>
      <c r="Q612" s="383"/>
      <c r="R612" s="383"/>
      <c r="S612" s="384">
        <f t="shared" si="107"/>
        <v>0</v>
      </c>
      <c r="U612" s="30">
        <v>595</v>
      </c>
      <c r="V612" s="42"/>
      <c r="X612" s="42"/>
      <c r="Y612" s="42"/>
      <c r="Z612" s="43">
        <f>SUMIFS('AM23.Financial Instruments'!O$7:O$223,'AM23.Financial Instruments'!$M$7:$M$223,D614)</f>
        <v>0</v>
      </c>
      <c r="AA612" s="42"/>
      <c r="AB612" s="42"/>
      <c r="AC612" s="42"/>
      <c r="AD612" s="44">
        <f t="shared" si="108"/>
        <v>0</v>
      </c>
      <c r="AF612" s="45"/>
      <c r="AH612" s="45"/>
      <c r="AI612" s="45"/>
      <c r="AJ612" s="45"/>
      <c r="AK612" s="45"/>
      <c r="AL612" s="45"/>
      <c r="AM612" s="45"/>
      <c r="AN612" s="44">
        <f t="shared" si="109"/>
        <v>0</v>
      </c>
      <c r="AP612" s="396">
        <f t="array" ref="AP612">SUMPRODUCT(V$18:V$217*(H$18:H$217=$D612)*(J$18:J$217))</f>
        <v>0</v>
      </c>
      <c r="AQ612" s="397">
        <f t="shared" si="111"/>
        <v>0</v>
      </c>
      <c r="AR612" s="398">
        <f t="shared" si="112"/>
        <v>0</v>
      </c>
      <c r="AS612" s="397">
        <f t="array" ref="AS612">SUMPRODUCT(AF$18:AF$217*(H$18:H$217=$D612)*(J$18:J$217))</f>
        <v>0</v>
      </c>
      <c r="AT612" s="397">
        <f t="shared" si="113"/>
        <v>0</v>
      </c>
      <c r="AU612" s="398">
        <f t="shared" si="114"/>
        <v>0</v>
      </c>
      <c r="AV612" s="399" t="str">
        <f t="shared" si="115"/>
        <v/>
      </c>
    </row>
    <row r="613" spans="1:48" x14ac:dyDescent="0.2">
      <c r="A613" s="46">
        <f t="shared" si="110"/>
        <v>596</v>
      </c>
      <c r="B613" s="378" t="str">
        <f>IFERROR(VLOOKUP(G613,'AM23.Param'!$C$61:$D$407,2,FALSE),"")</f>
        <v/>
      </c>
      <c r="C613" s="379"/>
      <c r="D613" s="380"/>
      <c r="E613" s="379"/>
      <c r="F613" s="380"/>
      <c r="G613" s="379"/>
      <c r="H613" s="380"/>
      <c r="I613" s="381" t="str">
        <f t="shared" si="106"/>
        <v/>
      </c>
      <c r="J613" s="382"/>
      <c r="K613" s="382"/>
      <c r="L613" s="379"/>
      <c r="M613" s="380"/>
      <c r="N613" s="379"/>
      <c r="O613" s="379"/>
      <c r="P613" s="383"/>
      <c r="Q613" s="383"/>
      <c r="R613" s="383"/>
      <c r="S613" s="384">
        <f t="shared" si="107"/>
        <v>0</v>
      </c>
      <c r="U613" s="30">
        <v>596</v>
      </c>
      <c r="V613" s="42"/>
      <c r="X613" s="42"/>
      <c r="Y613" s="42"/>
      <c r="Z613" s="43">
        <f>SUMIFS('AM23.Financial Instruments'!O$7:O$223,'AM23.Financial Instruments'!$M$7:$M$223,D615)</f>
        <v>0</v>
      </c>
      <c r="AA613" s="42"/>
      <c r="AB613" s="42"/>
      <c r="AC613" s="42"/>
      <c r="AD613" s="44">
        <f t="shared" si="108"/>
        <v>0</v>
      </c>
      <c r="AF613" s="45"/>
      <c r="AH613" s="45"/>
      <c r="AI613" s="45"/>
      <c r="AJ613" s="45"/>
      <c r="AK613" s="45"/>
      <c r="AL613" s="45"/>
      <c r="AM613" s="45"/>
      <c r="AN613" s="44">
        <f t="shared" si="109"/>
        <v>0</v>
      </c>
      <c r="AP613" s="396">
        <f t="array" ref="AP613">SUMPRODUCT(V$18:V$217*(H$18:H$217=$D613)*(J$18:J$217))</f>
        <v>0</v>
      </c>
      <c r="AQ613" s="397">
        <f t="shared" si="111"/>
        <v>0</v>
      </c>
      <c r="AR613" s="398">
        <f t="shared" si="112"/>
        <v>0</v>
      </c>
      <c r="AS613" s="397">
        <f t="array" ref="AS613">SUMPRODUCT(AF$18:AF$217*(H$18:H$217=$D613)*(J$18:J$217))</f>
        <v>0</v>
      </c>
      <c r="AT613" s="397">
        <f t="shared" si="113"/>
        <v>0</v>
      </c>
      <c r="AU613" s="398">
        <f t="shared" si="114"/>
        <v>0</v>
      </c>
      <c r="AV613" s="399" t="str">
        <f t="shared" si="115"/>
        <v/>
      </c>
    </row>
    <row r="614" spans="1:48" x14ac:dyDescent="0.2">
      <c r="A614" s="46">
        <f t="shared" si="110"/>
        <v>597</v>
      </c>
      <c r="B614" s="378" t="str">
        <f>IFERROR(VLOOKUP(G614,'AM23.Param'!$C$61:$D$407,2,FALSE),"")</f>
        <v/>
      </c>
      <c r="C614" s="379"/>
      <c r="D614" s="380"/>
      <c r="E614" s="379"/>
      <c r="F614" s="380"/>
      <c r="G614" s="379"/>
      <c r="H614" s="380"/>
      <c r="I614" s="381" t="str">
        <f t="shared" si="106"/>
        <v/>
      </c>
      <c r="J614" s="382"/>
      <c r="K614" s="382"/>
      <c r="L614" s="379"/>
      <c r="M614" s="380"/>
      <c r="N614" s="379"/>
      <c r="O614" s="379"/>
      <c r="P614" s="383"/>
      <c r="Q614" s="383"/>
      <c r="R614" s="383"/>
      <c r="S614" s="384">
        <f t="shared" si="107"/>
        <v>0</v>
      </c>
      <c r="U614" s="30">
        <v>597</v>
      </c>
      <c r="V614" s="42"/>
      <c r="X614" s="42"/>
      <c r="Y614" s="42"/>
      <c r="Z614" s="43">
        <f>SUMIFS('AM23.Financial Instruments'!O$7:O$223,'AM23.Financial Instruments'!$M$7:$M$223,D616)</f>
        <v>0</v>
      </c>
      <c r="AA614" s="42"/>
      <c r="AB614" s="42"/>
      <c r="AC614" s="42"/>
      <c r="AD614" s="44">
        <f t="shared" si="108"/>
        <v>0</v>
      </c>
      <c r="AF614" s="45"/>
      <c r="AH614" s="45"/>
      <c r="AI614" s="45"/>
      <c r="AJ614" s="45"/>
      <c r="AK614" s="45"/>
      <c r="AL614" s="45"/>
      <c r="AM614" s="45"/>
      <c r="AN614" s="44">
        <f t="shared" si="109"/>
        <v>0</v>
      </c>
      <c r="AP614" s="396">
        <f t="array" ref="AP614">SUMPRODUCT(V$18:V$217*(H$18:H$217=$D614)*(J$18:J$217))</f>
        <v>0</v>
      </c>
      <c r="AQ614" s="397">
        <f t="shared" si="111"/>
        <v>0</v>
      </c>
      <c r="AR614" s="398">
        <f t="shared" si="112"/>
        <v>0</v>
      </c>
      <c r="AS614" s="397">
        <f t="array" ref="AS614">SUMPRODUCT(AF$18:AF$217*(H$18:H$217=$D614)*(J$18:J$217))</f>
        <v>0</v>
      </c>
      <c r="AT614" s="397">
        <f t="shared" si="113"/>
        <v>0</v>
      </c>
      <c r="AU614" s="398">
        <f t="shared" si="114"/>
        <v>0</v>
      </c>
      <c r="AV614" s="399" t="str">
        <f t="shared" si="115"/>
        <v/>
      </c>
    </row>
    <row r="615" spans="1:48" x14ac:dyDescent="0.2">
      <c r="A615" s="46">
        <f t="shared" si="110"/>
        <v>598</v>
      </c>
      <c r="B615" s="378" t="str">
        <f>IFERROR(VLOOKUP(G615,'AM23.Param'!$C$61:$D$407,2,FALSE),"")</f>
        <v/>
      </c>
      <c r="C615" s="379"/>
      <c r="D615" s="380"/>
      <c r="E615" s="379"/>
      <c r="F615" s="380"/>
      <c r="G615" s="379"/>
      <c r="H615" s="380"/>
      <c r="I615" s="381" t="str">
        <f t="shared" si="106"/>
        <v/>
      </c>
      <c r="J615" s="382"/>
      <c r="K615" s="382"/>
      <c r="L615" s="379"/>
      <c r="M615" s="380"/>
      <c r="N615" s="379"/>
      <c r="O615" s="379"/>
      <c r="P615" s="383"/>
      <c r="Q615" s="383"/>
      <c r="R615" s="383"/>
      <c r="S615" s="384">
        <f t="shared" si="107"/>
        <v>0</v>
      </c>
      <c r="U615" s="30">
        <v>598</v>
      </c>
      <c r="V615" s="42"/>
      <c r="X615" s="42"/>
      <c r="Y615" s="42"/>
      <c r="Z615" s="43">
        <f>SUMIFS('AM23.Financial Instruments'!O$7:O$223,'AM23.Financial Instruments'!$M$7:$M$223,D617)</f>
        <v>0</v>
      </c>
      <c r="AA615" s="42"/>
      <c r="AB615" s="42"/>
      <c r="AC615" s="42"/>
      <c r="AD615" s="44">
        <f t="shared" si="108"/>
        <v>0</v>
      </c>
      <c r="AF615" s="45"/>
      <c r="AH615" s="45"/>
      <c r="AI615" s="45"/>
      <c r="AJ615" s="45"/>
      <c r="AK615" s="45"/>
      <c r="AL615" s="45"/>
      <c r="AM615" s="45"/>
      <c r="AN615" s="44">
        <f t="shared" si="109"/>
        <v>0</v>
      </c>
      <c r="AP615" s="396">
        <f t="array" ref="AP615">SUMPRODUCT(V$18:V$217*(H$18:H$217=$D615)*(J$18:J$217))</f>
        <v>0</v>
      </c>
      <c r="AQ615" s="397">
        <f t="shared" si="111"/>
        <v>0</v>
      </c>
      <c r="AR615" s="398">
        <f t="shared" si="112"/>
        <v>0</v>
      </c>
      <c r="AS615" s="397">
        <f t="array" ref="AS615">SUMPRODUCT(AF$18:AF$217*(H$18:H$217=$D615)*(J$18:J$217))</f>
        <v>0</v>
      </c>
      <c r="AT615" s="397">
        <f t="shared" si="113"/>
        <v>0</v>
      </c>
      <c r="AU615" s="398">
        <f t="shared" si="114"/>
        <v>0</v>
      </c>
      <c r="AV615" s="399" t="str">
        <f t="shared" si="115"/>
        <v/>
      </c>
    </row>
    <row r="616" spans="1:48" x14ac:dyDescent="0.2">
      <c r="A616" s="46">
        <f t="shared" si="110"/>
        <v>599</v>
      </c>
      <c r="B616" s="378" t="str">
        <f>IFERROR(VLOOKUP(G616,'AM23.Param'!$C$61:$D$407,2,FALSE),"")</f>
        <v/>
      </c>
      <c r="C616" s="379"/>
      <c r="D616" s="380"/>
      <c r="E616" s="379"/>
      <c r="F616" s="380"/>
      <c r="G616" s="379"/>
      <c r="H616" s="380"/>
      <c r="I616" s="381" t="str">
        <f t="shared" si="106"/>
        <v/>
      </c>
      <c r="J616" s="382"/>
      <c r="K616" s="382"/>
      <c r="L616" s="379"/>
      <c r="M616" s="380"/>
      <c r="N616" s="379"/>
      <c r="O616" s="379"/>
      <c r="P616" s="383"/>
      <c r="Q616" s="383"/>
      <c r="R616" s="383"/>
      <c r="S616" s="384">
        <f t="shared" si="107"/>
        <v>0</v>
      </c>
      <c r="U616" s="30">
        <v>599</v>
      </c>
      <c r="V616" s="42"/>
      <c r="X616" s="42"/>
      <c r="Y616" s="42"/>
      <c r="Z616" s="43">
        <f>SUMIFS('AM23.Financial Instruments'!O$7:O$223,'AM23.Financial Instruments'!$M$7:$M$223,D618)</f>
        <v>0</v>
      </c>
      <c r="AA616" s="42"/>
      <c r="AB616" s="42"/>
      <c r="AC616" s="42"/>
      <c r="AD616" s="44">
        <f t="shared" si="108"/>
        <v>0</v>
      </c>
      <c r="AF616" s="45"/>
      <c r="AH616" s="45"/>
      <c r="AI616" s="45"/>
      <c r="AJ616" s="45"/>
      <c r="AK616" s="45"/>
      <c r="AL616" s="45"/>
      <c r="AM616" s="45"/>
      <c r="AN616" s="44">
        <f t="shared" si="109"/>
        <v>0</v>
      </c>
      <c r="AP616" s="396">
        <f t="array" ref="AP616">SUMPRODUCT(V$18:V$217*(H$18:H$217=$D616)*(J$18:J$217))</f>
        <v>0</v>
      </c>
      <c r="AQ616" s="397">
        <f t="shared" si="111"/>
        <v>0</v>
      </c>
      <c r="AR616" s="398">
        <f t="shared" si="112"/>
        <v>0</v>
      </c>
      <c r="AS616" s="397">
        <f t="array" ref="AS616">SUMPRODUCT(AF$18:AF$217*(H$18:H$217=$D616)*(J$18:J$217))</f>
        <v>0</v>
      </c>
      <c r="AT616" s="397">
        <f t="shared" si="113"/>
        <v>0</v>
      </c>
      <c r="AU616" s="398">
        <f t="shared" si="114"/>
        <v>0</v>
      </c>
      <c r="AV616" s="399" t="str">
        <f t="shared" si="115"/>
        <v/>
      </c>
    </row>
    <row r="617" spans="1:48" x14ac:dyDescent="0.2">
      <c r="A617" s="46">
        <f t="shared" si="110"/>
        <v>600</v>
      </c>
      <c r="B617" s="378" t="str">
        <f>IFERROR(VLOOKUP(G617,'AM23.Param'!$C$61:$D$407,2,FALSE),"")</f>
        <v/>
      </c>
      <c r="C617" s="379"/>
      <c r="D617" s="380"/>
      <c r="E617" s="379"/>
      <c r="F617" s="380"/>
      <c r="G617" s="379"/>
      <c r="H617" s="380"/>
      <c r="I617" s="381" t="str">
        <f t="shared" si="106"/>
        <v/>
      </c>
      <c r="J617" s="382"/>
      <c r="K617" s="382"/>
      <c r="L617" s="379"/>
      <c r="M617" s="380"/>
      <c r="N617" s="379"/>
      <c r="O617" s="379"/>
      <c r="P617" s="383"/>
      <c r="Q617" s="383"/>
      <c r="R617" s="383"/>
      <c r="S617" s="384">
        <f t="shared" si="107"/>
        <v>0</v>
      </c>
      <c r="U617" s="30">
        <v>600</v>
      </c>
      <c r="V617" s="42"/>
      <c r="X617" s="42"/>
      <c r="Y617" s="42"/>
      <c r="Z617" s="43">
        <f>SUMIFS('AM23.Financial Instruments'!O$7:O$223,'AM23.Financial Instruments'!$M$7:$M$223,D619)</f>
        <v>0</v>
      </c>
      <c r="AA617" s="42"/>
      <c r="AB617" s="42"/>
      <c r="AC617" s="42"/>
      <c r="AD617" s="44">
        <f t="shared" si="108"/>
        <v>0</v>
      </c>
      <c r="AF617" s="45"/>
      <c r="AH617" s="45"/>
      <c r="AI617" s="45"/>
      <c r="AJ617" s="45"/>
      <c r="AK617" s="45"/>
      <c r="AL617" s="45"/>
      <c r="AM617" s="45"/>
      <c r="AN617" s="44">
        <f t="shared" si="109"/>
        <v>0</v>
      </c>
      <c r="AP617" s="396">
        <f t="array" ref="AP617">SUMPRODUCT(V$18:V$217*(H$18:H$217=$D617)*(J$18:J$217))</f>
        <v>0</v>
      </c>
      <c r="AQ617" s="397">
        <f t="shared" si="111"/>
        <v>0</v>
      </c>
      <c r="AR617" s="398">
        <f t="shared" si="112"/>
        <v>0</v>
      </c>
      <c r="AS617" s="397">
        <f t="array" ref="AS617">SUMPRODUCT(AF$18:AF$217*(H$18:H$217=$D617)*(J$18:J$217))</f>
        <v>0</v>
      </c>
      <c r="AT617" s="397">
        <f t="shared" si="113"/>
        <v>0</v>
      </c>
      <c r="AU617" s="398">
        <f t="shared" si="114"/>
        <v>0</v>
      </c>
      <c r="AV617" s="399" t="str">
        <f t="shared" si="115"/>
        <v/>
      </c>
    </row>
    <row r="618" spans="1:48" x14ac:dyDescent="0.2">
      <c r="A618" s="46">
        <f t="shared" si="110"/>
        <v>601</v>
      </c>
      <c r="B618" s="378" t="str">
        <f>IFERROR(VLOOKUP(G618,'AM23.Param'!$C$61:$D$407,2,FALSE),"")</f>
        <v/>
      </c>
      <c r="C618" s="379"/>
      <c r="D618" s="380"/>
      <c r="E618" s="379"/>
      <c r="F618" s="380"/>
      <c r="G618" s="379"/>
      <c r="H618" s="380"/>
      <c r="I618" s="381" t="str">
        <f t="shared" si="106"/>
        <v/>
      </c>
      <c r="J618" s="382"/>
      <c r="K618" s="382"/>
      <c r="L618" s="379"/>
      <c r="M618" s="380"/>
      <c r="N618" s="379"/>
      <c r="O618" s="379"/>
      <c r="P618" s="383"/>
      <c r="Q618" s="383"/>
      <c r="R618" s="383"/>
      <c r="S618" s="384">
        <f t="shared" si="107"/>
        <v>0</v>
      </c>
      <c r="U618" s="30">
        <v>601</v>
      </c>
      <c r="V618" s="42"/>
      <c r="X618" s="42"/>
      <c r="Y618" s="42"/>
      <c r="Z618" s="43">
        <f>SUMIFS('AM23.Financial Instruments'!O$7:O$223,'AM23.Financial Instruments'!$M$7:$M$223,D620)</f>
        <v>0</v>
      </c>
      <c r="AA618" s="42"/>
      <c r="AB618" s="42"/>
      <c r="AC618" s="42"/>
      <c r="AD618" s="44">
        <f t="shared" si="108"/>
        <v>0</v>
      </c>
      <c r="AF618" s="45"/>
      <c r="AH618" s="45"/>
      <c r="AI618" s="45"/>
      <c r="AJ618" s="45"/>
      <c r="AK618" s="45"/>
      <c r="AL618" s="45"/>
      <c r="AM618" s="45"/>
      <c r="AN618" s="44">
        <f t="shared" si="109"/>
        <v>0</v>
      </c>
      <c r="AP618" s="396">
        <f t="array" ref="AP618">SUMPRODUCT(V$18:V$217*(H$18:H$217=$D618)*(J$18:J$217))</f>
        <v>0</v>
      </c>
      <c r="AQ618" s="397">
        <f t="shared" si="111"/>
        <v>0</v>
      </c>
      <c r="AR618" s="398">
        <f t="shared" si="112"/>
        <v>0</v>
      </c>
      <c r="AS618" s="397">
        <f t="array" ref="AS618">SUMPRODUCT(AF$18:AF$217*(H$18:H$217=$D618)*(J$18:J$217))</f>
        <v>0</v>
      </c>
      <c r="AT618" s="397">
        <f t="shared" si="113"/>
        <v>0</v>
      </c>
      <c r="AU618" s="398">
        <f t="shared" si="114"/>
        <v>0</v>
      </c>
      <c r="AV618" s="399" t="str">
        <f t="shared" si="115"/>
        <v/>
      </c>
    </row>
    <row r="619" spans="1:48" x14ac:dyDescent="0.2">
      <c r="A619" s="46">
        <f t="shared" si="110"/>
        <v>602</v>
      </c>
      <c r="B619" s="378" t="str">
        <f>IFERROR(VLOOKUP(G619,'AM23.Param'!$C$61:$D$407,2,FALSE),"")</f>
        <v/>
      </c>
      <c r="C619" s="379"/>
      <c r="D619" s="380"/>
      <c r="E619" s="379"/>
      <c r="F619" s="380"/>
      <c r="G619" s="379"/>
      <c r="H619" s="380"/>
      <c r="I619" s="381" t="str">
        <f t="shared" si="106"/>
        <v/>
      </c>
      <c r="J619" s="382"/>
      <c r="K619" s="382"/>
      <c r="L619" s="379"/>
      <c r="M619" s="380"/>
      <c r="N619" s="379"/>
      <c r="O619" s="379"/>
      <c r="P619" s="383"/>
      <c r="Q619" s="383"/>
      <c r="R619" s="383"/>
      <c r="S619" s="384">
        <f t="shared" si="107"/>
        <v>0</v>
      </c>
      <c r="U619" s="30">
        <v>602</v>
      </c>
      <c r="V619" s="42"/>
      <c r="X619" s="42"/>
      <c r="Y619" s="42"/>
      <c r="Z619" s="43">
        <f>SUMIFS('AM23.Financial Instruments'!O$7:O$223,'AM23.Financial Instruments'!$M$7:$M$223,D621)</f>
        <v>0</v>
      </c>
      <c r="AA619" s="42"/>
      <c r="AB619" s="42"/>
      <c r="AC619" s="42"/>
      <c r="AD619" s="44">
        <f t="shared" si="108"/>
        <v>0</v>
      </c>
      <c r="AF619" s="45"/>
      <c r="AH619" s="45"/>
      <c r="AI619" s="45"/>
      <c r="AJ619" s="45"/>
      <c r="AK619" s="45"/>
      <c r="AL619" s="45"/>
      <c r="AM619" s="45"/>
      <c r="AN619" s="44">
        <f t="shared" si="109"/>
        <v>0</v>
      </c>
      <c r="AP619" s="396">
        <f t="array" ref="AP619">SUMPRODUCT(V$18:V$217*(H$18:H$217=$D619)*(J$18:J$217))</f>
        <v>0</v>
      </c>
      <c r="AQ619" s="397">
        <f t="shared" si="111"/>
        <v>0</v>
      </c>
      <c r="AR619" s="398">
        <f t="shared" si="112"/>
        <v>0</v>
      </c>
      <c r="AS619" s="397">
        <f t="array" ref="AS619">SUMPRODUCT(AF$18:AF$217*(H$18:H$217=$D619)*(J$18:J$217))</f>
        <v>0</v>
      </c>
      <c r="AT619" s="397">
        <f t="shared" si="113"/>
        <v>0</v>
      </c>
      <c r="AU619" s="398">
        <f t="shared" si="114"/>
        <v>0</v>
      </c>
      <c r="AV619" s="399" t="str">
        <f t="shared" si="115"/>
        <v/>
      </c>
    </row>
    <row r="620" spans="1:48" x14ac:dyDescent="0.2">
      <c r="A620" s="46">
        <f t="shared" si="110"/>
        <v>603</v>
      </c>
      <c r="B620" s="378" t="str">
        <f>IFERROR(VLOOKUP(G620,'AM23.Param'!$C$61:$D$407,2,FALSE),"")</f>
        <v/>
      </c>
      <c r="C620" s="379"/>
      <c r="D620" s="380"/>
      <c r="E620" s="379"/>
      <c r="F620" s="380"/>
      <c r="G620" s="379"/>
      <c r="H620" s="380"/>
      <c r="I620" s="381" t="str">
        <f t="shared" si="106"/>
        <v/>
      </c>
      <c r="J620" s="382"/>
      <c r="K620" s="382"/>
      <c r="L620" s="379"/>
      <c r="M620" s="380"/>
      <c r="N620" s="379"/>
      <c r="O620" s="379"/>
      <c r="P620" s="383"/>
      <c r="Q620" s="383"/>
      <c r="R620" s="383"/>
      <c r="S620" s="384">
        <f t="shared" si="107"/>
        <v>0</v>
      </c>
      <c r="U620" s="30">
        <v>603</v>
      </c>
      <c r="V620" s="42"/>
      <c r="X620" s="42"/>
      <c r="Y620" s="42"/>
      <c r="Z620" s="43">
        <f>SUMIFS('AM23.Financial Instruments'!O$7:O$223,'AM23.Financial Instruments'!$M$7:$M$223,D622)</f>
        <v>0</v>
      </c>
      <c r="AA620" s="42"/>
      <c r="AB620" s="42"/>
      <c r="AC620" s="42"/>
      <c r="AD620" s="44">
        <f t="shared" si="108"/>
        <v>0</v>
      </c>
      <c r="AF620" s="45"/>
      <c r="AH620" s="45"/>
      <c r="AI620" s="45"/>
      <c r="AJ620" s="45"/>
      <c r="AK620" s="45"/>
      <c r="AL620" s="45"/>
      <c r="AM620" s="45"/>
      <c r="AN620" s="44">
        <f t="shared" si="109"/>
        <v>0</v>
      </c>
      <c r="AP620" s="396">
        <f t="array" ref="AP620">SUMPRODUCT(V$18:V$217*(H$18:H$217=$D620)*(J$18:J$217))</f>
        <v>0</v>
      </c>
      <c r="AQ620" s="397">
        <f t="shared" si="111"/>
        <v>0</v>
      </c>
      <c r="AR620" s="398">
        <f t="shared" si="112"/>
        <v>0</v>
      </c>
      <c r="AS620" s="397">
        <f t="array" ref="AS620">SUMPRODUCT(AF$18:AF$217*(H$18:H$217=$D620)*(J$18:J$217))</f>
        <v>0</v>
      </c>
      <c r="AT620" s="397">
        <f t="shared" si="113"/>
        <v>0</v>
      </c>
      <c r="AU620" s="398">
        <f t="shared" si="114"/>
        <v>0</v>
      </c>
      <c r="AV620" s="399" t="str">
        <f t="shared" si="115"/>
        <v/>
      </c>
    </row>
    <row r="621" spans="1:48" x14ac:dyDescent="0.2">
      <c r="A621" s="46">
        <f t="shared" si="110"/>
        <v>604</v>
      </c>
      <c r="B621" s="378" t="str">
        <f>IFERROR(VLOOKUP(G621,'AM23.Param'!$C$61:$D$407,2,FALSE),"")</f>
        <v/>
      </c>
      <c r="C621" s="379"/>
      <c r="D621" s="380"/>
      <c r="E621" s="379"/>
      <c r="F621" s="380"/>
      <c r="G621" s="379"/>
      <c r="H621" s="380"/>
      <c r="I621" s="381" t="str">
        <f t="shared" si="106"/>
        <v/>
      </c>
      <c r="J621" s="382"/>
      <c r="K621" s="382"/>
      <c r="L621" s="379"/>
      <c r="M621" s="380"/>
      <c r="N621" s="379"/>
      <c r="O621" s="379"/>
      <c r="P621" s="383"/>
      <c r="Q621" s="383"/>
      <c r="R621" s="383"/>
      <c r="S621" s="384">
        <f t="shared" si="107"/>
        <v>0</v>
      </c>
      <c r="U621" s="30">
        <v>604</v>
      </c>
      <c r="V621" s="42"/>
      <c r="X621" s="42"/>
      <c r="Y621" s="42"/>
      <c r="Z621" s="43">
        <f>SUMIFS('AM23.Financial Instruments'!O$7:O$223,'AM23.Financial Instruments'!$M$7:$M$223,D623)</f>
        <v>0</v>
      </c>
      <c r="AA621" s="42"/>
      <c r="AB621" s="42"/>
      <c r="AC621" s="42"/>
      <c r="AD621" s="44">
        <f t="shared" si="108"/>
        <v>0</v>
      </c>
      <c r="AF621" s="45"/>
      <c r="AH621" s="45"/>
      <c r="AI621" s="45"/>
      <c r="AJ621" s="45"/>
      <c r="AK621" s="45"/>
      <c r="AL621" s="45"/>
      <c r="AM621" s="45"/>
      <c r="AN621" s="44">
        <f t="shared" si="109"/>
        <v>0</v>
      </c>
      <c r="AP621" s="396">
        <f t="array" ref="AP621">SUMPRODUCT(V$18:V$217*(H$18:H$217=$D621)*(J$18:J$217))</f>
        <v>0</v>
      </c>
      <c r="AQ621" s="397">
        <f t="shared" si="111"/>
        <v>0</v>
      </c>
      <c r="AR621" s="398">
        <f t="shared" si="112"/>
        <v>0</v>
      </c>
      <c r="AS621" s="397">
        <f t="array" ref="AS621">SUMPRODUCT(AF$18:AF$217*(H$18:H$217=$D621)*(J$18:J$217))</f>
        <v>0</v>
      </c>
      <c r="AT621" s="397">
        <f t="shared" si="113"/>
        <v>0</v>
      </c>
      <c r="AU621" s="398">
        <f t="shared" si="114"/>
        <v>0</v>
      </c>
      <c r="AV621" s="399" t="str">
        <f t="shared" si="115"/>
        <v/>
      </c>
    </row>
    <row r="622" spans="1:48" x14ac:dyDescent="0.2">
      <c r="A622" s="46">
        <f t="shared" si="110"/>
        <v>605</v>
      </c>
      <c r="B622" s="378" t="str">
        <f>IFERROR(VLOOKUP(G622,'AM23.Param'!$C$61:$D$407,2,FALSE),"")</f>
        <v/>
      </c>
      <c r="C622" s="379"/>
      <c r="D622" s="380"/>
      <c r="E622" s="379"/>
      <c r="F622" s="380"/>
      <c r="G622" s="379"/>
      <c r="H622" s="380"/>
      <c r="I622" s="381" t="str">
        <f t="shared" si="106"/>
        <v/>
      </c>
      <c r="J622" s="382"/>
      <c r="K622" s="382"/>
      <c r="L622" s="379"/>
      <c r="M622" s="380"/>
      <c r="N622" s="379"/>
      <c r="O622" s="379"/>
      <c r="P622" s="383"/>
      <c r="Q622" s="383"/>
      <c r="R622" s="383"/>
      <c r="S622" s="384">
        <f t="shared" si="107"/>
        <v>0</v>
      </c>
      <c r="U622" s="30">
        <v>605</v>
      </c>
      <c r="V622" s="42"/>
      <c r="X622" s="42"/>
      <c r="Y622" s="42"/>
      <c r="Z622" s="43">
        <f>SUMIFS('AM23.Financial Instruments'!O$7:O$223,'AM23.Financial Instruments'!$M$7:$M$223,D624)</f>
        <v>0</v>
      </c>
      <c r="AA622" s="42"/>
      <c r="AB622" s="42"/>
      <c r="AC622" s="42"/>
      <c r="AD622" s="44">
        <f t="shared" si="108"/>
        <v>0</v>
      </c>
      <c r="AF622" s="45"/>
      <c r="AH622" s="45"/>
      <c r="AI622" s="45"/>
      <c r="AJ622" s="45"/>
      <c r="AK622" s="45"/>
      <c r="AL622" s="45"/>
      <c r="AM622" s="45"/>
      <c r="AN622" s="44">
        <f t="shared" si="109"/>
        <v>0</v>
      </c>
      <c r="AP622" s="396">
        <f t="array" ref="AP622">SUMPRODUCT(V$18:V$217*(H$18:H$217=$D622)*(J$18:J$217))</f>
        <v>0</v>
      </c>
      <c r="AQ622" s="397">
        <f t="shared" si="111"/>
        <v>0</v>
      </c>
      <c r="AR622" s="398">
        <f t="shared" si="112"/>
        <v>0</v>
      </c>
      <c r="AS622" s="397">
        <f t="array" ref="AS622">SUMPRODUCT(AF$18:AF$217*(H$18:H$217=$D622)*(J$18:J$217))</f>
        <v>0</v>
      </c>
      <c r="AT622" s="397">
        <f t="shared" si="113"/>
        <v>0</v>
      </c>
      <c r="AU622" s="398">
        <f t="shared" si="114"/>
        <v>0</v>
      </c>
      <c r="AV622" s="399" t="str">
        <f t="shared" si="115"/>
        <v/>
      </c>
    </row>
    <row r="623" spans="1:48" x14ac:dyDescent="0.2">
      <c r="A623" s="46">
        <f t="shared" si="110"/>
        <v>606</v>
      </c>
      <c r="B623" s="378" t="str">
        <f>IFERROR(VLOOKUP(G623,'AM23.Param'!$C$61:$D$407,2,FALSE),"")</f>
        <v/>
      </c>
      <c r="C623" s="379"/>
      <c r="D623" s="380"/>
      <c r="E623" s="379"/>
      <c r="F623" s="380"/>
      <c r="G623" s="379"/>
      <c r="H623" s="380"/>
      <c r="I623" s="381" t="str">
        <f t="shared" si="106"/>
        <v/>
      </c>
      <c r="J623" s="382"/>
      <c r="K623" s="382"/>
      <c r="L623" s="379"/>
      <c r="M623" s="380"/>
      <c r="N623" s="379"/>
      <c r="O623" s="379"/>
      <c r="P623" s="383"/>
      <c r="Q623" s="383"/>
      <c r="R623" s="383"/>
      <c r="S623" s="384">
        <f t="shared" si="107"/>
        <v>0</v>
      </c>
      <c r="U623" s="30">
        <v>606</v>
      </c>
      <c r="V623" s="42"/>
      <c r="X623" s="42"/>
      <c r="Y623" s="42"/>
      <c r="Z623" s="43">
        <f>SUMIFS('AM23.Financial Instruments'!O$7:O$223,'AM23.Financial Instruments'!$M$7:$M$223,D625)</f>
        <v>0</v>
      </c>
      <c r="AA623" s="42"/>
      <c r="AB623" s="42"/>
      <c r="AC623" s="42"/>
      <c r="AD623" s="44">
        <f t="shared" si="108"/>
        <v>0</v>
      </c>
      <c r="AF623" s="45"/>
      <c r="AH623" s="45"/>
      <c r="AI623" s="45"/>
      <c r="AJ623" s="45"/>
      <c r="AK623" s="45"/>
      <c r="AL623" s="45"/>
      <c r="AM623" s="45"/>
      <c r="AN623" s="44">
        <f t="shared" si="109"/>
        <v>0</v>
      </c>
      <c r="AP623" s="396">
        <f t="array" ref="AP623">SUMPRODUCT(V$18:V$217*(H$18:H$217=$D623)*(J$18:J$217))</f>
        <v>0</v>
      </c>
      <c r="AQ623" s="397">
        <f t="shared" si="111"/>
        <v>0</v>
      </c>
      <c r="AR623" s="398">
        <f t="shared" si="112"/>
        <v>0</v>
      </c>
      <c r="AS623" s="397">
        <f t="array" ref="AS623">SUMPRODUCT(AF$18:AF$217*(H$18:H$217=$D623)*(J$18:J$217))</f>
        <v>0</v>
      </c>
      <c r="AT623" s="397">
        <f t="shared" si="113"/>
        <v>0</v>
      </c>
      <c r="AU623" s="398">
        <f t="shared" si="114"/>
        <v>0</v>
      </c>
      <c r="AV623" s="399" t="str">
        <f t="shared" si="115"/>
        <v/>
      </c>
    </row>
    <row r="624" spans="1:48" x14ac:dyDescent="0.2">
      <c r="A624" s="46">
        <f t="shared" si="110"/>
        <v>607</v>
      </c>
      <c r="B624" s="378" t="str">
        <f>IFERROR(VLOOKUP(G624,'AM23.Param'!$C$61:$D$407,2,FALSE),"")</f>
        <v/>
      </c>
      <c r="C624" s="379"/>
      <c r="D624" s="380"/>
      <c r="E624" s="379"/>
      <c r="F624" s="380"/>
      <c r="G624" s="379"/>
      <c r="H624" s="380"/>
      <c r="I624" s="381" t="str">
        <f t="shared" si="106"/>
        <v/>
      </c>
      <c r="J624" s="382"/>
      <c r="K624" s="382"/>
      <c r="L624" s="379"/>
      <c r="M624" s="380"/>
      <c r="N624" s="379"/>
      <c r="O624" s="379"/>
      <c r="P624" s="383"/>
      <c r="Q624" s="383"/>
      <c r="R624" s="383"/>
      <c r="S624" s="384">
        <f t="shared" si="107"/>
        <v>0</v>
      </c>
      <c r="U624" s="30">
        <v>607</v>
      </c>
      <c r="V624" s="42"/>
      <c r="X624" s="42"/>
      <c r="Y624" s="42"/>
      <c r="Z624" s="43">
        <f>SUMIFS('AM23.Financial Instruments'!O$7:O$223,'AM23.Financial Instruments'!$M$7:$M$223,D626)</f>
        <v>0</v>
      </c>
      <c r="AA624" s="42"/>
      <c r="AB624" s="42"/>
      <c r="AC624" s="42"/>
      <c r="AD624" s="44">
        <f t="shared" si="108"/>
        <v>0</v>
      </c>
      <c r="AF624" s="45"/>
      <c r="AH624" s="45"/>
      <c r="AI624" s="45"/>
      <c r="AJ624" s="45"/>
      <c r="AK624" s="45"/>
      <c r="AL624" s="45"/>
      <c r="AM624" s="45"/>
      <c r="AN624" s="44">
        <f t="shared" si="109"/>
        <v>0</v>
      </c>
      <c r="AP624" s="396">
        <f t="array" ref="AP624">SUMPRODUCT(V$18:V$217*(H$18:H$217=$D624)*(J$18:J$217))</f>
        <v>0</v>
      </c>
      <c r="AQ624" s="397">
        <f t="shared" si="111"/>
        <v>0</v>
      </c>
      <c r="AR624" s="398">
        <f t="shared" si="112"/>
        <v>0</v>
      </c>
      <c r="AS624" s="397">
        <f t="array" ref="AS624">SUMPRODUCT(AF$18:AF$217*(H$18:H$217=$D624)*(J$18:J$217))</f>
        <v>0</v>
      </c>
      <c r="AT624" s="397">
        <f t="shared" si="113"/>
        <v>0</v>
      </c>
      <c r="AU624" s="398">
        <f t="shared" si="114"/>
        <v>0</v>
      </c>
      <c r="AV624" s="399" t="str">
        <f t="shared" si="115"/>
        <v/>
      </c>
    </row>
    <row r="625" spans="1:48" x14ac:dyDescent="0.2">
      <c r="A625" s="46">
        <f t="shared" si="110"/>
        <v>608</v>
      </c>
      <c r="B625" s="378" t="str">
        <f>IFERROR(VLOOKUP(G625,'AM23.Param'!$C$61:$D$407,2,FALSE),"")</f>
        <v/>
      </c>
      <c r="C625" s="379"/>
      <c r="D625" s="380"/>
      <c r="E625" s="379"/>
      <c r="F625" s="380"/>
      <c r="G625" s="379"/>
      <c r="H625" s="380"/>
      <c r="I625" s="381" t="str">
        <f t="shared" si="106"/>
        <v/>
      </c>
      <c r="J625" s="382"/>
      <c r="K625" s="382"/>
      <c r="L625" s="379"/>
      <c r="M625" s="380"/>
      <c r="N625" s="379"/>
      <c r="O625" s="379"/>
      <c r="P625" s="383"/>
      <c r="Q625" s="383"/>
      <c r="R625" s="383"/>
      <c r="S625" s="384">
        <f t="shared" si="107"/>
        <v>0</v>
      </c>
      <c r="U625" s="30">
        <v>608</v>
      </c>
      <c r="V625" s="42"/>
      <c r="X625" s="42"/>
      <c r="Y625" s="42"/>
      <c r="Z625" s="43">
        <f>SUMIFS('AM23.Financial Instruments'!O$7:O$223,'AM23.Financial Instruments'!$M$7:$M$223,D627)</f>
        <v>0</v>
      </c>
      <c r="AA625" s="42"/>
      <c r="AB625" s="42"/>
      <c r="AC625" s="42"/>
      <c r="AD625" s="44">
        <f t="shared" si="108"/>
        <v>0</v>
      </c>
      <c r="AF625" s="45"/>
      <c r="AH625" s="45"/>
      <c r="AI625" s="45"/>
      <c r="AJ625" s="45"/>
      <c r="AK625" s="45"/>
      <c r="AL625" s="45"/>
      <c r="AM625" s="45"/>
      <c r="AN625" s="44">
        <f t="shared" si="109"/>
        <v>0</v>
      </c>
      <c r="AP625" s="396">
        <f t="array" ref="AP625">SUMPRODUCT(V$18:V$217*(H$18:H$217=$D625)*(J$18:J$217))</f>
        <v>0</v>
      </c>
      <c r="AQ625" s="397">
        <f t="shared" si="111"/>
        <v>0</v>
      </c>
      <c r="AR625" s="398">
        <f t="shared" si="112"/>
        <v>0</v>
      </c>
      <c r="AS625" s="397">
        <f t="array" ref="AS625">SUMPRODUCT(AF$18:AF$217*(H$18:H$217=$D625)*(J$18:J$217))</f>
        <v>0</v>
      </c>
      <c r="AT625" s="397">
        <f t="shared" si="113"/>
        <v>0</v>
      </c>
      <c r="AU625" s="398">
        <f t="shared" si="114"/>
        <v>0</v>
      </c>
      <c r="AV625" s="399" t="str">
        <f t="shared" si="115"/>
        <v/>
      </c>
    </row>
    <row r="626" spans="1:48" x14ac:dyDescent="0.2">
      <c r="A626" s="46">
        <f t="shared" si="110"/>
        <v>609</v>
      </c>
      <c r="B626" s="378" t="str">
        <f>IFERROR(VLOOKUP(G626,'AM23.Param'!$C$61:$D$407,2,FALSE),"")</f>
        <v/>
      </c>
      <c r="C626" s="379"/>
      <c r="D626" s="380"/>
      <c r="E626" s="379"/>
      <c r="F626" s="380"/>
      <c r="G626" s="379"/>
      <c r="H626" s="380"/>
      <c r="I626" s="381" t="str">
        <f t="shared" si="106"/>
        <v/>
      </c>
      <c r="J626" s="382"/>
      <c r="K626" s="382"/>
      <c r="L626" s="379"/>
      <c r="M626" s="380"/>
      <c r="N626" s="379"/>
      <c r="O626" s="379"/>
      <c r="P626" s="383"/>
      <c r="Q626" s="383"/>
      <c r="R626" s="383"/>
      <c r="S626" s="384">
        <f t="shared" si="107"/>
        <v>0</v>
      </c>
      <c r="U626" s="30">
        <v>609</v>
      </c>
      <c r="V626" s="42"/>
      <c r="X626" s="42"/>
      <c r="Y626" s="42"/>
      <c r="Z626" s="43">
        <f>SUMIFS('AM23.Financial Instruments'!O$7:O$223,'AM23.Financial Instruments'!$M$7:$M$223,D628)</f>
        <v>0</v>
      </c>
      <c r="AA626" s="42"/>
      <c r="AB626" s="42"/>
      <c r="AC626" s="42"/>
      <c r="AD626" s="44">
        <f t="shared" si="108"/>
        <v>0</v>
      </c>
      <c r="AF626" s="45"/>
      <c r="AH626" s="45"/>
      <c r="AI626" s="45"/>
      <c r="AJ626" s="45"/>
      <c r="AK626" s="45"/>
      <c r="AL626" s="45"/>
      <c r="AM626" s="45"/>
      <c r="AN626" s="44">
        <f t="shared" si="109"/>
        <v>0</v>
      </c>
      <c r="AP626" s="396">
        <f t="array" ref="AP626">SUMPRODUCT(V$18:V$217*(H$18:H$217=$D626)*(J$18:J$217))</f>
        <v>0</v>
      </c>
      <c r="AQ626" s="397">
        <f t="shared" si="111"/>
        <v>0</v>
      </c>
      <c r="AR626" s="398">
        <f t="shared" si="112"/>
        <v>0</v>
      </c>
      <c r="AS626" s="397">
        <f t="array" ref="AS626">SUMPRODUCT(AF$18:AF$217*(H$18:H$217=$D626)*(J$18:J$217))</f>
        <v>0</v>
      </c>
      <c r="AT626" s="397">
        <f t="shared" si="113"/>
        <v>0</v>
      </c>
      <c r="AU626" s="398">
        <f t="shared" si="114"/>
        <v>0</v>
      </c>
      <c r="AV626" s="399" t="str">
        <f t="shared" si="115"/>
        <v/>
      </c>
    </row>
    <row r="627" spans="1:48" x14ac:dyDescent="0.2">
      <c r="A627" s="46">
        <f t="shared" si="110"/>
        <v>610</v>
      </c>
      <c r="B627" s="378" t="str">
        <f>IFERROR(VLOOKUP(G627,'AM23.Param'!$C$61:$D$407,2,FALSE),"")</f>
        <v/>
      </c>
      <c r="C627" s="379"/>
      <c r="D627" s="380"/>
      <c r="E627" s="379"/>
      <c r="F627" s="380"/>
      <c r="G627" s="379"/>
      <c r="H627" s="380"/>
      <c r="I627" s="381" t="str">
        <f t="shared" si="106"/>
        <v/>
      </c>
      <c r="J627" s="382"/>
      <c r="K627" s="382"/>
      <c r="L627" s="379"/>
      <c r="M627" s="380"/>
      <c r="N627" s="379"/>
      <c r="O627" s="379"/>
      <c r="P627" s="383"/>
      <c r="Q627" s="383"/>
      <c r="R627" s="383"/>
      <c r="S627" s="384">
        <f t="shared" si="107"/>
        <v>0</v>
      </c>
      <c r="U627" s="30">
        <v>610</v>
      </c>
      <c r="V627" s="42"/>
      <c r="X627" s="42"/>
      <c r="Y627" s="42"/>
      <c r="Z627" s="43">
        <f>SUMIFS('AM23.Financial Instruments'!O$7:O$223,'AM23.Financial Instruments'!$M$7:$M$223,D629)</f>
        <v>0</v>
      </c>
      <c r="AA627" s="42"/>
      <c r="AB627" s="42"/>
      <c r="AC627" s="42"/>
      <c r="AD627" s="44">
        <f t="shared" si="108"/>
        <v>0</v>
      </c>
      <c r="AF627" s="45"/>
      <c r="AH627" s="45"/>
      <c r="AI627" s="45"/>
      <c r="AJ627" s="45"/>
      <c r="AK627" s="45"/>
      <c r="AL627" s="45"/>
      <c r="AM627" s="45"/>
      <c r="AN627" s="44">
        <f t="shared" si="109"/>
        <v>0</v>
      </c>
      <c r="AP627" s="396">
        <f t="array" ref="AP627">SUMPRODUCT(V$18:V$217*(H$18:H$217=$D627)*(J$18:J$217))</f>
        <v>0</v>
      </c>
      <c r="AQ627" s="397">
        <f t="shared" si="111"/>
        <v>0</v>
      </c>
      <c r="AR627" s="398">
        <f t="shared" si="112"/>
        <v>0</v>
      </c>
      <c r="AS627" s="397">
        <f t="array" ref="AS627">SUMPRODUCT(AF$18:AF$217*(H$18:H$217=$D627)*(J$18:J$217))</f>
        <v>0</v>
      </c>
      <c r="AT627" s="397">
        <f t="shared" si="113"/>
        <v>0</v>
      </c>
      <c r="AU627" s="398">
        <f t="shared" si="114"/>
        <v>0</v>
      </c>
      <c r="AV627" s="399" t="str">
        <f t="shared" si="115"/>
        <v/>
      </c>
    </row>
    <row r="628" spans="1:48" x14ac:dyDescent="0.2">
      <c r="A628" s="46">
        <f t="shared" si="110"/>
        <v>611</v>
      </c>
      <c r="B628" s="378" t="str">
        <f>IFERROR(VLOOKUP(G628,'AM23.Param'!$C$61:$D$407,2,FALSE),"")</f>
        <v/>
      </c>
      <c r="C628" s="379"/>
      <c r="D628" s="380"/>
      <c r="E628" s="379"/>
      <c r="F628" s="380"/>
      <c r="G628" s="379"/>
      <c r="H628" s="380"/>
      <c r="I628" s="381" t="str">
        <f t="shared" si="106"/>
        <v/>
      </c>
      <c r="J628" s="382"/>
      <c r="K628" s="382"/>
      <c r="L628" s="379"/>
      <c r="M628" s="380"/>
      <c r="N628" s="379"/>
      <c r="O628" s="379"/>
      <c r="P628" s="383"/>
      <c r="Q628" s="383"/>
      <c r="R628" s="383"/>
      <c r="S628" s="384">
        <f t="shared" si="107"/>
        <v>0</v>
      </c>
      <c r="U628" s="30">
        <v>611</v>
      </c>
      <c r="V628" s="42"/>
      <c r="X628" s="42"/>
      <c r="Y628" s="42"/>
      <c r="Z628" s="43">
        <f>SUMIFS('AM23.Financial Instruments'!O$7:O$223,'AM23.Financial Instruments'!$M$7:$M$223,D630)</f>
        <v>0</v>
      </c>
      <c r="AA628" s="42"/>
      <c r="AB628" s="42"/>
      <c r="AC628" s="42"/>
      <c r="AD628" s="44">
        <f t="shared" si="108"/>
        <v>0</v>
      </c>
      <c r="AF628" s="45"/>
      <c r="AH628" s="45"/>
      <c r="AI628" s="45"/>
      <c r="AJ628" s="45"/>
      <c r="AK628" s="45"/>
      <c r="AL628" s="45"/>
      <c r="AM628" s="45"/>
      <c r="AN628" s="44">
        <f t="shared" si="109"/>
        <v>0</v>
      </c>
      <c r="AP628" s="396">
        <f t="array" ref="AP628">SUMPRODUCT(V$18:V$217*(H$18:H$217=$D628)*(J$18:J$217))</f>
        <v>0</v>
      </c>
      <c r="AQ628" s="397">
        <f t="shared" si="111"/>
        <v>0</v>
      </c>
      <c r="AR628" s="398">
        <f t="shared" si="112"/>
        <v>0</v>
      </c>
      <c r="AS628" s="397">
        <f t="array" ref="AS628">SUMPRODUCT(AF$18:AF$217*(H$18:H$217=$D628)*(J$18:J$217))</f>
        <v>0</v>
      </c>
      <c r="AT628" s="397">
        <f t="shared" si="113"/>
        <v>0</v>
      </c>
      <c r="AU628" s="398">
        <f t="shared" si="114"/>
        <v>0</v>
      </c>
      <c r="AV628" s="399" t="str">
        <f t="shared" si="115"/>
        <v/>
      </c>
    </row>
    <row r="629" spans="1:48" x14ac:dyDescent="0.2">
      <c r="A629" s="46">
        <f t="shared" si="110"/>
        <v>612</v>
      </c>
      <c r="B629" s="378" t="str">
        <f>IFERROR(VLOOKUP(G629,'AM23.Param'!$C$61:$D$407,2,FALSE),"")</f>
        <v/>
      </c>
      <c r="C629" s="379"/>
      <c r="D629" s="380"/>
      <c r="E629" s="379"/>
      <c r="F629" s="380"/>
      <c r="G629" s="379"/>
      <c r="H629" s="380"/>
      <c r="I629" s="381" t="str">
        <f t="shared" si="106"/>
        <v/>
      </c>
      <c r="J629" s="382"/>
      <c r="K629" s="382"/>
      <c r="L629" s="379"/>
      <c r="M629" s="380"/>
      <c r="N629" s="379"/>
      <c r="O629" s="379"/>
      <c r="P629" s="383"/>
      <c r="Q629" s="383"/>
      <c r="R629" s="383"/>
      <c r="S629" s="384">
        <f t="shared" si="107"/>
        <v>0</v>
      </c>
      <c r="U629" s="30">
        <v>612</v>
      </c>
      <c r="V629" s="42"/>
      <c r="X629" s="42"/>
      <c r="Y629" s="42"/>
      <c r="Z629" s="43">
        <f>SUMIFS('AM23.Financial Instruments'!O$7:O$223,'AM23.Financial Instruments'!$M$7:$M$223,D631)</f>
        <v>0</v>
      </c>
      <c r="AA629" s="42"/>
      <c r="AB629" s="42"/>
      <c r="AC629" s="42"/>
      <c r="AD629" s="44">
        <f t="shared" si="108"/>
        <v>0</v>
      </c>
      <c r="AF629" s="45"/>
      <c r="AH629" s="45"/>
      <c r="AI629" s="45"/>
      <c r="AJ629" s="45"/>
      <c r="AK629" s="45"/>
      <c r="AL629" s="45"/>
      <c r="AM629" s="45"/>
      <c r="AN629" s="44">
        <f t="shared" si="109"/>
        <v>0</v>
      </c>
      <c r="AP629" s="396">
        <f t="array" ref="AP629">SUMPRODUCT(V$18:V$217*(H$18:H$217=$D629)*(J$18:J$217))</f>
        <v>0</v>
      </c>
      <c r="AQ629" s="397">
        <f t="shared" si="111"/>
        <v>0</v>
      </c>
      <c r="AR629" s="398">
        <f t="shared" si="112"/>
        <v>0</v>
      </c>
      <c r="AS629" s="397">
        <f t="array" ref="AS629">SUMPRODUCT(AF$18:AF$217*(H$18:H$217=$D629)*(J$18:J$217))</f>
        <v>0</v>
      </c>
      <c r="AT629" s="397">
        <f t="shared" si="113"/>
        <v>0</v>
      </c>
      <c r="AU629" s="398">
        <f t="shared" si="114"/>
        <v>0</v>
      </c>
      <c r="AV629" s="399" t="str">
        <f t="shared" si="115"/>
        <v/>
      </c>
    </row>
    <row r="630" spans="1:48" x14ac:dyDescent="0.2">
      <c r="A630" s="46">
        <f t="shared" si="110"/>
        <v>613</v>
      </c>
      <c r="B630" s="378" t="str">
        <f>IFERROR(VLOOKUP(G630,'AM23.Param'!$C$61:$D$407,2,FALSE),"")</f>
        <v/>
      </c>
      <c r="C630" s="379"/>
      <c r="D630" s="380"/>
      <c r="E630" s="379"/>
      <c r="F630" s="380"/>
      <c r="G630" s="379"/>
      <c r="H630" s="380"/>
      <c r="I630" s="381" t="str">
        <f t="shared" si="106"/>
        <v/>
      </c>
      <c r="J630" s="382"/>
      <c r="K630" s="382"/>
      <c r="L630" s="379"/>
      <c r="M630" s="380"/>
      <c r="N630" s="379"/>
      <c r="O630" s="379"/>
      <c r="P630" s="383"/>
      <c r="Q630" s="383"/>
      <c r="R630" s="383"/>
      <c r="S630" s="384">
        <f t="shared" si="107"/>
        <v>0</v>
      </c>
      <c r="U630" s="30">
        <v>613</v>
      </c>
      <c r="V630" s="42"/>
      <c r="X630" s="42"/>
      <c r="Y630" s="42"/>
      <c r="Z630" s="43">
        <f>SUMIFS('AM23.Financial Instruments'!O$7:O$223,'AM23.Financial Instruments'!$M$7:$M$223,D632)</f>
        <v>0</v>
      </c>
      <c r="AA630" s="42"/>
      <c r="AB630" s="42"/>
      <c r="AC630" s="42"/>
      <c r="AD630" s="44">
        <f t="shared" si="108"/>
        <v>0</v>
      </c>
      <c r="AF630" s="45"/>
      <c r="AH630" s="45"/>
      <c r="AI630" s="45"/>
      <c r="AJ630" s="45"/>
      <c r="AK630" s="45"/>
      <c r="AL630" s="45"/>
      <c r="AM630" s="45"/>
      <c r="AN630" s="44">
        <f t="shared" si="109"/>
        <v>0</v>
      </c>
      <c r="AP630" s="396">
        <f t="array" ref="AP630">SUMPRODUCT(V$18:V$217*(H$18:H$217=$D630)*(J$18:J$217))</f>
        <v>0</v>
      </c>
      <c r="AQ630" s="397">
        <f t="shared" si="111"/>
        <v>0</v>
      </c>
      <c r="AR630" s="398">
        <f t="shared" si="112"/>
        <v>0</v>
      </c>
      <c r="AS630" s="397">
        <f t="array" ref="AS630">SUMPRODUCT(AF$18:AF$217*(H$18:H$217=$D630)*(J$18:J$217))</f>
        <v>0</v>
      </c>
      <c r="AT630" s="397">
        <f t="shared" si="113"/>
        <v>0</v>
      </c>
      <c r="AU630" s="398">
        <f t="shared" si="114"/>
        <v>0</v>
      </c>
      <c r="AV630" s="399" t="str">
        <f t="shared" si="115"/>
        <v/>
      </c>
    </row>
    <row r="631" spans="1:48" x14ac:dyDescent="0.2">
      <c r="A631" s="46">
        <f t="shared" si="110"/>
        <v>614</v>
      </c>
      <c r="B631" s="378" t="str">
        <f>IFERROR(VLOOKUP(G631,'AM23.Param'!$C$61:$D$407,2,FALSE),"")</f>
        <v/>
      </c>
      <c r="C631" s="379"/>
      <c r="D631" s="380"/>
      <c r="E631" s="379"/>
      <c r="F631" s="380"/>
      <c r="G631" s="379"/>
      <c r="H631" s="380"/>
      <c r="I631" s="381" t="str">
        <f t="shared" si="106"/>
        <v/>
      </c>
      <c r="J631" s="382"/>
      <c r="K631" s="382"/>
      <c r="L631" s="379"/>
      <c r="M631" s="380"/>
      <c r="N631" s="379"/>
      <c r="O631" s="379"/>
      <c r="P631" s="383"/>
      <c r="Q631" s="383"/>
      <c r="R631" s="383"/>
      <c r="S631" s="384">
        <f t="shared" si="107"/>
        <v>0</v>
      </c>
      <c r="U631" s="30">
        <v>614</v>
      </c>
      <c r="V631" s="42"/>
      <c r="X631" s="42"/>
      <c r="Y631" s="42"/>
      <c r="Z631" s="43">
        <f>SUMIFS('AM23.Financial Instruments'!O$7:O$223,'AM23.Financial Instruments'!$M$7:$M$223,D633)</f>
        <v>0</v>
      </c>
      <c r="AA631" s="42"/>
      <c r="AB631" s="42"/>
      <c r="AC631" s="42"/>
      <c r="AD631" s="44">
        <f t="shared" si="108"/>
        <v>0</v>
      </c>
      <c r="AF631" s="45"/>
      <c r="AH631" s="45"/>
      <c r="AI631" s="45"/>
      <c r="AJ631" s="45"/>
      <c r="AK631" s="45"/>
      <c r="AL631" s="45"/>
      <c r="AM631" s="45"/>
      <c r="AN631" s="44">
        <f t="shared" si="109"/>
        <v>0</v>
      </c>
      <c r="AP631" s="396">
        <f t="array" ref="AP631">SUMPRODUCT(V$18:V$217*(H$18:H$217=$D631)*(J$18:J$217))</f>
        <v>0</v>
      </c>
      <c r="AQ631" s="397">
        <f t="shared" si="111"/>
        <v>0</v>
      </c>
      <c r="AR631" s="398">
        <f t="shared" si="112"/>
        <v>0</v>
      </c>
      <c r="AS631" s="397">
        <f t="array" ref="AS631">SUMPRODUCT(AF$18:AF$217*(H$18:H$217=$D631)*(J$18:J$217))</f>
        <v>0</v>
      </c>
      <c r="AT631" s="397">
        <f t="shared" si="113"/>
        <v>0</v>
      </c>
      <c r="AU631" s="398">
        <f t="shared" si="114"/>
        <v>0</v>
      </c>
      <c r="AV631" s="399" t="str">
        <f t="shared" si="115"/>
        <v/>
      </c>
    </row>
    <row r="632" spans="1:48" x14ac:dyDescent="0.2">
      <c r="A632" s="46">
        <f t="shared" si="110"/>
        <v>615</v>
      </c>
      <c r="B632" s="378" t="str">
        <f>IFERROR(VLOOKUP(G632,'AM23.Param'!$C$61:$D$407,2,FALSE),"")</f>
        <v/>
      </c>
      <c r="C632" s="379"/>
      <c r="D632" s="380"/>
      <c r="E632" s="379"/>
      <c r="F632" s="380"/>
      <c r="G632" s="379"/>
      <c r="H632" s="380"/>
      <c r="I632" s="381" t="str">
        <f t="shared" si="106"/>
        <v/>
      </c>
      <c r="J632" s="382"/>
      <c r="K632" s="382"/>
      <c r="L632" s="379"/>
      <c r="M632" s="380"/>
      <c r="N632" s="379"/>
      <c r="O632" s="379"/>
      <c r="P632" s="383"/>
      <c r="Q632" s="383"/>
      <c r="R632" s="383"/>
      <c r="S632" s="384">
        <f t="shared" si="107"/>
        <v>0</v>
      </c>
      <c r="U632" s="30">
        <v>615</v>
      </c>
      <c r="V632" s="42"/>
      <c r="X632" s="42"/>
      <c r="Y632" s="42"/>
      <c r="Z632" s="43">
        <f>SUMIFS('AM23.Financial Instruments'!O$7:O$223,'AM23.Financial Instruments'!$M$7:$M$223,D634)</f>
        <v>0</v>
      </c>
      <c r="AA632" s="42"/>
      <c r="AB632" s="42"/>
      <c r="AC632" s="42"/>
      <c r="AD632" s="44">
        <f t="shared" si="108"/>
        <v>0</v>
      </c>
      <c r="AF632" s="45"/>
      <c r="AH632" s="45"/>
      <c r="AI632" s="45"/>
      <c r="AJ632" s="45"/>
      <c r="AK632" s="45"/>
      <c r="AL632" s="45"/>
      <c r="AM632" s="45"/>
      <c r="AN632" s="44">
        <f t="shared" si="109"/>
        <v>0</v>
      </c>
      <c r="AP632" s="396">
        <f t="array" ref="AP632">SUMPRODUCT(V$18:V$217*(H$18:H$217=$D632)*(J$18:J$217))</f>
        <v>0</v>
      </c>
      <c r="AQ632" s="397">
        <f t="shared" si="111"/>
        <v>0</v>
      </c>
      <c r="AR632" s="398">
        <f t="shared" si="112"/>
        <v>0</v>
      </c>
      <c r="AS632" s="397">
        <f t="array" ref="AS632">SUMPRODUCT(AF$18:AF$217*(H$18:H$217=$D632)*(J$18:J$217))</f>
        <v>0</v>
      </c>
      <c r="AT632" s="397">
        <f t="shared" si="113"/>
        <v>0</v>
      </c>
      <c r="AU632" s="398">
        <f t="shared" si="114"/>
        <v>0</v>
      </c>
      <c r="AV632" s="399" t="str">
        <f t="shared" si="115"/>
        <v/>
      </c>
    </row>
    <row r="633" spans="1:48" x14ac:dyDescent="0.2">
      <c r="A633" s="46">
        <f t="shared" si="110"/>
        <v>616</v>
      </c>
      <c r="B633" s="378" t="str">
        <f>IFERROR(VLOOKUP(G633,'AM23.Param'!$C$61:$D$407,2,FALSE),"")</f>
        <v/>
      </c>
      <c r="C633" s="379"/>
      <c r="D633" s="380"/>
      <c r="E633" s="379"/>
      <c r="F633" s="380"/>
      <c r="G633" s="379"/>
      <c r="H633" s="380"/>
      <c r="I633" s="381" t="str">
        <f t="shared" si="106"/>
        <v/>
      </c>
      <c r="J633" s="382"/>
      <c r="K633" s="382"/>
      <c r="L633" s="379"/>
      <c r="M633" s="380"/>
      <c r="N633" s="379"/>
      <c r="O633" s="379"/>
      <c r="P633" s="383"/>
      <c r="Q633" s="383"/>
      <c r="R633" s="383"/>
      <c r="S633" s="384">
        <f t="shared" si="107"/>
        <v>0</v>
      </c>
      <c r="U633" s="30">
        <v>616</v>
      </c>
      <c r="V633" s="42"/>
      <c r="X633" s="42"/>
      <c r="Y633" s="42"/>
      <c r="Z633" s="43">
        <f>SUMIFS('AM23.Financial Instruments'!O$7:O$223,'AM23.Financial Instruments'!$M$7:$M$223,D635)</f>
        <v>0</v>
      </c>
      <c r="AA633" s="42"/>
      <c r="AB633" s="42"/>
      <c r="AC633" s="42"/>
      <c r="AD633" s="44">
        <f t="shared" si="108"/>
        <v>0</v>
      </c>
      <c r="AF633" s="45"/>
      <c r="AH633" s="45"/>
      <c r="AI633" s="45"/>
      <c r="AJ633" s="45"/>
      <c r="AK633" s="45"/>
      <c r="AL633" s="45"/>
      <c r="AM633" s="45"/>
      <c r="AN633" s="44">
        <f t="shared" si="109"/>
        <v>0</v>
      </c>
      <c r="AP633" s="396">
        <f t="array" ref="AP633">SUMPRODUCT(V$18:V$217*(H$18:H$217=$D633)*(J$18:J$217))</f>
        <v>0</v>
      </c>
      <c r="AQ633" s="397">
        <f t="shared" si="111"/>
        <v>0</v>
      </c>
      <c r="AR633" s="398">
        <f t="shared" si="112"/>
        <v>0</v>
      </c>
      <c r="AS633" s="397">
        <f t="array" ref="AS633">SUMPRODUCT(AF$18:AF$217*(H$18:H$217=$D633)*(J$18:J$217))</f>
        <v>0</v>
      </c>
      <c r="AT633" s="397">
        <f t="shared" si="113"/>
        <v>0</v>
      </c>
      <c r="AU633" s="398">
        <f t="shared" si="114"/>
        <v>0</v>
      </c>
      <c r="AV633" s="399" t="str">
        <f t="shared" si="115"/>
        <v/>
      </c>
    </row>
    <row r="634" spans="1:48" x14ac:dyDescent="0.2">
      <c r="A634" s="46">
        <f t="shared" si="110"/>
        <v>617</v>
      </c>
      <c r="B634" s="378" t="str">
        <f>IFERROR(VLOOKUP(G634,'AM23.Param'!$C$61:$D$407,2,FALSE),"")</f>
        <v/>
      </c>
      <c r="C634" s="379"/>
      <c r="D634" s="380"/>
      <c r="E634" s="379"/>
      <c r="F634" s="380"/>
      <c r="G634" s="379"/>
      <c r="H634" s="380"/>
      <c r="I634" s="381" t="str">
        <f t="shared" si="106"/>
        <v/>
      </c>
      <c r="J634" s="382"/>
      <c r="K634" s="382"/>
      <c r="L634" s="379"/>
      <c r="M634" s="380"/>
      <c r="N634" s="379"/>
      <c r="O634" s="379"/>
      <c r="P634" s="383"/>
      <c r="Q634" s="383"/>
      <c r="R634" s="383"/>
      <c r="S634" s="384">
        <f t="shared" si="107"/>
        <v>0</v>
      </c>
      <c r="U634" s="30">
        <v>617</v>
      </c>
      <c r="V634" s="42"/>
      <c r="X634" s="42"/>
      <c r="Y634" s="42"/>
      <c r="Z634" s="43">
        <f>SUMIFS('AM23.Financial Instruments'!O$7:O$223,'AM23.Financial Instruments'!$M$7:$M$223,D636)</f>
        <v>0</v>
      </c>
      <c r="AA634" s="42"/>
      <c r="AB634" s="42"/>
      <c r="AC634" s="42"/>
      <c r="AD634" s="44">
        <f t="shared" si="108"/>
        <v>0</v>
      </c>
      <c r="AF634" s="45"/>
      <c r="AH634" s="45"/>
      <c r="AI634" s="45"/>
      <c r="AJ634" s="45"/>
      <c r="AK634" s="45"/>
      <c r="AL634" s="45"/>
      <c r="AM634" s="45"/>
      <c r="AN634" s="44">
        <f t="shared" si="109"/>
        <v>0</v>
      </c>
      <c r="AP634" s="396">
        <f t="array" ref="AP634">SUMPRODUCT(V$18:V$217*(H$18:H$217=$D634)*(J$18:J$217))</f>
        <v>0</v>
      </c>
      <c r="AQ634" s="397">
        <f t="shared" si="111"/>
        <v>0</v>
      </c>
      <c r="AR634" s="398">
        <f t="shared" si="112"/>
        <v>0</v>
      </c>
      <c r="AS634" s="397">
        <f t="array" ref="AS634">SUMPRODUCT(AF$18:AF$217*(H$18:H$217=$D634)*(J$18:J$217))</f>
        <v>0</v>
      </c>
      <c r="AT634" s="397">
        <f t="shared" si="113"/>
        <v>0</v>
      </c>
      <c r="AU634" s="398">
        <f t="shared" si="114"/>
        <v>0</v>
      </c>
      <c r="AV634" s="399" t="str">
        <f t="shared" si="115"/>
        <v/>
      </c>
    </row>
    <row r="635" spans="1:48" x14ac:dyDescent="0.2">
      <c r="A635" s="46">
        <f t="shared" si="110"/>
        <v>618</v>
      </c>
      <c r="B635" s="378" t="str">
        <f>IFERROR(VLOOKUP(G635,'AM23.Param'!$C$61:$D$407,2,FALSE),"")</f>
        <v/>
      </c>
      <c r="C635" s="379"/>
      <c r="D635" s="380"/>
      <c r="E635" s="379"/>
      <c r="F635" s="380"/>
      <c r="G635" s="379"/>
      <c r="H635" s="380"/>
      <c r="I635" s="381" t="str">
        <f t="shared" si="106"/>
        <v/>
      </c>
      <c r="J635" s="382"/>
      <c r="K635" s="382"/>
      <c r="L635" s="379"/>
      <c r="M635" s="380"/>
      <c r="N635" s="379"/>
      <c r="O635" s="379"/>
      <c r="P635" s="383"/>
      <c r="Q635" s="383"/>
      <c r="R635" s="383"/>
      <c r="S635" s="384">
        <f t="shared" si="107"/>
        <v>0</v>
      </c>
      <c r="U635" s="30">
        <v>618</v>
      </c>
      <c r="V635" s="42"/>
      <c r="X635" s="42"/>
      <c r="Y635" s="42"/>
      <c r="Z635" s="43">
        <f>SUMIFS('AM23.Financial Instruments'!O$7:O$223,'AM23.Financial Instruments'!$M$7:$M$223,D637)</f>
        <v>0</v>
      </c>
      <c r="AA635" s="42"/>
      <c r="AB635" s="42"/>
      <c r="AC635" s="42"/>
      <c r="AD635" s="44">
        <f t="shared" si="108"/>
        <v>0</v>
      </c>
      <c r="AF635" s="45"/>
      <c r="AH635" s="45"/>
      <c r="AI635" s="45"/>
      <c r="AJ635" s="45"/>
      <c r="AK635" s="45"/>
      <c r="AL635" s="45"/>
      <c r="AM635" s="45"/>
      <c r="AN635" s="44">
        <f t="shared" si="109"/>
        <v>0</v>
      </c>
      <c r="AP635" s="396">
        <f t="array" ref="AP635">SUMPRODUCT(V$18:V$217*(H$18:H$217=$D635)*(J$18:J$217))</f>
        <v>0</v>
      </c>
      <c r="AQ635" s="397">
        <f t="shared" si="111"/>
        <v>0</v>
      </c>
      <c r="AR635" s="398">
        <f t="shared" si="112"/>
        <v>0</v>
      </c>
      <c r="AS635" s="397">
        <f t="array" ref="AS635">SUMPRODUCT(AF$18:AF$217*(H$18:H$217=$D635)*(J$18:J$217))</f>
        <v>0</v>
      </c>
      <c r="AT635" s="397">
        <f t="shared" si="113"/>
        <v>0</v>
      </c>
      <c r="AU635" s="398">
        <f t="shared" si="114"/>
        <v>0</v>
      </c>
      <c r="AV635" s="399" t="str">
        <f t="shared" si="115"/>
        <v/>
      </c>
    </row>
    <row r="636" spans="1:48" x14ac:dyDescent="0.2">
      <c r="A636" s="46">
        <f t="shared" si="110"/>
        <v>619</v>
      </c>
      <c r="B636" s="378" t="str">
        <f>IFERROR(VLOOKUP(G636,'AM23.Param'!$C$61:$D$407,2,FALSE),"")</f>
        <v/>
      </c>
      <c r="C636" s="379"/>
      <c r="D636" s="380"/>
      <c r="E636" s="379"/>
      <c r="F636" s="380"/>
      <c r="G636" s="379"/>
      <c r="H636" s="380"/>
      <c r="I636" s="381" t="str">
        <f t="shared" si="106"/>
        <v/>
      </c>
      <c r="J636" s="382"/>
      <c r="K636" s="382"/>
      <c r="L636" s="379"/>
      <c r="M636" s="380"/>
      <c r="N636" s="379"/>
      <c r="O636" s="379"/>
      <c r="P636" s="383"/>
      <c r="Q636" s="383"/>
      <c r="R636" s="383"/>
      <c r="S636" s="384">
        <f t="shared" si="107"/>
        <v>0</v>
      </c>
      <c r="U636" s="30">
        <v>619</v>
      </c>
      <c r="V636" s="42"/>
      <c r="X636" s="42"/>
      <c r="Y636" s="42"/>
      <c r="Z636" s="43">
        <f>SUMIFS('AM23.Financial Instruments'!O$7:O$223,'AM23.Financial Instruments'!$M$7:$M$223,D638)</f>
        <v>0</v>
      </c>
      <c r="AA636" s="42"/>
      <c r="AB636" s="42"/>
      <c r="AC636" s="42"/>
      <c r="AD636" s="44">
        <f t="shared" si="108"/>
        <v>0</v>
      </c>
      <c r="AF636" s="45"/>
      <c r="AH636" s="45"/>
      <c r="AI636" s="45"/>
      <c r="AJ636" s="45"/>
      <c r="AK636" s="45"/>
      <c r="AL636" s="45"/>
      <c r="AM636" s="45"/>
      <c r="AN636" s="44">
        <f t="shared" si="109"/>
        <v>0</v>
      </c>
      <c r="AP636" s="396">
        <f t="array" ref="AP636">SUMPRODUCT(V$18:V$217*(H$18:H$217=$D636)*(J$18:J$217))</f>
        <v>0</v>
      </c>
      <c r="AQ636" s="397">
        <f t="shared" si="111"/>
        <v>0</v>
      </c>
      <c r="AR636" s="398">
        <f t="shared" si="112"/>
        <v>0</v>
      </c>
      <c r="AS636" s="397">
        <f t="array" ref="AS636">SUMPRODUCT(AF$18:AF$217*(H$18:H$217=$D636)*(J$18:J$217))</f>
        <v>0</v>
      </c>
      <c r="AT636" s="397">
        <f t="shared" si="113"/>
        <v>0</v>
      </c>
      <c r="AU636" s="398">
        <f t="shared" si="114"/>
        <v>0</v>
      </c>
      <c r="AV636" s="399" t="str">
        <f t="shared" si="115"/>
        <v/>
      </c>
    </row>
    <row r="637" spans="1:48" x14ac:dyDescent="0.2">
      <c r="A637" s="46">
        <f t="shared" si="110"/>
        <v>620</v>
      </c>
      <c r="B637" s="378" t="str">
        <f>IFERROR(VLOOKUP(G637,'AM23.Param'!$C$61:$D$407,2,FALSE),"")</f>
        <v/>
      </c>
      <c r="C637" s="379"/>
      <c r="D637" s="380"/>
      <c r="E637" s="379"/>
      <c r="F637" s="380"/>
      <c r="G637" s="379"/>
      <c r="H637" s="380"/>
      <c r="I637" s="381" t="str">
        <f t="shared" si="106"/>
        <v/>
      </c>
      <c r="J637" s="382"/>
      <c r="K637" s="382"/>
      <c r="L637" s="379"/>
      <c r="M637" s="380"/>
      <c r="N637" s="379"/>
      <c r="O637" s="379"/>
      <c r="P637" s="383"/>
      <c r="Q637" s="383"/>
      <c r="R637" s="383"/>
      <c r="S637" s="384">
        <f t="shared" si="107"/>
        <v>0</v>
      </c>
      <c r="U637" s="30">
        <v>620</v>
      </c>
      <c r="V637" s="42"/>
      <c r="X637" s="42"/>
      <c r="Y637" s="42"/>
      <c r="Z637" s="43">
        <f>SUMIFS('AM23.Financial Instruments'!O$7:O$223,'AM23.Financial Instruments'!$M$7:$M$223,D639)</f>
        <v>0</v>
      </c>
      <c r="AA637" s="42"/>
      <c r="AB637" s="42"/>
      <c r="AC637" s="42"/>
      <c r="AD637" s="44">
        <f t="shared" si="108"/>
        <v>0</v>
      </c>
      <c r="AF637" s="45"/>
      <c r="AH637" s="45"/>
      <c r="AI637" s="45"/>
      <c r="AJ637" s="45"/>
      <c r="AK637" s="45"/>
      <c r="AL637" s="45"/>
      <c r="AM637" s="45"/>
      <c r="AN637" s="44">
        <f t="shared" si="109"/>
        <v>0</v>
      </c>
      <c r="AP637" s="396">
        <f t="array" ref="AP637">SUMPRODUCT(V$18:V$217*(H$18:H$217=$D637)*(J$18:J$217))</f>
        <v>0</v>
      </c>
      <c r="AQ637" s="397">
        <f t="shared" si="111"/>
        <v>0</v>
      </c>
      <c r="AR637" s="398">
        <f t="shared" si="112"/>
        <v>0</v>
      </c>
      <c r="AS637" s="397">
        <f t="array" ref="AS637">SUMPRODUCT(AF$18:AF$217*(H$18:H$217=$D637)*(J$18:J$217))</f>
        <v>0</v>
      </c>
      <c r="AT637" s="397">
        <f t="shared" si="113"/>
        <v>0</v>
      </c>
      <c r="AU637" s="398">
        <f t="shared" si="114"/>
        <v>0</v>
      </c>
      <c r="AV637" s="399" t="str">
        <f t="shared" si="115"/>
        <v/>
      </c>
    </row>
    <row r="638" spans="1:48" x14ac:dyDescent="0.2">
      <c r="A638" s="46">
        <f t="shared" si="110"/>
        <v>621</v>
      </c>
      <c r="B638" s="378" t="str">
        <f>IFERROR(VLOOKUP(G638,'AM23.Param'!$C$61:$D$407,2,FALSE),"")</f>
        <v/>
      </c>
      <c r="C638" s="379"/>
      <c r="D638" s="380"/>
      <c r="E638" s="379"/>
      <c r="F638" s="380"/>
      <c r="G638" s="379"/>
      <c r="H638" s="380"/>
      <c r="I638" s="381" t="str">
        <f t="shared" si="106"/>
        <v/>
      </c>
      <c r="J638" s="382"/>
      <c r="K638" s="382"/>
      <c r="L638" s="379"/>
      <c r="M638" s="380"/>
      <c r="N638" s="379"/>
      <c r="O638" s="379"/>
      <c r="P638" s="383"/>
      <c r="Q638" s="383"/>
      <c r="R638" s="383"/>
      <c r="S638" s="384">
        <f t="shared" si="107"/>
        <v>0</v>
      </c>
      <c r="U638" s="30">
        <v>621</v>
      </c>
      <c r="V638" s="42"/>
      <c r="X638" s="42"/>
      <c r="Y638" s="42"/>
      <c r="Z638" s="43">
        <f>SUMIFS('AM23.Financial Instruments'!O$7:O$223,'AM23.Financial Instruments'!$M$7:$M$223,D640)</f>
        <v>0</v>
      </c>
      <c r="AA638" s="42"/>
      <c r="AB638" s="42"/>
      <c r="AC638" s="42"/>
      <c r="AD638" s="44">
        <f t="shared" si="108"/>
        <v>0</v>
      </c>
      <c r="AF638" s="45"/>
      <c r="AH638" s="45"/>
      <c r="AI638" s="45"/>
      <c r="AJ638" s="45"/>
      <c r="AK638" s="45"/>
      <c r="AL638" s="45"/>
      <c r="AM638" s="45"/>
      <c r="AN638" s="44">
        <f t="shared" si="109"/>
        <v>0</v>
      </c>
      <c r="AP638" s="396">
        <f t="array" ref="AP638">SUMPRODUCT(V$18:V$217*(H$18:H$217=$D638)*(J$18:J$217))</f>
        <v>0</v>
      </c>
      <c r="AQ638" s="397">
        <f t="shared" si="111"/>
        <v>0</v>
      </c>
      <c r="AR638" s="398">
        <f t="shared" si="112"/>
        <v>0</v>
      </c>
      <c r="AS638" s="397">
        <f t="array" ref="AS638">SUMPRODUCT(AF$18:AF$217*(H$18:H$217=$D638)*(J$18:J$217))</f>
        <v>0</v>
      </c>
      <c r="AT638" s="397">
        <f t="shared" si="113"/>
        <v>0</v>
      </c>
      <c r="AU638" s="398">
        <f t="shared" si="114"/>
        <v>0</v>
      </c>
      <c r="AV638" s="399" t="str">
        <f t="shared" si="115"/>
        <v/>
      </c>
    </row>
    <row r="639" spans="1:48" x14ac:dyDescent="0.2">
      <c r="A639" s="46">
        <f t="shared" si="110"/>
        <v>622</v>
      </c>
      <c r="B639" s="378" t="str">
        <f>IFERROR(VLOOKUP(G639,'AM23.Param'!$C$61:$D$407,2,FALSE),"")</f>
        <v/>
      </c>
      <c r="C639" s="379"/>
      <c r="D639" s="380"/>
      <c r="E639" s="379"/>
      <c r="F639" s="380"/>
      <c r="G639" s="379"/>
      <c r="H639" s="380"/>
      <c r="I639" s="381" t="str">
        <f t="shared" si="106"/>
        <v/>
      </c>
      <c r="J639" s="382"/>
      <c r="K639" s="382"/>
      <c r="L639" s="379"/>
      <c r="M639" s="380"/>
      <c r="N639" s="379"/>
      <c r="O639" s="379"/>
      <c r="P639" s="383"/>
      <c r="Q639" s="383"/>
      <c r="R639" s="383"/>
      <c r="S639" s="384">
        <f t="shared" si="107"/>
        <v>0</v>
      </c>
      <c r="U639" s="30">
        <v>622</v>
      </c>
      <c r="V639" s="42"/>
      <c r="X639" s="42"/>
      <c r="Y639" s="42"/>
      <c r="Z639" s="43">
        <f>SUMIFS('AM23.Financial Instruments'!O$7:O$223,'AM23.Financial Instruments'!$M$7:$M$223,D641)</f>
        <v>0</v>
      </c>
      <c r="AA639" s="42"/>
      <c r="AB639" s="42"/>
      <c r="AC639" s="42"/>
      <c r="AD639" s="44">
        <f t="shared" si="108"/>
        <v>0</v>
      </c>
      <c r="AF639" s="45"/>
      <c r="AH639" s="45"/>
      <c r="AI639" s="45"/>
      <c r="AJ639" s="45"/>
      <c r="AK639" s="45"/>
      <c r="AL639" s="45"/>
      <c r="AM639" s="45"/>
      <c r="AN639" s="44">
        <f t="shared" si="109"/>
        <v>0</v>
      </c>
      <c r="AP639" s="396">
        <f t="array" ref="AP639">SUMPRODUCT(V$18:V$217*(H$18:H$217=$D639)*(J$18:J$217))</f>
        <v>0</v>
      </c>
      <c r="AQ639" s="397">
        <f t="shared" si="111"/>
        <v>0</v>
      </c>
      <c r="AR639" s="398">
        <f t="shared" si="112"/>
        <v>0</v>
      </c>
      <c r="AS639" s="397">
        <f t="array" ref="AS639">SUMPRODUCT(AF$18:AF$217*(H$18:H$217=$D639)*(J$18:J$217))</f>
        <v>0</v>
      </c>
      <c r="AT639" s="397">
        <f t="shared" si="113"/>
        <v>0</v>
      </c>
      <c r="AU639" s="398">
        <f t="shared" si="114"/>
        <v>0</v>
      </c>
      <c r="AV639" s="399" t="str">
        <f t="shared" si="115"/>
        <v/>
      </c>
    </row>
    <row r="640" spans="1:48" x14ac:dyDescent="0.2">
      <c r="A640" s="46">
        <f t="shared" si="110"/>
        <v>623</v>
      </c>
      <c r="B640" s="378" t="str">
        <f>IFERROR(VLOOKUP(G640,'AM23.Param'!$C$61:$D$407,2,FALSE),"")</f>
        <v/>
      </c>
      <c r="C640" s="379"/>
      <c r="D640" s="380"/>
      <c r="E640" s="379"/>
      <c r="F640" s="380"/>
      <c r="G640" s="379"/>
      <c r="H640" s="380"/>
      <c r="I640" s="381" t="str">
        <f t="shared" si="106"/>
        <v/>
      </c>
      <c r="J640" s="382"/>
      <c r="K640" s="382"/>
      <c r="L640" s="379"/>
      <c r="M640" s="380"/>
      <c r="N640" s="379"/>
      <c r="O640" s="379"/>
      <c r="P640" s="383"/>
      <c r="Q640" s="383"/>
      <c r="R640" s="383"/>
      <c r="S640" s="384">
        <f t="shared" si="107"/>
        <v>0</v>
      </c>
      <c r="U640" s="30">
        <v>623</v>
      </c>
      <c r="V640" s="42"/>
      <c r="X640" s="42"/>
      <c r="Y640" s="42"/>
      <c r="Z640" s="43">
        <f>SUMIFS('AM23.Financial Instruments'!O$7:O$223,'AM23.Financial Instruments'!$M$7:$M$223,D642)</f>
        <v>0</v>
      </c>
      <c r="AA640" s="42"/>
      <c r="AB640" s="42"/>
      <c r="AC640" s="42"/>
      <c r="AD640" s="44">
        <f t="shared" si="108"/>
        <v>0</v>
      </c>
      <c r="AF640" s="45"/>
      <c r="AH640" s="45"/>
      <c r="AI640" s="45"/>
      <c r="AJ640" s="45"/>
      <c r="AK640" s="45"/>
      <c r="AL640" s="45"/>
      <c r="AM640" s="45"/>
      <c r="AN640" s="44">
        <f t="shared" si="109"/>
        <v>0</v>
      </c>
      <c r="AP640" s="396">
        <f t="array" ref="AP640">SUMPRODUCT(V$18:V$217*(H$18:H$217=$D640)*(J$18:J$217))</f>
        <v>0</v>
      </c>
      <c r="AQ640" s="397">
        <f t="shared" si="111"/>
        <v>0</v>
      </c>
      <c r="AR640" s="398">
        <f t="shared" si="112"/>
        <v>0</v>
      </c>
      <c r="AS640" s="397">
        <f t="array" ref="AS640">SUMPRODUCT(AF$18:AF$217*(H$18:H$217=$D640)*(J$18:J$217))</f>
        <v>0</v>
      </c>
      <c r="AT640" s="397">
        <f t="shared" si="113"/>
        <v>0</v>
      </c>
      <c r="AU640" s="398">
        <f t="shared" si="114"/>
        <v>0</v>
      </c>
      <c r="AV640" s="399" t="str">
        <f t="shared" si="115"/>
        <v/>
      </c>
    </row>
    <row r="641" spans="1:48" x14ac:dyDescent="0.2">
      <c r="A641" s="46">
        <f t="shared" si="110"/>
        <v>624</v>
      </c>
      <c r="B641" s="378" t="str">
        <f>IFERROR(VLOOKUP(G641,'AM23.Param'!$C$61:$D$407,2,FALSE),"")</f>
        <v/>
      </c>
      <c r="C641" s="379"/>
      <c r="D641" s="380"/>
      <c r="E641" s="379"/>
      <c r="F641" s="380"/>
      <c r="G641" s="379"/>
      <c r="H641" s="380"/>
      <c r="I641" s="381" t="str">
        <f t="shared" si="106"/>
        <v/>
      </c>
      <c r="J641" s="382"/>
      <c r="K641" s="382"/>
      <c r="L641" s="379"/>
      <c r="M641" s="380"/>
      <c r="N641" s="379"/>
      <c r="O641" s="379"/>
      <c r="P641" s="383"/>
      <c r="Q641" s="383"/>
      <c r="R641" s="383"/>
      <c r="S641" s="384">
        <f t="shared" si="107"/>
        <v>0</v>
      </c>
      <c r="U641" s="30">
        <v>624</v>
      </c>
      <c r="V641" s="42"/>
      <c r="X641" s="42"/>
      <c r="Y641" s="42"/>
      <c r="Z641" s="43">
        <f>SUMIFS('AM23.Financial Instruments'!O$7:O$223,'AM23.Financial Instruments'!$M$7:$M$223,D643)</f>
        <v>0</v>
      </c>
      <c r="AA641" s="42"/>
      <c r="AB641" s="42"/>
      <c r="AC641" s="42"/>
      <c r="AD641" s="44">
        <f t="shared" si="108"/>
        <v>0</v>
      </c>
      <c r="AF641" s="45"/>
      <c r="AH641" s="45"/>
      <c r="AI641" s="45"/>
      <c r="AJ641" s="45"/>
      <c r="AK641" s="45"/>
      <c r="AL641" s="45"/>
      <c r="AM641" s="45"/>
      <c r="AN641" s="44">
        <f t="shared" si="109"/>
        <v>0</v>
      </c>
      <c r="AP641" s="396">
        <f t="array" ref="AP641">SUMPRODUCT(V$18:V$217*(H$18:H$217=$D641)*(J$18:J$217))</f>
        <v>0</v>
      </c>
      <c r="AQ641" s="397">
        <f t="shared" si="111"/>
        <v>0</v>
      </c>
      <c r="AR641" s="398">
        <f t="shared" si="112"/>
        <v>0</v>
      </c>
      <c r="AS641" s="397">
        <f t="array" ref="AS641">SUMPRODUCT(AF$18:AF$217*(H$18:H$217=$D641)*(J$18:J$217))</f>
        <v>0</v>
      </c>
      <c r="AT641" s="397">
        <f t="shared" si="113"/>
        <v>0</v>
      </c>
      <c r="AU641" s="398">
        <f t="shared" si="114"/>
        <v>0</v>
      </c>
      <c r="AV641" s="399" t="str">
        <f t="shared" si="115"/>
        <v/>
      </c>
    </row>
    <row r="642" spans="1:48" x14ac:dyDescent="0.2">
      <c r="A642" s="46">
        <f t="shared" si="110"/>
        <v>625</v>
      </c>
      <c r="B642" s="378" t="str">
        <f>IFERROR(VLOOKUP(G642,'AM23.Param'!$C$61:$D$407,2,FALSE),"")</f>
        <v/>
      </c>
      <c r="C642" s="379"/>
      <c r="D642" s="380"/>
      <c r="E642" s="379"/>
      <c r="F642" s="380"/>
      <c r="G642" s="379"/>
      <c r="H642" s="380"/>
      <c r="I642" s="381" t="str">
        <f t="shared" si="106"/>
        <v/>
      </c>
      <c r="J642" s="382"/>
      <c r="K642" s="382"/>
      <c r="L642" s="379"/>
      <c r="M642" s="380"/>
      <c r="N642" s="379"/>
      <c r="O642" s="379"/>
      <c r="P642" s="383"/>
      <c r="Q642" s="383"/>
      <c r="R642" s="383"/>
      <c r="S642" s="384">
        <f t="shared" si="107"/>
        <v>0</v>
      </c>
      <c r="U642" s="30">
        <v>625</v>
      </c>
      <c r="V642" s="42"/>
      <c r="X642" s="42"/>
      <c r="Y642" s="42"/>
      <c r="Z642" s="43">
        <f>SUMIFS('AM23.Financial Instruments'!O$7:O$223,'AM23.Financial Instruments'!$M$7:$M$223,D644)</f>
        <v>0</v>
      </c>
      <c r="AA642" s="42"/>
      <c r="AB642" s="42"/>
      <c r="AC642" s="42"/>
      <c r="AD642" s="44">
        <f t="shared" si="108"/>
        <v>0</v>
      </c>
      <c r="AF642" s="45"/>
      <c r="AH642" s="45"/>
      <c r="AI642" s="45"/>
      <c r="AJ642" s="45"/>
      <c r="AK642" s="45"/>
      <c r="AL642" s="45"/>
      <c r="AM642" s="45"/>
      <c r="AN642" s="44">
        <f t="shared" si="109"/>
        <v>0</v>
      </c>
      <c r="AP642" s="396">
        <f t="array" ref="AP642">SUMPRODUCT(V$18:V$217*(H$18:H$217=$D642)*(J$18:J$217))</f>
        <v>0</v>
      </c>
      <c r="AQ642" s="397">
        <f t="shared" si="111"/>
        <v>0</v>
      </c>
      <c r="AR642" s="398">
        <f t="shared" si="112"/>
        <v>0</v>
      </c>
      <c r="AS642" s="397">
        <f t="array" ref="AS642">SUMPRODUCT(AF$18:AF$217*(H$18:H$217=$D642)*(J$18:J$217))</f>
        <v>0</v>
      </c>
      <c r="AT642" s="397">
        <f t="shared" si="113"/>
        <v>0</v>
      </c>
      <c r="AU642" s="398">
        <f t="shared" si="114"/>
        <v>0</v>
      </c>
      <c r="AV642" s="399" t="str">
        <f t="shared" si="115"/>
        <v/>
      </c>
    </row>
    <row r="643" spans="1:48" x14ac:dyDescent="0.2">
      <c r="A643" s="46">
        <f t="shared" si="110"/>
        <v>626</v>
      </c>
      <c r="B643" s="378" t="str">
        <f>IFERROR(VLOOKUP(G643,'AM23.Param'!$C$61:$D$407,2,FALSE),"")</f>
        <v/>
      </c>
      <c r="C643" s="379"/>
      <c r="D643" s="380"/>
      <c r="E643" s="379"/>
      <c r="F643" s="380"/>
      <c r="G643" s="379"/>
      <c r="H643" s="380"/>
      <c r="I643" s="381" t="str">
        <f t="shared" si="106"/>
        <v/>
      </c>
      <c r="J643" s="382"/>
      <c r="K643" s="382"/>
      <c r="L643" s="379"/>
      <c r="M643" s="380"/>
      <c r="N643" s="379"/>
      <c r="O643" s="379"/>
      <c r="P643" s="383"/>
      <c r="Q643" s="383"/>
      <c r="R643" s="383"/>
      <c r="S643" s="384">
        <f t="shared" si="107"/>
        <v>0</v>
      </c>
      <c r="U643" s="30">
        <v>626</v>
      </c>
      <c r="V643" s="42"/>
      <c r="X643" s="42"/>
      <c r="Y643" s="42"/>
      <c r="Z643" s="43">
        <f>SUMIFS('AM23.Financial Instruments'!O$7:O$223,'AM23.Financial Instruments'!$M$7:$M$223,D645)</f>
        <v>0</v>
      </c>
      <c r="AA643" s="42"/>
      <c r="AB643" s="42"/>
      <c r="AC643" s="42"/>
      <c r="AD643" s="44">
        <f t="shared" si="108"/>
        <v>0</v>
      </c>
      <c r="AF643" s="45"/>
      <c r="AH643" s="45"/>
      <c r="AI643" s="45"/>
      <c r="AJ643" s="45"/>
      <c r="AK643" s="45"/>
      <c r="AL643" s="45"/>
      <c r="AM643" s="45"/>
      <c r="AN643" s="44">
        <f t="shared" si="109"/>
        <v>0</v>
      </c>
      <c r="AP643" s="396">
        <f t="array" ref="AP643">SUMPRODUCT(V$18:V$217*(H$18:H$217=$D643)*(J$18:J$217))</f>
        <v>0</v>
      </c>
      <c r="AQ643" s="397">
        <f t="shared" si="111"/>
        <v>0</v>
      </c>
      <c r="AR643" s="398">
        <f t="shared" si="112"/>
        <v>0</v>
      </c>
      <c r="AS643" s="397">
        <f t="array" ref="AS643">SUMPRODUCT(AF$18:AF$217*(H$18:H$217=$D643)*(J$18:J$217))</f>
        <v>0</v>
      </c>
      <c r="AT643" s="397">
        <f t="shared" si="113"/>
        <v>0</v>
      </c>
      <c r="AU643" s="398">
        <f t="shared" si="114"/>
        <v>0</v>
      </c>
      <c r="AV643" s="399" t="str">
        <f t="shared" si="115"/>
        <v/>
      </c>
    </row>
    <row r="644" spans="1:48" x14ac:dyDescent="0.2">
      <c r="A644" s="46">
        <f t="shared" si="110"/>
        <v>627</v>
      </c>
      <c r="B644" s="378" t="str">
        <f>IFERROR(VLOOKUP(G644,'AM23.Param'!$C$61:$D$407,2,FALSE),"")</f>
        <v/>
      </c>
      <c r="C644" s="379"/>
      <c r="D644" s="380"/>
      <c r="E644" s="379"/>
      <c r="F644" s="380"/>
      <c r="G644" s="379"/>
      <c r="H644" s="380"/>
      <c r="I644" s="381" t="str">
        <f t="shared" si="106"/>
        <v/>
      </c>
      <c r="J644" s="382"/>
      <c r="K644" s="382"/>
      <c r="L644" s="379"/>
      <c r="M644" s="380"/>
      <c r="N644" s="379"/>
      <c r="O644" s="379"/>
      <c r="P644" s="383"/>
      <c r="Q644" s="383"/>
      <c r="R644" s="383"/>
      <c r="S644" s="384">
        <f t="shared" si="107"/>
        <v>0</v>
      </c>
      <c r="U644" s="30">
        <v>627</v>
      </c>
      <c r="V644" s="42"/>
      <c r="X644" s="42"/>
      <c r="Y644" s="42"/>
      <c r="Z644" s="43">
        <f>SUMIFS('AM23.Financial Instruments'!O$7:O$223,'AM23.Financial Instruments'!$M$7:$M$223,D646)</f>
        <v>0</v>
      </c>
      <c r="AA644" s="42"/>
      <c r="AB644" s="42"/>
      <c r="AC644" s="42"/>
      <c r="AD644" s="44">
        <f t="shared" si="108"/>
        <v>0</v>
      </c>
      <c r="AF644" s="45"/>
      <c r="AH644" s="45"/>
      <c r="AI644" s="45"/>
      <c r="AJ644" s="45"/>
      <c r="AK644" s="45"/>
      <c r="AL644" s="45"/>
      <c r="AM644" s="45"/>
      <c r="AN644" s="44">
        <f t="shared" si="109"/>
        <v>0</v>
      </c>
      <c r="AP644" s="396">
        <f t="array" ref="AP644">SUMPRODUCT(V$18:V$217*(H$18:H$217=$D644)*(J$18:J$217))</f>
        <v>0</v>
      </c>
      <c r="AQ644" s="397">
        <f t="shared" si="111"/>
        <v>0</v>
      </c>
      <c r="AR644" s="398">
        <f t="shared" si="112"/>
        <v>0</v>
      </c>
      <c r="AS644" s="397">
        <f t="array" ref="AS644">SUMPRODUCT(AF$18:AF$217*(H$18:H$217=$D644)*(J$18:J$217))</f>
        <v>0</v>
      </c>
      <c r="AT644" s="397">
        <f t="shared" si="113"/>
        <v>0</v>
      </c>
      <c r="AU644" s="398">
        <f t="shared" si="114"/>
        <v>0</v>
      </c>
      <c r="AV644" s="399" t="str">
        <f t="shared" si="115"/>
        <v/>
      </c>
    </row>
    <row r="645" spans="1:48" x14ac:dyDescent="0.2">
      <c r="A645" s="46">
        <f t="shared" si="110"/>
        <v>628</v>
      </c>
      <c r="B645" s="378" t="str">
        <f>IFERROR(VLOOKUP(G645,'AM23.Param'!$C$61:$D$407,2,FALSE),"")</f>
        <v/>
      </c>
      <c r="C645" s="379"/>
      <c r="D645" s="380"/>
      <c r="E645" s="379"/>
      <c r="F645" s="380"/>
      <c r="G645" s="379"/>
      <c r="H645" s="380"/>
      <c r="I645" s="381" t="str">
        <f t="shared" si="106"/>
        <v/>
      </c>
      <c r="J645" s="382"/>
      <c r="K645" s="382"/>
      <c r="L645" s="379"/>
      <c r="M645" s="380"/>
      <c r="N645" s="379"/>
      <c r="O645" s="379"/>
      <c r="P645" s="383"/>
      <c r="Q645" s="383"/>
      <c r="R645" s="383"/>
      <c r="S645" s="384">
        <f t="shared" si="107"/>
        <v>0</v>
      </c>
      <c r="U645" s="30">
        <v>628</v>
      </c>
      <c r="V645" s="42"/>
      <c r="X645" s="42"/>
      <c r="Y645" s="42"/>
      <c r="Z645" s="43">
        <f>SUMIFS('AM23.Financial Instruments'!O$7:O$223,'AM23.Financial Instruments'!$M$7:$M$223,D647)</f>
        <v>0</v>
      </c>
      <c r="AA645" s="42"/>
      <c r="AB645" s="42"/>
      <c r="AC645" s="42"/>
      <c r="AD645" s="44">
        <f t="shared" si="108"/>
        <v>0</v>
      </c>
      <c r="AF645" s="45"/>
      <c r="AH645" s="45"/>
      <c r="AI645" s="45"/>
      <c r="AJ645" s="45"/>
      <c r="AK645" s="45"/>
      <c r="AL645" s="45"/>
      <c r="AM645" s="45"/>
      <c r="AN645" s="44">
        <f t="shared" si="109"/>
        <v>0</v>
      </c>
      <c r="AP645" s="396">
        <f t="array" ref="AP645">SUMPRODUCT(V$18:V$217*(H$18:H$217=$D645)*(J$18:J$217))</f>
        <v>0</v>
      </c>
      <c r="AQ645" s="397">
        <f t="shared" si="111"/>
        <v>0</v>
      </c>
      <c r="AR645" s="398">
        <f t="shared" si="112"/>
        <v>0</v>
      </c>
      <c r="AS645" s="397">
        <f t="array" ref="AS645">SUMPRODUCT(AF$18:AF$217*(H$18:H$217=$D645)*(J$18:J$217))</f>
        <v>0</v>
      </c>
      <c r="AT645" s="397">
        <f t="shared" si="113"/>
        <v>0</v>
      </c>
      <c r="AU645" s="398">
        <f t="shared" si="114"/>
        <v>0</v>
      </c>
      <c r="AV645" s="399" t="str">
        <f t="shared" si="115"/>
        <v/>
      </c>
    </row>
    <row r="646" spans="1:48" x14ac:dyDescent="0.2">
      <c r="A646" s="46">
        <f t="shared" si="110"/>
        <v>629</v>
      </c>
      <c r="B646" s="378" t="str">
        <f>IFERROR(VLOOKUP(G646,'AM23.Param'!$C$61:$D$407,2,FALSE),"")</f>
        <v/>
      </c>
      <c r="C646" s="379"/>
      <c r="D646" s="380"/>
      <c r="E646" s="379"/>
      <c r="F646" s="380"/>
      <c r="G646" s="379"/>
      <c r="H646" s="380"/>
      <c r="I646" s="381" t="str">
        <f t="shared" si="106"/>
        <v/>
      </c>
      <c r="J646" s="382"/>
      <c r="K646" s="382"/>
      <c r="L646" s="379"/>
      <c r="M646" s="380"/>
      <c r="N646" s="379"/>
      <c r="O646" s="379"/>
      <c r="P646" s="383"/>
      <c r="Q646" s="383"/>
      <c r="R646" s="383"/>
      <c r="S646" s="384">
        <f t="shared" si="107"/>
        <v>0</v>
      </c>
      <c r="U646" s="30">
        <v>629</v>
      </c>
      <c r="V646" s="42"/>
      <c r="X646" s="42"/>
      <c r="Y646" s="42"/>
      <c r="Z646" s="43">
        <f>SUMIFS('AM23.Financial Instruments'!O$7:O$223,'AM23.Financial Instruments'!$M$7:$M$223,D648)</f>
        <v>0</v>
      </c>
      <c r="AA646" s="42"/>
      <c r="AB646" s="42"/>
      <c r="AC646" s="42"/>
      <c r="AD646" s="44">
        <f t="shared" si="108"/>
        <v>0</v>
      </c>
      <c r="AF646" s="45"/>
      <c r="AH646" s="45"/>
      <c r="AI646" s="45"/>
      <c r="AJ646" s="45"/>
      <c r="AK646" s="45"/>
      <c r="AL646" s="45"/>
      <c r="AM646" s="45"/>
      <c r="AN646" s="44">
        <f t="shared" si="109"/>
        <v>0</v>
      </c>
      <c r="AP646" s="396">
        <f t="array" ref="AP646">SUMPRODUCT(V$18:V$217*(H$18:H$217=$D646)*(J$18:J$217))</f>
        <v>0</v>
      </c>
      <c r="AQ646" s="397">
        <f t="shared" si="111"/>
        <v>0</v>
      </c>
      <c r="AR646" s="398">
        <f t="shared" si="112"/>
        <v>0</v>
      </c>
      <c r="AS646" s="397">
        <f t="array" ref="AS646">SUMPRODUCT(AF$18:AF$217*(H$18:H$217=$D646)*(J$18:J$217))</f>
        <v>0</v>
      </c>
      <c r="AT646" s="397">
        <f t="shared" si="113"/>
        <v>0</v>
      </c>
      <c r="AU646" s="398">
        <f t="shared" si="114"/>
        <v>0</v>
      </c>
      <c r="AV646" s="399" t="str">
        <f t="shared" si="115"/>
        <v/>
      </c>
    </row>
    <row r="647" spans="1:48" x14ac:dyDescent="0.2">
      <c r="A647" s="46">
        <f t="shared" si="110"/>
        <v>630</v>
      </c>
      <c r="B647" s="378" t="str">
        <f>IFERROR(VLOOKUP(G647,'AM23.Param'!$C$61:$D$407,2,FALSE),"")</f>
        <v/>
      </c>
      <c r="C647" s="379"/>
      <c r="D647" s="380"/>
      <c r="E647" s="379"/>
      <c r="F647" s="380"/>
      <c r="G647" s="379"/>
      <c r="H647" s="380"/>
      <c r="I647" s="381" t="str">
        <f t="shared" si="106"/>
        <v/>
      </c>
      <c r="J647" s="382"/>
      <c r="K647" s="382"/>
      <c r="L647" s="379"/>
      <c r="M647" s="380"/>
      <c r="N647" s="379"/>
      <c r="O647" s="379"/>
      <c r="P647" s="383"/>
      <c r="Q647" s="383"/>
      <c r="R647" s="383"/>
      <c r="S647" s="384">
        <f t="shared" si="107"/>
        <v>0</v>
      </c>
      <c r="U647" s="30">
        <v>630</v>
      </c>
      <c r="V647" s="42"/>
      <c r="X647" s="42"/>
      <c r="Y647" s="42"/>
      <c r="Z647" s="43">
        <f>SUMIFS('AM23.Financial Instruments'!O$7:O$223,'AM23.Financial Instruments'!$M$7:$M$223,D649)</f>
        <v>0</v>
      </c>
      <c r="AA647" s="42"/>
      <c r="AB647" s="42"/>
      <c r="AC647" s="42"/>
      <c r="AD647" s="44">
        <f t="shared" si="108"/>
        <v>0</v>
      </c>
      <c r="AF647" s="45"/>
      <c r="AH647" s="45"/>
      <c r="AI647" s="45"/>
      <c r="AJ647" s="45"/>
      <c r="AK647" s="45"/>
      <c r="AL647" s="45"/>
      <c r="AM647" s="45"/>
      <c r="AN647" s="44">
        <f t="shared" si="109"/>
        <v>0</v>
      </c>
      <c r="AP647" s="396">
        <f t="array" ref="AP647">SUMPRODUCT(V$18:V$217*(H$18:H$217=$D647)*(J$18:J$217))</f>
        <v>0</v>
      </c>
      <c r="AQ647" s="397">
        <f t="shared" si="111"/>
        <v>0</v>
      </c>
      <c r="AR647" s="398">
        <f t="shared" si="112"/>
        <v>0</v>
      </c>
      <c r="AS647" s="397">
        <f t="array" ref="AS647">SUMPRODUCT(AF$18:AF$217*(H$18:H$217=$D647)*(J$18:J$217))</f>
        <v>0</v>
      </c>
      <c r="AT647" s="397">
        <f t="shared" si="113"/>
        <v>0</v>
      </c>
      <c r="AU647" s="398">
        <f t="shared" si="114"/>
        <v>0</v>
      </c>
      <c r="AV647" s="399" t="str">
        <f t="shared" si="115"/>
        <v/>
      </c>
    </row>
    <row r="648" spans="1:48" x14ac:dyDescent="0.2">
      <c r="A648" s="46">
        <f t="shared" si="110"/>
        <v>631</v>
      </c>
      <c r="B648" s="378" t="str">
        <f>IFERROR(VLOOKUP(G648,'AM23.Param'!$C$61:$D$407,2,FALSE),"")</f>
        <v/>
      </c>
      <c r="C648" s="379"/>
      <c r="D648" s="380"/>
      <c r="E648" s="379"/>
      <c r="F648" s="380"/>
      <c r="G648" s="379"/>
      <c r="H648" s="380"/>
      <c r="I648" s="381" t="str">
        <f t="shared" si="106"/>
        <v/>
      </c>
      <c r="J648" s="382"/>
      <c r="K648" s="382"/>
      <c r="L648" s="379"/>
      <c r="M648" s="380"/>
      <c r="N648" s="379"/>
      <c r="O648" s="379"/>
      <c r="P648" s="383"/>
      <c r="Q648" s="383"/>
      <c r="R648" s="383"/>
      <c r="S648" s="384">
        <f t="shared" si="107"/>
        <v>0</v>
      </c>
      <c r="U648" s="30">
        <v>631</v>
      </c>
      <c r="V648" s="42"/>
      <c r="X648" s="42"/>
      <c r="Y648" s="42"/>
      <c r="Z648" s="43">
        <f>SUMIFS('AM23.Financial Instruments'!O$7:O$223,'AM23.Financial Instruments'!$M$7:$M$223,D650)</f>
        <v>0</v>
      </c>
      <c r="AA648" s="42"/>
      <c r="AB648" s="42"/>
      <c r="AC648" s="42"/>
      <c r="AD648" s="44">
        <f t="shared" si="108"/>
        <v>0</v>
      </c>
      <c r="AF648" s="45"/>
      <c r="AH648" s="45"/>
      <c r="AI648" s="45"/>
      <c r="AJ648" s="45"/>
      <c r="AK648" s="45"/>
      <c r="AL648" s="45"/>
      <c r="AM648" s="45"/>
      <c r="AN648" s="44">
        <f t="shared" si="109"/>
        <v>0</v>
      </c>
      <c r="AP648" s="396">
        <f t="array" ref="AP648">SUMPRODUCT(V$18:V$217*(H$18:H$217=$D648)*(J$18:J$217))</f>
        <v>0</v>
      </c>
      <c r="AQ648" s="397">
        <f t="shared" si="111"/>
        <v>0</v>
      </c>
      <c r="AR648" s="398">
        <f t="shared" si="112"/>
        <v>0</v>
      </c>
      <c r="AS648" s="397">
        <f t="array" ref="AS648">SUMPRODUCT(AF$18:AF$217*(H$18:H$217=$D648)*(J$18:J$217))</f>
        <v>0</v>
      </c>
      <c r="AT648" s="397">
        <f t="shared" si="113"/>
        <v>0</v>
      </c>
      <c r="AU648" s="398">
        <f t="shared" si="114"/>
        <v>0</v>
      </c>
      <c r="AV648" s="399" t="str">
        <f t="shared" si="115"/>
        <v/>
      </c>
    </row>
    <row r="649" spans="1:48" x14ac:dyDescent="0.2">
      <c r="A649" s="46">
        <f t="shared" si="110"/>
        <v>632</v>
      </c>
      <c r="B649" s="378" t="str">
        <f>IFERROR(VLOOKUP(G649,'AM23.Param'!$C$61:$D$407,2,FALSE),"")</f>
        <v/>
      </c>
      <c r="C649" s="379"/>
      <c r="D649" s="380"/>
      <c r="E649" s="379"/>
      <c r="F649" s="380"/>
      <c r="G649" s="379"/>
      <c r="H649" s="380"/>
      <c r="I649" s="381" t="str">
        <f t="shared" si="106"/>
        <v/>
      </c>
      <c r="J649" s="382"/>
      <c r="K649" s="382"/>
      <c r="L649" s="379"/>
      <c r="M649" s="380"/>
      <c r="N649" s="379"/>
      <c r="O649" s="379"/>
      <c r="P649" s="383"/>
      <c r="Q649" s="383"/>
      <c r="R649" s="383"/>
      <c r="S649" s="384">
        <f t="shared" si="107"/>
        <v>0</v>
      </c>
      <c r="U649" s="30">
        <v>632</v>
      </c>
      <c r="V649" s="42"/>
      <c r="X649" s="42"/>
      <c r="Y649" s="42"/>
      <c r="Z649" s="43">
        <f>SUMIFS('AM23.Financial Instruments'!O$7:O$223,'AM23.Financial Instruments'!$M$7:$M$223,D651)</f>
        <v>0</v>
      </c>
      <c r="AA649" s="42"/>
      <c r="AB649" s="42"/>
      <c r="AC649" s="42"/>
      <c r="AD649" s="44">
        <f t="shared" si="108"/>
        <v>0</v>
      </c>
      <c r="AF649" s="45"/>
      <c r="AH649" s="45"/>
      <c r="AI649" s="45"/>
      <c r="AJ649" s="45"/>
      <c r="AK649" s="45"/>
      <c r="AL649" s="45"/>
      <c r="AM649" s="45"/>
      <c r="AN649" s="44">
        <f t="shared" si="109"/>
        <v>0</v>
      </c>
      <c r="AP649" s="396">
        <f t="array" ref="AP649">SUMPRODUCT(V$18:V$217*(H$18:H$217=$D649)*(J$18:J$217))</f>
        <v>0</v>
      </c>
      <c r="AQ649" s="397">
        <f t="shared" si="111"/>
        <v>0</v>
      </c>
      <c r="AR649" s="398">
        <f t="shared" si="112"/>
        <v>0</v>
      </c>
      <c r="AS649" s="397">
        <f t="array" ref="AS649">SUMPRODUCT(AF$18:AF$217*(H$18:H$217=$D649)*(J$18:J$217))</f>
        <v>0</v>
      </c>
      <c r="AT649" s="397">
        <f t="shared" si="113"/>
        <v>0</v>
      </c>
      <c r="AU649" s="398">
        <f t="shared" si="114"/>
        <v>0</v>
      </c>
      <c r="AV649" s="399" t="str">
        <f t="shared" si="115"/>
        <v/>
      </c>
    </row>
    <row r="650" spans="1:48" x14ac:dyDescent="0.2">
      <c r="A650" s="46">
        <f t="shared" si="110"/>
        <v>633</v>
      </c>
      <c r="B650" s="378" t="str">
        <f>IFERROR(VLOOKUP(G650,'AM23.Param'!$C$61:$D$407,2,FALSE),"")</f>
        <v/>
      </c>
      <c r="C650" s="379"/>
      <c r="D650" s="380"/>
      <c r="E650" s="379"/>
      <c r="F650" s="380"/>
      <c r="G650" s="379"/>
      <c r="H650" s="380"/>
      <c r="I650" s="381" t="str">
        <f t="shared" si="106"/>
        <v/>
      </c>
      <c r="J650" s="382"/>
      <c r="K650" s="382"/>
      <c r="L650" s="379"/>
      <c r="M650" s="380"/>
      <c r="N650" s="379"/>
      <c r="O650" s="379"/>
      <c r="P650" s="383"/>
      <c r="Q650" s="383"/>
      <c r="R650" s="383"/>
      <c r="S650" s="384">
        <f t="shared" si="107"/>
        <v>0</v>
      </c>
      <c r="U650" s="30">
        <v>633</v>
      </c>
      <c r="V650" s="42"/>
      <c r="X650" s="42"/>
      <c r="Y650" s="42"/>
      <c r="Z650" s="43">
        <f>SUMIFS('AM23.Financial Instruments'!O$7:O$223,'AM23.Financial Instruments'!$M$7:$M$223,D652)</f>
        <v>0</v>
      </c>
      <c r="AA650" s="42"/>
      <c r="AB650" s="42"/>
      <c r="AC650" s="42"/>
      <c r="AD650" s="44">
        <f t="shared" si="108"/>
        <v>0</v>
      </c>
      <c r="AF650" s="45"/>
      <c r="AH650" s="45"/>
      <c r="AI650" s="45"/>
      <c r="AJ650" s="45"/>
      <c r="AK650" s="45"/>
      <c r="AL650" s="45"/>
      <c r="AM650" s="45"/>
      <c r="AN650" s="44">
        <f t="shared" si="109"/>
        <v>0</v>
      </c>
      <c r="AP650" s="396">
        <f t="array" ref="AP650">SUMPRODUCT(V$18:V$217*(H$18:H$217=$D650)*(J$18:J$217))</f>
        <v>0</v>
      </c>
      <c r="AQ650" s="397">
        <f t="shared" si="111"/>
        <v>0</v>
      </c>
      <c r="AR650" s="398">
        <f t="shared" si="112"/>
        <v>0</v>
      </c>
      <c r="AS650" s="397">
        <f t="array" ref="AS650">SUMPRODUCT(AF$18:AF$217*(H$18:H$217=$D650)*(J$18:J$217))</f>
        <v>0</v>
      </c>
      <c r="AT650" s="397">
        <f t="shared" si="113"/>
        <v>0</v>
      </c>
      <c r="AU650" s="398">
        <f t="shared" si="114"/>
        <v>0</v>
      </c>
      <c r="AV650" s="399" t="str">
        <f t="shared" si="115"/>
        <v/>
      </c>
    </row>
    <row r="651" spans="1:48" x14ac:dyDescent="0.2">
      <c r="A651" s="46">
        <f t="shared" si="110"/>
        <v>634</v>
      </c>
      <c r="B651" s="378" t="str">
        <f>IFERROR(VLOOKUP(G651,'AM23.Param'!$C$61:$D$407,2,FALSE),"")</f>
        <v/>
      </c>
      <c r="C651" s="379"/>
      <c r="D651" s="380"/>
      <c r="E651" s="379"/>
      <c r="F651" s="380"/>
      <c r="G651" s="379"/>
      <c r="H651" s="380"/>
      <c r="I651" s="381" t="str">
        <f t="shared" si="106"/>
        <v/>
      </c>
      <c r="J651" s="382"/>
      <c r="K651" s="382"/>
      <c r="L651" s="379"/>
      <c r="M651" s="380"/>
      <c r="N651" s="379"/>
      <c r="O651" s="379"/>
      <c r="P651" s="383"/>
      <c r="Q651" s="383"/>
      <c r="R651" s="383"/>
      <c r="S651" s="384">
        <f t="shared" si="107"/>
        <v>0</v>
      </c>
      <c r="U651" s="30">
        <v>634</v>
      </c>
      <c r="V651" s="42"/>
      <c r="X651" s="42"/>
      <c r="Y651" s="42"/>
      <c r="Z651" s="43">
        <f>SUMIFS('AM23.Financial Instruments'!O$7:O$223,'AM23.Financial Instruments'!$M$7:$M$223,D653)</f>
        <v>0</v>
      </c>
      <c r="AA651" s="42"/>
      <c r="AB651" s="42"/>
      <c r="AC651" s="42"/>
      <c r="AD651" s="44">
        <f t="shared" si="108"/>
        <v>0</v>
      </c>
      <c r="AF651" s="45"/>
      <c r="AH651" s="45"/>
      <c r="AI651" s="45"/>
      <c r="AJ651" s="45"/>
      <c r="AK651" s="45"/>
      <c r="AL651" s="45"/>
      <c r="AM651" s="45"/>
      <c r="AN651" s="44">
        <f t="shared" si="109"/>
        <v>0</v>
      </c>
      <c r="AP651" s="396">
        <f t="array" ref="AP651">SUMPRODUCT(V$18:V$217*(H$18:H$217=$D651)*(J$18:J$217))</f>
        <v>0</v>
      </c>
      <c r="AQ651" s="397">
        <f t="shared" si="111"/>
        <v>0</v>
      </c>
      <c r="AR651" s="398">
        <f t="shared" si="112"/>
        <v>0</v>
      </c>
      <c r="AS651" s="397">
        <f t="array" ref="AS651">SUMPRODUCT(AF$18:AF$217*(H$18:H$217=$D651)*(J$18:J$217))</f>
        <v>0</v>
      </c>
      <c r="AT651" s="397">
        <f t="shared" si="113"/>
        <v>0</v>
      </c>
      <c r="AU651" s="398">
        <f t="shared" si="114"/>
        <v>0</v>
      </c>
      <c r="AV651" s="399" t="str">
        <f t="shared" si="115"/>
        <v/>
      </c>
    </row>
    <row r="652" spans="1:48" x14ac:dyDescent="0.2">
      <c r="A652" s="46">
        <f t="shared" si="110"/>
        <v>635</v>
      </c>
      <c r="B652" s="378" t="str">
        <f>IFERROR(VLOOKUP(G652,'AM23.Param'!$C$61:$D$407,2,FALSE),"")</f>
        <v/>
      </c>
      <c r="C652" s="379"/>
      <c r="D652" s="380"/>
      <c r="E652" s="379"/>
      <c r="F652" s="380"/>
      <c r="G652" s="379"/>
      <c r="H652" s="380"/>
      <c r="I652" s="381" t="str">
        <f t="shared" si="106"/>
        <v/>
      </c>
      <c r="J652" s="382"/>
      <c r="K652" s="382"/>
      <c r="L652" s="379"/>
      <c r="M652" s="380"/>
      <c r="N652" s="379"/>
      <c r="O652" s="379"/>
      <c r="P652" s="383"/>
      <c r="Q652" s="383"/>
      <c r="R652" s="383"/>
      <c r="S652" s="384">
        <f t="shared" si="107"/>
        <v>0</v>
      </c>
      <c r="U652" s="30">
        <v>635</v>
      </c>
      <c r="V652" s="42"/>
      <c r="X652" s="42"/>
      <c r="Y652" s="42"/>
      <c r="Z652" s="43">
        <f>SUMIFS('AM23.Financial Instruments'!O$7:O$223,'AM23.Financial Instruments'!$M$7:$M$223,D654)</f>
        <v>0</v>
      </c>
      <c r="AA652" s="42"/>
      <c r="AB652" s="42"/>
      <c r="AC652" s="42"/>
      <c r="AD652" s="44">
        <f t="shared" si="108"/>
        <v>0</v>
      </c>
      <c r="AF652" s="45"/>
      <c r="AH652" s="45"/>
      <c r="AI652" s="45"/>
      <c r="AJ652" s="45"/>
      <c r="AK652" s="45"/>
      <c r="AL652" s="45"/>
      <c r="AM652" s="45"/>
      <c r="AN652" s="44">
        <f t="shared" si="109"/>
        <v>0</v>
      </c>
      <c r="AP652" s="396">
        <f t="array" ref="AP652">SUMPRODUCT(V$18:V$217*(H$18:H$217=$D652)*(J$18:J$217))</f>
        <v>0</v>
      </c>
      <c r="AQ652" s="397">
        <f t="shared" si="111"/>
        <v>0</v>
      </c>
      <c r="AR652" s="398">
        <f t="shared" si="112"/>
        <v>0</v>
      </c>
      <c r="AS652" s="397">
        <f t="array" ref="AS652">SUMPRODUCT(AF$18:AF$217*(H$18:H$217=$D652)*(J$18:J$217))</f>
        <v>0</v>
      </c>
      <c r="AT652" s="397">
        <f t="shared" si="113"/>
        <v>0</v>
      </c>
      <c r="AU652" s="398">
        <f t="shared" si="114"/>
        <v>0</v>
      </c>
      <c r="AV652" s="399" t="str">
        <f t="shared" si="115"/>
        <v/>
      </c>
    </row>
    <row r="653" spans="1:48" x14ac:dyDescent="0.2">
      <c r="A653" s="46">
        <f t="shared" si="110"/>
        <v>636</v>
      </c>
      <c r="B653" s="378" t="str">
        <f>IFERROR(VLOOKUP(G653,'AM23.Param'!$C$61:$D$407,2,FALSE),"")</f>
        <v/>
      </c>
      <c r="C653" s="379"/>
      <c r="D653" s="380"/>
      <c r="E653" s="379"/>
      <c r="F653" s="380"/>
      <c r="G653" s="379"/>
      <c r="H653" s="380"/>
      <c r="I653" s="381" t="str">
        <f t="shared" si="106"/>
        <v/>
      </c>
      <c r="J653" s="382"/>
      <c r="K653" s="382"/>
      <c r="L653" s="379"/>
      <c r="M653" s="380"/>
      <c r="N653" s="379"/>
      <c r="O653" s="379"/>
      <c r="P653" s="383"/>
      <c r="Q653" s="383"/>
      <c r="R653" s="383"/>
      <c r="S653" s="384">
        <f t="shared" si="107"/>
        <v>0</v>
      </c>
      <c r="U653" s="30">
        <v>636</v>
      </c>
      <c r="V653" s="42"/>
      <c r="X653" s="42"/>
      <c r="Y653" s="42"/>
      <c r="Z653" s="43">
        <f>SUMIFS('AM23.Financial Instruments'!O$7:O$223,'AM23.Financial Instruments'!$M$7:$M$223,D655)</f>
        <v>0</v>
      </c>
      <c r="AA653" s="42"/>
      <c r="AB653" s="42"/>
      <c r="AC653" s="42"/>
      <c r="AD653" s="44">
        <f t="shared" si="108"/>
        <v>0</v>
      </c>
      <c r="AF653" s="45"/>
      <c r="AH653" s="45"/>
      <c r="AI653" s="45"/>
      <c r="AJ653" s="45"/>
      <c r="AK653" s="45"/>
      <c r="AL653" s="45"/>
      <c r="AM653" s="45"/>
      <c r="AN653" s="44">
        <f t="shared" si="109"/>
        <v>0</v>
      </c>
      <c r="AP653" s="396">
        <f t="array" ref="AP653">SUMPRODUCT(V$18:V$217*(H$18:H$217=$D653)*(J$18:J$217))</f>
        <v>0</v>
      </c>
      <c r="AQ653" s="397">
        <f t="shared" si="111"/>
        <v>0</v>
      </c>
      <c r="AR653" s="398">
        <f t="shared" si="112"/>
        <v>0</v>
      </c>
      <c r="AS653" s="397">
        <f t="array" ref="AS653">SUMPRODUCT(AF$18:AF$217*(H$18:H$217=$D653)*(J$18:J$217))</f>
        <v>0</v>
      </c>
      <c r="AT653" s="397">
        <f t="shared" si="113"/>
        <v>0</v>
      </c>
      <c r="AU653" s="398">
        <f t="shared" si="114"/>
        <v>0</v>
      </c>
      <c r="AV653" s="399" t="str">
        <f t="shared" si="115"/>
        <v/>
      </c>
    </row>
    <row r="654" spans="1:48" x14ac:dyDescent="0.2">
      <c r="A654" s="46">
        <f t="shared" si="110"/>
        <v>637</v>
      </c>
      <c r="B654" s="378" t="str">
        <f>IFERROR(VLOOKUP(G654,'AM23.Param'!$C$61:$D$407,2,FALSE),"")</f>
        <v/>
      </c>
      <c r="C654" s="379"/>
      <c r="D654" s="380"/>
      <c r="E654" s="379"/>
      <c r="F654" s="380"/>
      <c r="G654" s="379"/>
      <c r="H654" s="380"/>
      <c r="I654" s="381" t="str">
        <f t="shared" si="106"/>
        <v/>
      </c>
      <c r="J654" s="382"/>
      <c r="K654" s="382"/>
      <c r="L654" s="379"/>
      <c r="M654" s="380"/>
      <c r="N654" s="379"/>
      <c r="O654" s="379"/>
      <c r="P654" s="383"/>
      <c r="Q654" s="383"/>
      <c r="R654" s="383"/>
      <c r="S654" s="384">
        <f t="shared" si="107"/>
        <v>0</v>
      </c>
      <c r="U654" s="30">
        <v>637</v>
      </c>
      <c r="V654" s="42"/>
      <c r="X654" s="42"/>
      <c r="Y654" s="42"/>
      <c r="Z654" s="43">
        <f>SUMIFS('AM23.Financial Instruments'!O$7:O$223,'AM23.Financial Instruments'!$M$7:$M$223,D656)</f>
        <v>0</v>
      </c>
      <c r="AA654" s="42"/>
      <c r="AB654" s="42"/>
      <c r="AC654" s="42"/>
      <c r="AD654" s="44">
        <f t="shared" si="108"/>
        <v>0</v>
      </c>
      <c r="AF654" s="45"/>
      <c r="AH654" s="45"/>
      <c r="AI654" s="45"/>
      <c r="AJ654" s="45"/>
      <c r="AK654" s="45"/>
      <c r="AL654" s="45"/>
      <c r="AM654" s="45"/>
      <c r="AN654" s="44">
        <f t="shared" si="109"/>
        <v>0</v>
      </c>
      <c r="AP654" s="396">
        <f t="array" ref="AP654">SUMPRODUCT(V$18:V$217*(H$18:H$217=$D654)*(J$18:J$217))</f>
        <v>0</v>
      </c>
      <c r="AQ654" s="397">
        <f t="shared" si="111"/>
        <v>0</v>
      </c>
      <c r="AR654" s="398">
        <f t="shared" si="112"/>
        <v>0</v>
      </c>
      <c r="AS654" s="397">
        <f t="array" ref="AS654">SUMPRODUCT(AF$18:AF$217*(H$18:H$217=$D654)*(J$18:J$217))</f>
        <v>0</v>
      </c>
      <c r="AT654" s="397">
        <f t="shared" si="113"/>
        <v>0</v>
      </c>
      <c r="AU654" s="398">
        <f t="shared" si="114"/>
        <v>0</v>
      </c>
      <c r="AV654" s="399" t="str">
        <f t="shared" si="115"/>
        <v/>
      </c>
    </row>
    <row r="655" spans="1:48" x14ac:dyDescent="0.2">
      <c r="A655" s="46">
        <f t="shared" si="110"/>
        <v>638</v>
      </c>
      <c r="B655" s="378" t="str">
        <f>IFERROR(VLOOKUP(G655,'AM23.Param'!$C$61:$D$407,2,FALSE),"")</f>
        <v/>
      </c>
      <c r="C655" s="379"/>
      <c r="D655" s="380"/>
      <c r="E655" s="379"/>
      <c r="F655" s="380"/>
      <c r="G655" s="379"/>
      <c r="H655" s="380"/>
      <c r="I655" s="381" t="str">
        <f t="shared" si="106"/>
        <v/>
      </c>
      <c r="J655" s="382"/>
      <c r="K655" s="382"/>
      <c r="L655" s="379"/>
      <c r="M655" s="380"/>
      <c r="N655" s="379"/>
      <c r="O655" s="379"/>
      <c r="P655" s="383"/>
      <c r="Q655" s="383"/>
      <c r="R655" s="383"/>
      <c r="S655" s="384">
        <f t="shared" si="107"/>
        <v>0</v>
      </c>
      <c r="U655" s="30">
        <v>638</v>
      </c>
      <c r="V655" s="42"/>
      <c r="X655" s="42"/>
      <c r="Y655" s="42"/>
      <c r="Z655" s="43">
        <f>SUMIFS('AM23.Financial Instruments'!O$7:O$223,'AM23.Financial Instruments'!$M$7:$M$223,D657)</f>
        <v>0</v>
      </c>
      <c r="AA655" s="42"/>
      <c r="AB655" s="42"/>
      <c r="AC655" s="42"/>
      <c r="AD655" s="44">
        <f t="shared" si="108"/>
        <v>0</v>
      </c>
      <c r="AF655" s="45"/>
      <c r="AH655" s="45"/>
      <c r="AI655" s="45"/>
      <c r="AJ655" s="45"/>
      <c r="AK655" s="45"/>
      <c r="AL655" s="45"/>
      <c r="AM655" s="45"/>
      <c r="AN655" s="44">
        <f t="shared" si="109"/>
        <v>0</v>
      </c>
      <c r="AP655" s="396">
        <f t="array" ref="AP655">SUMPRODUCT(V$18:V$217*(H$18:H$217=$D655)*(J$18:J$217))</f>
        <v>0</v>
      </c>
      <c r="AQ655" s="397">
        <f t="shared" si="111"/>
        <v>0</v>
      </c>
      <c r="AR655" s="398">
        <f t="shared" si="112"/>
        <v>0</v>
      </c>
      <c r="AS655" s="397">
        <f t="array" ref="AS655">SUMPRODUCT(AF$18:AF$217*(H$18:H$217=$D655)*(J$18:J$217))</f>
        <v>0</v>
      </c>
      <c r="AT655" s="397">
        <f t="shared" si="113"/>
        <v>0</v>
      </c>
      <c r="AU655" s="398">
        <f t="shared" si="114"/>
        <v>0</v>
      </c>
      <c r="AV655" s="399" t="str">
        <f t="shared" si="115"/>
        <v/>
      </c>
    </row>
    <row r="656" spans="1:48" x14ac:dyDescent="0.2">
      <c r="A656" s="46">
        <f t="shared" si="110"/>
        <v>639</v>
      </c>
      <c r="B656" s="378" t="str">
        <f>IFERROR(VLOOKUP(G656,'AM23.Param'!$C$61:$D$407,2,FALSE),"")</f>
        <v/>
      </c>
      <c r="C656" s="379"/>
      <c r="D656" s="380"/>
      <c r="E656" s="379"/>
      <c r="F656" s="380"/>
      <c r="G656" s="379"/>
      <c r="H656" s="380"/>
      <c r="I656" s="381" t="str">
        <f t="shared" si="106"/>
        <v/>
      </c>
      <c r="J656" s="382"/>
      <c r="K656" s="382"/>
      <c r="L656" s="379"/>
      <c r="M656" s="380"/>
      <c r="N656" s="379"/>
      <c r="O656" s="379"/>
      <c r="P656" s="383"/>
      <c r="Q656" s="383"/>
      <c r="R656" s="383"/>
      <c r="S656" s="384">
        <f t="shared" si="107"/>
        <v>0</v>
      </c>
      <c r="U656" s="30">
        <v>639</v>
      </c>
      <c r="V656" s="42"/>
      <c r="X656" s="42"/>
      <c r="Y656" s="42"/>
      <c r="Z656" s="43">
        <f>SUMIFS('AM23.Financial Instruments'!O$7:O$223,'AM23.Financial Instruments'!$M$7:$M$223,D658)</f>
        <v>0</v>
      </c>
      <c r="AA656" s="42"/>
      <c r="AB656" s="42"/>
      <c r="AC656" s="42"/>
      <c r="AD656" s="44">
        <f t="shared" si="108"/>
        <v>0</v>
      </c>
      <c r="AF656" s="45"/>
      <c r="AH656" s="45"/>
      <c r="AI656" s="45"/>
      <c r="AJ656" s="45"/>
      <c r="AK656" s="45"/>
      <c r="AL656" s="45"/>
      <c r="AM656" s="45"/>
      <c r="AN656" s="44">
        <f t="shared" si="109"/>
        <v>0</v>
      </c>
      <c r="AP656" s="396">
        <f t="array" ref="AP656">SUMPRODUCT(V$18:V$217*(H$18:H$217=$D656)*(J$18:J$217))</f>
        <v>0</v>
      </c>
      <c r="AQ656" s="397">
        <f t="shared" si="111"/>
        <v>0</v>
      </c>
      <c r="AR656" s="398">
        <f t="shared" si="112"/>
        <v>0</v>
      </c>
      <c r="AS656" s="397">
        <f t="array" ref="AS656">SUMPRODUCT(AF$18:AF$217*(H$18:H$217=$D656)*(J$18:J$217))</f>
        <v>0</v>
      </c>
      <c r="AT656" s="397">
        <f t="shared" si="113"/>
        <v>0</v>
      </c>
      <c r="AU656" s="398">
        <f t="shared" si="114"/>
        <v>0</v>
      </c>
      <c r="AV656" s="399" t="str">
        <f t="shared" si="115"/>
        <v/>
      </c>
    </row>
    <row r="657" spans="1:48" x14ac:dyDescent="0.2">
      <c r="A657" s="46">
        <f t="shared" si="110"/>
        <v>640</v>
      </c>
      <c r="B657" s="378" t="str">
        <f>IFERROR(VLOOKUP(G657,'AM23.Param'!$C$61:$D$407,2,FALSE),"")</f>
        <v/>
      </c>
      <c r="C657" s="379"/>
      <c r="D657" s="380"/>
      <c r="E657" s="379"/>
      <c r="F657" s="380"/>
      <c r="G657" s="379"/>
      <c r="H657" s="380"/>
      <c r="I657" s="381" t="str">
        <f t="shared" si="106"/>
        <v/>
      </c>
      <c r="J657" s="382"/>
      <c r="K657" s="382"/>
      <c r="L657" s="379"/>
      <c r="M657" s="380"/>
      <c r="N657" s="379"/>
      <c r="O657" s="379"/>
      <c r="P657" s="383"/>
      <c r="Q657" s="383"/>
      <c r="R657" s="383"/>
      <c r="S657" s="384">
        <f t="shared" si="107"/>
        <v>0</v>
      </c>
      <c r="U657" s="30">
        <v>640</v>
      </c>
      <c r="V657" s="42"/>
      <c r="X657" s="42"/>
      <c r="Y657" s="42"/>
      <c r="Z657" s="43">
        <f>SUMIFS('AM23.Financial Instruments'!O$7:O$223,'AM23.Financial Instruments'!$M$7:$M$223,D659)</f>
        <v>0</v>
      </c>
      <c r="AA657" s="42"/>
      <c r="AB657" s="42"/>
      <c r="AC657" s="42"/>
      <c r="AD657" s="44">
        <f t="shared" si="108"/>
        <v>0</v>
      </c>
      <c r="AF657" s="45"/>
      <c r="AH657" s="45"/>
      <c r="AI657" s="45"/>
      <c r="AJ657" s="45"/>
      <c r="AK657" s="45"/>
      <c r="AL657" s="45"/>
      <c r="AM657" s="45"/>
      <c r="AN657" s="44">
        <f t="shared" si="109"/>
        <v>0</v>
      </c>
      <c r="AP657" s="396">
        <f t="array" ref="AP657">SUMPRODUCT(V$18:V$217*(H$18:H$217=$D657)*(J$18:J$217))</f>
        <v>0</v>
      </c>
      <c r="AQ657" s="397">
        <f t="shared" si="111"/>
        <v>0</v>
      </c>
      <c r="AR657" s="398">
        <f t="shared" si="112"/>
        <v>0</v>
      </c>
      <c r="AS657" s="397">
        <f t="array" ref="AS657">SUMPRODUCT(AF$18:AF$217*(H$18:H$217=$D657)*(J$18:J$217))</f>
        <v>0</v>
      </c>
      <c r="AT657" s="397">
        <f t="shared" si="113"/>
        <v>0</v>
      </c>
      <c r="AU657" s="398">
        <f t="shared" si="114"/>
        <v>0</v>
      </c>
      <c r="AV657" s="399" t="str">
        <f t="shared" si="115"/>
        <v/>
      </c>
    </row>
    <row r="658" spans="1:48" x14ac:dyDescent="0.2">
      <c r="A658" s="46">
        <f t="shared" si="110"/>
        <v>641</v>
      </c>
      <c r="B658" s="378" t="str">
        <f>IFERROR(VLOOKUP(G658,'AM23.Param'!$C$61:$D$407,2,FALSE),"")</f>
        <v/>
      </c>
      <c r="C658" s="379"/>
      <c r="D658" s="380"/>
      <c r="E658" s="379"/>
      <c r="F658" s="380"/>
      <c r="G658" s="379"/>
      <c r="H658" s="380"/>
      <c r="I658" s="381" t="str">
        <f t="shared" si="106"/>
        <v/>
      </c>
      <c r="J658" s="382"/>
      <c r="K658" s="382"/>
      <c r="L658" s="379"/>
      <c r="M658" s="380"/>
      <c r="N658" s="379"/>
      <c r="O658" s="379"/>
      <c r="P658" s="383"/>
      <c r="Q658" s="383"/>
      <c r="R658" s="383"/>
      <c r="S658" s="384">
        <f t="shared" si="107"/>
        <v>0</v>
      </c>
      <c r="U658" s="30">
        <v>641</v>
      </c>
      <c r="V658" s="42"/>
      <c r="X658" s="42"/>
      <c r="Y658" s="42"/>
      <c r="Z658" s="43">
        <f>SUMIFS('AM23.Financial Instruments'!O$7:O$223,'AM23.Financial Instruments'!$M$7:$M$223,D660)</f>
        <v>0</v>
      </c>
      <c r="AA658" s="42"/>
      <c r="AB658" s="42"/>
      <c r="AC658" s="42"/>
      <c r="AD658" s="44">
        <f t="shared" si="108"/>
        <v>0</v>
      </c>
      <c r="AF658" s="45"/>
      <c r="AH658" s="45"/>
      <c r="AI658" s="45"/>
      <c r="AJ658" s="45"/>
      <c r="AK658" s="45"/>
      <c r="AL658" s="45"/>
      <c r="AM658" s="45"/>
      <c r="AN658" s="44">
        <f t="shared" si="109"/>
        <v>0</v>
      </c>
      <c r="AP658" s="396">
        <f t="array" ref="AP658">SUMPRODUCT(V$18:V$217*(H$18:H$217=$D658)*(J$18:J$217))</f>
        <v>0</v>
      </c>
      <c r="AQ658" s="397">
        <f t="shared" si="111"/>
        <v>0</v>
      </c>
      <c r="AR658" s="398">
        <f t="shared" si="112"/>
        <v>0</v>
      </c>
      <c r="AS658" s="397">
        <f t="array" ref="AS658">SUMPRODUCT(AF$18:AF$217*(H$18:H$217=$D658)*(J$18:J$217))</f>
        <v>0</v>
      </c>
      <c r="AT658" s="397">
        <f t="shared" si="113"/>
        <v>0</v>
      </c>
      <c r="AU658" s="398">
        <f t="shared" si="114"/>
        <v>0</v>
      </c>
      <c r="AV658" s="399" t="str">
        <f t="shared" si="115"/>
        <v/>
      </c>
    </row>
    <row r="659" spans="1:48" x14ac:dyDescent="0.2">
      <c r="A659" s="46">
        <f t="shared" si="110"/>
        <v>642</v>
      </c>
      <c r="B659" s="378" t="str">
        <f>IFERROR(VLOOKUP(G659,'AM23.Param'!$C$61:$D$407,2,FALSE),"")</f>
        <v/>
      </c>
      <c r="C659" s="379"/>
      <c r="D659" s="380"/>
      <c r="E659" s="379"/>
      <c r="F659" s="380"/>
      <c r="G659" s="379"/>
      <c r="H659" s="380"/>
      <c r="I659" s="381" t="str">
        <f t="shared" ref="I659:I722" si="116">IFERROR(VLOOKUP(H659,$D$18:$F$1017,3,FALSE),"")</f>
        <v/>
      </c>
      <c r="J659" s="382"/>
      <c r="K659" s="382"/>
      <c r="L659" s="379"/>
      <c r="M659" s="380"/>
      <c r="N659" s="379"/>
      <c r="O659" s="379"/>
      <c r="P659" s="383"/>
      <c r="Q659" s="383"/>
      <c r="R659" s="383"/>
      <c r="S659" s="384">
        <f t="shared" si="107"/>
        <v>0</v>
      </c>
      <c r="U659" s="30">
        <v>642</v>
      </c>
      <c r="V659" s="42"/>
      <c r="X659" s="42"/>
      <c r="Y659" s="42"/>
      <c r="Z659" s="43">
        <f>SUMIFS('AM23.Financial Instruments'!O$7:O$223,'AM23.Financial Instruments'!$M$7:$M$223,D661)</f>
        <v>0</v>
      </c>
      <c r="AA659" s="42"/>
      <c r="AB659" s="42"/>
      <c r="AC659" s="42"/>
      <c r="AD659" s="44">
        <f t="shared" si="108"/>
        <v>0</v>
      </c>
      <c r="AF659" s="45"/>
      <c r="AH659" s="45"/>
      <c r="AI659" s="45"/>
      <c r="AJ659" s="45"/>
      <c r="AK659" s="45"/>
      <c r="AL659" s="45"/>
      <c r="AM659" s="45"/>
      <c r="AN659" s="44">
        <f t="shared" si="109"/>
        <v>0</v>
      </c>
      <c r="AP659" s="396">
        <f t="array" ref="AP659">SUMPRODUCT(V$18:V$217*(H$18:H$217=$D659)*(J$18:J$217))</f>
        <v>0</v>
      </c>
      <c r="AQ659" s="397">
        <f t="shared" si="111"/>
        <v>0</v>
      </c>
      <c r="AR659" s="398">
        <f t="shared" si="112"/>
        <v>0</v>
      </c>
      <c r="AS659" s="397">
        <f t="array" ref="AS659">SUMPRODUCT(AF$18:AF$217*(H$18:H$217=$D659)*(J$18:J$217))</f>
        <v>0</v>
      </c>
      <c r="AT659" s="397">
        <f t="shared" si="113"/>
        <v>0</v>
      </c>
      <c r="AU659" s="398">
        <f t="shared" si="114"/>
        <v>0</v>
      </c>
      <c r="AV659" s="399" t="str">
        <f t="shared" si="115"/>
        <v/>
      </c>
    </row>
    <row r="660" spans="1:48" x14ac:dyDescent="0.2">
      <c r="A660" s="46">
        <f t="shared" si="110"/>
        <v>643</v>
      </c>
      <c r="B660" s="378" t="str">
        <f>IFERROR(VLOOKUP(G660,'AM23.Param'!$C$61:$D$407,2,FALSE),"")</f>
        <v/>
      </c>
      <c r="C660" s="379"/>
      <c r="D660" s="380"/>
      <c r="E660" s="379"/>
      <c r="F660" s="380"/>
      <c r="G660" s="379"/>
      <c r="H660" s="380"/>
      <c r="I660" s="381" t="str">
        <f t="shared" si="116"/>
        <v/>
      </c>
      <c r="J660" s="382"/>
      <c r="K660" s="382"/>
      <c r="L660" s="379"/>
      <c r="M660" s="380"/>
      <c r="N660" s="379"/>
      <c r="O660" s="379"/>
      <c r="P660" s="383"/>
      <c r="Q660" s="383"/>
      <c r="R660" s="383"/>
      <c r="S660" s="384">
        <f t="shared" si="107"/>
        <v>0</v>
      </c>
      <c r="U660" s="30">
        <v>643</v>
      </c>
      <c r="V660" s="42"/>
      <c r="X660" s="42"/>
      <c r="Y660" s="42"/>
      <c r="Z660" s="43">
        <f>SUMIFS('AM23.Financial Instruments'!O$7:O$223,'AM23.Financial Instruments'!$M$7:$M$223,D662)</f>
        <v>0</v>
      </c>
      <c r="AA660" s="42"/>
      <c r="AB660" s="42"/>
      <c r="AC660" s="42"/>
      <c r="AD660" s="44">
        <f t="shared" si="108"/>
        <v>0</v>
      </c>
      <c r="AF660" s="45"/>
      <c r="AH660" s="45"/>
      <c r="AI660" s="45"/>
      <c r="AJ660" s="45"/>
      <c r="AK660" s="45"/>
      <c r="AL660" s="45"/>
      <c r="AM660" s="45"/>
      <c r="AN660" s="44">
        <f t="shared" si="109"/>
        <v>0</v>
      </c>
      <c r="AP660" s="396">
        <f t="array" ref="AP660">SUMPRODUCT(V$18:V$217*(H$18:H$217=$D660)*(J$18:J$217))</f>
        <v>0</v>
      </c>
      <c r="AQ660" s="397">
        <f t="shared" si="111"/>
        <v>0</v>
      </c>
      <c r="AR660" s="398">
        <f t="shared" si="112"/>
        <v>0</v>
      </c>
      <c r="AS660" s="397">
        <f t="array" ref="AS660">SUMPRODUCT(AF$18:AF$217*(H$18:H$217=$D660)*(J$18:J$217))</f>
        <v>0</v>
      </c>
      <c r="AT660" s="397">
        <f t="shared" si="113"/>
        <v>0</v>
      </c>
      <c r="AU660" s="398">
        <f t="shared" si="114"/>
        <v>0</v>
      </c>
      <c r="AV660" s="399" t="str">
        <f t="shared" si="115"/>
        <v/>
      </c>
    </row>
    <row r="661" spans="1:48" x14ac:dyDescent="0.2">
      <c r="A661" s="46">
        <f t="shared" si="110"/>
        <v>644</v>
      </c>
      <c r="B661" s="378" t="str">
        <f>IFERROR(VLOOKUP(G661,'AM23.Param'!$C$61:$D$407,2,FALSE),"")</f>
        <v/>
      </c>
      <c r="C661" s="379"/>
      <c r="D661" s="380"/>
      <c r="E661" s="379"/>
      <c r="F661" s="380"/>
      <c r="G661" s="379"/>
      <c r="H661" s="380"/>
      <c r="I661" s="381" t="str">
        <f t="shared" si="116"/>
        <v/>
      </c>
      <c r="J661" s="382"/>
      <c r="K661" s="382"/>
      <c r="L661" s="379"/>
      <c r="M661" s="380"/>
      <c r="N661" s="379"/>
      <c r="O661" s="379"/>
      <c r="P661" s="383"/>
      <c r="Q661" s="383"/>
      <c r="R661" s="383"/>
      <c r="S661" s="384">
        <f t="shared" ref="S661:S724" si="117">Q661-R661</f>
        <v>0</v>
      </c>
      <c r="U661" s="30">
        <v>644</v>
      </c>
      <c r="V661" s="42"/>
      <c r="X661" s="42"/>
      <c r="Y661" s="42"/>
      <c r="Z661" s="43">
        <f>SUMIFS('AM23.Financial Instruments'!O$7:O$223,'AM23.Financial Instruments'!$M$7:$M$223,D663)</f>
        <v>0</v>
      </c>
      <c r="AA661" s="42"/>
      <c r="AB661" s="42"/>
      <c r="AC661" s="42"/>
      <c r="AD661" s="44">
        <f t="shared" ref="AD661:AD724" si="118">X661-SUM(Y661:AC661)</f>
        <v>0</v>
      </c>
      <c r="AF661" s="45"/>
      <c r="AH661" s="45"/>
      <c r="AI661" s="45"/>
      <c r="AJ661" s="45"/>
      <c r="AK661" s="45"/>
      <c r="AL661" s="45"/>
      <c r="AM661" s="45"/>
      <c r="AN661" s="44">
        <f t="shared" ref="AN661:AN724" si="119">AH661-SUM(AI661:AM661)</f>
        <v>0</v>
      </c>
      <c r="AP661" s="396">
        <f t="array" ref="AP661">SUMPRODUCT(V$18:V$217*(H$18:H$217=$D661)*(J$18:J$217))</f>
        <v>0</v>
      </c>
      <c r="AQ661" s="397">
        <f t="shared" si="111"/>
        <v>0</v>
      </c>
      <c r="AR661" s="398">
        <f t="shared" si="112"/>
        <v>0</v>
      </c>
      <c r="AS661" s="397">
        <f t="array" ref="AS661">SUMPRODUCT(AF$18:AF$217*(H$18:H$217=$D661)*(J$18:J$217))</f>
        <v>0</v>
      </c>
      <c r="AT661" s="397">
        <f t="shared" si="113"/>
        <v>0</v>
      </c>
      <c r="AU661" s="398">
        <f t="shared" si="114"/>
        <v>0</v>
      </c>
      <c r="AV661" s="399" t="str">
        <f t="shared" si="115"/>
        <v/>
      </c>
    </row>
    <row r="662" spans="1:48" x14ac:dyDescent="0.2">
      <c r="A662" s="46">
        <f t="shared" si="110"/>
        <v>645</v>
      </c>
      <c r="B662" s="378" t="str">
        <f>IFERROR(VLOOKUP(G662,'AM23.Param'!$C$61:$D$407,2,FALSE),"")</f>
        <v/>
      </c>
      <c r="C662" s="379"/>
      <c r="D662" s="380"/>
      <c r="E662" s="379"/>
      <c r="F662" s="380"/>
      <c r="G662" s="379"/>
      <c r="H662" s="380"/>
      <c r="I662" s="381" t="str">
        <f t="shared" si="116"/>
        <v/>
      </c>
      <c r="J662" s="382"/>
      <c r="K662" s="382"/>
      <c r="L662" s="379"/>
      <c r="M662" s="380"/>
      <c r="N662" s="379"/>
      <c r="O662" s="379"/>
      <c r="P662" s="383"/>
      <c r="Q662" s="383"/>
      <c r="R662" s="383"/>
      <c r="S662" s="384">
        <f t="shared" si="117"/>
        <v>0</v>
      </c>
      <c r="U662" s="30">
        <v>645</v>
      </c>
      <c r="V662" s="42"/>
      <c r="X662" s="42"/>
      <c r="Y662" s="42"/>
      <c r="Z662" s="43">
        <f>SUMIFS('AM23.Financial Instruments'!O$7:O$223,'AM23.Financial Instruments'!$M$7:$M$223,D664)</f>
        <v>0</v>
      </c>
      <c r="AA662" s="42"/>
      <c r="AB662" s="42"/>
      <c r="AC662" s="42"/>
      <c r="AD662" s="44">
        <f t="shared" si="118"/>
        <v>0</v>
      </c>
      <c r="AF662" s="45"/>
      <c r="AH662" s="45"/>
      <c r="AI662" s="45"/>
      <c r="AJ662" s="45"/>
      <c r="AK662" s="45"/>
      <c r="AL662" s="45"/>
      <c r="AM662" s="45"/>
      <c r="AN662" s="44">
        <f t="shared" si="119"/>
        <v>0</v>
      </c>
      <c r="AP662" s="396">
        <f t="array" ref="AP662">SUMPRODUCT(V$18:V$217*(H$18:H$217=$D662)*(J$18:J$217))</f>
        <v>0</v>
      </c>
      <c r="AQ662" s="397">
        <f t="shared" si="111"/>
        <v>0</v>
      </c>
      <c r="AR662" s="398">
        <f t="shared" si="112"/>
        <v>0</v>
      </c>
      <c r="AS662" s="397">
        <f t="array" ref="AS662">SUMPRODUCT(AF$18:AF$217*(H$18:H$217=$D662)*(J$18:J$217))</f>
        <v>0</v>
      </c>
      <c r="AT662" s="397">
        <f t="shared" si="113"/>
        <v>0</v>
      </c>
      <c r="AU662" s="398">
        <f t="shared" si="114"/>
        <v>0</v>
      </c>
      <c r="AV662" s="399" t="str">
        <f t="shared" si="115"/>
        <v/>
      </c>
    </row>
    <row r="663" spans="1:48" x14ac:dyDescent="0.2">
      <c r="A663" s="46">
        <f t="shared" si="110"/>
        <v>646</v>
      </c>
      <c r="B663" s="378" t="str">
        <f>IFERROR(VLOOKUP(G663,'AM23.Param'!$C$61:$D$407,2,FALSE),"")</f>
        <v/>
      </c>
      <c r="C663" s="379"/>
      <c r="D663" s="380"/>
      <c r="E663" s="379"/>
      <c r="F663" s="380"/>
      <c r="G663" s="379"/>
      <c r="H663" s="380"/>
      <c r="I663" s="381" t="str">
        <f t="shared" si="116"/>
        <v/>
      </c>
      <c r="J663" s="382"/>
      <c r="K663" s="382"/>
      <c r="L663" s="379"/>
      <c r="M663" s="380"/>
      <c r="N663" s="379"/>
      <c r="O663" s="379"/>
      <c r="P663" s="383"/>
      <c r="Q663" s="383"/>
      <c r="R663" s="383"/>
      <c r="S663" s="384">
        <f t="shared" si="117"/>
        <v>0</v>
      </c>
      <c r="U663" s="30">
        <v>646</v>
      </c>
      <c r="V663" s="42"/>
      <c r="X663" s="42"/>
      <c r="Y663" s="42"/>
      <c r="Z663" s="43">
        <f>SUMIFS('AM23.Financial Instruments'!O$7:O$223,'AM23.Financial Instruments'!$M$7:$M$223,D665)</f>
        <v>0</v>
      </c>
      <c r="AA663" s="42"/>
      <c r="AB663" s="42"/>
      <c r="AC663" s="42"/>
      <c r="AD663" s="44">
        <f t="shared" si="118"/>
        <v>0</v>
      </c>
      <c r="AF663" s="45"/>
      <c r="AH663" s="45"/>
      <c r="AI663" s="45"/>
      <c r="AJ663" s="45"/>
      <c r="AK663" s="45"/>
      <c r="AL663" s="45"/>
      <c r="AM663" s="45"/>
      <c r="AN663" s="44">
        <f t="shared" si="119"/>
        <v>0</v>
      </c>
      <c r="AP663" s="396">
        <f t="array" ref="AP663">SUMPRODUCT(V$18:V$217*(H$18:H$217=$D663)*(J$18:J$217))</f>
        <v>0</v>
      </c>
      <c r="AQ663" s="397">
        <f t="shared" si="111"/>
        <v>0</v>
      </c>
      <c r="AR663" s="398">
        <f t="shared" si="112"/>
        <v>0</v>
      </c>
      <c r="AS663" s="397">
        <f t="array" ref="AS663">SUMPRODUCT(AF$18:AF$217*(H$18:H$217=$D663)*(J$18:J$217))</f>
        <v>0</v>
      </c>
      <c r="AT663" s="397">
        <f t="shared" si="113"/>
        <v>0</v>
      </c>
      <c r="AU663" s="398">
        <f t="shared" si="114"/>
        <v>0</v>
      </c>
      <c r="AV663" s="399" t="str">
        <f t="shared" si="115"/>
        <v/>
      </c>
    </row>
    <row r="664" spans="1:48" x14ac:dyDescent="0.2">
      <c r="A664" s="46">
        <f t="shared" si="110"/>
        <v>647</v>
      </c>
      <c r="B664" s="378" t="str">
        <f>IFERROR(VLOOKUP(G664,'AM23.Param'!$C$61:$D$407,2,FALSE),"")</f>
        <v/>
      </c>
      <c r="C664" s="379"/>
      <c r="D664" s="380"/>
      <c r="E664" s="379"/>
      <c r="F664" s="380"/>
      <c r="G664" s="379"/>
      <c r="H664" s="380"/>
      <c r="I664" s="381" t="str">
        <f t="shared" si="116"/>
        <v/>
      </c>
      <c r="J664" s="382"/>
      <c r="K664" s="382"/>
      <c r="L664" s="379"/>
      <c r="M664" s="380"/>
      <c r="N664" s="379"/>
      <c r="O664" s="379"/>
      <c r="P664" s="383"/>
      <c r="Q664" s="383"/>
      <c r="R664" s="383"/>
      <c r="S664" s="384">
        <f t="shared" si="117"/>
        <v>0</v>
      </c>
      <c r="U664" s="30">
        <v>647</v>
      </c>
      <c r="V664" s="42"/>
      <c r="X664" s="42"/>
      <c r="Y664" s="42"/>
      <c r="Z664" s="43">
        <f>SUMIFS('AM23.Financial Instruments'!O$7:O$223,'AM23.Financial Instruments'!$M$7:$M$223,D666)</f>
        <v>0</v>
      </c>
      <c r="AA664" s="42"/>
      <c r="AB664" s="42"/>
      <c r="AC664" s="42"/>
      <c r="AD664" s="44">
        <f t="shared" si="118"/>
        <v>0</v>
      </c>
      <c r="AF664" s="45"/>
      <c r="AH664" s="45"/>
      <c r="AI664" s="45"/>
      <c r="AJ664" s="45"/>
      <c r="AK664" s="45"/>
      <c r="AL664" s="45"/>
      <c r="AM664" s="45"/>
      <c r="AN664" s="44">
        <f t="shared" si="119"/>
        <v>0</v>
      </c>
      <c r="AP664" s="396">
        <f t="array" ref="AP664">SUMPRODUCT(V$18:V$217*(H$18:H$217=$D664)*(J$18:J$217))</f>
        <v>0</v>
      </c>
      <c r="AQ664" s="397">
        <f t="shared" si="111"/>
        <v>0</v>
      </c>
      <c r="AR664" s="398">
        <f t="shared" si="112"/>
        <v>0</v>
      </c>
      <c r="AS664" s="397">
        <f t="array" ref="AS664">SUMPRODUCT(AF$18:AF$217*(H$18:H$217=$D664)*(J$18:J$217))</f>
        <v>0</v>
      </c>
      <c r="AT664" s="397">
        <f t="shared" si="113"/>
        <v>0</v>
      </c>
      <c r="AU664" s="398">
        <f t="shared" si="114"/>
        <v>0</v>
      </c>
      <c r="AV664" s="399" t="str">
        <f t="shared" si="115"/>
        <v/>
      </c>
    </row>
    <row r="665" spans="1:48" x14ac:dyDescent="0.2">
      <c r="A665" s="46">
        <f t="shared" si="110"/>
        <v>648</v>
      </c>
      <c r="B665" s="378" t="str">
        <f>IFERROR(VLOOKUP(G665,'AM23.Param'!$C$61:$D$407,2,FALSE),"")</f>
        <v/>
      </c>
      <c r="C665" s="379"/>
      <c r="D665" s="380"/>
      <c r="E665" s="379"/>
      <c r="F665" s="380"/>
      <c r="G665" s="379"/>
      <c r="H665" s="380"/>
      <c r="I665" s="381" t="str">
        <f t="shared" si="116"/>
        <v/>
      </c>
      <c r="J665" s="382"/>
      <c r="K665" s="382"/>
      <c r="L665" s="379"/>
      <c r="M665" s="380"/>
      <c r="N665" s="379"/>
      <c r="O665" s="379"/>
      <c r="P665" s="383"/>
      <c r="Q665" s="383"/>
      <c r="R665" s="383"/>
      <c r="S665" s="384">
        <f t="shared" si="117"/>
        <v>0</v>
      </c>
      <c r="U665" s="30">
        <v>648</v>
      </c>
      <c r="V665" s="42"/>
      <c r="X665" s="42"/>
      <c r="Y665" s="42"/>
      <c r="Z665" s="43">
        <f>SUMIFS('AM23.Financial Instruments'!O$7:O$223,'AM23.Financial Instruments'!$M$7:$M$223,D667)</f>
        <v>0</v>
      </c>
      <c r="AA665" s="42"/>
      <c r="AB665" s="42"/>
      <c r="AC665" s="42"/>
      <c r="AD665" s="44">
        <f t="shared" si="118"/>
        <v>0</v>
      </c>
      <c r="AF665" s="45"/>
      <c r="AH665" s="45"/>
      <c r="AI665" s="45"/>
      <c r="AJ665" s="45"/>
      <c r="AK665" s="45"/>
      <c r="AL665" s="45"/>
      <c r="AM665" s="45"/>
      <c r="AN665" s="44">
        <f t="shared" si="119"/>
        <v>0</v>
      </c>
      <c r="AP665" s="396">
        <f t="array" ref="AP665">SUMPRODUCT(V$18:V$217*(H$18:H$217=$D665)*(J$18:J$217))</f>
        <v>0</v>
      </c>
      <c r="AQ665" s="397">
        <f t="shared" si="111"/>
        <v>0</v>
      </c>
      <c r="AR665" s="398">
        <f t="shared" si="112"/>
        <v>0</v>
      </c>
      <c r="AS665" s="397">
        <f t="array" ref="AS665">SUMPRODUCT(AF$18:AF$217*(H$18:H$217=$D665)*(J$18:J$217))</f>
        <v>0</v>
      </c>
      <c r="AT665" s="397">
        <f t="shared" si="113"/>
        <v>0</v>
      </c>
      <c r="AU665" s="398">
        <f t="shared" si="114"/>
        <v>0</v>
      </c>
      <c r="AV665" s="399" t="str">
        <f t="shared" si="115"/>
        <v/>
      </c>
    </row>
    <row r="666" spans="1:48" x14ac:dyDescent="0.2">
      <c r="A666" s="46">
        <f t="shared" ref="A666:A729" si="120">A665+1</f>
        <v>649</v>
      </c>
      <c r="B666" s="378" t="str">
        <f>IFERROR(VLOOKUP(G666,'AM23.Param'!$C$61:$D$407,2,FALSE),"")</f>
        <v/>
      </c>
      <c r="C666" s="379"/>
      <c r="D666" s="380"/>
      <c r="E666" s="379"/>
      <c r="F666" s="380"/>
      <c r="G666" s="379"/>
      <c r="H666" s="380"/>
      <c r="I666" s="381" t="str">
        <f t="shared" si="116"/>
        <v/>
      </c>
      <c r="J666" s="382"/>
      <c r="K666" s="382"/>
      <c r="L666" s="379"/>
      <c r="M666" s="380"/>
      <c r="N666" s="379"/>
      <c r="O666" s="379"/>
      <c r="P666" s="383"/>
      <c r="Q666" s="383"/>
      <c r="R666" s="383"/>
      <c r="S666" s="384">
        <f t="shared" si="117"/>
        <v>0</v>
      </c>
      <c r="U666" s="30">
        <v>649</v>
      </c>
      <c r="V666" s="42"/>
      <c r="X666" s="42"/>
      <c r="Y666" s="42"/>
      <c r="Z666" s="43">
        <f>SUMIFS('AM23.Financial Instruments'!O$7:O$223,'AM23.Financial Instruments'!$M$7:$M$223,D668)</f>
        <v>0</v>
      </c>
      <c r="AA666" s="42"/>
      <c r="AB666" s="42"/>
      <c r="AC666" s="42"/>
      <c r="AD666" s="44">
        <f t="shared" si="118"/>
        <v>0</v>
      </c>
      <c r="AF666" s="45"/>
      <c r="AH666" s="45"/>
      <c r="AI666" s="45"/>
      <c r="AJ666" s="45"/>
      <c r="AK666" s="45"/>
      <c r="AL666" s="45"/>
      <c r="AM666" s="45"/>
      <c r="AN666" s="44">
        <f t="shared" si="119"/>
        <v>0</v>
      </c>
      <c r="AP666" s="396">
        <f t="array" ref="AP666">SUMPRODUCT(V$18:V$217*(H$18:H$217=$D666)*(J$18:J$217))</f>
        <v>0</v>
      </c>
      <c r="AQ666" s="397">
        <f t="shared" ref="AQ666:AQ729" si="121">Y666</f>
        <v>0</v>
      </c>
      <c r="AR666" s="398">
        <f t="shared" ref="AR666:AR729" si="122">AP666-AQ666</f>
        <v>0</v>
      </c>
      <c r="AS666" s="397">
        <f t="array" ref="AS666">SUMPRODUCT(AF$18:AF$217*(H$18:H$217=$D666)*(J$18:J$217))</f>
        <v>0</v>
      </c>
      <c r="AT666" s="397">
        <f t="shared" ref="AT666:AT729" si="123">AI666</f>
        <v>0</v>
      </c>
      <c r="AU666" s="398">
        <f t="shared" ref="AU666:AU729" si="124">AS666-AT666</f>
        <v>0</v>
      </c>
      <c r="AV666" s="399" t="str">
        <f t="shared" ref="AV666:AV729" si="125">IFERROR(AD666/AN666,"")</f>
        <v/>
      </c>
    </row>
    <row r="667" spans="1:48" x14ac:dyDescent="0.2">
      <c r="A667" s="46">
        <f t="shared" si="120"/>
        <v>650</v>
      </c>
      <c r="B667" s="378" t="str">
        <f>IFERROR(VLOOKUP(G667,'AM23.Param'!$C$61:$D$407,2,FALSE),"")</f>
        <v/>
      </c>
      <c r="C667" s="379"/>
      <c r="D667" s="380"/>
      <c r="E667" s="379"/>
      <c r="F667" s="380"/>
      <c r="G667" s="379"/>
      <c r="H667" s="380"/>
      <c r="I667" s="381" t="str">
        <f t="shared" si="116"/>
        <v/>
      </c>
      <c r="J667" s="382"/>
      <c r="K667" s="382"/>
      <c r="L667" s="379"/>
      <c r="M667" s="380"/>
      <c r="N667" s="379"/>
      <c r="O667" s="379"/>
      <c r="P667" s="383"/>
      <c r="Q667" s="383"/>
      <c r="R667" s="383"/>
      <c r="S667" s="384">
        <f t="shared" si="117"/>
        <v>0</v>
      </c>
      <c r="U667" s="30">
        <v>650</v>
      </c>
      <c r="V667" s="42"/>
      <c r="X667" s="42"/>
      <c r="Y667" s="42"/>
      <c r="Z667" s="43">
        <f>SUMIFS('AM23.Financial Instruments'!O$7:O$223,'AM23.Financial Instruments'!$M$7:$M$223,D669)</f>
        <v>0</v>
      </c>
      <c r="AA667" s="42"/>
      <c r="AB667" s="42"/>
      <c r="AC667" s="42"/>
      <c r="AD667" s="44">
        <f t="shared" si="118"/>
        <v>0</v>
      </c>
      <c r="AF667" s="45"/>
      <c r="AH667" s="45"/>
      <c r="AI667" s="45"/>
      <c r="AJ667" s="45"/>
      <c r="AK667" s="45"/>
      <c r="AL667" s="45"/>
      <c r="AM667" s="45"/>
      <c r="AN667" s="44">
        <f t="shared" si="119"/>
        <v>0</v>
      </c>
      <c r="AP667" s="396">
        <f t="array" ref="AP667">SUMPRODUCT(V$18:V$217*(H$18:H$217=$D667)*(J$18:J$217))</f>
        <v>0</v>
      </c>
      <c r="AQ667" s="397">
        <f t="shared" si="121"/>
        <v>0</v>
      </c>
      <c r="AR667" s="398">
        <f t="shared" si="122"/>
        <v>0</v>
      </c>
      <c r="AS667" s="397">
        <f t="array" ref="AS667">SUMPRODUCT(AF$18:AF$217*(H$18:H$217=$D667)*(J$18:J$217))</f>
        <v>0</v>
      </c>
      <c r="AT667" s="397">
        <f t="shared" si="123"/>
        <v>0</v>
      </c>
      <c r="AU667" s="398">
        <f t="shared" si="124"/>
        <v>0</v>
      </c>
      <c r="AV667" s="399" t="str">
        <f t="shared" si="125"/>
        <v/>
      </c>
    </row>
    <row r="668" spans="1:48" x14ac:dyDescent="0.2">
      <c r="A668" s="46">
        <f t="shared" si="120"/>
        <v>651</v>
      </c>
      <c r="B668" s="378" t="str">
        <f>IFERROR(VLOOKUP(G668,'AM23.Param'!$C$61:$D$407,2,FALSE),"")</f>
        <v/>
      </c>
      <c r="C668" s="379"/>
      <c r="D668" s="380"/>
      <c r="E668" s="379"/>
      <c r="F668" s="380"/>
      <c r="G668" s="379"/>
      <c r="H668" s="380"/>
      <c r="I668" s="381" t="str">
        <f t="shared" si="116"/>
        <v/>
      </c>
      <c r="J668" s="382"/>
      <c r="K668" s="382"/>
      <c r="L668" s="379"/>
      <c r="M668" s="380"/>
      <c r="N668" s="379"/>
      <c r="O668" s="379"/>
      <c r="P668" s="383"/>
      <c r="Q668" s="383"/>
      <c r="R668" s="383"/>
      <c r="S668" s="384">
        <f t="shared" si="117"/>
        <v>0</v>
      </c>
      <c r="U668" s="30">
        <v>651</v>
      </c>
      <c r="V668" s="42"/>
      <c r="X668" s="42"/>
      <c r="Y668" s="42"/>
      <c r="Z668" s="43">
        <f>SUMIFS('AM23.Financial Instruments'!O$7:O$223,'AM23.Financial Instruments'!$M$7:$M$223,D670)</f>
        <v>0</v>
      </c>
      <c r="AA668" s="42"/>
      <c r="AB668" s="42"/>
      <c r="AC668" s="42"/>
      <c r="AD668" s="44">
        <f t="shared" si="118"/>
        <v>0</v>
      </c>
      <c r="AF668" s="45"/>
      <c r="AH668" s="45"/>
      <c r="AI668" s="45"/>
      <c r="AJ668" s="45"/>
      <c r="AK668" s="45"/>
      <c r="AL668" s="45"/>
      <c r="AM668" s="45"/>
      <c r="AN668" s="44">
        <f t="shared" si="119"/>
        <v>0</v>
      </c>
      <c r="AP668" s="396">
        <f t="array" ref="AP668">SUMPRODUCT(V$18:V$217*(H$18:H$217=$D668)*(J$18:J$217))</f>
        <v>0</v>
      </c>
      <c r="AQ668" s="397">
        <f t="shared" si="121"/>
        <v>0</v>
      </c>
      <c r="AR668" s="398">
        <f t="shared" si="122"/>
        <v>0</v>
      </c>
      <c r="AS668" s="397">
        <f t="array" ref="AS668">SUMPRODUCT(AF$18:AF$217*(H$18:H$217=$D668)*(J$18:J$217))</f>
        <v>0</v>
      </c>
      <c r="AT668" s="397">
        <f t="shared" si="123"/>
        <v>0</v>
      </c>
      <c r="AU668" s="398">
        <f t="shared" si="124"/>
        <v>0</v>
      </c>
      <c r="AV668" s="399" t="str">
        <f t="shared" si="125"/>
        <v/>
      </c>
    </row>
    <row r="669" spans="1:48" x14ac:dyDescent="0.2">
      <c r="A669" s="46">
        <f t="shared" si="120"/>
        <v>652</v>
      </c>
      <c r="B669" s="378" t="str">
        <f>IFERROR(VLOOKUP(G669,'AM23.Param'!$C$61:$D$407,2,FALSE),"")</f>
        <v/>
      </c>
      <c r="C669" s="379"/>
      <c r="D669" s="380"/>
      <c r="E669" s="379"/>
      <c r="F669" s="380"/>
      <c r="G669" s="379"/>
      <c r="H669" s="380"/>
      <c r="I669" s="381" t="str">
        <f t="shared" si="116"/>
        <v/>
      </c>
      <c r="J669" s="382"/>
      <c r="K669" s="382"/>
      <c r="L669" s="379"/>
      <c r="M669" s="380"/>
      <c r="N669" s="379"/>
      <c r="O669" s="379"/>
      <c r="P669" s="383"/>
      <c r="Q669" s="383"/>
      <c r="R669" s="383"/>
      <c r="S669" s="384">
        <f t="shared" si="117"/>
        <v>0</v>
      </c>
      <c r="U669" s="30">
        <v>652</v>
      </c>
      <c r="V669" s="42"/>
      <c r="X669" s="42"/>
      <c r="Y669" s="42"/>
      <c r="Z669" s="43">
        <f>SUMIFS('AM23.Financial Instruments'!O$7:O$223,'AM23.Financial Instruments'!$M$7:$M$223,D671)</f>
        <v>0</v>
      </c>
      <c r="AA669" s="42"/>
      <c r="AB669" s="42"/>
      <c r="AC669" s="42"/>
      <c r="AD669" s="44">
        <f t="shared" si="118"/>
        <v>0</v>
      </c>
      <c r="AF669" s="45"/>
      <c r="AH669" s="45"/>
      <c r="AI669" s="45"/>
      <c r="AJ669" s="45"/>
      <c r="AK669" s="45"/>
      <c r="AL669" s="45"/>
      <c r="AM669" s="45"/>
      <c r="AN669" s="44">
        <f t="shared" si="119"/>
        <v>0</v>
      </c>
      <c r="AP669" s="396">
        <f t="array" ref="AP669">SUMPRODUCT(V$18:V$217*(H$18:H$217=$D669)*(J$18:J$217))</f>
        <v>0</v>
      </c>
      <c r="AQ669" s="397">
        <f t="shared" si="121"/>
        <v>0</v>
      </c>
      <c r="AR669" s="398">
        <f t="shared" si="122"/>
        <v>0</v>
      </c>
      <c r="AS669" s="397">
        <f t="array" ref="AS669">SUMPRODUCT(AF$18:AF$217*(H$18:H$217=$D669)*(J$18:J$217))</f>
        <v>0</v>
      </c>
      <c r="AT669" s="397">
        <f t="shared" si="123"/>
        <v>0</v>
      </c>
      <c r="AU669" s="398">
        <f t="shared" si="124"/>
        <v>0</v>
      </c>
      <c r="AV669" s="399" t="str">
        <f t="shared" si="125"/>
        <v/>
      </c>
    </row>
    <row r="670" spans="1:48" x14ac:dyDescent="0.2">
      <c r="A670" s="46">
        <f t="shared" si="120"/>
        <v>653</v>
      </c>
      <c r="B670" s="378" t="str">
        <f>IFERROR(VLOOKUP(G670,'AM23.Param'!$C$61:$D$407,2,FALSE),"")</f>
        <v/>
      </c>
      <c r="C670" s="379"/>
      <c r="D670" s="380"/>
      <c r="E670" s="379"/>
      <c r="F670" s="380"/>
      <c r="G670" s="379"/>
      <c r="H670" s="380"/>
      <c r="I670" s="381" t="str">
        <f t="shared" si="116"/>
        <v/>
      </c>
      <c r="J670" s="382"/>
      <c r="K670" s="382"/>
      <c r="L670" s="379"/>
      <c r="M670" s="380"/>
      <c r="N670" s="379"/>
      <c r="O670" s="379"/>
      <c r="P670" s="383"/>
      <c r="Q670" s="383"/>
      <c r="R670" s="383"/>
      <c r="S670" s="384">
        <f t="shared" si="117"/>
        <v>0</v>
      </c>
      <c r="U670" s="30">
        <v>653</v>
      </c>
      <c r="V670" s="42"/>
      <c r="X670" s="42"/>
      <c r="Y670" s="42"/>
      <c r="Z670" s="43">
        <f>SUMIFS('AM23.Financial Instruments'!O$7:O$223,'AM23.Financial Instruments'!$M$7:$M$223,D672)</f>
        <v>0</v>
      </c>
      <c r="AA670" s="42"/>
      <c r="AB670" s="42"/>
      <c r="AC670" s="42"/>
      <c r="AD670" s="44">
        <f t="shared" si="118"/>
        <v>0</v>
      </c>
      <c r="AF670" s="45"/>
      <c r="AH670" s="45"/>
      <c r="AI670" s="45"/>
      <c r="AJ670" s="45"/>
      <c r="AK670" s="45"/>
      <c r="AL670" s="45"/>
      <c r="AM670" s="45"/>
      <c r="AN670" s="44">
        <f t="shared" si="119"/>
        <v>0</v>
      </c>
      <c r="AP670" s="396">
        <f t="array" ref="AP670">SUMPRODUCT(V$18:V$217*(H$18:H$217=$D670)*(J$18:J$217))</f>
        <v>0</v>
      </c>
      <c r="AQ670" s="397">
        <f t="shared" si="121"/>
        <v>0</v>
      </c>
      <c r="AR670" s="398">
        <f t="shared" si="122"/>
        <v>0</v>
      </c>
      <c r="AS670" s="397">
        <f t="array" ref="AS670">SUMPRODUCT(AF$18:AF$217*(H$18:H$217=$D670)*(J$18:J$217))</f>
        <v>0</v>
      </c>
      <c r="AT670" s="397">
        <f t="shared" si="123"/>
        <v>0</v>
      </c>
      <c r="AU670" s="398">
        <f t="shared" si="124"/>
        <v>0</v>
      </c>
      <c r="AV670" s="399" t="str">
        <f t="shared" si="125"/>
        <v/>
      </c>
    </row>
    <row r="671" spans="1:48" x14ac:dyDescent="0.2">
      <c r="A671" s="46">
        <f t="shared" si="120"/>
        <v>654</v>
      </c>
      <c r="B671" s="378" t="str">
        <f>IFERROR(VLOOKUP(G671,'AM23.Param'!$C$61:$D$407,2,FALSE),"")</f>
        <v/>
      </c>
      <c r="C671" s="379"/>
      <c r="D671" s="380"/>
      <c r="E671" s="379"/>
      <c r="F671" s="380"/>
      <c r="G671" s="379"/>
      <c r="H671" s="380"/>
      <c r="I671" s="381" t="str">
        <f t="shared" si="116"/>
        <v/>
      </c>
      <c r="J671" s="382"/>
      <c r="K671" s="382"/>
      <c r="L671" s="379"/>
      <c r="M671" s="380"/>
      <c r="N671" s="379"/>
      <c r="O671" s="379"/>
      <c r="P671" s="383"/>
      <c r="Q671" s="383"/>
      <c r="R671" s="383"/>
      <c r="S671" s="384">
        <f t="shared" si="117"/>
        <v>0</v>
      </c>
      <c r="U671" s="30">
        <v>654</v>
      </c>
      <c r="V671" s="42"/>
      <c r="X671" s="42"/>
      <c r="Y671" s="42"/>
      <c r="Z671" s="43">
        <f>SUMIFS('AM23.Financial Instruments'!O$7:O$223,'AM23.Financial Instruments'!$M$7:$M$223,D673)</f>
        <v>0</v>
      </c>
      <c r="AA671" s="42"/>
      <c r="AB671" s="42"/>
      <c r="AC671" s="42"/>
      <c r="AD671" s="44">
        <f t="shared" si="118"/>
        <v>0</v>
      </c>
      <c r="AF671" s="45"/>
      <c r="AH671" s="45"/>
      <c r="AI671" s="45"/>
      <c r="AJ671" s="45"/>
      <c r="AK671" s="45"/>
      <c r="AL671" s="45"/>
      <c r="AM671" s="45"/>
      <c r="AN671" s="44">
        <f t="shared" si="119"/>
        <v>0</v>
      </c>
      <c r="AP671" s="396">
        <f t="array" ref="AP671">SUMPRODUCT(V$18:V$217*(H$18:H$217=$D671)*(J$18:J$217))</f>
        <v>0</v>
      </c>
      <c r="AQ671" s="397">
        <f t="shared" si="121"/>
        <v>0</v>
      </c>
      <c r="AR671" s="398">
        <f t="shared" si="122"/>
        <v>0</v>
      </c>
      <c r="AS671" s="397">
        <f t="array" ref="AS671">SUMPRODUCT(AF$18:AF$217*(H$18:H$217=$D671)*(J$18:J$217))</f>
        <v>0</v>
      </c>
      <c r="AT671" s="397">
        <f t="shared" si="123"/>
        <v>0</v>
      </c>
      <c r="AU671" s="398">
        <f t="shared" si="124"/>
        <v>0</v>
      </c>
      <c r="AV671" s="399" t="str">
        <f t="shared" si="125"/>
        <v/>
      </c>
    </row>
    <row r="672" spans="1:48" x14ac:dyDescent="0.2">
      <c r="A672" s="46">
        <f t="shared" si="120"/>
        <v>655</v>
      </c>
      <c r="B672" s="378" t="str">
        <f>IFERROR(VLOOKUP(G672,'AM23.Param'!$C$61:$D$407,2,FALSE),"")</f>
        <v/>
      </c>
      <c r="C672" s="379"/>
      <c r="D672" s="380"/>
      <c r="E672" s="379"/>
      <c r="F672" s="380"/>
      <c r="G672" s="379"/>
      <c r="H672" s="380"/>
      <c r="I672" s="381" t="str">
        <f t="shared" si="116"/>
        <v/>
      </c>
      <c r="J672" s="382"/>
      <c r="K672" s="382"/>
      <c r="L672" s="379"/>
      <c r="M672" s="380"/>
      <c r="N672" s="379"/>
      <c r="O672" s="379"/>
      <c r="P672" s="383"/>
      <c r="Q672" s="383"/>
      <c r="R672" s="383"/>
      <c r="S672" s="384">
        <f t="shared" si="117"/>
        <v>0</v>
      </c>
      <c r="U672" s="30">
        <v>655</v>
      </c>
      <c r="V672" s="42"/>
      <c r="X672" s="42"/>
      <c r="Y672" s="42"/>
      <c r="Z672" s="43">
        <f>SUMIFS('AM23.Financial Instruments'!O$7:O$223,'AM23.Financial Instruments'!$M$7:$M$223,D674)</f>
        <v>0</v>
      </c>
      <c r="AA672" s="42"/>
      <c r="AB672" s="42"/>
      <c r="AC672" s="42"/>
      <c r="AD672" s="44">
        <f t="shared" si="118"/>
        <v>0</v>
      </c>
      <c r="AF672" s="45"/>
      <c r="AH672" s="45"/>
      <c r="AI672" s="45"/>
      <c r="AJ672" s="45"/>
      <c r="AK672" s="45"/>
      <c r="AL672" s="45"/>
      <c r="AM672" s="45"/>
      <c r="AN672" s="44">
        <f t="shared" si="119"/>
        <v>0</v>
      </c>
      <c r="AP672" s="396">
        <f t="array" ref="AP672">SUMPRODUCT(V$18:V$217*(H$18:H$217=$D672)*(J$18:J$217))</f>
        <v>0</v>
      </c>
      <c r="AQ672" s="397">
        <f t="shared" si="121"/>
        <v>0</v>
      </c>
      <c r="AR672" s="398">
        <f t="shared" si="122"/>
        <v>0</v>
      </c>
      <c r="AS672" s="397">
        <f t="array" ref="AS672">SUMPRODUCT(AF$18:AF$217*(H$18:H$217=$D672)*(J$18:J$217))</f>
        <v>0</v>
      </c>
      <c r="AT672" s="397">
        <f t="shared" si="123"/>
        <v>0</v>
      </c>
      <c r="AU672" s="398">
        <f t="shared" si="124"/>
        <v>0</v>
      </c>
      <c r="AV672" s="399" t="str">
        <f t="shared" si="125"/>
        <v/>
      </c>
    </row>
    <row r="673" spans="1:48" x14ac:dyDescent="0.2">
      <c r="A673" s="46">
        <f t="shared" si="120"/>
        <v>656</v>
      </c>
      <c r="B673" s="378" t="str">
        <f>IFERROR(VLOOKUP(G673,'AM23.Param'!$C$61:$D$407,2,FALSE),"")</f>
        <v/>
      </c>
      <c r="C673" s="379"/>
      <c r="D673" s="380"/>
      <c r="E673" s="379"/>
      <c r="F673" s="380"/>
      <c r="G673" s="379"/>
      <c r="H673" s="380"/>
      <c r="I673" s="381" t="str">
        <f t="shared" si="116"/>
        <v/>
      </c>
      <c r="J673" s="382"/>
      <c r="K673" s="382"/>
      <c r="L673" s="379"/>
      <c r="M673" s="380"/>
      <c r="N673" s="379"/>
      <c r="O673" s="379"/>
      <c r="P673" s="383"/>
      <c r="Q673" s="383"/>
      <c r="R673" s="383"/>
      <c r="S673" s="384">
        <f t="shared" si="117"/>
        <v>0</v>
      </c>
      <c r="U673" s="30">
        <v>656</v>
      </c>
      <c r="V673" s="42"/>
      <c r="X673" s="42"/>
      <c r="Y673" s="42"/>
      <c r="Z673" s="43">
        <f>SUMIFS('AM23.Financial Instruments'!O$7:O$223,'AM23.Financial Instruments'!$M$7:$M$223,D675)</f>
        <v>0</v>
      </c>
      <c r="AA673" s="42"/>
      <c r="AB673" s="42"/>
      <c r="AC673" s="42"/>
      <c r="AD673" s="44">
        <f t="shared" si="118"/>
        <v>0</v>
      </c>
      <c r="AF673" s="45"/>
      <c r="AH673" s="45"/>
      <c r="AI673" s="45"/>
      <c r="AJ673" s="45"/>
      <c r="AK673" s="45"/>
      <c r="AL673" s="45"/>
      <c r="AM673" s="45"/>
      <c r="AN673" s="44">
        <f t="shared" si="119"/>
        <v>0</v>
      </c>
      <c r="AP673" s="396">
        <f t="array" ref="AP673">SUMPRODUCT(V$18:V$217*(H$18:H$217=$D673)*(J$18:J$217))</f>
        <v>0</v>
      </c>
      <c r="AQ673" s="397">
        <f t="shared" si="121"/>
        <v>0</v>
      </c>
      <c r="AR673" s="398">
        <f t="shared" si="122"/>
        <v>0</v>
      </c>
      <c r="AS673" s="397">
        <f t="array" ref="AS673">SUMPRODUCT(AF$18:AF$217*(H$18:H$217=$D673)*(J$18:J$217))</f>
        <v>0</v>
      </c>
      <c r="AT673" s="397">
        <f t="shared" si="123"/>
        <v>0</v>
      </c>
      <c r="AU673" s="398">
        <f t="shared" si="124"/>
        <v>0</v>
      </c>
      <c r="AV673" s="399" t="str">
        <f t="shared" si="125"/>
        <v/>
      </c>
    </row>
    <row r="674" spans="1:48" x14ac:dyDescent="0.2">
      <c r="A674" s="46">
        <f t="shared" si="120"/>
        <v>657</v>
      </c>
      <c r="B674" s="378" t="str">
        <f>IFERROR(VLOOKUP(G674,'AM23.Param'!$C$61:$D$407,2,FALSE),"")</f>
        <v/>
      </c>
      <c r="C674" s="379"/>
      <c r="D674" s="380"/>
      <c r="E674" s="379"/>
      <c r="F674" s="380"/>
      <c r="G674" s="379"/>
      <c r="H674" s="380"/>
      <c r="I674" s="381" t="str">
        <f t="shared" si="116"/>
        <v/>
      </c>
      <c r="J674" s="382"/>
      <c r="K674" s="382"/>
      <c r="L674" s="379"/>
      <c r="M674" s="380"/>
      <c r="N674" s="379"/>
      <c r="O674" s="379"/>
      <c r="P674" s="383"/>
      <c r="Q674" s="383"/>
      <c r="R674" s="383"/>
      <c r="S674" s="384">
        <f t="shared" si="117"/>
        <v>0</v>
      </c>
      <c r="U674" s="30">
        <v>657</v>
      </c>
      <c r="V674" s="42"/>
      <c r="X674" s="42"/>
      <c r="Y674" s="42"/>
      <c r="Z674" s="43">
        <f>SUMIFS('AM23.Financial Instruments'!O$7:O$223,'AM23.Financial Instruments'!$M$7:$M$223,D676)</f>
        <v>0</v>
      </c>
      <c r="AA674" s="42"/>
      <c r="AB674" s="42"/>
      <c r="AC674" s="42"/>
      <c r="AD674" s="44">
        <f t="shared" si="118"/>
        <v>0</v>
      </c>
      <c r="AF674" s="45"/>
      <c r="AH674" s="45"/>
      <c r="AI674" s="45"/>
      <c r="AJ674" s="45"/>
      <c r="AK674" s="45"/>
      <c r="AL674" s="45"/>
      <c r="AM674" s="45"/>
      <c r="AN674" s="44">
        <f t="shared" si="119"/>
        <v>0</v>
      </c>
      <c r="AP674" s="396">
        <f t="array" ref="AP674">SUMPRODUCT(V$18:V$217*(H$18:H$217=$D674)*(J$18:J$217))</f>
        <v>0</v>
      </c>
      <c r="AQ674" s="397">
        <f t="shared" si="121"/>
        <v>0</v>
      </c>
      <c r="AR674" s="398">
        <f t="shared" si="122"/>
        <v>0</v>
      </c>
      <c r="AS674" s="397">
        <f t="array" ref="AS674">SUMPRODUCT(AF$18:AF$217*(H$18:H$217=$D674)*(J$18:J$217))</f>
        <v>0</v>
      </c>
      <c r="AT674" s="397">
        <f t="shared" si="123"/>
        <v>0</v>
      </c>
      <c r="AU674" s="398">
        <f t="shared" si="124"/>
        <v>0</v>
      </c>
      <c r="AV674" s="399" t="str">
        <f t="shared" si="125"/>
        <v/>
      </c>
    </row>
    <row r="675" spans="1:48" x14ac:dyDescent="0.2">
      <c r="A675" s="46">
        <f t="shared" si="120"/>
        <v>658</v>
      </c>
      <c r="B675" s="378" t="str">
        <f>IFERROR(VLOOKUP(G675,'AM23.Param'!$C$61:$D$407,2,FALSE),"")</f>
        <v/>
      </c>
      <c r="C675" s="379"/>
      <c r="D675" s="380"/>
      <c r="E675" s="379"/>
      <c r="F675" s="380"/>
      <c r="G675" s="379"/>
      <c r="H675" s="380"/>
      <c r="I675" s="381" t="str">
        <f t="shared" si="116"/>
        <v/>
      </c>
      <c r="J675" s="382"/>
      <c r="K675" s="382"/>
      <c r="L675" s="379"/>
      <c r="M675" s="380"/>
      <c r="N675" s="379"/>
      <c r="O675" s="379"/>
      <c r="P675" s="383"/>
      <c r="Q675" s="383"/>
      <c r="R675" s="383"/>
      <c r="S675" s="384">
        <f t="shared" si="117"/>
        <v>0</v>
      </c>
      <c r="U675" s="30">
        <v>658</v>
      </c>
      <c r="V675" s="42"/>
      <c r="X675" s="42"/>
      <c r="Y675" s="42"/>
      <c r="Z675" s="43">
        <f>SUMIFS('AM23.Financial Instruments'!O$7:O$223,'AM23.Financial Instruments'!$M$7:$M$223,D677)</f>
        <v>0</v>
      </c>
      <c r="AA675" s="42"/>
      <c r="AB675" s="42"/>
      <c r="AC675" s="42"/>
      <c r="AD675" s="44">
        <f t="shared" si="118"/>
        <v>0</v>
      </c>
      <c r="AF675" s="45"/>
      <c r="AH675" s="45"/>
      <c r="AI675" s="45"/>
      <c r="AJ675" s="45"/>
      <c r="AK675" s="45"/>
      <c r="AL675" s="45"/>
      <c r="AM675" s="45"/>
      <c r="AN675" s="44">
        <f t="shared" si="119"/>
        <v>0</v>
      </c>
      <c r="AP675" s="396">
        <f t="array" ref="AP675">SUMPRODUCT(V$18:V$217*(H$18:H$217=$D675)*(J$18:J$217))</f>
        <v>0</v>
      </c>
      <c r="AQ675" s="397">
        <f t="shared" si="121"/>
        <v>0</v>
      </c>
      <c r="AR675" s="398">
        <f t="shared" si="122"/>
        <v>0</v>
      </c>
      <c r="AS675" s="397">
        <f t="array" ref="AS675">SUMPRODUCT(AF$18:AF$217*(H$18:H$217=$D675)*(J$18:J$217))</f>
        <v>0</v>
      </c>
      <c r="AT675" s="397">
        <f t="shared" si="123"/>
        <v>0</v>
      </c>
      <c r="AU675" s="398">
        <f t="shared" si="124"/>
        <v>0</v>
      </c>
      <c r="AV675" s="399" t="str">
        <f t="shared" si="125"/>
        <v/>
      </c>
    </row>
    <row r="676" spans="1:48" x14ac:dyDescent="0.2">
      <c r="A676" s="46">
        <f t="shared" si="120"/>
        <v>659</v>
      </c>
      <c r="B676" s="378" t="str">
        <f>IFERROR(VLOOKUP(G676,'AM23.Param'!$C$61:$D$407,2,FALSE),"")</f>
        <v/>
      </c>
      <c r="C676" s="379"/>
      <c r="D676" s="380"/>
      <c r="E676" s="379"/>
      <c r="F676" s="380"/>
      <c r="G676" s="379"/>
      <c r="H676" s="380"/>
      <c r="I676" s="381" t="str">
        <f t="shared" si="116"/>
        <v/>
      </c>
      <c r="J676" s="382"/>
      <c r="K676" s="382"/>
      <c r="L676" s="379"/>
      <c r="M676" s="380"/>
      <c r="N676" s="379"/>
      <c r="O676" s="379"/>
      <c r="P676" s="383"/>
      <c r="Q676" s="383"/>
      <c r="R676" s="383"/>
      <c r="S676" s="384">
        <f t="shared" si="117"/>
        <v>0</v>
      </c>
      <c r="U676" s="30">
        <v>659</v>
      </c>
      <c r="V676" s="42"/>
      <c r="X676" s="42"/>
      <c r="Y676" s="42"/>
      <c r="Z676" s="43">
        <f>SUMIFS('AM23.Financial Instruments'!O$7:O$223,'AM23.Financial Instruments'!$M$7:$M$223,D678)</f>
        <v>0</v>
      </c>
      <c r="AA676" s="42"/>
      <c r="AB676" s="42"/>
      <c r="AC676" s="42"/>
      <c r="AD676" s="44">
        <f t="shared" si="118"/>
        <v>0</v>
      </c>
      <c r="AF676" s="45"/>
      <c r="AH676" s="45"/>
      <c r="AI676" s="45"/>
      <c r="AJ676" s="45"/>
      <c r="AK676" s="45"/>
      <c r="AL676" s="45"/>
      <c r="AM676" s="45"/>
      <c r="AN676" s="44">
        <f t="shared" si="119"/>
        <v>0</v>
      </c>
      <c r="AP676" s="396">
        <f t="array" ref="AP676">SUMPRODUCT(V$18:V$217*(H$18:H$217=$D676)*(J$18:J$217))</f>
        <v>0</v>
      </c>
      <c r="AQ676" s="397">
        <f t="shared" si="121"/>
        <v>0</v>
      </c>
      <c r="AR676" s="398">
        <f t="shared" si="122"/>
        <v>0</v>
      </c>
      <c r="AS676" s="397">
        <f t="array" ref="AS676">SUMPRODUCT(AF$18:AF$217*(H$18:H$217=$D676)*(J$18:J$217))</f>
        <v>0</v>
      </c>
      <c r="AT676" s="397">
        <f t="shared" si="123"/>
        <v>0</v>
      </c>
      <c r="AU676" s="398">
        <f t="shared" si="124"/>
        <v>0</v>
      </c>
      <c r="AV676" s="399" t="str">
        <f t="shared" si="125"/>
        <v/>
      </c>
    </row>
    <row r="677" spans="1:48" x14ac:dyDescent="0.2">
      <c r="A677" s="46">
        <f t="shared" si="120"/>
        <v>660</v>
      </c>
      <c r="B677" s="378" t="str">
        <f>IFERROR(VLOOKUP(G677,'AM23.Param'!$C$61:$D$407,2,FALSE),"")</f>
        <v/>
      </c>
      <c r="C677" s="379"/>
      <c r="D677" s="380"/>
      <c r="E677" s="379"/>
      <c r="F677" s="380"/>
      <c r="G677" s="379"/>
      <c r="H677" s="380"/>
      <c r="I677" s="381" t="str">
        <f t="shared" si="116"/>
        <v/>
      </c>
      <c r="J677" s="382"/>
      <c r="K677" s="382"/>
      <c r="L677" s="379"/>
      <c r="M677" s="380"/>
      <c r="N677" s="379"/>
      <c r="O677" s="379"/>
      <c r="P677" s="383"/>
      <c r="Q677" s="383"/>
      <c r="R677" s="383"/>
      <c r="S677" s="384">
        <f t="shared" si="117"/>
        <v>0</v>
      </c>
      <c r="U677" s="30">
        <v>660</v>
      </c>
      <c r="V677" s="42"/>
      <c r="X677" s="42"/>
      <c r="Y677" s="42"/>
      <c r="Z677" s="43">
        <f>SUMIFS('AM23.Financial Instruments'!O$7:O$223,'AM23.Financial Instruments'!$M$7:$M$223,D679)</f>
        <v>0</v>
      </c>
      <c r="AA677" s="42"/>
      <c r="AB677" s="42"/>
      <c r="AC677" s="42"/>
      <c r="AD677" s="44">
        <f t="shared" si="118"/>
        <v>0</v>
      </c>
      <c r="AF677" s="45"/>
      <c r="AH677" s="45"/>
      <c r="AI677" s="45"/>
      <c r="AJ677" s="45"/>
      <c r="AK677" s="45"/>
      <c r="AL677" s="45"/>
      <c r="AM677" s="45"/>
      <c r="AN677" s="44">
        <f t="shared" si="119"/>
        <v>0</v>
      </c>
      <c r="AP677" s="396">
        <f t="array" ref="AP677">SUMPRODUCT(V$18:V$217*(H$18:H$217=$D677)*(J$18:J$217))</f>
        <v>0</v>
      </c>
      <c r="AQ677" s="397">
        <f t="shared" si="121"/>
        <v>0</v>
      </c>
      <c r="AR677" s="398">
        <f t="shared" si="122"/>
        <v>0</v>
      </c>
      <c r="AS677" s="397">
        <f t="array" ref="AS677">SUMPRODUCT(AF$18:AF$217*(H$18:H$217=$D677)*(J$18:J$217))</f>
        <v>0</v>
      </c>
      <c r="AT677" s="397">
        <f t="shared" si="123"/>
        <v>0</v>
      </c>
      <c r="AU677" s="398">
        <f t="shared" si="124"/>
        <v>0</v>
      </c>
      <c r="AV677" s="399" t="str">
        <f t="shared" si="125"/>
        <v/>
      </c>
    </row>
    <row r="678" spans="1:48" x14ac:dyDescent="0.2">
      <c r="A678" s="46">
        <f t="shared" si="120"/>
        <v>661</v>
      </c>
      <c r="B678" s="378" t="str">
        <f>IFERROR(VLOOKUP(G678,'AM23.Param'!$C$61:$D$407,2,FALSE),"")</f>
        <v/>
      </c>
      <c r="C678" s="379"/>
      <c r="D678" s="380"/>
      <c r="E678" s="379"/>
      <c r="F678" s="380"/>
      <c r="G678" s="379"/>
      <c r="H678" s="380"/>
      <c r="I678" s="381" t="str">
        <f t="shared" si="116"/>
        <v/>
      </c>
      <c r="J678" s="382"/>
      <c r="K678" s="382"/>
      <c r="L678" s="379"/>
      <c r="M678" s="380"/>
      <c r="N678" s="379"/>
      <c r="O678" s="379"/>
      <c r="P678" s="383"/>
      <c r="Q678" s="383"/>
      <c r="R678" s="383"/>
      <c r="S678" s="384">
        <f t="shared" si="117"/>
        <v>0</v>
      </c>
      <c r="U678" s="30">
        <v>661</v>
      </c>
      <c r="V678" s="42"/>
      <c r="X678" s="42"/>
      <c r="Y678" s="42"/>
      <c r="Z678" s="43">
        <f>SUMIFS('AM23.Financial Instruments'!O$7:O$223,'AM23.Financial Instruments'!$M$7:$M$223,D680)</f>
        <v>0</v>
      </c>
      <c r="AA678" s="42"/>
      <c r="AB678" s="42"/>
      <c r="AC678" s="42"/>
      <c r="AD678" s="44">
        <f t="shared" si="118"/>
        <v>0</v>
      </c>
      <c r="AF678" s="45"/>
      <c r="AH678" s="45"/>
      <c r="AI678" s="45"/>
      <c r="AJ678" s="45"/>
      <c r="AK678" s="45"/>
      <c r="AL678" s="45"/>
      <c r="AM678" s="45"/>
      <c r="AN678" s="44">
        <f t="shared" si="119"/>
        <v>0</v>
      </c>
      <c r="AP678" s="396">
        <f t="array" ref="AP678">SUMPRODUCT(V$18:V$217*(H$18:H$217=$D678)*(J$18:J$217))</f>
        <v>0</v>
      </c>
      <c r="AQ678" s="397">
        <f t="shared" si="121"/>
        <v>0</v>
      </c>
      <c r="AR678" s="398">
        <f t="shared" si="122"/>
        <v>0</v>
      </c>
      <c r="AS678" s="397">
        <f t="array" ref="AS678">SUMPRODUCT(AF$18:AF$217*(H$18:H$217=$D678)*(J$18:J$217))</f>
        <v>0</v>
      </c>
      <c r="AT678" s="397">
        <f t="shared" si="123"/>
        <v>0</v>
      </c>
      <c r="AU678" s="398">
        <f t="shared" si="124"/>
        <v>0</v>
      </c>
      <c r="AV678" s="399" t="str">
        <f t="shared" si="125"/>
        <v/>
      </c>
    </row>
    <row r="679" spans="1:48" x14ac:dyDescent="0.2">
      <c r="A679" s="46">
        <f t="shared" si="120"/>
        <v>662</v>
      </c>
      <c r="B679" s="378" t="str">
        <f>IFERROR(VLOOKUP(G679,'AM23.Param'!$C$61:$D$407,2,FALSE),"")</f>
        <v/>
      </c>
      <c r="C679" s="379"/>
      <c r="D679" s="380"/>
      <c r="E679" s="379"/>
      <c r="F679" s="380"/>
      <c r="G679" s="379"/>
      <c r="H679" s="380"/>
      <c r="I679" s="381" t="str">
        <f t="shared" si="116"/>
        <v/>
      </c>
      <c r="J679" s="382"/>
      <c r="K679" s="382"/>
      <c r="L679" s="379"/>
      <c r="M679" s="380"/>
      <c r="N679" s="379"/>
      <c r="O679" s="379"/>
      <c r="P679" s="383"/>
      <c r="Q679" s="383"/>
      <c r="R679" s="383"/>
      <c r="S679" s="384">
        <f t="shared" si="117"/>
        <v>0</v>
      </c>
      <c r="U679" s="30">
        <v>662</v>
      </c>
      <c r="V679" s="42"/>
      <c r="X679" s="42"/>
      <c r="Y679" s="42"/>
      <c r="Z679" s="43">
        <f>SUMIFS('AM23.Financial Instruments'!O$7:O$223,'AM23.Financial Instruments'!$M$7:$M$223,D681)</f>
        <v>0</v>
      </c>
      <c r="AA679" s="42"/>
      <c r="AB679" s="42"/>
      <c r="AC679" s="42"/>
      <c r="AD679" s="44">
        <f t="shared" si="118"/>
        <v>0</v>
      </c>
      <c r="AF679" s="45"/>
      <c r="AH679" s="45"/>
      <c r="AI679" s="45"/>
      <c r="AJ679" s="45"/>
      <c r="AK679" s="45"/>
      <c r="AL679" s="45"/>
      <c r="AM679" s="45"/>
      <c r="AN679" s="44">
        <f t="shared" si="119"/>
        <v>0</v>
      </c>
      <c r="AP679" s="396">
        <f t="array" ref="AP679">SUMPRODUCT(V$18:V$217*(H$18:H$217=$D679)*(J$18:J$217))</f>
        <v>0</v>
      </c>
      <c r="AQ679" s="397">
        <f t="shared" si="121"/>
        <v>0</v>
      </c>
      <c r="AR679" s="398">
        <f t="shared" si="122"/>
        <v>0</v>
      </c>
      <c r="AS679" s="397">
        <f t="array" ref="AS679">SUMPRODUCT(AF$18:AF$217*(H$18:H$217=$D679)*(J$18:J$217))</f>
        <v>0</v>
      </c>
      <c r="AT679" s="397">
        <f t="shared" si="123"/>
        <v>0</v>
      </c>
      <c r="AU679" s="398">
        <f t="shared" si="124"/>
        <v>0</v>
      </c>
      <c r="AV679" s="399" t="str">
        <f t="shared" si="125"/>
        <v/>
      </c>
    </row>
    <row r="680" spans="1:48" x14ac:dyDescent="0.2">
      <c r="A680" s="46">
        <f t="shared" si="120"/>
        <v>663</v>
      </c>
      <c r="B680" s="378" t="str">
        <f>IFERROR(VLOOKUP(G680,'AM23.Param'!$C$61:$D$407,2,FALSE),"")</f>
        <v/>
      </c>
      <c r="C680" s="379"/>
      <c r="D680" s="380"/>
      <c r="E680" s="379"/>
      <c r="F680" s="380"/>
      <c r="G680" s="379"/>
      <c r="H680" s="380"/>
      <c r="I680" s="381" t="str">
        <f t="shared" si="116"/>
        <v/>
      </c>
      <c r="J680" s="382"/>
      <c r="K680" s="382"/>
      <c r="L680" s="379"/>
      <c r="M680" s="380"/>
      <c r="N680" s="379"/>
      <c r="O680" s="379"/>
      <c r="P680" s="383"/>
      <c r="Q680" s="383"/>
      <c r="R680" s="383"/>
      <c r="S680" s="384">
        <f t="shared" si="117"/>
        <v>0</v>
      </c>
      <c r="U680" s="30">
        <v>663</v>
      </c>
      <c r="V680" s="42"/>
      <c r="X680" s="42"/>
      <c r="Y680" s="42"/>
      <c r="Z680" s="43">
        <f>SUMIFS('AM23.Financial Instruments'!O$7:O$223,'AM23.Financial Instruments'!$M$7:$M$223,D682)</f>
        <v>0</v>
      </c>
      <c r="AA680" s="42"/>
      <c r="AB680" s="42"/>
      <c r="AC680" s="42"/>
      <c r="AD680" s="44">
        <f t="shared" si="118"/>
        <v>0</v>
      </c>
      <c r="AF680" s="45"/>
      <c r="AH680" s="45"/>
      <c r="AI680" s="45"/>
      <c r="AJ680" s="45"/>
      <c r="AK680" s="45"/>
      <c r="AL680" s="45"/>
      <c r="AM680" s="45"/>
      <c r="AN680" s="44">
        <f t="shared" si="119"/>
        <v>0</v>
      </c>
      <c r="AP680" s="396">
        <f t="array" ref="AP680">SUMPRODUCT(V$18:V$217*(H$18:H$217=$D680)*(J$18:J$217))</f>
        <v>0</v>
      </c>
      <c r="AQ680" s="397">
        <f t="shared" si="121"/>
        <v>0</v>
      </c>
      <c r="AR680" s="398">
        <f t="shared" si="122"/>
        <v>0</v>
      </c>
      <c r="AS680" s="397">
        <f t="array" ref="AS680">SUMPRODUCT(AF$18:AF$217*(H$18:H$217=$D680)*(J$18:J$217))</f>
        <v>0</v>
      </c>
      <c r="AT680" s="397">
        <f t="shared" si="123"/>
        <v>0</v>
      </c>
      <c r="AU680" s="398">
        <f t="shared" si="124"/>
        <v>0</v>
      </c>
      <c r="AV680" s="399" t="str">
        <f t="shared" si="125"/>
        <v/>
      </c>
    </row>
    <row r="681" spans="1:48" x14ac:dyDescent="0.2">
      <c r="A681" s="46">
        <f t="shared" si="120"/>
        <v>664</v>
      </c>
      <c r="B681" s="378" t="str">
        <f>IFERROR(VLOOKUP(G681,'AM23.Param'!$C$61:$D$407,2,FALSE),"")</f>
        <v/>
      </c>
      <c r="C681" s="379"/>
      <c r="D681" s="380"/>
      <c r="E681" s="379"/>
      <c r="F681" s="380"/>
      <c r="G681" s="379"/>
      <c r="H681" s="380"/>
      <c r="I681" s="381" t="str">
        <f t="shared" si="116"/>
        <v/>
      </c>
      <c r="J681" s="382"/>
      <c r="K681" s="382"/>
      <c r="L681" s="379"/>
      <c r="M681" s="380"/>
      <c r="N681" s="379"/>
      <c r="O681" s="379"/>
      <c r="P681" s="383"/>
      <c r="Q681" s="383"/>
      <c r="R681" s="383"/>
      <c r="S681" s="384">
        <f t="shared" si="117"/>
        <v>0</v>
      </c>
      <c r="U681" s="30">
        <v>664</v>
      </c>
      <c r="V681" s="42"/>
      <c r="X681" s="42"/>
      <c r="Y681" s="42"/>
      <c r="Z681" s="43">
        <f>SUMIFS('AM23.Financial Instruments'!O$7:O$223,'AM23.Financial Instruments'!$M$7:$M$223,D683)</f>
        <v>0</v>
      </c>
      <c r="AA681" s="42"/>
      <c r="AB681" s="42"/>
      <c r="AC681" s="42"/>
      <c r="AD681" s="44">
        <f t="shared" si="118"/>
        <v>0</v>
      </c>
      <c r="AF681" s="45"/>
      <c r="AH681" s="45"/>
      <c r="AI681" s="45"/>
      <c r="AJ681" s="45"/>
      <c r="AK681" s="45"/>
      <c r="AL681" s="45"/>
      <c r="AM681" s="45"/>
      <c r="AN681" s="44">
        <f t="shared" si="119"/>
        <v>0</v>
      </c>
      <c r="AP681" s="396">
        <f t="array" ref="AP681">SUMPRODUCT(V$18:V$217*(H$18:H$217=$D681)*(J$18:J$217))</f>
        <v>0</v>
      </c>
      <c r="AQ681" s="397">
        <f t="shared" si="121"/>
        <v>0</v>
      </c>
      <c r="AR681" s="398">
        <f t="shared" si="122"/>
        <v>0</v>
      </c>
      <c r="AS681" s="397">
        <f t="array" ref="AS681">SUMPRODUCT(AF$18:AF$217*(H$18:H$217=$D681)*(J$18:J$217))</f>
        <v>0</v>
      </c>
      <c r="AT681" s="397">
        <f t="shared" si="123"/>
        <v>0</v>
      </c>
      <c r="AU681" s="398">
        <f t="shared" si="124"/>
        <v>0</v>
      </c>
      <c r="AV681" s="399" t="str">
        <f t="shared" si="125"/>
        <v/>
      </c>
    </row>
    <row r="682" spans="1:48" x14ac:dyDescent="0.2">
      <c r="A682" s="46">
        <f t="shared" si="120"/>
        <v>665</v>
      </c>
      <c r="B682" s="378" t="str">
        <f>IFERROR(VLOOKUP(G682,'AM23.Param'!$C$61:$D$407,2,FALSE),"")</f>
        <v/>
      </c>
      <c r="C682" s="379"/>
      <c r="D682" s="380"/>
      <c r="E682" s="379"/>
      <c r="F682" s="380"/>
      <c r="G682" s="379"/>
      <c r="H682" s="380"/>
      <c r="I682" s="381" t="str">
        <f t="shared" si="116"/>
        <v/>
      </c>
      <c r="J682" s="382"/>
      <c r="K682" s="382"/>
      <c r="L682" s="379"/>
      <c r="M682" s="380"/>
      <c r="N682" s="379"/>
      <c r="O682" s="379"/>
      <c r="P682" s="383"/>
      <c r="Q682" s="383"/>
      <c r="R682" s="383"/>
      <c r="S682" s="384">
        <f t="shared" si="117"/>
        <v>0</v>
      </c>
      <c r="U682" s="30">
        <v>665</v>
      </c>
      <c r="V682" s="42"/>
      <c r="X682" s="42"/>
      <c r="Y682" s="42"/>
      <c r="Z682" s="43">
        <f>SUMIFS('AM23.Financial Instruments'!O$7:O$223,'AM23.Financial Instruments'!$M$7:$M$223,D684)</f>
        <v>0</v>
      </c>
      <c r="AA682" s="42"/>
      <c r="AB682" s="42"/>
      <c r="AC682" s="42"/>
      <c r="AD682" s="44">
        <f t="shared" si="118"/>
        <v>0</v>
      </c>
      <c r="AF682" s="45"/>
      <c r="AH682" s="45"/>
      <c r="AI682" s="45"/>
      <c r="AJ682" s="45"/>
      <c r="AK682" s="45"/>
      <c r="AL682" s="45"/>
      <c r="AM682" s="45"/>
      <c r="AN682" s="44">
        <f t="shared" si="119"/>
        <v>0</v>
      </c>
      <c r="AP682" s="396">
        <f t="array" ref="AP682">SUMPRODUCT(V$18:V$217*(H$18:H$217=$D682)*(J$18:J$217))</f>
        <v>0</v>
      </c>
      <c r="AQ682" s="397">
        <f t="shared" si="121"/>
        <v>0</v>
      </c>
      <c r="AR682" s="398">
        <f t="shared" si="122"/>
        <v>0</v>
      </c>
      <c r="AS682" s="397">
        <f t="array" ref="AS682">SUMPRODUCT(AF$18:AF$217*(H$18:H$217=$D682)*(J$18:J$217))</f>
        <v>0</v>
      </c>
      <c r="AT682" s="397">
        <f t="shared" si="123"/>
        <v>0</v>
      </c>
      <c r="AU682" s="398">
        <f t="shared" si="124"/>
        <v>0</v>
      </c>
      <c r="AV682" s="399" t="str">
        <f t="shared" si="125"/>
        <v/>
      </c>
    </row>
    <row r="683" spans="1:48" x14ac:dyDescent="0.2">
      <c r="A683" s="46">
        <f t="shared" si="120"/>
        <v>666</v>
      </c>
      <c r="B683" s="378" t="str">
        <f>IFERROR(VLOOKUP(G683,'AM23.Param'!$C$61:$D$407,2,FALSE),"")</f>
        <v/>
      </c>
      <c r="C683" s="379"/>
      <c r="D683" s="380"/>
      <c r="E683" s="379"/>
      <c r="F683" s="380"/>
      <c r="G683" s="379"/>
      <c r="H683" s="380"/>
      <c r="I683" s="381" t="str">
        <f t="shared" si="116"/>
        <v/>
      </c>
      <c r="J683" s="382"/>
      <c r="K683" s="382"/>
      <c r="L683" s="379"/>
      <c r="M683" s="380"/>
      <c r="N683" s="379"/>
      <c r="O683" s="379"/>
      <c r="P683" s="383"/>
      <c r="Q683" s="383"/>
      <c r="R683" s="383"/>
      <c r="S683" s="384">
        <f t="shared" si="117"/>
        <v>0</v>
      </c>
      <c r="U683" s="30">
        <v>666</v>
      </c>
      <c r="V683" s="42"/>
      <c r="X683" s="42"/>
      <c r="Y683" s="42"/>
      <c r="Z683" s="43">
        <f>SUMIFS('AM23.Financial Instruments'!O$7:O$223,'AM23.Financial Instruments'!$M$7:$M$223,D685)</f>
        <v>0</v>
      </c>
      <c r="AA683" s="42"/>
      <c r="AB683" s="42"/>
      <c r="AC683" s="42"/>
      <c r="AD683" s="44">
        <f t="shared" si="118"/>
        <v>0</v>
      </c>
      <c r="AF683" s="45"/>
      <c r="AH683" s="45"/>
      <c r="AI683" s="45"/>
      <c r="AJ683" s="45"/>
      <c r="AK683" s="45"/>
      <c r="AL683" s="45"/>
      <c r="AM683" s="45"/>
      <c r="AN683" s="44">
        <f t="shared" si="119"/>
        <v>0</v>
      </c>
      <c r="AP683" s="396">
        <f t="array" ref="AP683">SUMPRODUCT(V$18:V$217*(H$18:H$217=$D683)*(J$18:J$217))</f>
        <v>0</v>
      </c>
      <c r="AQ683" s="397">
        <f t="shared" si="121"/>
        <v>0</v>
      </c>
      <c r="AR683" s="398">
        <f t="shared" si="122"/>
        <v>0</v>
      </c>
      <c r="AS683" s="397">
        <f t="array" ref="AS683">SUMPRODUCT(AF$18:AF$217*(H$18:H$217=$D683)*(J$18:J$217))</f>
        <v>0</v>
      </c>
      <c r="AT683" s="397">
        <f t="shared" si="123"/>
        <v>0</v>
      </c>
      <c r="AU683" s="398">
        <f t="shared" si="124"/>
        <v>0</v>
      </c>
      <c r="AV683" s="399" t="str">
        <f t="shared" si="125"/>
        <v/>
      </c>
    </row>
    <row r="684" spans="1:48" x14ac:dyDescent="0.2">
      <c r="A684" s="46">
        <f t="shared" si="120"/>
        <v>667</v>
      </c>
      <c r="B684" s="378" t="str">
        <f>IFERROR(VLOOKUP(G684,'AM23.Param'!$C$61:$D$407,2,FALSE),"")</f>
        <v/>
      </c>
      <c r="C684" s="379"/>
      <c r="D684" s="380"/>
      <c r="E684" s="379"/>
      <c r="F684" s="380"/>
      <c r="G684" s="379"/>
      <c r="H684" s="380"/>
      <c r="I684" s="381" t="str">
        <f t="shared" si="116"/>
        <v/>
      </c>
      <c r="J684" s="382"/>
      <c r="K684" s="382"/>
      <c r="L684" s="379"/>
      <c r="M684" s="380"/>
      <c r="N684" s="379"/>
      <c r="O684" s="379"/>
      <c r="P684" s="383"/>
      <c r="Q684" s="383"/>
      <c r="R684" s="383"/>
      <c r="S684" s="384">
        <f t="shared" si="117"/>
        <v>0</v>
      </c>
      <c r="U684" s="30">
        <v>667</v>
      </c>
      <c r="V684" s="42"/>
      <c r="X684" s="42"/>
      <c r="Y684" s="42"/>
      <c r="Z684" s="43">
        <f>SUMIFS('AM23.Financial Instruments'!O$7:O$223,'AM23.Financial Instruments'!$M$7:$M$223,D686)</f>
        <v>0</v>
      </c>
      <c r="AA684" s="42"/>
      <c r="AB684" s="42"/>
      <c r="AC684" s="42"/>
      <c r="AD684" s="44">
        <f t="shared" si="118"/>
        <v>0</v>
      </c>
      <c r="AF684" s="45"/>
      <c r="AH684" s="45"/>
      <c r="AI684" s="45"/>
      <c r="AJ684" s="45"/>
      <c r="AK684" s="45"/>
      <c r="AL684" s="45"/>
      <c r="AM684" s="45"/>
      <c r="AN684" s="44">
        <f t="shared" si="119"/>
        <v>0</v>
      </c>
      <c r="AP684" s="396">
        <f t="array" ref="AP684">SUMPRODUCT(V$18:V$217*(H$18:H$217=$D684)*(J$18:J$217))</f>
        <v>0</v>
      </c>
      <c r="AQ684" s="397">
        <f t="shared" si="121"/>
        <v>0</v>
      </c>
      <c r="AR684" s="398">
        <f t="shared" si="122"/>
        <v>0</v>
      </c>
      <c r="AS684" s="397">
        <f t="array" ref="AS684">SUMPRODUCT(AF$18:AF$217*(H$18:H$217=$D684)*(J$18:J$217))</f>
        <v>0</v>
      </c>
      <c r="AT684" s="397">
        <f t="shared" si="123"/>
        <v>0</v>
      </c>
      <c r="AU684" s="398">
        <f t="shared" si="124"/>
        <v>0</v>
      </c>
      <c r="AV684" s="399" t="str">
        <f t="shared" si="125"/>
        <v/>
      </c>
    </row>
    <row r="685" spans="1:48" x14ac:dyDescent="0.2">
      <c r="A685" s="46">
        <f t="shared" si="120"/>
        <v>668</v>
      </c>
      <c r="B685" s="378" t="str">
        <f>IFERROR(VLOOKUP(G685,'AM23.Param'!$C$61:$D$407,2,FALSE),"")</f>
        <v/>
      </c>
      <c r="C685" s="379"/>
      <c r="D685" s="380"/>
      <c r="E685" s="379"/>
      <c r="F685" s="380"/>
      <c r="G685" s="379"/>
      <c r="H685" s="380"/>
      <c r="I685" s="381" t="str">
        <f t="shared" si="116"/>
        <v/>
      </c>
      <c r="J685" s="382"/>
      <c r="K685" s="382"/>
      <c r="L685" s="379"/>
      <c r="M685" s="380"/>
      <c r="N685" s="379"/>
      <c r="O685" s="379"/>
      <c r="P685" s="383"/>
      <c r="Q685" s="383"/>
      <c r="R685" s="383"/>
      <c r="S685" s="384">
        <f t="shared" si="117"/>
        <v>0</v>
      </c>
      <c r="U685" s="30">
        <v>668</v>
      </c>
      <c r="V685" s="42"/>
      <c r="X685" s="42"/>
      <c r="Y685" s="42"/>
      <c r="Z685" s="43">
        <f>SUMIFS('AM23.Financial Instruments'!O$7:O$223,'AM23.Financial Instruments'!$M$7:$M$223,D687)</f>
        <v>0</v>
      </c>
      <c r="AA685" s="42"/>
      <c r="AB685" s="42"/>
      <c r="AC685" s="42"/>
      <c r="AD685" s="44">
        <f t="shared" si="118"/>
        <v>0</v>
      </c>
      <c r="AF685" s="45"/>
      <c r="AH685" s="45"/>
      <c r="AI685" s="45"/>
      <c r="AJ685" s="45"/>
      <c r="AK685" s="45"/>
      <c r="AL685" s="45"/>
      <c r="AM685" s="45"/>
      <c r="AN685" s="44">
        <f t="shared" si="119"/>
        <v>0</v>
      </c>
      <c r="AP685" s="396">
        <f t="array" ref="AP685">SUMPRODUCT(V$18:V$217*(H$18:H$217=$D685)*(J$18:J$217))</f>
        <v>0</v>
      </c>
      <c r="AQ685" s="397">
        <f t="shared" si="121"/>
        <v>0</v>
      </c>
      <c r="AR685" s="398">
        <f t="shared" si="122"/>
        <v>0</v>
      </c>
      <c r="AS685" s="397">
        <f t="array" ref="AS685">SUMPRODUCT(AF$18:AF$217*(H$18:H$217=$D685)*(J$18:J$217))</f>
        <v>0</v>
      </c>
      <c r="AT685" s="397">
        <f t="shared" si="123"/>
        <v>0</v>
      </c>
      <c r="AU685" s="398">
        <f t="shared" si="124"/>
        <v>0</v>
      </c>
      <c r="AV685" s="399" t="str">
        <f t="shared" si="125"/>
        <v/>
      </c>
    </row>
    <row r="686" spans="1:48" x14ac:dyDescent="0.2">
      <c r="A686" s="46">
        <f t="shared" si="120"/>
        <v>669</v>
      </c>
      <c r="B686" s="378" t="str">
        <f>IFERROR(VLOOKUP(G686,'AM23.Param'!$C$61:$D$407,2,FALSE),"")</f>
        <v/>
      </c>
      <c r="C686" s="379"/>
      <c r="D686" s="380"/>
      <c r="E686" s="379"/>
      <c r="F686" s="380"/>
      <c r="G686" s="379"/>
      <c r="H686" s="380"/>
      <c r="I686" s="381" t="str">
        <f t="shared" si="116"/>
        <v/>
      </c>
      <c r="J686" s="382"/>
      <c r="K686" s="382"/>
      <c r="L686" s="379"/>
      <c r="M686" s="380"/>
      <c r="N686" s="379"/>
      <c r="O686" s="379"/>
      <c r="P686" s="383"/>
      <c r="Q686" s="383"/>
      <c r="R686" s="383"/>
      <c r="S686" s="384">
        <f t="shared" si="117"/>
        <v>0</v>
      </c>
      <c r="U686" s="30">
        <v>669</v>
      </c>
      <c r="V686" s="42"/>
      <c r="X686" s="42"/>
      <c r="Y686" s="42"/>
      <c r="Z686" s="43">
        <f>SUMIFS('AM23.Financial Instruments'!O$7:O$223,'AM23.Financial Instruments'!$M$7:$M$223,D688)</f>
        <v>0</v>
      </c>
      <c r="AA686" s="42"/>
      <c r="AB686" s="42"/>
      <c r="AC686" s="42"/>
      <c r="AD686" s="44">
        <f t="shared" si="118"/>
        <v>0</v>
      </c>
      <c r="AF686" s="45"/>
      <c r="AH686" s="45"/>
      <c r="AI686" s="45"/>
      <c r="AJ686" s="45"/>
      <c r="AK686" s="45"/>
      <c r="AL686" s="45"/>
      <c r="AM686" s="45"/>
      <c r="AN686" s="44">
        <f t="shared" si="119"/>
        <v>0</v>
      </c>
      <c r="AP686" s="396">
        <f t="array" ref="AP686">SUMPRODUCT(V$18:V$217*(H$18:H$217=$D686)*(J$18:J$217))</f>
        <v>0</v>
      </c>
      <c r="AQ686" s="397">
        <f t="shared" si="121"/>
        <v>0</v>
      </c>
      <c r="AR686" s="398">
        <f t="shared" si="122"/>
        <v>0</v>
      </c>
      <c r="AS686" s="397">
        <f t="array" ref="AS686">SUMPRODUCT(AF$18:AF$217*(H$18:H$217=$D686)*(J$18:J$217))</f>
        <v>0</v>
      </c>
      <c r="AT686" s="397">
        <f t="shared" si="123"/>
        <v>0</v>
      </c>
      <c r="AU686" s="398">
        <f t="shared" si="124"/>
        <v>0</v>
      </c>
      <c r="AV686" s="399" t="str">
        <f t="shared" si="125"/>
        <v/>
      </c>
    </row>
    <row r="687" spans="1:48" x14ac:dyDescent="0.2">
      <c r="A687" s="46">
        <f t="shared" si="120"/>
        <v>670</v>
      </c>
      <c r="B687" s="378" t="str">
        <f>IFERROR(VLOOKUP(G687,'AM23.Param'!$C$61:$D$407,2,FALSE),"")</f>
        <v/>
      </c>
      <c r="C687" s="379"/>
      <c r="D687" s="380"/>
      <c r="E687" s="379"/>
      <c r="F687" s="380"/>
      <c r="G687" s="379"/>
      <c r="H687" s="380"/>
      <c r="I687" s="381" t="str">
        <f t="shared" si="116"/>
        <v/>
      </c>
      <c r="J687" s="382"/>
      <c r="K687" s="382"/>
      <c r="L687" s="379"/>
      <c r="M687" s="380"/>
      <c r="N687" s="379"/>
      <c r="O687" s="379"/>
      <c r="P687" s="383"/>
      <c r="Q687" s="383"/>
      <c r="R687" s="383"/>
      <c r="S687" s="384">
        <f t="shared" si="117"/>
        <v>0</v>
      </c>
      <c r="U687" s="30">
        <v>670</v>
      </c>
      <c r="V687" s="42"/>
      <c r="X687" s="42"/>
      <c r="Y687" s="42"/>
      <c r="Z687" s="43">
        <f>SUMIFS('AM23.Financial Instruments'!O$7:O$223,'AM23.Financial Instruments'!$M$7:$M$223,D689)</f>
        <v>0</v>
      </c>
      <c r="AA687" s="42"/>
      <c r="AB687" s="42"/>
      <c r="AC687" s="42"/>
      <c r="AD687" s="44">
        <f t="shared" si="118"/>
        <v>0</v>
      </c>
      <c r="AF687" s="45"/>
      <c r="AH687" s="45"/>
      <c r="AI687" s="45"/>
      <c r="AJ687" s="45"/>
      <c r="AK687" s="45"/>
      <c r="AL687" s="45"/>
      <c r="AM687" s="45"/>
      <c r="AN687" s="44">
        <f t="shared" si="119"/>
        <v>0</v>
      </c>
      <c r="AP687" s="396">
        <f t="array" ref="AP687">SUMPRODUCT(V$18:V$217*(H$18:H$217=$D687)*(J$18:J$217))</f>
        <v>0</v>
      </c>
      <c r="AQ687" s="397">
        <f t="shared" si="121"/>
        <v>0</v>
      </c>
      <c r="AR687" s="398">
        <f t="shared" si="122"/>
        <v>0</v>
      </c>
      <c r="AS687" s="397">
        <f t="array" ref="AS687">SUMPRODUCT(AF$18:AF$217*(H$18:H$217=$D687)*(J$18:J$217))</f>
        <v>0</v>
      </c>
      <c r="AT687" s="397">
        <f t="shared" si="123"/>
        <v>0</v>
      </c>
      <c r="AU687" s="398">
        <f t="shared" si="124"/>
        <v>0</v>
      </c>
      <c r="AV687" s="399" t="str">
        <f t="shared" si="125"/>
        <v/>
      </c>
    </row>
    <row r="688" spans="1:48" x14ac:dyDescent="0.2">
      <c r="A688" s="46">
        <f t="shared" si="120"/>
        <v>671</v>
      </c>
      <c r="B688" s="378" t="str">
        <f>IFERROR(VLOOKUP(G688,'AM23.Param'!$C$61:$D$407,2,FALSE),"")</f>
        <v/>
      </c>
      <c r="C688" s="379"/>
      <c r="D688" s="380"/>
      <c r="E688" s="379"/>
      <c r="F688" s="380"/>
      <c r="G688" s="379"/>
      <c r="H688" s="380"/>
      <c r="I688" s="381" t="str">
        <f t="shared" si="116"/>
        <v/>
      </c>
      <c r="J688" s="382"/>
      <c r="K688" s="382"/>
      <c r="L688" s="379"/>
      <c r="M688" s="380"/>
      <c r="N688" s="379"/>
      <c r="O688" s="379"/>
      <c r="P688" s="383"/>
      <c r="Q688" s="383"/>
      <c r="R688" s="383"/>
      <c r="S688" s="384">
        <f t="shared" si="117"/>
        <v>0</v>
      </c>
      <c r="U688" s="30">
        <v>671</v>
      </c>
      <c r="V688" s="42"/>
      <c r="X688" s="42"/>
      <c r="Y688" s="42"/>
      <c r="Z688" s="43">
        <f>SUMIFS('AM23.Financial Instruments'!O$7:O$223,'AM23.Financial Instruments'!$M$7:$M$223,D690)</f>
        <v>0</v>
      </c>
      <c r="AA688" s="42"/>
      <c r="AB688" s="42"/>
      <c r="AC688" s="42"/>
      <c r="AD688" s="44">
        <f t="shared" si="118"/>
        <v>0</v>
      </c>
      <c r="AF688" s="45"/>
      <c r="AH688" s="45"/>
      <c r="AI688" s="45"/>
      <c r="AJ688" s="45"/>
      <c r="AK688" s="45"/>
      <c r="AL688" s="45"/>
      <c r="AM688" s="45"/>
      <c r="AN688" s="44">
        <f t="shared" si="119"/>
        <v>0</v>
      </c>
      <c r="AP688" s="396">
        <f t="array" ref="AP688">SUMPRODUCT(V$18:V$217*(H$18:H$217=$D688)*(J$18:J$217))</f>
        <v>0</v>
      </c>
      <c r="AQ688" s="397">
        <f t="shared" si="121"/>
        <v>0</v>
      </c>
      <c r="AR688" s="398">
        <f t="shared" si="122"/>
        <v>0</v>
      </c>
      <c r="AS688" s="397">
        <f t="array" ref="AS688">SUMPRODUCT(AF$18:AF$217*(H$18:H$217=$D688)*(J$18:J$217))</f>
        <v>0</v>
      </c>
      <c r="AT688" s="397">
        <f t="shared" si="123"/>
        <v>0</v>
      </c>
      <c r="AU688" s="398">
        <f t="shared" si="124"/>
        <v>0</v>
      </c>
      <c r="AV688" s="399" t="str">
        <f t="shared" si="125"/>
        <v/>
      </c>
    </row>
    <row r="689" spans="1:48" x14ac:dyDescent="0.2">
      <c r="A689" s="46">
        <f t="shared" si="120"/>
        <v>672</v>
      </c>
      <c r="B689" s="378" t="str">
        <f>IFERROR(VLOOKUP(G689,'AM23.Param'!$C$61:$D$407,2,FALSE),"")</f>
        <v/>
      </c>
      <c r="C689" s="379"/>
      <c r="D689" s="380"/>
      <c r="E689" s="379"/>
      <c r="F689" s="380"/>
      <c r="G689" s="379"/>
      <c r="H689" s="380"/>
      <c r="I689" s="381" t="str">
        <f t="shared" si="116"/>
        <v/>
      </c>
      <c r="J689" s="382"/>
      <c r="K689" s="382"/>
      <c r="L689" s="379"/>
      <c r="M689" s="380"/>
      <c r="N689" s="379"/>
      <c r="O689" s="379"/>
      <c r="P689" s="383"/>
      <c r="Q689" s="383"/>
      <c r="R689" s="383"/>
      <c r="S689" s="384">
        <f t="shared" si="117"/>
        <v>0</v>
      </c>
      <c r="U689" s="30">
        <v>672</v>
      </c>
      <c r="V689" s="42"/>
      <c r="X689" s="42"/>
      <c r="Y689" s="42"/>
      <c r="Z689" s="43">
        <f>SUMIFS('AM23.Financial Instruments'!O$7:O$223,'AM23.Financial Instruments'!$M$7:$M$223,D691)</f>
        <v>0</v>
      </c>
      <c r="AA689" s="42"/>
      <c r="AB689" s="42"/>
      <c r="AC689" s="42"/>
      <c r="AD689" s="44">
        <f t="shared" si="118"/>
        <v>0</v>
      </c>
      <c r="AF689" s="45"/>
      <c r="AH689" s="45"/>
      <c r="AI689" s="45"/>
      <c r="AJ689" s="45"/>
      <c r="AK689" s="45"/>
      <c r="AL689" s="45"/>
      <c r="AM689" s="45"/>
      <c r="AN689" s="44">
        <f t="shared" si="119"/>
        <v>0</v>
      </c>
      <c r="AP689" s="396">
        <f t="array" ref="AP689">SUMPRODUCT(V$18:V$217*(H$18:H$217=$D689)*(J$18:J$217))</f>
        <v>0</v>
      </c>
      <c r="AQ689" s="397">
        <f t="shared" si="121"/>
        <v>0</v>
      </c>
      <c r="AR689" s="398">
        <f t="shared" si="122"/>
        <v>0</v>
      </c>
      <c r="AS689" s="397">
        <f t="array" ref="AS689">SUMPRODUCT(AF$18:AF$217*(H$18:H$217=$D689)*(J$18:J$217))</f>
        <v>0</v>
      </c>
      <c r="AT689" s="397">
        <f t="shared" si="123"/>
        <v>0</v>
      </c>
      <c r="AU689" s="398">
        <f t="shared" si="124"/>
        <v>0</v>
      </c>
      <c r="AV689" s="399" t="str">
        <f t="shared" si="125"/>
        <v/>
      </c>
    </row>
    <row r="690" spans="1:48" x14ac:dyDescent="0.2">
      <c r="A690" s="46">
        <f t="shared" si="120"/>
        <v>673</v>
      </c>
      <c r="B690" s="378" t="str">
        <f>IFERROR(VLOOKUP(G690,'AM23.Param'!$C$61:$D$407,2,FALSE),"")</f>
        <v/>
      </c>
      <c r="C690" s="379"/>
      <c r="D690" s="380"/>
      <c r="E690" s="379"/>
      <c r="F690" s="380"/>
      <c r="G690" s="379"/>
      <c r="H690" s="380"/>
      <c r="I690" s="381" t="str">
        <f t="shared" si="116"/>
        <v/>
      </c>
      <c r="J690" s="382"/>
      <c r="K690" s="382"/>
      <c r="L690" s="379"/>
      <c r="M690" s="380"/>
      <c r="N690" s="379"/>
      <c r="O690" s="379"/>
      <c r="P690" s="383"/>
      <c r="Q690" s="383"/>
      <c r="R690" s="383"/>
      <c r="S690" s="384">
        <f t="shared" si="117"/>
        <v>0</v>
      </c>
      <c r="U690" s="30">
        <v>673</v>
      </c>
      <c r="V690" s="42"/>
      <c r="X690" s="42"/>
      <c r="Y690" s="42"/>
      <c r="Z690" s="43">
        <f>SUMIFS('AM23.Financial Instruments'!O$7:O$223,'AM23.Financial Instruments'!$M$7:$M$223,D692)</f>
        <v>0</v>
      </c>
      <c r="AA690" s="42"/>
      <c r="AB690" s="42"/>
      <c r="AC690" s="42"/>
      <c r="AD690" s="44">
        <f t="shared" si="118"/>
        <v>0</v>
      </c>
      <c r="AF690" s="45"/>
      <c r="AH690" s="45"/>
      <c r="AI690" s="45"/>
      <c r="AJ690" s="45"/>
      <c r="AK690" s="45"/>
      <c r="AL690" s="45"/>
      <c r="AM690" s="45"/>
      <c r="AN690" s="44">
        <f t="shared" si="119"/>
        <v>0</v>
      </c>
      <c r="AP690" s="396">
        <f t="array" ref="AP690">SUMPRODUCT(V$18:V$217*(H$18:H$217=$D690)*(J$18:J$217))</f>
        <v>0</v>
      </c>
      <c r="AQ690" s="397">
        <f t="shared" si="121"/>
        <v>0</v>
      </c>
      <c r="AR690" s="398">
        <f t="shared" si="122"/>
        <v>0</v>
      </c>
      <c r="AS690" s="397">
        <f t="array" ref="AS690">SUMPRODUCT(AF$18:AF$217*(H$18:H$217=$D690)*(J$18:J$217))</f>
        <v>0</v>
      </c>
      <c r="AT690" s="397">
        <f t="shared" si="123"/>
        <v>0</v>
      </c>
      <c r="AU690" s="398">
        <f t="shared" si="124"/>
        <v>0</v>
      </c>
      <c r="AV690" s="399" t="str">
        <f t="shared" si="125"/>
        <v/>
      </c>
    </row>
    <row r="691" spans="1:48" x14ac:dyDescent="0.2">
      <c r="A691" s="46">
        <f t="shared" si="120"/>
        <v>674</v>
      </c>
      <c r="B691" s="378" t="str">
        <f>IFERROR(VLOOKUP(G691,'AM23.Param'!$C$61:$D$407,2,FALSE),"")</f>
        <v/>
      </c>
      <c r="C691" s="379"/>
      <c r="D691" s="380"/>
      <c r="E691" s="379"/>
      <c r="F691" s="380"/>
      <c r="G691" s="379"/>
      <c r="H691" s="380"/>
      <c r="I691" s="381" t="str">
        <f t="shared" si="116"/>
        <v/>
      </c>
      <c r="J691" s="382"/>
      <c r="K691" s="382"/>
      <c r="L691" s="379"/>
      <c r="M691" s="380"/>
      <c r="N691" s="379"/>
      <c r="O691" s="379"/>
      <c r="P691" s="383"/>
      <c r="Q691" s="383"/>
      <c r="R691" s="383"/>
      <c r="S691" s="384">
        <f t="shared" si="117"/>
        <v>0</v>
      </c>
      <c r="U691" s="30">
        <v>674</v>
      </c>
      <c r="V691" s="42"/>
      <c r="X691" s="42"/>
      <c r="Y691" s="42"/>
      <c r="Z691" s="43">
        <f>SUMIFS('AM23.Financial Instruments'!O$7:O$223,'AM23.Financial Instruments'!$M$7:$M$223,D693)</f>
        <v>0</v>
      </c>
      <c r="AA691" s="42"/>
      <c r="AB691" s="42"/>
      <c r="AC691" s="42"/>
      <c r="AD691" s="44">
        <f t="shared" si="118"/>
        <v>0</v>
      </c>
      <c r="AF691" s="45"/>
      <c r="AH691" s="45"/>
      <c r="AI691" s="45"/>
      <c r="AJ691" s="45"/>
      <c r="AK691" s="45"/>
      <c r="AL691" s="45"/>
      <c r="AM691" s="45"/>
      <c r="AN691" s="44">
        <f t="shared" si="119"/>
        <v>0</v>
      </c>
      <c r="AP691" s="396">
        <f t="array" ref="AP691">SUMPRODUCT(V$18:V$217*(H$18:H$217=$D691)*(J$18:J$217))</f>
        <v>0</v>
      </c>
      <c r="AQ691" s="397">
        <f t="shared" si="121"/>
        <v>0</v>
      </c>
      <c r="AR691" s="398">
        <f t="shared" si="122"/>
        <v>0</v>
      </c>
      <c r="AS691" s="397">
        <f t="array" ref="AS691">SUMPRODUCT(AF$18:AF$217*(H$18:H$217=$D691)*(J$18:J$217))</f>
        <v>0</v>
      </c>
      <c r="AT691" s="397">
        <f t="shared" si="123"/>
        <v>0</v>
      </c>
      <c r="AU691" s="398">
        <f t="shared" si="124"/>
        <v>0</v>
      </c>
      <c r="AV691" s="399" t="str">
        <f t="shared" si="125"/>
        <v/>
      </c>
    </row>
    <row r="692" spans="1:48" x14ac:dyDescent="0.2">
      <c r="A692" s="46">
        <f t="shared" si="120"/>
        <v>675</v>
      </c>
      <c r="B692" s="378" t="str">
        <f>IFERROR(VLOOKUP(G692,'AM23.Param'!$C$61:$D$407,2,FALSE),"")</f>
        <v/>
      </c>
      <c r="C692" s="379"/>
      <c r="D692" s="380"/>
      <c r="E692" s="379"/>
      <c r="F692" s="380"/>
      <c r="G692" s="379"/>
      <c r="H692" s="380"/>
      <c r="I692" s="381" t="str">
        <f t="shared" si="116"/>
        <v/>
      </c>
      <c r="J692" s="382"/>
      <c r="K692" s="382"/>
      <c r="L692" s="379"/>
      <c r="M692" s="380"/>
      <c r="N692" s="379"/>
      <c r="O692" s="379"/>
      <c r="P692" s="383"/>
      <c r="Q692" s="383"/>
      <c r="R692" s="383"/>
      <c r="S692" s="384">
        <f t="shared" si="117"/>
        <v>0</v>
      </c>
      <c r="U692" s="30">
        <v>675</v>
      </c>
      <c r="V692" s="42"/>
      <c r="X692" s="42"/>
      <c r="Y692" s="42"/>
      <c r="Z692" s="43">
        <f>SUMIFS('AM23.Financial Instruments'!O$7:O$223,'AM23.Financial Instruments'!$M$7:$M$223,D694)</f>
        <v>0</v>
      </c>
      <c r="AA692" s="42"/>
      <c r="AB692" s="42"/>
      <c r="AC692" s="42"/>
      <c r="AD692" s="44">
        <f t="shared" si="118"/>
        <v>0</v>
      </c>
      <c r="AF692" s="45"/>
      <c r="AH692" s="45"/>
      <c r="AI692" s="45"/>
      <c r="AJ692" s="45"/>
      <c r="AK692" s="45"/>
      <c r="AL692" s="45"/>
      <c r="AM692" s="45"/>
      <c r="AN692" s="44">
        <f t="shared" si="119"/>
        <v>0</v>
      </c>
      <c r="AP692" s="396">
        <f t="array" ref="AP692">SUMPRODUCT(V$18:V$217*(H$18:H$217=$D692)*(J$18:J$217))</f>
        <v>0</v>
      </c>
      <c r="AQ692" s="397">
        <f t="shared" si="121"/>
        <v>0</v>
      </c>
      <c r="AR692" s="398">
        <f t="shared" si="122"/>
        <v>0</v>
      </c>
      <c r="AS692" s="397">
        <f t="array" ref="AS692">SUMPRODUCT(AF$18:AF$217*(H$18:H$217=$D692)*(J$18:J$217))</f>
        <v>0</v>
      </c>
      <c r="AT692" s="397">
        <f t="shared" si="123"/>
        <v>0</v>
      </c>
      <c r="AU692" s="398">
        <f t="shared" si="124"/>
        <v>0</v>
      </c>
      <c r="AV692" s="399" t="str">
        <f t="shared" si="125"/>
        <v/>
      </c>
    </row>
    <row r="693" spans="1:48" x14ac:dyDescent="0.2">
      <c r="A693" s="46">
        <f t="shared" si="120"/>
        <v>676</v>
      </c>
      <c r="B693" s="378" t="str">
        <f>IFERROR(VLOOKUP(G693,'AM23.Param'!$C$61:$D$407,2,FALSE),"")</f>
        <v/>
      </c>
      <c r="C693" s="379"/>
      <c r="D693" s="380"/>
      <c r="E693" s="379"/>
      <c r="F693" s="380"/>
      <c r="G693" s="379"/>
      <c r="H693" s="380"/>
      <c r="I693" s="381" t="str">
        <f t="shared" si="116"/>
        <v/>
      </c>
      <c r="J693" s="382"/>
      <c r="K693" s="382"/>
      <c r="L693" s="379"/>
      <c r="M693" s="380"/>
      <c r="N693" s="379"/>
      <c r="O693" s="379"/>
      <c r="P693" s="383"/>
      <c r="Q693" s="383"/>
      <c r="R693" s="383"/>
      <c r="S693" s="384">
        <f t="shared" si="117"/>
        <v>0</v>
      </c>
      <c r="U693" s="30">
        <v>676</v>
      </c>
      <c r="V693" s="42"/>
      <c r="X693" s="42"/>
      <c r="Y693" s="42"/>
      <c r="Z693" s="43">
        <f>SUMIFS('AM23.Financial Instruments'!O$7:O$223,'AM23.Financial Instruments'!$M$7:$M$223,D695)</f>
        <v>0</v>
      </c>
      <c r="AA693" s="42"/>
      <c r="AB693" s="42"/>
      <c r="AC693" s="42"/>
      <c r="AD693" s="44">
        <f t="shared" si="118"/>
        <v>0</v>
      </c>
      <c r="AF693" s="45"/>
      <c r="AH693" s="45"/>
      <c r="AI693" s="45"/>
      <c r="AJ693" s="45"/>
      <c r="AK693" s="45"/>
      <c r="AL693" s="45"/>
      <c r="AM693" s="45"/>
      <c r="AN693" s="44">
        <f t="shared" si="119"/>
        <v>0</v>
      </c>
      <c r="AP693" s="396">
        <f t="array" ref="AP693">SUMPRODUCT(V$18:V$217*(H$18:H$217=$D693)*(J$18:J$217))</f>
        <v>0</v>
      </c>
      <c r="AQ693" s="397">
        <f t="shared" si="121"/>
        <v>0</v>
      </c>
      <c r="AR693" s="398">
        <f t="shared" si="122"/>
        <v>0</v>
      </c>
      <c r="AS693" s="397">
        <f t="array" ref="AS693">SUMPRODUCT(AF$18:AF$217*(H$18:H$217=$D693)*(J$18:J$217))</f>
        <v>0</v>
      </c>
      <c r="AT693" s="397">
        <f t="shared" si="123"/>
        <v>0</v>
      </c>
      <c r="AU693" s="398">
        <f t="shared" si="124"/>
        <v>0</v>
      </c>
      <c r="AV693" s="399" t="str">
        <f t="shared" si="125"/>
        <v/>
      </c>
    </row>
    <row r="694" spans="1:48" x14ac:dyDescent="0.2">
      <c r="A694" s="46">
        <f t="shared" si="120"/>
        <v>677</v>
      </c>
      <c r="B694" s="378" t="str">
        <f>IFERROR(VLOOKUP(G694,'AM23.Param'!$C$61:$D$407,2,FALSE),"")</f>
        <v/>
      </c>
      <c r="C694" s="379"/>
      <c r="D694" s="380"/>
      <c r="E694" s="379"/>
      <c r="F694" s="380"/>
      <c r="G694" s="379"/>
      <c r="H694" s="380"/>
      <c r="I694" s="381" t="str">
        <f t="shared" si="116"/>
        <v/>
      </c>
      <c r="J694" s="382"/>
      <c r="K694" s="382"/>
      <c r="L694" s="379"/>
      <c r="M694" s="380"/>
      <c r="N694" s="379"/>
      <c r="O694" s="379"/>
      <c r="P694" s="383"/>
      <c r="Q694" s="383"/>
      <c r="R694" s="383"/>
      <c r="S694" s="384">
        <f t="shared" si="117"/>
        <v>0</v>
      </c>
      <c r="U694" s="30">
        <v>677</v>
      </c>
      <c r="V694" s="42"/>
      <c r="X694" s="42"/>
      <c r="Y694" s="42"/>
      <c r="Z694" s="43">
        <f>SUMIFS('AM23.Financial Instruments'!O$7:O$223,'AM23.Financial Instruments'!$M$7:$M$223,D696)</f>
        <v>0</v>
      </c>
      <c r="AA694" s="42"/>
      <c r="AB694" s="42"/>
      <c r="AC694" s="42"/>
      <c r="AD694" s="44">
        <f t="shared" si="118"/>
        <v>0</v>
      </c>
      <c r="AF694" s="45"/>
      <c r="AH694" s="45"/>
      <c r="AI694" s="45"/>
      <c r="AJ694" s="45"/>
      <c r="AK694" s="45"/>
      <c r="AL694" s="45"/>
      <c r="AM694" s="45"/>
      <c r="AN694" s="44">
        <f t="shared" si="119"/>
        <v>0</v>
      </c>
      <c r="AP694" s="396">
        <f t="array" ref="AP694">SUMPRODUCT(V$18:V$217*(H$18:H$217=$D694)*(J$18:J$217))</f>
        <v>0</v>
      </c>
      <c r="AQ694" s="397">
        <f t="shared" si="121"/>
        <v>0</v>
      </c>
      <c r="AR694" s="398">
        <f t="shared" si="122"/>
        <v>0</v>
      </c>
      <c r="AS694" s="397">
        <f t="array" ref="AS694">SUMPRODUCT(AF$18:AF$217*(H$18:H$217=$D694)*(J$18:J$217))</f>
        <v>0</v>
      </c>
      <c r="AT694" s="397">
        <f t="shared" si="123"/>
        <v>0</v>
      </c>
      <c r="AU694" s="398">
        <f t="shared" si="124"/>
        <v>0</v>
      </c>
      <c r="AV694" s="399" t="str">
        <f t="shared" si="125"/>
        <v/>
      </c>
    </row>
    <row r="695" spans="1:48" x14ac:dyDescent="0.2">
      <c r="A695" s="46">
        <f t="shared" si="120"/>
        <v>678</v>
      </c>
      <c r="B695" s="378" t="str">
        <f>IFERROR(VLOOKUP(G695,'AM23.Param'!$C$61:$D$407,2,FALSE),"")</f>
        <v/>
      </c>
      <c r="C695" s="379"/>
      <c r="D695" s="380"/>
      <c r="E695" s="379"/>
      <c r="F695" s="380"/>
      <c r="G695" s="379"/>
      <c r="H695" s="380"/>
      <c r="I695" s="381" t="str">
        <f t="shared" si="116"/>
        <v/>
      </c>
      <c r="J695" s="382"/>
      <c r="K695" s="382"/>
      <c r="L695" s="379"/>
      <c r="M695" s="380"/>
      <c r="N695" s="379"/>
      <c r="O695" s="379"/>
      <c r="P695" s="383"/>
      <c r="Q695" s="383"/>
      <c r="R695" s="383"/>
      <c r="S695" s="384">
        <f t="shared" si="117"/>
        <v>0</v>
      </c>
      <c r="U695" s="30">
        <v>678</v>
      </c>
      <c r="V695" s="42"/>
      <c r="X695" s="42"/>
      <c r="Y695" s="42"/>
      <c r="Z695" s="43">
        <f>SUMIFS('AM23.Financial Instruments'!O$7:O$223,'AM23.Financial Instruments'!$M$7:$M$223,D697)</f>
        <v>0</v>
      </c>
      <c r="AA695" s="42"/>
      <c r="AB695" s="42"/>
      <c r="AC695" s="42"/>
      <c r="AD695" s="44">
        <f t="shared" si="118"/>
        <v>0</v>
      </c>
      <c r="AF695" s="45"/>
      <c r="AH695" s="45"/>
      <c r="AI695" s="45"/>
      <c r="AJ695" s="45"/>
      <c r="AK695" s="45"/>
      <c r="AL695" s="45"/>
      <c r="AM695" s="45"/>
      <c r="AN695" s="44">
        <f t="shared" si="119"/>
        <v>0</v>
      </c>
      <c r="AP695" s="396">
        <f t="array" ref="AP695">SUMPRODUCT(V$18:V$217*(H$18:H$217=$D695)*(J$18:J$217))</f>
        <v>0</v>
      </c>
      <c r="AQ695" s="397">
        <f t="shared" si="121"/>
        <v>0</v>
      </c>
      <c r="AR695" s="398">
        <f t="shared" si="122"/>
        <v>0</v>
      </c>
      <c r="AS695" s="397">
        <f t="array" ref="AS695">SUMPRODUCT(AF$18:AF$217*(H$18:H$217=$D695)*(J$18:J$217))</f>
        <v>0</v>
      </c>
      <c r="AT695" s="397">
        <f t="shared" si="123"/>
        <v>0</v>
      </c>
      <c r="AU695" s="398">
        <f t="shared" si="124"/>
        <v>0</v>
      </c>
      <c r="AV695" s="399" t="str">
        <f t="shared" si="125"/>
        <v/>
      </c>
    </row>
    <row r="696" spans="1:48" x14ac:dyDescent="0.2">
      <c r="A696" s="46">
        <f t="shared" si="120"/>
        <v>679</v>
      </c>
      <c r="B696" s="378" t="str">
        <f>IFERROR(VLOOKUP(G696,'AM23.Param'!$C$61:$D$407,2,FALSE),"")</f>
        <v/>
      </c>
      <c r="C696" s="379"/>
      <c r="D696" s="380"/>
      <c r="E696" s="379"/>
      <c r="F696" s="380"/>
      <c r="G696" s="379"/>
      <c r="H696" s="380"/>
      <c r="I696" s="381" t="str">
        <f t="shared" si="116"/>
        <v/>
      </c>
      <c r="J696" s="382"/>
      <c r="K696" s="382"/>
      <c r="L696" s="379"/>
      <c r="M696" s="380"/>
      <c r="N696" s="379"/>
      <c r="O696" s="379"/>
      <c r="P696" s="383"/>
      <c r="Q696" s="383"/>
      <c r="R696" s="383"/>
      <c r="S696" s="384">
        <f t="shared" si="117"/>
        <v>0</v>
      </c>
      <c r="U696" s="30">
        <v>679</v>
      </c>
      <c r="V696" s="42"/>
      <c r="X696" s="42"/>
      <c r="Y696" s="42"/>
      <c r="Z696" s="43">
        <f>SUMIFS('AM23.Financial Instruments'!O$7:O$223,'AM23.Financial Instruments'!$M$7:$M$223,D698)</f>
        <v>0</v>
      </c>
      <c r="AA696" s="42"/>
      <c r="AB696" s="42"/>
      <c r="AC696" s="42"/>
      <c r="AD696" s="44">
        <f t="shared" si="118"/>
        <v>0</v>
      </c>
      <c r="AF696" s="45"/>
      <c r="AH696" s="45"/>
      <c r="AI696" s="45"/>
      <c r="AJ696" s="45"/>
      <c r="AK696" s="45"/>
      <c r="AL696" s="45"/>
      <c r="AM696" s="45"/>
      <c r="AN696" s="44">
        <f t="shared" si="119"/>
        <v>0</v>
      </c>
      <c r="AP696" s="396">
        <f t="array" ref="AP696">SUMPRODUCT(V$18:V$217*(H$18:H$217=$D696)*(J$18:J$217))</f>
        <v>0</v>
      </c>
      <c r="AQ696" s="397">
        <f t="shared" si="121"/>
        <v>0</v>
      </c>
      <c r="AR696" s="398">
        <f t="shared" si="122"/>
        <v>0</v>
      </c>
      <c r="AS696" s="397">
        <f t="array" ref="AS696">SUMPRODUCT(AF$18:AF$217*(H$18:H$217=$D696)*(J$18:J$217))</f>
        <v>0</v>
      </c>
      <c r="AT696" s="397">
        <f t="shared" si="123"/>
        <v>0</v>
      </c>
      <c r="AU696" s="398">
        <f t="shared" si="124"/>
        <v>0</v>
      </c>
      <c r="AV696" s="399" t="str">
        <f t="shared" si="125"/>
        <v/>
      </c>
    </row>
    <row r="697" spans="1:48" x14ac:dyDescent="0.2">
      <c r="A697" s="46">
        <f t="shared" si="120"/>
        <v>680</v>
      </c>
      <c r="B697" s="378" t="str">
        <f>IFERROR(VLOOKUP(G697,'AM23.Param'!$C$61:$D$407,2,FALSE),"")</f>
        <v/>
      </c>
      <c r="C697" s="379"/>
      <c r="D697" s="380"/>
      <c r="E697" s="379"/>
      <c r="F697" s="380"/>
      <c r="G697" s="379"/>
      <c r="H697" s="380"/>
      <c r="I697" s="381" t="str">
        <f t="shared" si="116"/>
        <v/>
      </c>
      <c r="J697" s="382"/>
      <c r="K697" s="382"/>
      <c r="L697" s="379"/>
      <c r="M697" s="380"/>
      <c r="N697" s="379"/>
      <c r="O697" s="379"/>
      <c r="P697" s="383"/>
      <c r="Q697" s="383"/>
      <c r="R697" s="383"/>
      <c r="S697" s="384">
        <f t="shared" si="117"/>
        <v>0</v>
      </c>
      <c r="U697" s="30">
        <v>680</v>
      </c>
      <c r="V697" s="42"/>
      <c r="X697" s="42"/>
      <c r="Y697" s="42"/>
      <c r="Z697" s="43">
        <f>SUMIFS('AM23.Financial Instruments'!O$7:O$223,'AM23.Financial Instruments'!$M$7:$M$223,D699)</f>
        <v>0</v>
      </c>
      <c r="AA697" s="42"/>
      <c r="AB697" s="42"/>
      <c r="AC697" s="42"/>
      <c r="AD697" s="44">
        <f t="shared" si="118"/>
        <v>0</v>
      </c>
      <c r="AF697" s="45"/>
      <c r="AH697" s="45"/>
      <c r="AI697" s="45"/>
      <c r="AJ697" s="45"/>
      <c r="AK697" s="45"/>
      <c r="AL697" s="45"/>
      <c r="AM697" s="45"/>
      <c r="AN697" s="44">
        <f t="shared" si="119"/>
        <v>0</v>
      </c>
      <c r="AP697" s="396">
        <f t="array" ref="AP697">SUMPRODUCT(V$18:V$217*(H$18:H$217=$D697)*(J$18:J$217))</f>
        <v>0</v>
      </c>
      <c r="AQ697" s="397">
        <f t="shared" si="121"/>
        <v>0</v>
      </c>
      <c r="AR697" s="398">
        <f t="shared" si="122"/>
        <v>0</v>
      </c>
      <c r="AS697" s="397">
        <f t="array" ref="AS697">SUMPRODUCT(AF$18:AF$217*(H$18:H$217=$D697)*(J$18:J$217))</f>
        <v>0</v>
      </c>
      <c r="AT697" s="397">
        <f t="shared" si="123"/>
        <v>0</v>
      </c>
      <c r="AU697" s="398">
        <f t="shared" si="124"/>
        <v>0</v>
      </c>
      <c r="AV697" s="399" t="str">
        <f t="shared" si="125"/>
        <v/>
      </c>
    </row>
    <row r="698" spans="1:48" x14ac:dyDescent="0.2">
      <c r="A698" s="46">
        <f t="shared" si="120"/>
        <v>681</v>
      </c>
      <c r="B698" s="378" t="str">
        <f>IFERROR(VLOOKUP(G698,'AM23.Param'!$C$61:$D$407,2,FALSE),"")</f>
        <v/>
      </c>
      <c r="C698" s="379"/>
      <c r="D698" s="380"/>
      <c r="E698" s="379"/>
      <c r="F698" s="380"/>
      <c r="G698" s="379"/>
      <c r="H698" s="380"/>
      <c r="I698" s="381" t="str">
        <f t="shared" si="116"/>
        <v/>
      </c>
      <c r="J698" s="382"/>
      <c r="K698" s="382"/>
      <c r="L698" s="379"/>
      <c r="M698" s="380"/>
      <c r="N698" s="379"/>
      <c r="O698" s="379"/>
      <c r="P698" s="383"/>
      <c r="Q698" s="383"/>
      <c r="R698" s="383"/>
      <c r="S698" s="384">
        <f t="shared" si="117"/>
        <v>0</v>
      </c>
      <c r="U698" s="30">
        <v>681</v>
      </c>
      <c r="V698" s="42"/>
      <c r="X698" s="42"/>
      <c r="Y698" s="42"/>
      <c r="Z698" s="43">
        <f>SUMIFS('AM23.Financial Instruments'!O$7:O$223,'AM23.Financial Instruments'!$M$7:$M$223,D700)</f>
        <v>0</v>
      </c>
      <c r="AA698" s="42"/>
      <c r="AB698" s="42"/>
      <c r="AC698" s="42"/>
      <c r="AD698" s="44">
        <f t="shared" si="118"/>
        <v>0</v>
      </c>
      <c r="AF698" s="45"/>
      <c r="AH698" s="45"/>
      <c r="AI698" s="45"/>
      <c r="AJ698" s="45"/>
      <c r="AK698" s="45"/>
      <c r="AL698" s="45"/>
      <c r="AM698" s="45"/>
      <c r="AN698" s="44">
        <f t="shared" si="119"/>
        <v>0</v>
      </c>
      <c r="AP698" s="396">
        <f t="array" ref="AP698">SUMPRODUCT(V$18:V$217*(H$18:H$217=$D698)*(J$18:J$217))</f>
        <v>0</v>
      </c>
      <c r="AQ698" s="397">
        <f t="shared" si="121"/>
        <v>0</v>
      </c>
      <c r="AR698" s="398">
        <f t="shared" si="122"/>
        <v>0</v>
      </c>
      <c r="AS698" s="397">
        <f t="array" ref="AS698">SUMPRODUCT(AF$18:AF$217*(H$18:H$217=$D698)*(J$18:J$217))</f>
        <v>0</v>
      </c>
      <c r="AT698" s="397">
        <f t="shared" si="123"/>
        <v>0</v>
      </c>
      <c r="AU698" s="398">
        <f t="shared" si="124"/>
        <v>0</v>
      </c>
      <c r="AV698" s="399" t="str">
        <f t="shared" si="125"/>
        <v/>
      </c>
    </row>
    <row r="699" spans="1:48" x14ac:dyDescent="0.2">
      <c r="A699" s="46">
        <f t="shared" si="120"/>
        <v>682</v>
      </c>
      <c r="B699" s="378" t="str">
        <f>IFERROR(VLOOKUP(G699,'AM23.Param'!$C$61:$D$407,2,FALSE),"")</f>
        <v/>
      </c>
      <c r="C699" s="379"/>
      <c r="D699" s="380"/>
      <c r="E699" s="379"/>
      <c r="F699" s="380"/>
      <c r="G699" s="379"/>
      <c r="H699" s="380"/>
      <c r="I699" s="381" t="str">
        <f t="shared" si="116"/>
        <v/>
      </c>
      <c r="J699" s="382"/>
      <c r="K699" s="382"/>
      <c r="L699" s="379"/>
      <c r="M699" s="380"/>
      <c r="N699" s="379"/>
      <c r="O699" s="379"/>
      <c r="P699" s="383"/>
      <c r="Q699" s="383"/>
      <c r="R699" s="383"/>
      <c r="S699" s="384">
        <f t="shared" si="117"/>
        <v>0</v>
      </c>
      <c r="U699" s="30">
        <v>682</v>
      </c>
      <c r="V699" s="42"/>
      <c r="X699" s="42"/>
      <c r="Y699" s="42"/>
      <c r="Z699" s="43">
        <f>SUMIFS('AM23.Financial Instruments'!O$7:O$223,'AM23.Financial Instruments'!$M$7:$M$223,D701)</f>
        <v>0</v>
      </c>
      <c r="AA699" s="42"/>
      <c r="AB699" s="42"/>
      <c r="AC699" s="42"/>
      <c r="AD699" s="44">
        <f t="shared" si="118"/>
        <v>0</v>
      </c>
      <c r="AF699" s="45"/>
      <c r="AH699" s="45"/>
      <c r="AI699" s="45"/>
      <c r="AJ699" s="45"/>
      <c r="AK699" s="45"/>
      <c r="AL699" s="45"/>
      <c r="AM699" s="45"/>
      <c r="AN699" s="44">
        <f t="shared" si="119"/>
        <v>0</v>
      </c>
      <c r="AP699" s="396">
        <f t="array" ref="AP699">SUMPRODUCT(V$18:V$217*(H$18:H$217=$D699)*(J$18:J$217))</f>
        <v>0</v>
      </c>
      <c r="AQ699" s="397">
        <f t="shared" si="121"/>
        <v>0</v>
      </c>
      <c r="AR699" s="398">
        <f t="shared" si="122"/>
        <v>0</v>
      </c>
      <c r="AS699" s="397">
        <f t="array" ref="AS699">SUMPRODUCT(AF$18:AF$217*(H$18:H$217=$D699)*(J$18:J$217))</f>
        <v>0</v>
      </c>
      <c r="AT699" s="397">
        <f t="shared" si="123"/>
        <v>0</v>
      </c>
      <c r="AU699" s="398">
        <f t="shared" si="124"/>
        <v>0</v>
      </c>
      <c r="AV699" s="399" t="str">
        <f t="shared" si="125"/>
        <v/>
      </c>
    </row>
    <row r="700" spans="1:48" x14ac:dyDescent="0.2">
      <c r="A700" s="46">
        <f t="shared" si="120"/>
        <v>683</v>
      </c>
      <c r="B700" s="378" t="str">
        <f>IFERROR(VLOOKUP(G700,'AM23.Param'!$C$61:$D$407,2,FALSE),"")</f>
        <v/>
      </c>
      <c r="C700" s="379"/>
      <c r="D700" s="380"/>
      <c r="E700" s="379"/>
      <c r="F700" s="380"/>
      <c r="G700" s="379"/>
      <c r="H700" s="380"/>
      <c r="I700" s="381" t="str">
        <f t="shared" si="116"/>
        <v/>
      </c>
      <c r="J700" s="382"/>
      <c r="K700" s="382"/>
      <c r="L700" s="379"/>
      <c r="M700" s="380"/>
      <c r="N700" s="379"/>
      <c r="O700" s="379"/>
      <c r="P700" s="383"/>
      <c r="Q700" s="383"/>
      <c r="R700" s="383"/>
      <c r="S700" s="384">
        <f t="shared" si="117"/>
        <v>0</v>
      </c>
      <c r="U700" s="30">
        <v>683</v>
      </c>
      <c r="V700" s="42"/>
      <c r="X700" s="42"/>
      <c r="Y700" s="42"/>
      <c r="Z700" s="43">
        <f>SUMIFS('AM23.Financial Instruments'!O$7:O$223,'AM23.Financial Instruments'!$M$7:$M$223,D702)</f>
        <v>0</v>
      </c>
      <c r="AA700" s="42"/>
      <c r="AB700" s="42"/>
      <c r="AC700" s="42"/>
      <c r="AD700" s="44">
        <f t="shared" si="118"/>
        <v>0</v>
      </c>
      <c r="AF700" s="45"/>
      <c r="AH700" s="45"/>
      <c r="AI700" s="45"/>
      <c r="AJ700" s="45"/>
      <c r="AK700" s="45"/>
      <c r="AL700" s="45"/>
      <c r="AM700" s="45"/>
      <c r="AN700" s="44">
        <f t="shared" si="119"/>
        <v>0</v>
      </c>
      <c r="AP700" s="396">
        <f t="array" ref="AP700">SUMPRODUCT(V$18:V$217*(H$18:H$217=$D700)*(J$18:J$217))</f>
        <v>0</v>
      </c>
      <c r="AQ700" s="397">
        <f t="shared" si="121"/>
        <v>0</v>
      </c>
      <c r="AR700" s="398">
        <f t="shared" si="122"/>
        <v>0</v>
      </c>
      <c r="AS700" s="397">
        <f t="array" ref="AS700">SUMPRODUCT(AF$18:AF$217*(H$18:H$217=$D700)*(J$18:J$217))</f>
        <v>0</v>
      </c>
      <c r="AT700" s="397">
        <f t="shared" si="123"/>
        <v>0</v>
      </c>
      <c r="AU700" s="398">
        <f t="shared" si="124"/>
        <v>0</v>
      </c>
      <c r="AV700" s="399" t="str">
        <f t="shared" si="125"/>
        <v/>
      </c>
    </row>
    <row r="701" spans="1:48" x14ac:dyDescent="0.2">
      <c r="A701" s="46">
        <f t="shared" si="120"/>
        <v>684</v>
      </c>
      <c r="B701" s="378" t="str">
        <f>IFERROR(VLOOKUP(G701,'AM23.Param'!$C$61:$D$407,2,FALSE),"")</f>
        <v/>
      </c>
      <c r="C701" s="379"/>
      <c r="D701" s="380"/>
      <c r="E701" s="379"/>
      <c r="F701" s="380"/>
      <c r="G701" s="379"/>
      <c r="H701" s="380"/>
      <c r="I701" s="381" t="str">
        <f t="shared" si="116"/>
        <v/>
      </c>
      <c r="J701" s="382"/>
      <c r="K701" s="382"/>
      <c r="L701" s="379"/>
      <c r="M701" s="380"/>
      <c r="N701" s="379"/>
      <c r="O701" s="379"/>
      <c r="P701" s="383"/>
      <c r="Q701" s="383"/>
      <c r="R701" s="383"/>
      <c r="S701" s="384">
        <f t="shared" si="117"/>
        <v>0</v>
      </c>
      <c r="U701" s="30">
        <v>684</v>
      </c>
      <c r="V701" s="42"/>
      <c r="X701" s="42"/>
      <c r="Y701" s="42"/>
      <c r="Z701" s="43">
        <f>SUMIFS('AM23.Financial Instruments'!O$7:O$223,'AM23.Financial Instruments'!$M$7:$M$223,D703)</f>
        <v>0</v>
      </c>
      <c r="AA701" s="42"/>
      <c r="AB701" s="42"/>
      <c r="AC701" s="42"/>
      <c r="AD701" s="44">
        <f t="shared" si="118"/>
        <v>0</v>
      </c>
      <c r="AF701" s="45"/>
      <c r="AH701" s="45"/>
      <c r="AI701" s="45"/>
      <c r="AJ701" s="45"/>
      <c r="AK701" s="45"/>
      <c r="AL701" s="45"/>
      <c r="AM701" s="45"/>
      <c r="AN701" s="44">
        <f t="shared" si="119"/>
        <v>0</v>
      </c>
      <c r="AP701" s="396">
        <f t="array" ref="AP701">SUMPRODUCT(V$18:V$217*(H$18:H$217=$D701)*(J$18:J$217))</f>
        <v>0</v>
      </c>
      <c r="AQ701" s="397">
        <f t="shared" si="121"/>
        <v>0</v>
      </c>
      <c r="AR701" s="398">
        <f t="shared" si="122"/>
        <v>0</v>
      </c>
      <c r="AS701" s="397">
        <f t="array" ref="AS701">SUMPRODUCT(AF$18:AF$217*(H$18:H$217=$D701)*(J$18:J$217))</f>
        <v>0</v>
      </c>
      <c r="AT701" s="397">
        <f t="shared" si="123"/>
        <v>0</v>
      </c>
      <c r="AU701" s="398">
        <f t="shared" si="124"/>
        <v>0</v>
      </c>
      <c r="AV701" s="399" t="str">
        <f t="shared" si="125"/>
        <v/>
      </c>
    </row>
    <row r="702" spans="1:48" x14ac:dyDescent="0.2">
      <c r="A702" s="46">
        <f t="shared" si="120"/>
        <v>685</v>
      </c>
      <c r="B702" s="378" t="str">
        <f>IFERROR(VLOOKUP(G702,'AM23.Param'!$C$61:$D$407,2,FALSE),"")</f>
        <v/>
      </c>
      <c r="C702" s="379"/>
      <c r="D702" s="380"/>
      <c r="E702" s="379"/>
      <c r="F702" s="380"/>
      <c r="G702" s="379"/>
      <c r="H702" s="380"/>
      <c r="I702" s="381" t="str">
        <f t="shared" si="116"/>
        <v/>
      </c>
      <c r="J702" s="382"/>
      <c r="K702" s="382"/>
      <c r="L702" s="379"/>
      <c r="M702" s="380"/>
      <c r="N702" s="379"/>
      <c r="O702" s="379"/>
      <c r="P702" s="383"/>
      <c r="Q702" s="383"/>
      <c r="R702" s="383"/>
      <c r="S702" s="384">
        <f t="shared" si="117"/>
        <v>0</v>
      </c>
      <c r="U702" s="30">
        <v>685</v>
      </c>
      <c r="V702" s="42"/>
      <c r="X702" s="42"/>
      <c r="Y702" s="42"/>
      <c r="Z702" s="43">
        <f>SUMIFS('AM23.Financial Instruments'!O$7:O$223,'AM23.Financial Instruments'!$M$7:$M$223,D704)</f>
        <v>0</v>
      </c>
      <c r="AA702" s="42"/>
      <c r="AB702" s="42"/>
      <c r="AC702" s="42"/>
      <c r="AD702" s="44">
        <f t="shared" si="118"/>
        <v>0</v>
      </c>
      <c r="AF702" s="45"/>
      <c r="AH702" s="45"/>
      <c r="AI702" s="45"/>
      <c r="AJ702" s="45"/>
      <c r="AK702" s="45"/>
      <c r="AL702" s="45"/>
      <c r="AM702" s="45"/>
      <c r="AN702" s="44">
        <f t="shared" si="119"/>
        <v>0</v>
      </c>
      <c r="AP702" s="396">
        <f t="array" ref="AP702">SUMPRODUCT(V$18:V$217*(H$18:H$217=$D702)*(J$18:J$217))</f>
        <v>0</v>
      </c>
      <c r="AQ702" s="397">
        <f t="shared" si="121"/>
        <v>0</v>
      </c>
      <c r="AR702" s="398">
        <f t="shared" si="122"/>
        <v>0</v>
      </c>
      <c r="AS702" s="397">
        <f t="array" ref="AS702">SUMPRODUCT(AF$18:AF$217*(H$18:H$217=$D702)*(J$18:J$217))</f>
        <v>0</v>
      </c>
      <c r="AT702" s="397">
        <f t="shared" si="123"/>
        <v>0</v>
      </c>
      <c r="AU702" s="398">
        <f t="shared" si="124"/>
        <v>0</v>
      </c>
      <c r="AV702" s="399" t="str">
        <f t="shared" si="125"/>
        <v/>
      </c>
    </row>
    <row r="703" spans="1:48" x14ac:dyDescent="0.2">
      <c r="A703" s="46">
        <f t="shared" si="120"/>
        <v>686</v>
      </c>
      <c r="B703" s="378" t="str">
        <f>IFERROR(VLOOKUP(G703,'AM23.Param'!$C$61:$D$407,2,FALSE),"")</f>
        <v/>
      </c>
      <c r="C703" s="379"/>
      <c r="D703" s="380"/>
      <c r="E703" s="379"/>
      <c r="F703" s="380"/>
      <c r="G703" s="379"/>
      <c r="H703" s="380"/>
      <c r="I703" s="381" t="str">
        <f t="shared" si="116"/>
        <v/>
      </c>
      <c r="J703" s="382"/>
      <c r="K703" s="382"/>
      <c r="L703" s="379"/>
      <c r="M703" s="380"/>
      <c r="N703" s="379"/>
      <c r="O703" s="379"/>
      <c r="P703" s="383"/>
      <c r="Q703" s="383"/>
      <c r="R703" s="383"/>
      <c r="S703" s="384">
        <f t="shared" si="117"/>
        <v>0</v>
      </c>
      <c r="U703" s="30">
        <v>686</v>
      </c>
      <c r="V703" s="42"/>
      <c r="X703" s="42"/>
      <c r="Y703" s="42"/>
      <c r="Z703" s="43">
        <f>SUMIFS('AM23.Financial Instruments'!O$7:O$223,'AM23.Financial Instruments'!$M$7:$M$223,D705)</f>
        <v>0</v>
      </c>
      <c r="AA703" s="42"/>
      <c r="AB703" s="42"/>
      <c r="AC703" s="42"/>
      <c r="AD703" s="44">
        <f t="shared" si="118"/>
        <v>0</v>
      </c>
      <c r="AF703" s="45"/>
      <c r="AH703" s="45"/>
      <c r="AI703" s="45"/>
      <c r="AJ703" s="45"/>
      <c r="AK703" s="45"/>
      <c r="AL703" s="45"/>
      <c r="AM703" s="45"/>
      <c r="AN703" s="44">
        <f t="shared" si="119"/>
        <v>0</v>
      </c>
      <c r="AP703" s="396">
        <f t="array" ref="AP703">SUMPRODUCT(V$18:V$217*(H$18:H$217=$D703)*(J$18:J$217))</f>
        <v>0</v>
      </c>
      <c r="AQ703" s="397">
        <f t="shared" si="121"/>
        <v>0</v>
      </c>
      <c r="AR703" s="398">
        <f t="shared" si="122"/>
        <v>0</v>
      </c>
      <c r="AS703" s="397">
        <f t="array" ref="AS703">SUMPRODUCT(AF$18:AF$217*(H$18:H$217=$D703)*(J$18:J$217))</f>
        <v>0</v>
      </c>
      <c r="AT703" s="397">
        <f t="shared" si="123"/>
        <v>0</v>
      </c>
      <c r="AU703" s="398">
        <f t="shared" si="124"/>
        <v>0</v>
      </c>
      <c r="AV703" s="399" t="str">
        <f t="shared" si="125"/>
        <v/>
      </c>
    </row>
    <row r="704" spans="1:48" x14ac:dyDescent="0.2">
      <c r="A704" s="46">
        <f t="shared" si="120"/>
        <v>687</v>
      </c>
      <c r="B704" s="378" t="str">
        <f>IFERROR(VLOOKUP(G704,'AM23.Param'!$C$61:$D$407,2,FALSE),"")</f>
        <v/>
      </c>
      <c r="C704" s="379"/>
      <c r="D704" s="380"/>
      <c r="E704" s="379"/>
      <c r="F704" s="380"/>
      <c r="G704" s="379"/>
      <c r="H704" s="380"/>
      <c r="I704" s="381" t="str">
        <f t="shared" si="116"/>
        <v/>
      </c>
      <c r="J704" s="382"/>
      <c r="K704" s="382"/>
      <c r="L704" s="379"/>
      <c r="M704" s="380"/>
      <c r="N704" s="379"/>
      <c r="O704" s="379"/>
      <c r="P704" s="383"/>
      <c r="Q704" s="383"/>
      <c r="R704" s="383"/>
      <c r="S704" s="384">
        <f t="shared" si="117"/>
        <v>0</v>
      </c>
      <c r="U704" s="30">
        <v>687</v>
      </c>
      <c r="V704" s="42"/>
      <c r="X704" s="42"/>
      <c r="Y704" s="42"/>
      <c r="Z704" s="43">
        <f>SUMIFS('AM23.Financial Instruments'!O$7:O$223,'AM23.Financial Instruments'!$M$7:$M$223,D706)</f>
        <v>0</v>
      </c>
      <c r="AA704" s="42"/>
      <c r="AB704" s="42"/>
      <c r="AC704" s="42"/>
      <c r="AD704" s="44">
        <f t="shared" si="118"/>
        <v>0</v>
      </c>
      <c r="AF704" s="45"/>
      <c r="AH704" s="45"/>
      <c r="AI704" s="45"/>
      <c r="AJ704" s="45"/>
      <c r="AK704" s="45"/>
      <c r="AL704" s="45"/>
      <c r="AM704" s="45"/>
      <c r="AN704" s="44">
        <f t="shared" si="119"/>
        <v>0</v>
      </c>
      <c r="AP704" s="396">
        <f t="array" ref="AP704">SUMPRODUCT(V$18:V$217*(H$18:H$217=$D704)*(J$18:J$217))</f>
        <v>0</v>
      </c>
      <c r="AQ704" s="397">
        <f t="shared" si="121"/>
        <v>0</v>
      </c>
      <c r="AR704" s="398">
        <f t="shared" si="122"/>
        <v>0</v>
      </c>
      <c r="AS704" s="397">
        <f t="array" ref="AS704">SUMPRODUCT(AF$18:AF$217*(H$18:H$217=$D704)*(J$18:J$217))</f>
        <v>0</v>
      </c>
      <c r="AT704" s="397">
        <f t="shared" si="123"/>
        <v>0</v>
      </c>
      <c r="AU704" s="398">
        <f t="shared" si="124"/>
        <v>0</v>
      </c>
      <c r="AV704" s="399" t="str">
        <f t="shared" si="125"/>
        <v/>
      </c>
    </row>
    <row r="705" spans="1:48" x14ac:dyDescent="0.2">
      <c r="A705" s="46">
        <f t="shared" si="120"/>
        <v>688</v>
      </c>
      <c r="B705" s="378" t="str">
        <f>IFERROR(VLOOKUP(G705,'AM23.Param'!$C$61:$D$407,2,FALSE),"")</f>
        <v/>
      </c>
      <c r="C705" s="379"/>
      <c r="D705" s="380"/>
      <c r="E705" s="379"/>
      <c r="F705" s="380"/>
      <c r="G705" s="379"/>
      <c r="H705" s="380"/>
      <c r="I705" s="381" t="str">
        <f t="shared" si="116"/>
        <v/>
      </c>
      <c r="J705" s="382"/>
      <c r="K705" s="382"/>
      <c r="L705" s="379"/>
      <c r="M705" s="380"/>
      <c r="N705" s="379"/>
      <c r="O705" s="379"/>
      <c r="P705" s="383"/>
      <c r="Q705" s="383"/>
      <c r="R705" s="383"/>
      <c r="S705" s="384">
        <f t="shared" si="117"/>
        <v>0</v>
      </c>
      <c r="U705" s="30">
        <v>688</v>
      </c>
      <c r="V705" s="42"/>
      <c r="X705" s="42"/>
      <c r="Y705" s="42"/>
      <c r="Z705" s="43">
        <f>SUMIFS('AM23.Financial Instruments'!O$7:O$223,'AM23.Financial Instruments'!$M$7:$M$223,D707)</f>
        <v>0</v>
      </c>
      <c r="AA705" s="42"/>
      <c r="AB705" s="42"/>
      <c r="AC705" s="42"/>
      <c r="AD705" s="44">
        <f t="shared" si="118"/>
        <v>0</v>
      </c>
      <c r="AF705" s="45"/>
      <c r="AH705" s="45"/>
      <c r="AI705" s="45"/>
      <c r="AJ705" s="45"/>
      <c r="AK705" s="45"/>
      <c r="AL705" s="45"/>
      <c r="AM705" s="45"/>
      <c r="AN705" s="44">
        <f t="shared" si="119"/>
        <v>0</v>
      </c>
      <c r="AP705" s="396">
        <f t="array" ref="AP705">SUMPRODUCT(V$18:V$217*(H$18:H$217=$D705)*(J$18:J$217))</f>
        <v>0</v>
      </c>
      <c r="AQ705" s="397">
        <f t="shared" si="121"/>
        <v>0</v>
      </c>
      <c r="AR705" s="398">
        <f t="shared" si="122"/>
        <v>0</v>
      </c>
      <c r="AS705" s="397">
        <f t="array" ref="AS705">SUMPRODUCT(AF$18:AF$217*(H$18:H$217=$D705)*(J$18:J$217))</f>
        <v>0</v>
      </c>
      <c r="AT705" s="397">
        <f t="shared" si="123"/>
        <v>0</v>
      </c>
      <c r="AU705" s="398">
        <f t="shared" si="124"/>
        <v>0</v>
      </c>
      <c r="AV705" s="399" t="str">
        <f t="shared" si="125"/>
        <v/>
      </c>
    </row>
    <row r="706" spans="1:48" x14ac:dyDescent="0.2">
      <c r="A706" s="46">
        <f t="shared" si="120"/>
        <v>689</v>
      </c>
      <c r="B706" s="378" t="str">
        <f>IFERROR(VLOOKUP(G706,'AM23.Param'!$C$61:$D$407,2,FALSE),"")</f>
        <v/>
      </c>
      <c r="C706" s="379"/>
      <c r="D706" s="380"/>
      <c r="E706" s="379"/>
      <c r="F706" s="380"/>
      <c r="G706" s="379"/>
      <c r="H706" s="380"/>
      <c r="I706" s="381" t="str">
        <f t="shared" si="116"/>
        <v/>
      </c>
      <c r="J706" s="382"/>
      <c r="K706" s="382"/>
      <c r="L706" s="379"/>
      <c r="M706" s="380"/>
      <c r="N706" s="379"/>
      <c r="O706" s="379"/>
      <c r="P706" s="383"/>
      <c r="Q706" s="383"/>
      <c r="R706" s="383"/>
      <c r="S706" s="384">
        <f t="shared" si="117"/>
        <v>0</v>
      </c>
      <c r="U706" s="30">
        <v>689</v>
      </c>
      <c r="V706" s="42"/>
      <c r="X706" s="42"/>
      <c r="Y706" s="42"/>
      <c r="Z706" s="43">
        <f>SUMIFS('AM23.Financial Instruments'!O$7:O$223,'AM23.Financial Instruments'!$M$7:$M$223,D708)</f>
        <v>0</v>
      </c>
      <c r="AA706" s="42"/>
      <c r="AB706" s="42"/>
      <c r="AC706" s="42"/>
      <c r="AD706" s="44">
        <f t="shared" si="118"/>
        <v>0</v>
      </c>
      <c r="AF706" s="45"/>
      <c r="AH706" s="45"/>
      <c r="AI706" s="45"/>
      <c r="AJ706" s="45"/>
      <c r="AK706" s="45"/>
      <c r="AL706" s="45"/>
      <c r="AM706" s="45"/>
      <c r="AN706" s="44">
        <f t="shared" si="119"/>
        <v>0</v>
      </c>
      <c r="AP706" s="396">
        <f t="array" ref="AP706">SUMPRODUCT(V$18:V$217*(H$18:H$217=$D706)*(J$18:J$217))</f>
        <v>0</v>
      </c>
      <c r="AQ706" s="397">
        <f t="shared" si="121"/>
        <v>0</v>
      </c>
      <c r="AR706" s="398">
        <f t="shared" si="122"/>
        <v>0</v>
      </c>
      <c r="AS706" s="397">
        <f t="array" ref="AS706">SUMPRODUCT(AF$18:AF$217*(H$18:H$217=$D706)*(J$18:J$217))</f>
        <v>0</v>
      </c>
      <c r="AT706" s="397">
        <f t="shared" si="123"/>
        <v>0</v>
      </c>
      <c r="AU706" s="398">
        <f t="shared" si="124"/>
        <v>0</v>
      </c>
      <c r="AV706" s="399" t="str">
        <f t="shared" si="125"/>
        <v/>
      </c>
    </row>
    <row r="707" spans="1:48" x14ac:dyDescent="0.2">
      <c r="A707" s="46">
        <f t="shared" si="120"/>
        <v>690</v>
      </c>
      <c r="B707" s="378" t="str">
        <f>IFERROR(VLOOKUP(G707,'AM23.Param'!$C$61:$D$407,2,FALSE),"")</f>
        <v/>
      </c>
      <c r="C707" s="379"/>
      <c r="D707" s="380"/>
      <c r="E707" s="379"/>
      <c r="F707" s="380"/>
      <c r="G707" s="379"/>
      <c r="H707" s="380"/>
      <c r="I707" s="381" t="str">
        <f t="shared" si="116"/>
        <v/>
      </c>
      <c r="J707" s="382"/>
      <c r="K707" s="382"/>
      <c r="L707" s="379"/>
      <c r="M707" s="380"/>
      <c r="N707" s="379"/>
      <c r="O707" s="379"/>
      <c r="P707" s="383"/>
      <c r="Q707" s="383"/>
      <c r="R707" s="383"/>
      <c r="S707" s="384">
        <f t="shared" si="117"/>
        <v>0</v>
      </c>
      <c r="U707" s="30">
        <v>690</v>
      </c>
      <c r="V707" s="42"/>
      <c r="X707" s="42"/>
      <c r="Y707" s="42"/>
      <c r="Z707" s="43">
        <f>SUMIFS('AM23.Financial Instruments'!O$7:O$223,'AM23.Financial Instruments'!$M$7:$M$223,D709)</f>
        <v>0</v>
      </c>
      <c r="AA707" s="42"/>
      <c r="AB707" s="42"/>
      <c r="AC707" s="42"/>
      <c r="AD707" s="44">
        <f t="shared" si="118"/>
        <v>0</v>
      </c>
      <c r="AF707" s="45"/>
      <c r="AH707" s="45"/>
      <c r="AI707" s="45"/>
      <c r="AJ707" s="45"/>
      <c r="AK707" s="45"/>
      <c r="AL707" s="45"/>
      <c r="AM707" s="45"/>
      <c r="AN707" s="44">
        <f t="shared" si="119"/>
        <v>0</v>
      </c>
      <c r="AP707" s="396">
        <f t="array" ref="AP707">SUMPRODUCT(V$18:V$217*(H$18:H$217=$D707)*(J$18:J$217))</f>
        <v>0</v>
      </c>
      <c r="AQ707" s="397">
        <f t="shared" si="121"/>
        <v>0</v>
      </c>
      <c r="AR707" s="398">
        <f t="shared" si="122"/>
        <v>0</v>
      </c>
      <c r="AS707" s="397">
        <f t="array" ref="AS707">SUMPRODUCT(AF$18:AF$217*(H$18:H$217=$D707)*(J$18:J$217))</f>
        <v>0</v>
      </c>
      <c r="AT707" s="397">
        <f t="shared" si="123"/>
        <v>0</v>
      </c>
      <c r="AU707" s="398">
        <f t="shared" si="124"/>
        <v>0</v>
      </c>
      <c r="AV707" s="399" t="str">
        <f t="shared" si="125"/>
        <v/>
      </c>
    </row>
    <row r="708" spans="1:48" x14ac:dyDescent="0.2">
      <c r="A708" s="46">
        <f t="shared" si="120"/>
        <v>691</v>
      </c>
      <c r="B708" s="378" t="str">
        <f>IFERROR(VLOOKUP(G708,'AM23.Param'!$C$61:$D$407,2,FALSE),"")</f>
        <v/>
      </c>
      <c r="C708" s="379"/>
      <c r="D708" s="380"/>
      <c r="E708" s="379"/>
      <c r="F708" s="380"/>
      <c r="G708" s="379"/>
      <c r="H708" s="380"/>
      <c r="I708" s="381" t="str">
        <f t="shared" si="116"/>
        <v/>
      </c>
      <c r="J708" s="382"/>
      <c r="K708" s="382"/>
      <c r="L708" s="379"/>
      <c r="M708" s="380"/>
      <c r="N708" s="379"/>
      <c r="O708" s="379"/>
      <c r="P708" s="383"/>
      <c r="Q708" s="383"/>
      <c r="R708" s="383"/>
      <c r="S708" s="384">
        <f t="shared" si="117"/>
        <v>0</v>
      </c>
      <c r="U708" s="30">
        <v>691</v>
      </c>
      <c r="V708" s="42"/>
      <c r="X708" s="42"/>
      <c r="Y708" s="42"/>
      <c r="Z708" s="43">
        <f>SUMIFS('AM23.Financial Instruments'!O$7:O$223,'AM23.Financial Instruments'!$M$7:$M$223,D710)</f>
        <v>0</v>
      </c>
      <c r="AA708" s="42"/>
      <c r="AB708" s="42"/>
      <c r="AC708" s="42"/>
      <c r="AD708" s="44">
        <f t="shared" si="118"/>
        <v>0</v>
      </c>
      <c r="AF708" s="45"/>
      <c r="AH708" s="45"/>
      <c r="AI708" s="45"/>
      <c r="AJ708" s="45"/>
      <c r="AK708" s="45"/>
      <c r="AL708" s="45"/>
      <c r="AM708" s="45"/>
      <c r="AN708" s="44">
        <f t="shared" si="119"/>
        <v>0</v>
      </c>
      <c r="AP708" s="396">
        <f t="array" ref="AP708">SUMPRODUCT(V$18:V$217*(H$18:H$217=$D708)*(J$18:J$217))</f>
        <v>0</v>
      </c>
      <c r="AQ708" s="397">
        <f t="shared" si="121"/>
        <v>0</v>
      </c>
      <c r="AR708" s="398">
        <f t="shared" si="122"/>
        <v>0</v>
      </c>
      <c r="AS708" s="397">
        <f t="array" ref="AS708">SUMPRODUCT(AF$18:AF$217*(H$18:H$217=$D708)*(J$18:J$217))</f>
        <v>0</v>
      </c>
      <c r="AT708" s="397">
        <f t="shared" si="123"/>
        <v>0</v>
      </c>
      <c r="AU708" s="398">
        <f t="shared" si="124"/>
        <v>0</v>
      </c>
      <c r="AV708" s="399" t="str">
        <f t="shared" si="125"/>
        <v/>
      </c>
    </row>
    <row r="709" spans="1:48" x14ac:dyDescent="0.2">
      <c r="A709" s="46">
        <f t="shared" si="120"/>
        <v>692</v>
      </c>
      <c r="B709" s="378" t="str">
        <f>IFERROR(VLOOKUP(G709,'AM23.Param'!$C$61:$D$407,2,FALSE),"")</f>
        <v/>
      </c>
      <c r="C709" s="379"/>
      <c r="D709" s="380"/>
      <c r="E709" s="379"/>
      <c r="F709" s="380"/>
      <c r="G709" s="379"/>
      <c r="H709" s="380"/>
      <c r="I709" s="381" t="str">
        <f t="shared" si="116"/>
        <v/>
      </c>
      <c r="J709" s="382"/>
      <c r="K709" s="382"/>
      <c r="L709" s="379"/>
      <c r="M709" s="380"/>
      <c r="N709" s="379"/>
      <c r="O709" s="379"/>
      <c r="P709" s="383"/>
      <c r="Q709" s="383"/>
      <c r="R709" s="383"/>
      <c r="S709" s="384">
        <f t="shared" si="117"/>
        <v>0</v>
      </c>
      <c r="U709" s="30">
        <v>692</v>
      </c>
      <c r="V709" s="42"/>
      <c r="X709" s="42"/>
      <c r="Y709" s="42"/>
      <c r="Z709" s="43">
        <f>SUMIFS('AM23.Financial Instruments'!O$7:O$223,'AM23.Financial Instruments'!$M$7:$M$223,D711)</f>
        <v>0</v>
      </c>
      <c r="AA709" s="42"/>
      <c r="AB709" s="42"/>
      <c r="AC709" s="42"/>
      <c r="AD709" s="44">
        <f t="shared" si="118"/>
        <v>0</v>
      </c>
      <c r="AF709" s="45"/>
      <c r="AH709" s="45"/>
      <c r="AI709" s="45"/>
      <c r="AJ709" s="45"/>
      <c r="AK709" s="45"/>
      <c r="AL709" s="45"/>
      <c r="AM709" s="45"/>
      <c r="AN709" s="44">
        <f t="shared" si="119"/>
        <v>0</v>
      </c>
      <c r="AP709" s="396">
        <f t="array" ref="AP709">SUMPRODUCT(V$18:V$217*(H$18:H$217=$D709)*(J$18:J$217))</f>
        <v>0</v>
      </c>
      <c r="AQ709" s="397">
        <f t="shared" si="121"/>
        <v>0</v>
      </c>
      <c r="AR709" s="398">
        <f t="shared" si="122"/>
        <v>0</v>
      </c>
      <c r="AS709" s="397">
        <f t="array" ref="AS709">SUMPRODUCT(AF$18:AF$217*(H$18:H$217=$D709)*(J$18:J$217))</f>
        <v>0</v>
      </c>
      <c r="AT709" s="397">
        <f t="shared" si="123"/>
        <v>0</v>
      </c>
      <c r="AU709" s="398">
        <f t="shared" si="124"/>
        <v>0</v>
      </c>
      <c r="AV709" s="399" t="str">
        <f t="shared" si="125"/>
        <v/>
      </c>
    </row>
    <row r="710" spans="1:48" x14ac:dyDescent="0.2">
      <c r="A710" s="46">
        <f t="shared" si="120"/>
        <v>693</v>
      </c>
      <c r="B710" s="378" t="str">
        <f>IFERROR(VLOOKUP(G710,'AM23.Param'!$C$61:$D$407,2,FALSE),"")</f>
        <v/>
      </c>
      <c r="C710" s="379"/>
      <c r="D710" s="380"/>
      <c r="E710" s="379"/>
      <c r="F710" s="380"/>
      <c r="G710" s="379"/>
      <c r="H710" s="380"/>
      <c r="I710" s="381" t="str">
        <f t="shared" si="116"/>
        <v/>
      </c>
      <c r="J710" s="382"/>
      <c r="K710" s="382"/>
      <c r="L710" s="379"/>
      <c r="M710" s="380"/>
      <c r="N710" s="379"/>
      <c r="O710" s="379"/>
      <c r="P710" s="383"/>
      <c r="Q710" s="383"/>
      <c r="R710" s="383"/>
      <c r="S710" s="384">
        <f t="shared" si="117"/>
        <v>0</v>
      </c>
      <c r="U710" s="30">
        <v>693</v>
      </c>
      <c r="V710" s="42"/>
      <c r="X710" s="42"/>
      <c r="Y710" s="42"/>
      <c r="Z710" s="43">
        <f>SUMIFS('AM23.Financial Instruments'!O$7:O$223,'AM23.Financial Instruments'!$M$7:$M$223,D712)</f>
        <v>0</v>
      </c>
      <c r="AA710" s="42"/>
      <c r="AB710" s="42"/>
      <c r="AC710" s="42"/>
      <c r="AD710" s="44">
        <f t="shared" si="118"/>
        <v>0</v>
      </c>
      <c r="AF710" s="45"/>
      <c r="AH710" s="45"/>
      <c r="AI710" s="45"/>
      <c r="AJ710" s="45"/>
      <c r="AK710" s="45"/>
      <c r="AL710" s="45"/>
      <c r="AM710" s="45"/>
      <c r="AN710" s="44">
        <f t="shared" si="119"/>
        <v>0</v>
      </c>
      <c r="AP710" s="396">
        <f t="array" ref="AP710">SUMPRODUCT(V$18:V$217*(H$18:H$217=$D710)*(J$18:J$217))</f>
        <v>0</v>
      </c>
      <c r="AQ710" s="397">
        <f t="shared" si="121"/>
        <v>0</v>
      </c>
      <c r="AR710" s="398">
        <f t="shared" si="122"/>
        <v>0</v>
      </c>
      <c r="AS710" s="397">
        <f t="array" ref="AS710">SUMPRODUCT(AF$18:AF$217*(H$18:H$217=$D710)*(J$18:J$217))</f>
        <v>0</v>
      </c>
      <c r="AT710" s="397">
        <f t="shared" si="123"/>
        <v>0</v>
      </c>
      <c r="AU710" s="398">
        <f t="shared" si="124"/>
        <v>0</v>
      </c>
      <c r="AV710" s="399" t="str">
        <f t="shared" si="125"/>
        <v/>
      </c>
    </row>
    <row r="711" spans="1:48" x14ac:dyDescent="0.2">
      <c r="A711" s="46">
        <f t="shared" si="120"/>
        <v>694</v>
      </c>
      <c r="B711" s="378" t="str">
        <f>IFERROR(VLOOKUP(G711,'AM23.Param'!$C$61:$D$407,2,FALSE),"")</f>
        <v/>
      </c>
      <c r="C711" s="379"/>
      <c r="D711" s="380"/>
      <c r="E711" s="379"/>
      <c r="F711" s="380"/>
      <c r="G711" s="379"/>
      <c r="H711" s="380"/>
      <c r="I711" s="381" t="str">
        <f t="shared" si="116"/>
        <v/>
      </c>
      <c r="J711" s="382"/>
      <c r="K711" s="382"/>
      <c r="L711" s="379"/>
      <c r="M711" s="380"/>
      <c r="N711" s="379"/>
      <c r="O711" s="379"/>
      <c r="P711" s="383"/>
      <c r="Q711" s="383"/>
      <c r="R711" s="383"/>
      <c r="S711" s="384">
        <f t="shared" si="117"/>
        <v>0</v>
      </c>
      <c r="U711" s="30">
        <v>694</v>
      </c>
      <c r="V711" s="42"/>
      <c r="X711" s="42"/>
      <c r="Y711" s="42"/>
      <c r="Z711" s="43">
        <f>SUMIFS('AM23.Financial Instruments'!O$7:O$223,'AM23.Financial Instruments'!$M$7:$M$223,D713)</f>
        <v>0</v>
      </c>
      <c r="AA711" s="42"/>
      <c r="AB711" s="42"/>
      <c r="AC711" s="42"/>
      <c r="AD711" s="44">
        <f t="shared" si="118"/>
        <v>0</v>
      </c>
      <c r="AF711" s="45"/>
      <c r="AH711" s="45"/>
      <c r="AI711" s="45"/>
      <c r="AJ711" s="45"/>
      <c r="AK711" s="45"/>
      <c r="AL711" s="45"/>
      <c r="AM711" s="45"/>
      <c r="AN711" s="44">
        <f t="shared" si="119"/>
        <v>0</v>
      </c>
      <c r="AP711" s="396">
        <f t="array" ref="AP711">SUMPRODUCT(V$18:V$217*(H$18:H$217=$D711)*(J$18:J$217))</f>
        <v>0</v>
      </c>
      <c r="AQ711" s="397">
        <f t="shared" si="121"/>
        <v>0</v>
      </c>
      <c r="AR711" s="398">
        <f t="shared" si="122"/>
        <v>0</v>
      </c>
      <c r="AS711" s="397">
        <f t="array" ref="AS711">SUMPRODUCT(AF$18:AF$217*(H$18:H$217=$D711)*(J$18:J$217))</f>
        <v>0</v>
      </c>
      <c r="AT711" s="397">
        <f t="shared" si="123"/>
        <v>0</v>
      </c>
      <c r="AU711" s="398">
        <f t="shared" si="124"/>
        <v>0</v>
      </c>
      <c r="AV711" s="399" t="str">
        <f t="shared" si="125"/>
        <v/>
      </c>
    </row>
    <row r="712" spans="1:48" x14ac:dyDescent="0.2">
      <c r="A712" s="46">
        <f t="shared" si="120"/>
        <v>695</v>
      </c>
      <c r="B712" s="378" t="str">
        <f>IFERROR(VLOOKUP(G712,'AM23.Param'!$C$61:$D$407,2,FALSE),"")</f>
        <v/>
      </c>
      <c r="C712" s="379"/>
      <c r="D712" s="380"/>
      <c r="E712" s="379"/>
      <c r="F712" s="380"/>
      <c r="G712" s="379"/>
      <c r="H712" s="380"/>
      <c r="I712" s="381" t="str">
        <f t="shared" si="116"/>
        <v/>
      </c>
      <c r="J712" s="382"/>
      <c r="K712" s="382"/>
      <c r="L712" s="379"/>
      <c r="M712" s="380"/>
      <c r="N712" s="379"/>
      <c r="O712" s="379"/>
      <c r="P712" s="383"/>
      <c r="Q712" s="383"/>
      <c r="R712" s="383"/>
      <c r="S712" s="384">
        <f t="shared" si="117"/>
        <v>0</v>
      </c>
      <c r="U712" s="30">
        <v>695</v>
      </c>
      <c r="V712" s="42"/>
      <c r="X712" s="42"/>
      <c r="Y712" s="42"/>
      <c r="Z712" s="43">
        <f>SUMIFS('AM23.Financial Instruments'!O$7:O$223,'AM23.Financial Instruments'!$M$7:$M$223,D714)</f>
        <v>0</v>
      </c>
      <c r="AA712" s="42"/>
      <c r="AB712" s="42"/>
      <c r="AC712" s="42"/>
      <c r="AD712" s="44">
        <f t="shared" si="118"/>
        <v>0</v>
      </c>
      <c r="AF712" s="45"/>
      <c r="AH712" s="45"/>
      <c r="AI712" s="45"/>
      <c r="AJ712" s="45"/>
      <c r="AK712" s="45"/>
      <c r="AL712" s="45"/>
      <c r="AM712" s="45"/>
      <c r="AN712" s="44">
        <f t="shared" si="119"/>
        <v>0</v>
      </c>
      <c r="AP712" s="396">
        <f t="array" ref="AP712">SUMPRODUCT(V$18:V$217*(H$18:H$217=$D712)*(J$18:J$217))</f>
        <v>0</v>
      </c>
      <c r="AQ712" s="397">
        <f t="shared" si="121"/>
        <v>0</v>
      </c>
      <c r="AR712" s="398">
        <f t="shared" si="122"/>
        <v>0</v>
      </c>
      <c r="AS712" s="397">
        <f t="array" ref="AS712">SUMPRODUCT(AF$18:AF$217*(H$18:H$217=$D712)*(J$18:J$217))</f>
        <v>0</v>
      </c>
      <c r="AT712" s="397">
        <f t="shared" si="123"/>
        <v>0</v>
      </c>
      <c r="AU712" s="398">
        <f t="shared" si="124"/>
        <v>0</v>
      </c>
      <c r="AV712" s="399" t="str">
        <f t="shared" si="125"/>
        <v/>
      </c>
    </row>
    <row r="713" spans="1:48" x14ac:dyDescent="0.2">
      <c r="A713" s="46">
        <f t="shared" si="120"/>
        <v>696</v>
      </c>
      <c r="B713" s="378" t="str">
        <f>IFERROR(VLOOKUP(G713,'AM23.Param'!$C$61:$D$407,2,FALSE),"")</f>
        <v/>
      </c>
      <c r="C713" s="379"/>
      <c r="D713" s="380"/>
      <c r="E713" s="379"/>
      <c r="F713" s="380"/>
      <c r="G713" s="379"/>
      <c r="H713" s="380"/>
      <c r="I713" s="381" t="str">
        <f t="shared" si="116"/>
        <v/>
      </c>
      <c r="J713" s="382"/>
      <c r="K713" s="382"/>
      <c r="L713" s="379"/>
      <c r="M713" s="380"/>
      <c r="N713" s="379"/>
      <c r="O713" s="379"/>
      <c r="P713" s="383"/>
      <c r="Q713" s="383"/>
      <c r="R713" s="383"/>
      <c r="S713" s="384">
        <f t="shared" si="117"/>
        <v>0</v>
      </c>
      <c r="U713" s="30">
        <v>696</v>
      </c>
      <c r="V713" s="42"/>
      <c r="X713" s="42"/>
      <c r="Y713" s="42"/>
      <c r="Z713" s="43">
        <f>SUMIFS('AM23.Financial Instruments'!O$7:O$223,'AM23.Financial Instruments'!$M$7:$M$223,D715)</f>
        <v>0</v>
      </c>
      <c r="AA713" s="42"/>
      <c r="AB713" s="42"/>
      <c r="AC713" s="42"/>
      <c r="AD713" s="44">
        <f t="shared" si="118"/>
        <v>0</v>
      </c>
      <c r="AF713" s="45"/>
      <c r="AH713" s="45"/>
      <c r="AI713" s="45"/>
      <c r="AJ713" s="45"/>
      <c r="AK713" s="45"/>
      <c r="AL713" s="45"/>
      <c r="AM713" s="45"/>
      <c r="AN713" s="44">
        <f t="shared" si="119"/>
        <v>0</v>
      </c>
      <c r="AP713" s="396">
        <f t="array" ref="AP713">SUMPRODUCT(V$18:V$217*(H$18:H$217=$D713)*(J$18:J$217))</f>
        <v>0</v>
      </c>
      <c r="AQ713" s="397">
        <f t="shared" si="121"/>
        <v>0</v>
      </c>
      <c r="AR713" s="398">
        <f t="shared" si="122"/>
        <v>0</v>
      </c>
      <c r="AS713" s="397">
        <f t="array" ref="AS713">SUMPRODUCT(AF$18:AF$217*(H$18:H$217=$D713)*(J$18:J$217))</f>
        <v>0</v>
      </c>
      <c r="AT713" s="397">
        <f t="shared" si="123"/>
        <v>0</v>
      </c>
      <c r="AU713" s="398">
        <f t="shared" si="124"/>
        <v>0</v>
      </c>
      <c r="AV713" s="399" t="str">
        <f t="shared" si="125"/>
        <v/>
      </c>
    </row>
    <row r="714" spans="1:48" x14ac:dyDescent="0.2">
      <c r="A714" s="46">
        <f t="shared" si="120"/>
        <v>697</v>
      </c>
      <c r="B714" s="378" t="str">
        <f>IFERROR(VLOOKUP(G714,'AM23.Param'!$C$61:$D$407,2,FALSE),"")</f>
        <v/>
      </c>
      <c r="C714" s="379"/>
      <c r="D714" s="380"/>
      <c r="E714" s="379"/>
      <c r="F714" s="380"/>
      <c r="G714" s="379"/>
      <c r="H714" s="380"/>
      <c r="I714" s="381" t="str">
        <f t="shared" si="116"/>
        <v/>
      </c>
      <c r="J714" s="382"/>
      <c r="K714" s="382"/>
      <c r="L714" s="379"/>
      <c r="M714" s="380"/>
      <c r="N714" s="379"/>
      <c r="O714" s="379"/>
      <c r="P714" s="383"/>
      <c r="Q714" s="383"/>
      <c r="R714" s="383"/>
      <c r="S714" s="384">
        <f t="shared" si="117"/>
        <v>0</v>
      </c>
      <c r="U714" s="30">
        <v>697</v>
      </c>
      <c r="V714" s="42"/>
      <c r="X714" s="42"/>
      <c r="Y714" s="42"/>
      <c r="Z714" s="43">
        <f>SUMIFS('AM23.Financial Instruments'!O$7:O$223,'AM23.Financial Instruments'!$M$7:$M$223,D716)</f>
        <v>0</v>
      </c>
      <c r="AA714" s="42"/>
      <c r="AB714" s="42"/>
      <c r="AC714" s="42"/>
      <c r="AD714" s="44">
        <f t="shared" si="118"/>
        <v>0</v>
      </c>
      <c r="AF714" s="45"/>
      <c r="AH714" s="45"/>
      <c r="AI714" s="45"/>
      <c r="AJ714" s="45"/>
      <c r="AK714" s="45"/>
      <c r="AL714" s="45"/>
      <c r="AM714" s="45"/>
      <c r="AN714" s="44">
        <f t="shared" si="119"/>
        <v>0</v>
      </c>
      <c r="AP714" s="396">
        <f t="array" ref="AP714">SUMPRODUCT(V$18:V$217*(H$18:H$217=$D714)*(J$18:J$217))</f>
        <v>0</v>
      </c>
      <c r="AQ714" s="397">
        <f t="shared" si="121"/>
        <v>0</v>
      </c>
      <c r="AR714" s="398">
        <f t="shared" si="122"/>
        <v>0</v>
      </c>
      <c r="AS714" s="397">
        <f t="array" ref="AS714">SUMPRODUCT(AF$18:AF$217*(H$18:H$217=$D714)*(J$18:J$217))</f>
        <v>0</v>
      </c>
      <c r="AT714" s="397">
        <f t="shared" si="123"/>
        <v>0</v>
      </c>
      <c r="AU714" s="398">
        <f t="shared" si="124"/>
        <v>0</v>
      </c>
      <c r="AV714" s="399" t="str">
        <f t="shared" si="125"/>
        <v/>
      </c>
    </row>
    <row r="715" spans="1:48" x14ac:dyDescent="0.2">
      <c r="A715" s="46">
        <f t="shared" si="120"/>
        <v>698</v>
      </c>
      <c r="B715" s="378" t="str">
        <f>IFERROR(VLOOKUP(G715,'AM23.Param'!$C$61:$D$407,2,FALSE),"")</f>
        <v/>
      </c>
      <c r="C715" s="379"/>
      <c r="D715" s="380"/>
      <c r="E715" s="379"/>
      <c r="F715" s="380"/>
      <c r="G715" s="379"/>
      <c r="H715" s="380"/>
      <c r="I715" s="381" t="str">
        <f t="shared" si="116"/>
        <v/>
      </c>
      <c r="J715" s="382"/>
      <c r="K715" s="382"/>
      <c r="L715" s="379"/>
      <c r="M715" s="380"/>
      <c r="N715" s="379"/>
      <c r="O715" s="379"/>
      <c r="P715" s="383"/>
      <c r="Q715" s="383"/>
      <c r="R715" s="383"/>
      <c r="S715" s="384">
        <f t="shared" si="117"/>
        <v>0</v>
      </c>
      <c r="U715" s="30">
        <v>698</v>
      </c>
      <c r="V715" s="42"/>
      <c r="X715" s="42"/>
      <c r="Y715" s="42"/>
      <c r="Z715" s="43">
        <f>SUMIFS('AM23.Financial Instruments'!O$7:O$223,'AM23.Financial Instruments'!$M$7:$M$223,D717)</f>
        <v>0</v>
      </c>
      <c r="AA715" s="42"/>
      <c r="AB715" s="42"/>
      <c r="AC715" s="42"/>
      <c r="AD715" s="44">
        <f t="shared" si="118"/>
        <v>0</v>
      </c>
      <c r="AF715" s="45"/>
      <c r="AH715" s="45"/>
      <c r="AI715" s="45"/>
      <c r="AJ715" s="45"/>
      <c r="AK715" s="45"/>
      <c r="AL715" s="45"/>
      <c r="AM715" s="45"/>
      <c r="AN715" s="44">
        <f t="shared" si="119"/>
        <v>0</v>
      </c>
      <c r="AP715" s="396">
        <f t="array" ref="AP715">SUMPRODUCT(V$18:V$217*(H$18:H$217=$D715)*(J$18:J$217))</f>
        <v>0</v>
      </c>
      <c r="AQ715" s="397">
        <f t="shared" si="121"/>
        <v>0</v>
      </c>
      <c r="AR715" s="398">
        <f t="shared" si="122"/>
        <v>0</v>
      </c>
      <c r="AS715" s="397">
        <f t="array" ref="AS715">SUMPRODUCT(AF$18:AF$217*(H$18:H$217=$D715)*(J$18:J$217))</f>
        <v>0</v>
      </c>
      <c r="AT715" s="397">
        <f t="shared" si="123"/>
        <v>0</v>
      </c>
      <c r="AU715" s="398">
        <f t="shared" si="124"/>
        <v>0</v>
      </c>
      <c r="AV715" s="399" t="str">
        <f t="shared" si="125"/>
        <v/>
      </c>
    </row>
    <row r="716" spans="1:48" x14ac:dyDescent="0.2">
      <c r="A716" s="46">
        <f t="shared" si="120"/>
        <v>699</v>
      </c>
      <c r="B716" s="378" t="str">
        <f>IFERROR(VLOOKUP(G716,'AM23.Param'!$C$61:$D$407,2,FALSE),"")</f>
        <v/>
      </c>
      <c r="C716" s="379"/>
      <c r="D716" s="380"/>
      <c r="E716" s="379"/>
      <c r="F716" s="380"/>
      <c r="G716" s="379"/>
      <c r="H716" s="380"/>
      <c r="I716" s="381" t="str">
        <f t="shared" si="116"/>
        <v/>
      </c>
      <c r="J716" s="382"/>
      <c r="K716" s="382"/>
      <c r="L716" s="379"/>
      <c r="M716" s="380"/>
      <c r="N716" s="379"/>
      <c r="O716" s="379"/>
      <c r="P716" s="383"/>
      <c r="Q716" s="383"/>
      <c r="R716" s="383"/>
      <c r="S716" s="384">
        <f t="shared" si="117"/>
        <v>0</v>
      </c>
      <c r="U716" s="30">
        <v>699</v>
      </c>
      <c r="V716" s="42"/>
      <c r="X716" s="42"/>
      <c r="Y716" s="42"/>
      <c r="Z716" s="43">
        <f>SUMIFS('AM23.Financial Instruments'!O$7:O$223,'AM23.Financial Instruments'!$M$7:$M$223,D718)</f>
        <v>0</v>
      </c>
      <c r="AA716" s="42"/>
      <c r="AB716" s="42"/>
      <c r="AC716" s="42"/>
      <c r="AD716" s="44">
        <f t="shared" si="118"/>
        <v>0</v>
      </c>
      <c r="AF716" s="45"/>
      <c r="AH716" s="45"/>
      <c r="AI716" s="45"/>
      <c r="AJ716" s="45"/>
      <c r="AK716" s="45"/>
      <c r="AL716" s="45"/>
      <c r="AM716" s="45"/>
      <c r="AN716" s="44">
        <f t="shared" si="119"/>
        <v>0</v>
      </c>
      <c r="AP716" s="396">
        <f t="array" ref="AP716">SUMPRODUCT(V$18:V$217*(H$18:H$217=$D716)*(J$18:J$217))</f>
        <v>0</v>
      </c>
      <c r="AQ716" s="397">
        <f t="shared" si="121"/>
        <v>0</v>
      </c>
      <c r="AR716" s="398">
        <f t="shared" si="122"/>
        <v>0</v>
      </c>
      <c r="AS716" s="397">
        <f t="array" ref="AS716">SUMPRODUCT(AF$18:AF$217*(H$18:H$217=$D716)*(J$18:J$217))</f>
        <v>0</v>
      </c>
      <c r="AT716" s="397">
        <f t="shared" si="123"/>
        <v>0</v>
      </c>
      <c r="AU716" s="398">
        <f t="shared" si="124"/>
        <v>0</v>
      </c>
      <c r="AV716" s="399" t="str">
        <f t="shared" si="125"/>
        <v/>
      </c>
    </row>
    <row r="717" spans="1:48" x14ac:dyDescent="0.2">
      <c r="A717" s="46">
        <f t="shared" si="120"/>
        <v>700</v>
      </c>
      <c r="B717" s="378" t="str">
        <f>IFERROR(VLOOKUP(G717,'AM23.Param'!$C$61:$D$407,2,FALSE),"")</f>
        <v/>
      </c>
      <c r="C717" s="379"/>
      <c r="D717" s="380"/>
      <c r="E717" s="379"/>
      <c r="F717" s="380"/>
      <c r="G717" s="379"/>
      <c r="H717" s="380"/>
      <c r="I717" s="381" t="str">
        <f t="shared" si="116"/>
        <v/>
      </c>
      <c r="J717" s="382"/>
      <c r="K717" s="382"/>
      <c r="L717" s="379"/>
      <c r="M717" s="380"/>
      <c r="N717" s="379"/>
      <c r="O717" s="379"/>
      <c r="P717" s="383"/>
      <c r="Q717" s="383"/>
      <c r="R717" s="383"/>
      <c r="S717" s="384">
        <f t="shared" si="117"/>
        <v>0</v>
      </c>
      <c r="U717" s="30">
        <v>700</v>
      </c>
      <c r="V717" s="42"/>
      <c r="X717" s="42"/>
      <c r="Y717" s="42"/>
      <c r="Z717" s="43">
        <f>SUMIFS('AM23.Financial Instruments'!O$7:O$223,'AM23.Financial Instruments'!$M$7:$M$223,D719)</f>
        <v>0</v>
      </c>
      <c r="AA717" s="42"/>
      <c r="AB717" s="42"/>
      <c r="AC717" s="42"/>
      <c r="AD717" s="44">
        <f t="shared" si="118"/>
        <v>0</v>
      </c>
      <c r="AF717" s="45"/>
      <c r="AH717" s="45"/>
      <c r="AI717" s="45"/>
      <c r="AJ717" s="45"/>
      <c r="AK717" s="45"/>
      <c r="AL717" s="45"/>
      <c r="AM717" s="45"/>
      <c r="AN717" s="44">
        <f t="shared" si="119"/>
        <v>0</v>
      </c>
      <c r="AP717" s="396">
        <f t="array" ref="AP717">SUMPRODUCT(V$18:V$217*(H$18:H$217=$D717)*(J$18:J$217))</f>
        <v>0</v>
      </c>
      <c r="AQ717" s="397">
        <f t="shared" si="121"/>
        <v>0</v>
      </c>
      <c r="AR717" s="398">
        <f t="shared" si="122"/>
        <v>0</v>
      </c>
      <c r="AS717" s="397">
        <f t="array" ref="AS717">SUMPRODUCT(AF$18:AF$217*(H$18:H$217=$D717)*(J$18:J$217))</f>
        <v>0</v>
      </c>
      <c r="AT717" s="397">
        <f t="shared" si="123"/>
        <v>0</v>
      </c>
      <c r="AU717" s="398">
        <f t="shared" si="124"/>
        <v>0</v>
      </c>
      <c r="AV717" s="399" t="str">
        <f t="shared" si="125"/>
        <v/>
      </c>
    </row>
    <row r="718" spans="1:48" x14ac:dyDescent="0.2">
      <c r="A718" s="46">
        <f t="shared" si="120"/>
        <v>701</v>
      </c>
      <c r="B718" s="378" t="str">
        <f>IFERROR(VLOOKUP(G718,'AM23.Param'!$C$61:$D$407,2,FALSE),"")</f>
        <v/>
      </c>
      <c r="C718" s="379"/>
      <c r="D718" s="380"/>
      <c r="E718" s="379"/>
      <c r="F718" s="380"/>
      <c r="G718" s="379"/>
      <c r="H718" s="380"/>
      <c r="I718" s="381" t="str">
        <f t="shared" si="116"/>
        <v/>
      </c>
      <c r="J718" s="382"/>
      <c r="K718" s="382"/>
      <c r="L718" s="379"/>
      <c r="M718" s="380"/>
      <c r="N718" s="379"/>
      <c r="O718" s="379"/>
      <c r="P718" s="383"/>
      <c r="Q718" s="383"/>
      <c r="R718" s="383"/>
      <c r="S718" s="384">
        <f t="shared" si="117"/>
        <v>0</v>
      </c>
      <c r="U718" s="30">
        <v>701</v>
      </c>
      <c r="V718" s="42"/>
      <c r="X718" s="42"/>
      <c r="Y718" s="42"/>
      <c r="Z718" s="43">
        <f>SUMIFS('AM23.Financial Instruments'!O$7:O$223,'AM23.Financial Instruments'!$M$7:$M$223,D720)</f>
        <v>0</v>
      </c>
      <c r="AA718" s="42"/>
      <c r="AB718" s="42"/>
      <c r="AC718" s="42"/>
      <c r="AD718" s="44">
        <f t="shared" si="118"/>
        <v>0</v>
      </c>
      <c r="AF718" s="45"/>
      <c r="AH718" s="45"/>
      <c r="AI718" s="45"/>
      <c r="AJ718" s="45"/>
      <c r="AK718" s="45"/>
      <c r="AL718" s="45"/>
      <c r="AM718" s="45"/>
      <c r="AN718" s="44">
        <f t="shared" si="119"/>
        <v>0</v>
      </c>
      <c r="AP718" s="396">
        <f t="array" ref="AP718">SUMPRODUCT(V$18:V$217*(H$18:H$217=$D718)*(J$18:J$217))</f>
        <v>0</v>
      </c>
      <c r="AQ718" s="397">
        <f t="shared" si="121"/>
        <v>0</v>
      </c>
      <c r="AR718" s="398">
        <f t="shared" si="122"/>
        <v>0</v>
      </c>
      <c r="AS718" s="397">
        <f t="array" ref="AS718">SUMPRODUCT(AF$18:AF$217*(H$18:H$217=$D718)*(J$18:J$217))</f>
        <v>0</v>
      </c>
      <c r="AT718" s="397">
        <f t="shared" si="123"/>
        <v>0</v>
      </c>
      <c r="AU718" s="398">
        <f t="shared" si="124"/>
        <v>0</v>
      </c>
      <c r="AV718" s="399" t="str">
        <f t="shared" si="125"/>
        <v/>
      </c>
    </row>
    <row r="719" spans="1:48" x14ac:dyDescent="0.2">
      <c r="A719" s="46">
        <f t="shared" si="120"/>
        <v>702</v>
      </c>
      <c r="B719" s="378" t="str">
        <f>IFERROR(VLOOKUP(G719,'AM23.Param'!$C$61:$D$407,2,FALSE),"")</f>
        <v/>
      </c>
      <c r="C719" s="379"/>
      <c r="D719" s="380"/>
      <c r="E719" s="379"/>
      <c r="F719" s="380"/>
      <c r="G719" s="379"/>
      <c r="H719" s="380"/>
      <c r="I719" s="381" t="str">
        <f t="shared" si="116"/>
        <v/>
      </c>
      <c r="J719" s="382"/>
      <c r="K719" s="382"/>
      <c r="L719" s="379"/>
      <c r="M719" s="380"/>
      <c r="N719" s="379"/>
      <c r="O719" s="379"/>
      <c r="P719" s="383"/>
      <c r="Q719" s="383"/>
      <c r="R719" s="383"/>
      <c r="S719" s="384">
        <f t="shared" si="117"/>
        <v>0</v>
      </c>
      <c r="U719" s="30">
        <v>702</v>
      </c>
      <c r="V719" s="42"/>
      <c r="X719" s="42"/>
      <c r="Y719" s="42"/>
      <c r="Z719" s="43">
        <f>SUMIFS('AM23.Financial Instruments'!O$7:O$223,'AM23.Financial Instruments'!$M$7:$M$223,D721)</f>
        <v>0</v>
      </c>
      <c r="AA719" s="42"/>
      <c r="AB719" s="42"/>
      <c r="AC719" s="42"/>
      <c r="AD719" s="44">
        <f t="shared" si="118"/>
        <v>0</v>
      </c>
      <c r="AF719" s="45"/>
      <c r="AH719" s="45"/>
      <c r="AI719" s="45"/>
      <c r="AJ719" s="45"/>
      <c r="AK719" s="45"/>
      <c r="AL719" s="45"/>
      <c r="AM719" s="45"/>
      <c r="AN719" s="44">
        <f t="shared" si="119"/>
        <v>0</v>
      </c>
      <c r="AP719" s="396">
        <f t="array" ref="AP719">SUMPRODUCT(V$18:V$217*(H$18:H$217=$D719)*(J$18:J$217))</f>
        <v>0</v>
      </c>
      <c r="AQ719" s="397">
        <f t="shared" si="121"/>
        <v>0</v>
      </c>
      <c r="AR719" s="398">
        <f t="shared" si="122"/>
        <v>0</v>
      </c>
      <c r="AS719" s="397">
        <f t="array" ref="AS719">SUMPRODUCT(AF$18:AF$217*(H$18:H$217=$D719)*(J$18:J$217))</f>
        <v>0</v>
      </c>
      <c r="AT719" s="397">
        <f t="shared" si="123"/>
        <v>0</v>
      </c>
      <c r="AU719" s="398">
        <f t="shared" si="124"/>
        <v>0</v>
      </c>
      <c r="AV719" s="399" t="str">
        <f t="shared" si="125"/>
        <v/>
      </c>
    </row>
    <row r="720" spans="1:48" x14ac:dyDescent="0.2">
      <c r="A720" s="46">
        <f t="shared" si="120"/>
        <v>703</v>
      </c>
      <c r="B720" s="378" t="str">
        <f>IFERROR(VLOOKUP(G720,'AM23.Param'!$C$61:$D$407,2,FALSE),"")</f>
        <v/>
      </c>
      <c r="C720" s="379"/>
      <c r="D720" s="380"/>
      <c r="E720" s="379"/>
      <c r="F720" s="380"/>
      <c r="G720" s="379"/>
      <c r="H720" s="380"/>
      <c r="I720" s="381" t="str">
        <f t="shared" si="116"/>
        <v/>
      </c>
      <c r="J720" s="382"/>
      <c r="K720" s="382"/>
      <c r="L720" s="379"/>
      <c r="M720" s="380"/>
      <c r="N720" s="379"/>
      <c r="O720" s="379"/>
      <c r="P720" s="383"/>
      <c r="Q720" s="383"/>
      <c r="R720" s="383"/>
      <c r="S720" s="384">
        <f t="shared" si="117"/>
        <v>0</v>
      </c>
      <c r="U720" s="30">
        <v>703</v>
      </c>
      <c r="V720" s="42"/>
      <c r="X720" s="42"/>
      <c r="Y720" s="42"/>
      <c r="Z720" s="43">
        <f>SUMIFS('AM23.Financial Instruments'!O$7:O$223,'AM23.Financial Instruments'!$M$7:$M$223,D722)</f>
        <v>0</v>
      </c>
      <c r="AA720" s="42"/>
      <c r="AB720" s="42"/>
      <c r="AC720" s="42"/>
      <c r="AD720" s="44">
        <f t="shared" si="118"/>
        <v>0</v>
      </c>
      <c r="AF720" s="45"/>
      <c r="AH720" s="45"/>
      <c r="AI720" s="45"/>
      <c r="AJ720" s="45"/>
      <c r="AK720" s="45"/>
      <c r="AL720" s="45"/>
      <c r="AM720" s="45"/>
      <c r="AN720" s="44">
        <f t="shared" si="119"/>
        <v>0</v>
      </c>
      <c r="AP720" s="396">
        <f t="array" ref="AP720">SUMPRODUCT(V$18:V$217*(H$18:H$217=$D720)*(J$18:J$217))</f>
        <v>0</v>
      </c>
      <c r="AQ720" s="397">
        <f t="shared" si="121"/>
        <v>0</v>
      </c>
      <c r="AR720" s="398">
        <f t="shared" si="122"/>
        <v>0</v>
      </c>
      <c r="AS720" s="397">
        <f t="array" ref="AS720">SUMPRODUCT(AF$18:AF$217*(H$18:H$217=$D720)*(J$18:J$217))</f>
        <v>0</v>
      </c>
      <c r="AT720" s="397">
        <f t="shared" si="123"/>
        <v>0</v>
      </c>
      <c r="AU720" s="398">
        <f t="shared" si="124"/>
        <v>0</v>
      </c>
      <c r="AV720" s="399" t="str">
        <f t="shared" si="125"/>
        <v/>
      </c>
    </row>
    <row r="721" spans="1:48" x14ac:dyDescent="0.2">
      <c r="A721" s="46">
        <f t="shared" si="120"/>
        <v>704</v>
      </c>
      <c r="B721" s="378" t="str">
        <f>IFERROR(VLOOKUP(G721,'AM23.Param'!$C$61:$D$407,2,FALSE),"")</f>
        <v/>
      </c>
      <c r="C721" s="379"/>
      <c r="D721" s="380"/>
      <c r="E721" s="379"/>
      <c r="F721" s="380"/>
      <c r="G721" s="379"/>
      <c r="H721" s="380"/>
      <c r="I721" s="381" t="str">
        <f t="shared" si="116"/>
        <v/>
      </c>
      <c r="J721" s="382"/>
      <c r="K721" s="382"/>
      <c r="L721" s="379"/>
      <c r="M721" s="380"/>
      <c r="N721" s="379"/>
      <c r="O721" s="379"/>
      <c r="P721" s="383"/>
      <c r="Q721" s="383"/>
      <c r="R721" s="383"/>
      <c r="S721" s="384">
        <f t="shared" si="117"/>
        <v>0</v>
      </c>
      <c r="U721" s="30">
        <v>704</v>
      </c>
      <c r="V721" s="42"/>
      <c r="X721" s="42"/>
      <c r="Y721" s="42"/>
      <c r="Z721" s="43">
        <f>SUMIFS('AM23.Financial Instruments'!O$7:O$223,'AM23.Financial Instruments'!$M$7:$M$223,D723)</f>
        <v>0</v>
      </c>
      <c r="AA721" s="42"/>
      <c r="AB721" s="42"/>
      <c r="AC721" s="42"/>
      <c r="AD721" s="44">
        <f t="shared" si="118"/>
        <v>0</v>
      </c>
      <c r="AF721" s="45"/>
      <c r="AH721" s="45"/>
      <c r="AI721" s="45"/>
      <c r="AJ721" s="45"/>
      <c r="AK721" s="45"/>
      <c r="AL721" s="45"/>
      <c r="AM721" s="45"/>
      <c r="AN721" s="44">
        <f t="shared" si="119"/>
        <v>0</v>
      </c>
      <c r="AP721" s="396">
        <f t="array" ref="AP721">SUMPRODUCT(V$18:V$217*(H$18:H$217=$D721)*(J$18:J$217))</f>
        <v>0</v>
      </c>
      <c r="AQ721" s="397">
        <f t="shared" si="121"/>
        <v>0</v>
      </c>
      <c r="AR721" s="398">
        <f t="shared" si="122"/>
        <v>0</v>
      </c>
      <c r="AS721" s="397">
        <f t="array" ref="AS721">SUMPRODUCT(AF$18:AF$217*(H$18:H$217=$D721)*(J$18:J$217))</f>
        <v>0</v>
      </c>
      <c r="AT721" s="397">
        <f t="shared" si="123"/>
        <v>0</v>
      </c>
      <c r="AU721" s="398">
        <f t="shared" si="124"/>
        <v>0</v>
      </c>
      <c r="AV721" s="399" t="str">
        <f t="shared" si="125"/>
        <v/>
      </c>
    </row>
    <row r="722" spans="1:48" x14ac:dyDescent="0.2">
      <c r="A722" s="46">
        <f t="shared" si="120"/>
        <v>705</v>
      </c>
      <c r="B722" s="378" t="str">
        <f>IFERROR(VLOOKUP(G722,'AM23.Param'!$C$61:$D$407,2,FALSE),"")</f>
        <v/>
      </c>
      <c r="C722" s="379"/>
      <c r="D722" s="380"/>
      <c r="E722" s="379"/>
      <c r="F722" s="380"/>
      <c r="G722" s="379"/>
      <c r="H722" s="380"/>
      <c r="I722" s="381" t="str">
        <f t="shared" si="116"/>
        <v/>
      </c>
      <c r="J722" s="382"/>
      <c r="K722" s="382"/>
      <c r="L722" s="379"/>
      <c r="M722" s="380"/>
      <c r="N722" s="379"/>
      <c r="O722" s="379"/>
      <c r="P722" s="383"/>
      <c r="Q722" s="383"/>
      <c r="R722" s="383"/>
      <c r="S722" s="384">
        <f t="shared" si="117"/>
        <v>0</v>
      </c>
      <c r="U722" s="30">
        <v>705</v>
      </c>
      <c r="V722" s="42"/>
      <c r="X722" s="42"/>
      <c r="Y722" s="42"/>
      <c r="Z722" s="43">
        <f>SUMIFS('AM23.Financial Instruments'!O$7:O$223,'AM23.Financial Instruments'!$M$7:$M$223,D724)</f>
        <v>0</v>
      </c>
      <c r="AA722" s="42"/>
      <c r="AB722" s="42"/>
      <c r="AC722" s="42"/>
      <c r="AD722" s="44">
        <f t="shared" si="118"/>
        <v>0</v>
      </c>
      <c r="AF722" s="45"/>
      <c r="AH722" s="45"/>
      <c r="AI722" s="45"/>
      <c r="AJ722" s="45"/>
      <c r="AK722" s="45"/>
      <c r="AL722" s="45"/>
      <c r="AM722" s="45"/>
      <c r="AN722" s="44">
        <f t="shared" si="119"/>
        <v>0</v>
      </c>
      <c r="AP722" s="396">
        <f t="array" ref="AP722">SUMPRODUCT(V$18:V$217*(H$18:H$217=$D722)*(J$18:J$217))</f>
        <v>0</v>
      </c>
      <c r="AQ722" s="397">
        <f t="shared" si="121"/>
        <v>0</v>
      </c>
      <c r="AR722" s="398">
        <f t="shared" si="122"/>
        <v>0</v>
      </c>
      <c r="AS722" s="397">
        <f t="array" ref="AS722">SUMPRODUCT(AF$18:AF$217*(H$18:H$217=$D722)*(J$18:J$217))</f>
        <v>0</v>
      </c>
      <c r="AT722" s="397">
        <f t="shared" si="123"/>
        <v>0</v>
      </c>
      <c r="AU722" s="398">
        <f t="shared" si="124"/>
        <v>0</v>
      </c>
      <c r="AV722" s="399" t="str">
        <f t="shared" si="125"/>
        <v/>
      </c>
    </row>
    <row r="723" spans="1:48" x14ac:dyDescent="0.2">
      <c r="A723" s="46">
        <f t="shared" si="120"/>
        <v>706</v>
      </c>
      <c r="B723" s="378" t="str">
        <f>IFERROR(VLOOKUP(G723,'AM23.Param'!$C$61:$D$407,2,FALSE),"")</f>
        <v/>
      </c>
      <c r="C723" s="379"/>
      <c r="D723" s="380"/>
      <c r="E723" s="379"/>
      <c r="F723" s="380"/>
      <c r="G723" s="379"/>
      <c r="H723" s="380"/>
      <c r="I723" s="381" t="str">
        <f t="shared" ref="I723:I786" si="126">IFERROR(VLOOKUP(H723,$D$18:$F$1017,3,FALSE),"")</f>
        <v/>
      </c>
      <c r="J723" s="382"/>
      <c r="K723" s="382"/>
      <c r="L723" s="379"/>
      <c r="M723" s="380"/>
      <c r="N723" s="379"/>
      <c r="O723" s="379"/>
      <c r="P723" s="383"/>
      <c r="Q723" s="383"/>
      <c r="R723" s="383"/>
      <c r="S723" s="384">
        <f t="shared" si="117"/>
        <v>0</v>
      </c>
      <c r="U723" s="30">
        <v>706</v>
      </c>
      <c r="V723" s="42"/>
      <c r="X723" s="42"/>
      <c r="Y723" s="42"/>
      <c r="Z723" s="43">
        <f>SUMIFS('AM23.Financial Instruments'!O$7:O$223,'AM23.Financial Instruments'!$M$7:$M$223,D725)</f>
        <v>0</v>
      </c>
      <c r="AA723" s="42"/>
      <c r="AB723" s="42"/>
      <c r="AC723" s="42"/>
      <c r="AD723" s="44">
        <f t="shared" si="118"/>
        <v>0</v>
      </c>
      <c r="AF723" s="45"/>
      <c r="AH723" s="45"/>
      <c r="AI723" s="45"/>
      <c r="AJ723" s="45"/>
      <c r="AK723" s="45"/>
      <c r="AL723" s="45"/>
      <c r="AM723" s="45"/>
      <c r="AN723" s="44">
        <f t="shared" si="119"/>
        <v>0</v>
      </c>
      <c r="AP723" s="396">
        <f t="array" ref="AP723">SUMPRODUCT(V$18:V$217*(H$18:H$217=$D723)*(J$18:J$217))</f>
        <v>0</v>
      </c>
      <c r="AQ723" s="397">
        <f t="shared" si="121"/>
        <v>0</v>
      </c>
      <c r="AR723" s="398">
        <f t="shared" si="122"/>
        <v>0</v>
      </c>
      <c r="AS723" s="397">
        <f t="array" ref="AS723">SUMPRODUCT(AF$18:AF$217*(H$18:H$217=$D723)*(J$18:J$217))</f>
        <v>0</v>
      </c>
      <c r="AT723" s="397">
        <f t="shared" si="123"/>
        <v>0</v>
      </c>
      <c r="AU723" s="398">
        <f t="shared" si="124"/>
        <v>0</v>
      </c>
      <c r="AV723" s="399" t="str">
        <f t="shared" si="125"/>
        <v/>
      </c>
    </row>
    <row r="724" spans="1:48" x14ac:dyDescent="0.2">
      <c r="A724" s="46">
        <f t="shared" si="120"/>
        <v>707</v>
      </c>
      <c r="B724" s="378" t="str">
        <f>IFERROR(VLOOKUP(G724,'AM23.Param'!$C$61:$D$407,2,FALSE),"")</f>
        <v/>
      </c>
      <c r="C724" s="379"/>
      <c r="D724" s="380"/>
      <c r="E724" s="379"/>
      <c r="F724" s="380"/>
      <c r="G724" s="379"/>
      <c r="H724" s="380"/>
      <c r="I724" s="381" t="str">
        <f t="shared" si="126"/>
        <v/>
      </c>
      <c r="J724" s="382"/>
      <c r="K724" s="382"/>
      <c r="L724" s="379"/>
      <c r="M724" s="380"/>
      <c r="N724" s="379"/>
      <c r="O724" s="379"/>
      <c r="P724" s="383"/>
      <c r="Q724" s="383"/>
      <c r="R724" s="383"/>
      <c r="S724" s="384">
        <f t="shared" si="117"/>
        <v>0</v>
      </c>
      <c r="U724" s="30">
        <v>707</v>
      </c>
      <c r="V724" s="42"/>
      <c r="X724" s="42"/>
      <c r="Y724" s="42"/>
      <c r="Z724" s="43">
        <f>SUMIFS('AM23.Financial Instruments'!O$7:O$223,'AM23.Financial Instruments'!$M$7:$M$223,D726)</f>
        <v>0</v>
      </c>
      <c r="AA724" s="42"/>
      <c r="AB724" s="42"/>
      <c r="AC724" s="42"/>
      <c r="AD724" s="44">
        <f t="shared" si="118"/>
        <v>0</v>
      </c>
      <c r="AF724" s="45"/>
      <c r="AH724" s="45"/>
      <c r="AI724" s="45"/>
      <c r="AJ724" s="45"/>
      <c r="AK724" s="45"/>
      <c r="AL724" s="45"/>
      <c r="AM724" s="45"/>
      <c r="AN724" s="44">
        <f t="shared" si="119"/>
        <v>0</v>
      </c>
      <c r="AP724" s="396">
        <f t="array" ref="AP724">SUMPRODUCT(V$18:V$217*(H$18:H$217=$D724)*(J$18:J$217))</f>
        <v>0</v>
      </c>
      <c r="AQ724" s="397">
        <f t="shared" si="121"/>
        <v>0</v>
      </c>
      <c r="AR724" s="398">
        <f t="shared" si="122"/>
        <v>0</v>
      </c>
      <c r="AS724" s="397">
        <f t="array" ref="AS724">SUMPRODUCT(AF$18:AF$217*(H$18:H$217=$D724)*(J$18:J$217))</f>
        <v>0</v>
      </c>
      <c r="AT724" s="397">
        <f t="shared" si="123"/>
        <v>0</v>
      </c>
      <c r="AU724" s="398">
        <f t="shared" si="124"/>
        <v>0</v>
      </c>
      <c r="AV724" s="399" t="str">
        <f t="shared" si="125"/>
        <v/>
      </c>
    </row>
    <row r="725" spans="1:48" x14ac:dyDescent="0.2">
      <c r="A725" s="46">
        <f t="shared" si="120"/>
        <v>708</v>
      </c>
      <c r="B725" s="378" t="str">
        <f>IFERROR(VLOOKUP(G725,'AM23.Param'!$C$61:$D$407,2,FALSE),"")</f>
        <v/>
      </c>
      <c r="C725" s="379"/>
      <c r="D725" s="380"/>
      <c r="E725" s="379"/>
      <c r="F725" s="380"/>
      <c r="G725" s="379"/>
      <c r="H725" s="380"/>
      <c r="I725" s="381" t="str">
        <f t="shared" si="126"/>
        <v/>
      </c>
      <c r="J725" s="382"/>
      <c r="K725" s="382"/>
      <c r="L725" s="379"/>
      <c r="M725" s="380"/>
      <c r="N725" s="379"/>
      <c r="O725" s="379"/>
      <c r="P725" s="383"/>
      <c r="Q725" s="383"/>
      <c r="R725" s="383"/>
      <c r="S725" s="384">
        <f t="shared" ref="S725:S788" si="127">Q725-R725</f>
        <v>0</v>
      </c>
      <c r="U725" s="30">
        <v>708</v>
      </c>
      <c r="V725" s="42"/>
      <c r="X725" s="42"/>
      <c r="Y725" s="42"/>
      <c r="Z725" s="43">
        <f>SUMIFS('AM23.Financial Instruments'!O$7:O$223,'AM23.Financial Instruments'!$M$7:$M$223,D727)</f>
        <v>0</v>
      </c>
      <c r="AA725" s="42"/>
      <c r="AB725" s="42"/>
      <c r="AC725" s="42"/>
      <c r="AD725" s="44">
        <f t="shared" ref="AD725:AD788" si="128">X725-SUM(Y725:AC725)</f>
        <v>0</v>
      </c>
      <c r="AF725" s="45"/>
      <c r="AH725" s="45"/>
      <c r="AI725" s="45"/>
      <c r="AJ725" s="45"/>
      <c r="AK725" s="45"/>
      <c r="AL725" s="45"/>
      <c r="AM725" s="45"/>
      <c r="AN725" s="44">
        <f t="shared" ref="AN725:AN788" si="129">AH725-SUM(AI725:AM725)</f>
        <v>0</v>
      </c>
      <c r="AP725" s="396">
        <f t="array" ref="AP725">SUMPRODUCT(V$18:V$217*(H$18:H$217=$D725)*(J$18:J$217))</f>
        <v>0</v>
      </c>
      <c r="AQ725" s="397">
        <f t="shared" si="121"/>
        <v>0</v>
      </c>
      <c r="AR725" s="398">
        <f t="shared" si="122"/>
        <v>0</v>
      </c>
      <c r="AS725" s="397">
        <f t="array" ref="AS725">SUMPRODUCT(AF$18:AF$217*(H$18:H$217=$D725)*(J$18:J$217))</f>
        <v>0</v>
      </c>
      <c r="AT725" s="397">
        <f t="shared" si="123"/>
        <v>0</v>
      </c>
      <c r="AU725" s="398">
        <f t="shared" si="124"/>
        <v>0</v>
      </c>
      <c r="AV725" s="399" t="str">
        <f t="shared" si="125"/>
        <v/>
      </c>
    </row>
    <row r="726" spans="1:48" x14ac:dyDescent="0.2">
      <c r="A726" s="46">
        <f t="shared" si="120"/>
        <v>709</v>
      </c>
      <c r="B726" s="378" t="str">
        <f>IFERROR(VLOOKUP(G726,'AM23.Param'!$C$61:$D$407,2,FALSE),"")</f>
        <v/>
      </c>
      <c r="C726" s="379"/>
      <c r="D726" s="380"/>
      <c r="E726" s="379"/>
      <c r="F726" s="380"/>
      <c r="G726" s="379"/>
      <c r="H726" s="380"/>
      <c r="I726" s="381" t="str">
        <f t="shared" si="126"/>
        <v/>
      </c>
      <c r="J726" s="382"/>
      <c r="K726" s="382"/>
      <c r="L726" s="379"/>
      <c r="M726" s="380"/>
      <c r="N726" s="379"/>
      <c r="O726" s="379"/>
      <c r="P726" s="383"/>
      <c r="Q726" s="383"/>
      <c r="R726" s="383"/>
      <c r="S726" s="384">
        <f t="shared" si="127"/>
        <v>0</v>
      </c>
      <c r="U726" s="30">
        <v>709</v>
      </c>
      <c r="V726" s="42"/>
      <c r="X726" s="42"/>
      <c r="Y726" s="42"/>
      <c r="Z726" s="43">
        <f>SUMIFS('AM23.Financial Instruments'!O$7:O$223,'AM23.Financial Instruments'!$M$7:$M$223,D728)</f>
        <v>0</v>
      </c>
      <c r="AA726" s="42"/>
      <c r="AB726" s="42"/>
      <c r="AC726" s="42"/>
      <c r="AD726" s="44">
        <f t="shared" si="128"/>
        <v>0</v>
      </c>
      <c r="AF726" s="45"/>
      <c r="AH726" s="45"/>
      <c r="AI726" s="45"/>
      <c r="AJ726" s="45"/>
      <c r="AK726" s="45"/>
      <c r="AL726" s="45"/>
      <c r="AM726" s="45"/>
      <c r="AN726" s="44">
        <f t="shared" si="129"/>
        <v>0</v>
      </c>
      <c r="AP726" s="396">
        <f t="array" ref="AP726">SUMPRODUCT(V$18:V$217*(H$18:H$217=$D726)*(J$18:J$217))</f>
        <v>0</v>
      </c>
      <c r="AQ726" s="397">
        <f t="shared" si="121"/>
        <v>0</v>
      </c>
      <c r="AR726" s="398">
        <f t="shared" si="122"/>
        <v>0</v>
      </c>
      <c r="AS726" s="397">
        <f t="array" ref="AS726">SUMPRODUCT(AF$18:AF$217*(H$18:H$217=$D726)*(J$18:J$217))</f>
        <v>0</v>
      </c>
      <c r="AT726" s="397">
        <f t="shared" si="123"/>
        <v>0</v>
      </c>
      <c r="AU726" s="398">
        <f t="shared" si="124"/>
        <v>0</v>
      </c>
      <c r="AV726" s="399" t="str">
        <f t="shared" si="125"/>
        <v/>
      </c>
    </row>
    <row r="727" spans="1:48" x14ac:dyDescent="0.2">
      <c r="A727" s="46">
        <f t="shared" si="120"/>
        <v>710</v>
      </c>
      <c r="B727" s="378" t="str">
        <f>IFERROR(VLOOKUP(G727,'AM23.Param'!$C$61:$D$407,2,FALSE),"")</f>
        <v/>
      </c>
      <c r="C727" s="379"/>
      <c r="D727" s="380"/>
      <c r="E727" s="379"/>
      <c r="F727" s="380"/>
      <c r="G727" s="379"/>
      <c r="H727" s="380"/>
      <c r="I727" s="381" t="str">
        <f t="shared" si="126"/>
        <v/>
      </c>
      <c r="J727" s="382"/>
      <c r="K727" s="382"/>
      <c r="L727" s="379"/>
      <c r="M727" s="380"/>
      <c r="N727" s="379"/>
      <c r="O727" s="379"/>
      <c r="P727" s="383"/>
      <c r="Q727" s="383"/>
      <c r="R727" s="383"/>
      <c r="S727" s="384">
        <f t="shared" si="127"/>
        <v>0</v>
      </c>
      <c r="U727" s="30">
        <v>710</v>
      </c>
      <c r="V727" s="42"/>
      <c r="X727" s="42"/>
      <c r="Y727" s="42"/>
      <c r="Z727" s="43">
        <f>SUMIFS('AM23.Financial Instruments'!O$7:O$223,'AM23.Financial Instruments'!$M$7:$M$223,D729)</f>
        <v>0</v>
      </c>
      <c r="AA727" s="42"/>
      <c r="AB727" s="42"/>
      <c r="AC727" s="42"/>
      <c r="AD727" s="44">
        <f t="shared" si="128"/>
        <v>0</v>
      </c>
      <c r="AF727" s="45"/>
      <c r="AH727" s="45"/>
      <c r="AI727" s="45"/>
      <c r="AJ727" s="45"/>
      <c r="AK727" s="45"/>
      <c r="AL727" s="45"/>
      <c r="AM727" s="45"/>
      <c r="AN727" s="44">
        <f t="shared" si="129"/>
        <v>0</v>
      </c>
      <c r="AP727" s="396">
        <f t="array" ref="AP727">SUMPRODUCT(V$18:V$217*(H$18:H$217=$D727)*(J$18:J$217))</f>
        <v>0</v>
      </c>
      <c r="AQ727" s="397">
        <f t="shared" si="121"/>
        <v>0</v>
      </c>
      <c r="AR727" s="398">
        <f t="shared" si="122"/>
        <v>0</v>
      </c>
      <c r="AS727" s="397">
        <f t="array" ref="AS727">SUMPRODUCT(AF$18:AF$217*(H$18:H$217=$D727)*(J$18:J$217))</f>
        <v>0</v>
      </c>
      <c r="AT727" s="397">
        <f t="shared" si="123"/>
        <v>0</v>
      </c>
      <c r="AU727" s="398">
        <f t="shared" si="124"/>
        <v>0</v>
      </c>
      <c r="AV727" s="399" t="str">
        <f t="shared" si="125"/>
        <v/>
      </c>
    </row>
    <row r="728" spans="1:48" x14ac:dyDescent="0.2">
      <c r="A728" s="46">
        <f t="shared" si="120"/>
        <v>711</v>
      </c>
      <c r="B728" s="378" t="str">
        <f>IFERROR(VLOOKUP(G728,'AM23.Param'!$C$61:$D$407,2,FALSE),"")</f>
        <v/>
      </c>
      <c r="C728" s="379"/>
      <c r="D728" s="380"/>
      <c r="E728" s="379"/>
      <c r="F728" s="380"/>
      <c r="G728" s="379"/>
      <c r="H728" s="380"/>
      <c r="I728" s="381" t="str">
        <f t="shared" si="126"/>
        <v/>
      </c>
      <c r="J728" s="382"/>
      <c r="K728" s="382"/>
      <c r="L728" s="379"/>
      <c r="M728" s="380"/>
      <c r="N728" s="379"/>
      <c r="O728" s="379"/>
      <c r="P728" s="383"/>
      <c r="Q728" s="383"/>
      <c r="R728" s="383"/>
      <c r="S728" s="384">
        <f t="shared" si="127"/>
        <v>0</v>
      </c>
      <c r="U728" s="30">
        <v>711</v>
      </c>
      <c r="V728" s="42"/>
      <c r="X728" s="42"/>
      <c r="Y728" s="42"/>
      <c r="Z728" s="43">
        <f>SUMIFS('AM23.Financial Instruments'!O$7:O$223,'AM23.Financial Instruments'!$M$7:$M$223,D730)</f>
        <v>0</v>
      </c>
      <c r="AA728" s="42"/>
      <c r="AB728" s="42"/>
      <c r="AC728" s="42"/>
      <c r="AD728" s="44">
        <f t="shared" si="128"/>
        <v>0</v>
      </c>
      <c r="AF728" s="45"/>
      <c r="AH728" s="45"/>
      <c r="AI728" s="45"/>
      <c r="AJ728" s="45"/>
      <c r="AK728" s="45"/>
      <c r="AL728" s="45"/>
      <c r="AM728" s="45"/>
      <c r="AN728" s="44">
        <f t="shared" si="129"/>
        <v>0</v>
      </c>
      <c r="AP728" s="396">
        <f t="array" ref="AP728">SUMPRODUCT(V$18:V$217*(H$18:H$217=$D728)*(J$18:J$217))</f>
        <v>0</v>
      </c>
      <c r="AQ728" s="397">
        <f t="shared" si="121"/>
        <v>0</v>
      </c>
      <c r="AR728" s="398">
        <f t="shared" si="122"/>
        <v>0</v>
      </c>
      <c r="AS728" s="397">
        <f t="array" ref="AS728">SUMPRODUCT(AF$18:AF$217*(H$18:H$217=$D728)*(J$18:J$217))</f>
        <v>0</v>
      </c>
      <c r="AT728" s="397">
        <f t="shared" si="123"/>
        <v>0</v>
      </c>
      <c r="AU728" s="398">
        <f t="shared" si="124"/>
        <v>0</v>
      </c>
      <c r="AV728" s="399" t="str">
        <f t="shared" si="125"/>
        <v/>
      </c>
    </row>
    <row r="729" spans="1:48" x14ac:dyDescent="0.2">
      <c r="A729" s="46">
        <f t="shared" si="120"/>
        <v>712</v>
      </c>
      <c r="B729" s="378" t="str">
        <f>IFERROR(VLOOKUP(G729,'AM23.Param'!$C$61:$D$407,2,FALSE),"")</f>
        <v/>
      </c>
      <c r="C729" s="379"/>
      <c r="D729" s="380"/>
      <c r="E729" s="379"/>
      <c r="F729" s="380"/>
      <c r="G729" s="379"/>
      <c r="H729" s="380"/>
      <c r="I729" s="381" t="str">
        <f t="shared" si="126"/>
        <v/>
      </c>
      <c r="J729" s="382"/>
      <c r="K729" s="382"/>
      <c r="L729" s="379"/>
      <c r="M729" s="380"/>
      <c r="N729" s="379"/>
      <c r="O729" s="379"/>
      <c r="P729" s="383"/>
      <c r="Q729" s="383"/>
      <c r="R729" s="383"/>
      <c r="S729" s="384">
        <f t="shared" si="127"/>
        <v>0</v>
      </c>
      <c r="U729" s="30">
        <v>712</v>
      </c>
      <c r="V729" s="42"/>
      <c r="X729" s="42"/>
      <c r="Y729" s="42"/>
      <c r="Z729" s="43">
        <f>SUMIFS('AM23.Financial Instruments'!O$7:O$223,'AM23.Financial Instruments'!$M$7:$M$223,D731)</f>
        <v>0</v>
      </c>
      <c r="AA729" s="42"/>
      <c r="AB729" s="42"/>
      <c r="AC729" s="42"/>
      <c r="AD729" s="44">
        <f t="shared" si="128"/>
        <v>0</v>
      </c>
      <c r="AF729" s="45"/>
      <c r="AH729" s="45"/>
      <c r="AI729" s="45"/>
      <c r="AJ729" s="45"/>
      <c r="AK729" s="45"/>
      <c r="AL729" s="45"/>
      <c r="AM729" s="45"/>
      <c r="AN729" s="44">
        <f t="shared" si="129"/>
        <v>0</v>
      </c>
      <c r="AP729" s="396">
        <f t="array" ref="AP729">SUMPRODUCT(V$18:V$217*(H$18:H$217=$D729)*(J$18:J$217))</f>
        <v>0</v>
      </c>
      <c r="AQ729" s="397">
        <f t="shared" si="121"/>
        <v>0</v>
      </c>
      <c r="AR729" s="398">
        <f t="shared" si="122"/>
        <v>0</v>
      </c>
      <c r="AS729" s="397">
        <f t="array" ref="AS729">SUMPRODUCT(AF$18:AF$217*(H$18:H$217=$D729)*(J$18:J$217))</f>
        <v>0</v>
      </c>
      <c r="AT729" s="397">
        <f t="shared" si="123"/>
        <v>0</v>
      </c>
      <c r="AU729" s="398">
        <f t="shared" si="124"/>
        <v>0</v>
      </c>
      <c r="AV729" s="399" t="str">
        <f t="shared" si="125"/>
        <v/>
      </c>
    </row>
    <row r="730" spans="1:48" x14ac:dyDescent="0.2">
      <c r="A730" s="46">
        <f t="shared" ref="A730:A793" si="130">A729+1</f>
        <v>713</v>
      </c>
      <c r="B730" s="378" t="str">
        <f>IFERROR(VLOOKUP(G730,'AM23.Param'!$C$61:$D$407,2,FALSE),"")</f>
        <v/>
      </c>
      <c r="C730" s="379"/>
      <c r="D730" s="380"/>
      <c r="E730" s="379"/>
      <c r="F730" s="380"/>
      <c r="G730" s="379"/>
      <c r="H730" s="380"/>
      <c r="I730" s="381" t="str">
        <f t="shared" si="126"/>
        <v/>
      </c>
      <c r="J730" s="382"/>
      <c r="K730" s="382"/>
      <c r="L730" s="379"/>
      <c r="M730" s="380"/>
      <c r="N730" s="379"/>
      <c r="O730" s="379"/>
      <c r="P730" s="383"/>
      <c r="Q730" s="383"/>
      <c r="R730" s="383"/>
      <c r="S730" s="384">
        <f t="shared" si="127"/>
        <v>0</v>
      </c>
      <c r="U730" s="30">
        <v>713</v>
      </c>
      <c r="V730" s="42"/>
      <c r="X730" s="42"/>
      <c r="Y730" s="42"/>
      <c r="Z730" s="43">
        <f>SUMIFS('AM23.Financial Instruments'!O$7:O$223,'AM23.Financial Instruments'!$M$7:$M$223,D732)</f>
        <v>0</v>
      </c>
      <c r="AA730" s="42"/>
      <c r="AB730" s="42"/>
      <c r="AC730" s="42"/>
      <c r="AD730" s="44">
        <f t="shared" si="128"/>
        <v>0</v>
      </c>
      <c r="AF730" s="45"/>
      <c r="AH730" s="45"/>
      <c r="AI730" s="45"/>
      <c r="AJ730" s="45"/>
      <c r="AK730" s="45"/>
      <c r="AL730" s="45"/>
      <c r="AM730" s="45"/>
      <c r="AN730" s="44">
        <f t="shared" si="129"/>
        <v>0</v>
      </c>
      <c r="AP730" s="396">
        <f t="array" ref="AP730">SUMPRODUCT(V$18:V$217*(H$18:H$217=$D730)*(J$18:J$217))</f>
        <v>0</v>
      </c>
      <c r="AQ730" s="397">
        <f t="shared" ref="AQ730:AQ793" si="131">Y730</f>
        <v>0</v>
      </c>
      <c r="AR730" s="398">
        <f t="shared" ref="AR730:AR793" si="132">AP730-AQ730</f>
        <v>0</v>
      </c>
      <c r="AS730" s="397">
        <f t="array" ref="AS730">SUMPRODUCT(AF$18:AF$217*(H$18:H$217=$D730)*(J$18:J$217))</f>
        <v>0</v>
      </c>
      <c r="AT730" s="397">
        <f t="shared" ref="AT730:AT793" si="133">AI730</f>
        <v>0</v>
      </c>
      <c r="AU730" s="398">
        <f t="shared" ref="AU730:AU793" si="134">AS730-AT730</f>
        <v>0</v>
      </c>
      <c r="AV730" s="399" t="str">
        <f t="shared" ref="AV730:AV793" si="135">IFERROR(AD730/AN730,"")</f>
        <v/>
      </c>
    </row>
    <row r="731" spans="1:48" x14ac:dyDescent="0.2">
      <c r="A731" s="46">
        <f t="shared" si="130"/>
        <v>714</v>
      </c>
      <c r="B731" s="378" t="str">
        <f>IFERROR(VLOOKUP(G731,'AM23.Param'!$C$61:$D$407,2,FALSE),"")</f>
        <v/>
      </c>
      <c r="C731" s="379"/>
      <c r="D731" s="380"/>
      <c r="E731" s="379"/>
      <c r="F731" s="380"/>
      <c r="G731" s="379"/>
      <c r="H731" s="380"/>
      <c r="I731" s="381" t="str">
        <f t="shared" si="126"/>
        <v/>
      </c>
      <c r="J731" s="382"/>
      <c r="K731" s="382"/>
      <c r="L731" s="379"/>
      <c r="M731" s="380"/>
      <c r="N731" s="379"/>
      <c r="O731" s="379"/>
      <c r="P731" s="383"/>
      <c r="Q731" s="383"/>
      <c r="R731" s="383"/>
      <c r="S731" s="384">
        <f t="shared" si="127"/>
        <v>0</v>
      </c>
      <c r="U731" s="30">
        <v>714</v>
      </c>
      <c r="V731" s="42"/>
      <c r="X731" s="42"/>
      <c r="Y731" s="42"/>
      <c r="Z731" s="43">
        <f>SUMIFS('AM23.Financial Instruments'!O$7:O$223,'AM23.Financial Instruments'!$M$7:$M$223,D733)</f>
        <v>0</v>
      </c>
      <c r="AA731" s="42"/>
      <c r="AB731" s="42"/>
      <c r="AC731" s="42"/>
      <c r="AD731" s="44">
        <f t="shared" si="128"/>
        <v>0</v>
      </c>
      <c r="AF731" s="45"/>
      <c r="AH731" s="45"/>
      <c r="AI731" s="45"/>
      <c r="AJ731" s="45"/>
      <c r="AK731" s="45"/>
      <c r="AL731" s="45"/>
      <c r="AM731" s="45"/>
      <c r="AN731" s="44">
        <f t="shared" si="129"/>
        <v>0</v>
      </c>
      <c r="AP731" s="396">
        <f t="array" ref="AP731">SUMPRODUCT(V$18:V$217*(H$18:H$217=$D731)*(J$18:J$217))</f>
        <v>0</v>
      </c>
      <c r="AQ731" s="397">
        <f t="shared" si="131"/>
        <v>0</v>
      </c>
      <c r="AR731" s="398">
        <f t="shared" si="132"/>
        <v>0</v>
      </c>
      <c r="AS731" s="397">
        <f t="array" ref="AS731">SUMPRODUCT(AF$18:AF$217*(H$18:H$217=$D731)*(J$18:J$217))</f>
        <v>0</v>
      </c>
      <c r="AT731" s="397">
        <f t="shared" si="133"/>
        <v>0</v>
      </c>
      <c r="AU731" s="398">
        <f t="shared" si="134"/>
        <v>0</v>
      </c>
      <c r="AV731" s="399" t="str">
        <f t="shared" si="135"/>
        <v/>
      </c>
    </row>
    <row r="732" spans="1:48" x14ac:dyDescent="0.2">
      <c r="A732" s="46">
        <f t="shared" si="130"/>
        <v>715</v>
      </c>
      <c r="B732" s="378" t="str">
        <f>IFERROR(VLOOKUP(G732,'AM23.Param'!$C$61:$D$407,2,FALSE),"")</f>
        <v/>
      </c>
      <c r="C732" s="379"/>
      <c r="D732" s="380"/>
      <c r="E732" s="379"/>
      <c r="F732" s="380"/>
      <c r="G732" s="379"/>
      <c r="H732" s="380"/>
      <c r="I732" s="381" t="str">
        <f t="shared" si="126"/>
        <v/>
      </c>
      <c r="J732" s="382"/>
      <c r="K732" s="382"/>
      <c r="L732" s="379"/>
      <c r="M732" s="380"/>
      <c r="N732" s="379"/>
      <c r="O732" s="379"/>
      <c r="P732" s="383"/>
      <c r="Q732" s="383"/>
      <c r="R732" s="383"/>
      <c r="S732" s="384">
        <f t="shared" si="127"/>
        <v>0</v>
      </c>
      <c r="U732" s="30">
        <v>715</v>
      </c>
      <c r="V732" s="42"/>
      <c r="X732" s="42"/>
      <c r="Y732" s="42"/>
      <c r="Z732" s="43">
        <f>SUMIFS('AM23.Financial Instruments'!O$7:O$223,'AM23.Financial Instruments'!$M$7:$M$223,D734)</f>
        <v>0</v>
      </c>
      <c r="AA732" s="42"/>
      <c r="AB732" s="42"/>
      <c r="AC732" s="42"/>
      <c r="AD732" s="44">
        <f t="shared" si="128"/>
        <v>0</v>
      </c>
      <c r="AF732" s="45"/>
      <c r="AH732" s="45"/>
      <c r="AI732" s="45"/>
      <c r="AJ732" s="45"/>
      <c r="AK732" s="45"/>
      <c r="AL732" s="45"/>
      <c r="AM732" s="45"/>
      <c r="AN732" s="44">
        <f t="shared" si="129"/>
        <v>0</v>
      </c>
      <c r="AP732" s="396">
        <f t="array" ref="AP732">SUMPRODUCT(V$18:V$217*(H$18:H$217=$D732)*(J$18:J$217))</f>
        <v>0</v>
      </c>
      <c r="AQ732" s="397">
        <f t="shared" si="131"/>
        <v>0</v>
      </c>
      <c r="AR732" s="398">
        <f t="shared" si="132"/>
        <v>0</v>
      </c>
      <c r="AS732" s="397">
        <f t="array" ref="AS732">SUMPRODUCT(AF$18:AF$217*(H$18:H$217=$D732)*(J$18:J$217))</f>
        <v>0</v>
      </c>
      <c r="AT732" s="397">
        <f t="shared" si="133"/>
        <v>0</v>
      </c>
      <c r="AU732" s="398">
        <f t="shared" si="134"/>
        <v>0</v>
      </c>
      <c r="AV732" s="399" t="str">
        <f t="shared" si="135"/>
        <v/>
      </c>
    </row>
    <row r="733" spans="1:48" x14ac:dyDescent="0.2">
      <c r="A733" s="46">
        <f t="shared" si="130"/>
        <v>716</v>
      </c>
      <c r="B733" s="378" t="str">
        <f>IFERROR(VLOOKUP(G733,'AM23.Param'!$C$61:$D$407,2,FALSE),"")</f>
        <v/>
      </c>
      <c r="C733" s="379"/>
      <c r="D733" s="380"/>
      <c r="E733" s="379"/>
      <c r="F733" s="380"/>
      <c r="G733" s="379"/>
      <c r="H733" s="380"/>
      <c r="I733" s="381" t="str">
        <f t="shared" si="126"/>
        <v/>
      </c>
      <c r="J733" s="382"/>
      <c r="K733" s="382"/>
      <c r="L733" s="379"/>
      <c r="M733" s="380"/>
      <c r="N733" s="379"/>
      <c r="O733" s="379"/>
      <c r="P733" s="383"/>
      <c r="Q733" s="383"/>
      <c r="R733" s="383"/>
      <c r="S733" s="384">
        <f t="shared" si="127"/>
        <v>0</v>
      </c>
      <c r="U733" s="30">
        <v>716</v>
      </c>
      <c r="V733" s="42"/>
      <c r="X733" s="42"/>
      <c r="Y733" s="42"/>
      <c r="Z733" s="43">
        <f>SUMIFS('AM23.Financial Instruments'!O$7:O$223,'AM23.Financial Instruments'!$M$7:$M$223,D735)</f>
        <v>0</v>
      </c>
      <c r="AA733" s="42"/>
      <c r="AB733" s="42"/>
      <c r="AC733" s="42"/>
      <c r="AD733" s="44">
        <f t="shared" si="128"/>
        <v>0</v>
      </c>
      <c r="AF733" s="45"/>
      <c r="AH733" s="45"/>
      <c r="AI733" s="45"/>
      <c r="AJ733" s="45"/>
      <c r="AK733" s="45"/>
      <c r="AL733" s="45"/>
      <c r="AM733" s="45"/>
      <c r="AN733" s="44">
        <f t="shared" si="129"/>
        <v>0</v>
      </c>
      <c r="AP733" s="396">
        <f t="array" ref="AP733">SUMPRODUCT(V$18:V$217*(H$18:H$217=$D733)*(J$18:J$217))</f>
        <v>0</v>
      </c>
      <c r="AQ733" s="397">
        <f t="shared" si="131"/>
        <v>0</v>
      </c>
      <c r="AR733" s="398">
        <f t="shared" si="132"/>
        <v>0</v>
      </c>
      <c r="AS733" s="397">
        <f t="array" ref="AS733">SUMPRODUCT(AF$18:AF$217*(H$18:H$217=$D733)*(J$18:J$217))</f>
        <v>0</v>
      </c>
      <c r="AT733" s="397">
        <f t="shared" si="133"/>
        <v>0</v>
      </c>
      <c r="AU733" s="398">
        <f t="shared" si="134"/>
        <v>0</v>
      </c>
      <c r="AV733" s="399" t="str">
        <f t="shared" si="135"/>
        <v/>
      </c>
    </row>
    <row r="734" spans="1:48" x14ac:dyDescent="0.2">
      <c r="A734" s="46">
        <f t="shared" si="130"/>
        <v>717</v>
      </c>
      <c r="B734" s="378" t="str">
        <f>IFERROR(VLOOKUP(G734,'AM23.Param'!$C$61:$D$407,2,FALSE),"")</f>
        <v/>
      </c>
      <c r="C734" s="379"/>
      <c r="D734" s="380"/>
      <c r="E734" s="379"/>
      <c r="F734" s="380"/>
      <c r="G734" s="379"/>
      <c r="H734" s="380"/>
      <c r="I734" s="381" t="str">
        <f t="shared" si="126"/>
        <v/>
      </c>
      <c r="J734" s="382"/>
      <c r="K734" s="382"/>
      <c r="L734" s="379"/>
      <c r="M734" s="380"/>
      <c r="N734" s="379"/>
      <c r="O734" s="379"/>
      <c r="P734" s="383"/>
      <c r="Q734" s="383"/>
      <c r="R734" s="383"/>
      <c r="S734" s="384">
        <f t="shared" si="127"/>
        <v>0</v>
      </c>
      <c r="U734" s="30">
        <v>717</v>
      </c>
      <c r="V734" s="42"/>
      <c r="X734" s="42"/>
      <c r="Y734" s="42"/>
      <c r="Z734" s="43">
        <f>SUMIFS('AM23.Financial Instruments'!O$7:O$223,'AM23.Financial Instruments'!$M$7:$M$223,D736)</f>
        <v>0</v>
      </c>
      <c r="AA734" s="42"/>
      <c r="AB734" s="42"/>
      <c r="AC734" s="42"/>
      <c r="AD734" s="44">
        <f t="shared" si="128"/>
        <v>0</v>
      </c>
      <c r="AF734" s="45"/>
      <c r="AH734" s="45"/>
      <c r="AI734" s="45"/>
      <c r="AJ734" s="45"/>
      <c r="AK734" s="45"/>
      <c r="AL734" s="45"/>
      <c r="AM734" s="45"/>
      <c r="AN734" s="44">
        <f t="shared" si="129"/>
        <v>0</v>
      </c>
      <c r="AP734" s="396">
        <f t="array" ref="AP734">SUMPRODUCT(V$18:V$217*(H$18:H$217=$D734)*(J$18:J$217))</f>
        <v>0</v>
      </c>
      <c r="AQ734" s="397">
        <f t="shared" si="131"/>
        <v>0</v>
      </c>
      <c r="AR734" s="398">
        <f t="shared" si="132"/>
        <v>0</v>
      </c>
      <c r="AS734" s="397">
        <f t="array" ref="AS734">SUMPRODUCT(AF$18:AF$217*(H$18:H$217=$D734)*(J$18:J$217))</f>
        <v>0</v>
      </c>
      <c r="AT734" s="397">
        <f t="shared" si="133"/>
        <v>0</v>
      </c>
      <c r="AU734" s="398">
        <f t="shared" si="134"/>
        <v>0</v>
      </c>
      <c r="AV734" s="399" t="str">
        <f t="shared" si="135"/>
        <v/>
      </c>
    </row>
    <row r="735" spans="1:48" x14ac:dyDescent="0.2">
      <c r="A735" s="46">
        <f t="shared" si="130"/>
        <v>718</v>
      </c>
      <c r="B735" s="378" t="str">
        <f>IFERROR(VLOOKUP(G735,'AM23.Param'!$C$61:$D$407,2,FALSE),"")</f>
        <v/>
      </c>
      <c r="C735" s="379"/>
      <c r="D735" s="380"/>
      <c r="E735" s="379"/>
      <c r="F735" s="380"/>
      <c r="G735" s="379"/>
      <c r="H735" s="380"/>
      <c r="I735" s="381" t="str">
        <f t="shared" si="126"/>
        <v/>
      </c>
      <c r="J735" s="382"/>
      <c r="K735" s="382"/>
      <c r="L735" s="379"/>
      <c r="M735" s="380"/>
      <c r="N735" s="379"/>
      <c r="O735" s="379"/>
      <c r="P735" s="383"/>
      <c r="Q735" s="383"/>
      <c r="R735" s="383"/>
      <c r="S735" s="384">
        <f t="shared" si="127"/>
        <v>0</v>
      </c>
      <c r="U735" s="30">
        <v>718</v>
      </c>
      <c r="V735" s="42"/>
      <c r="X735" s="42"/>
      <c r="Y735" s="42"/>
      <c r="Z735" s="43">
        <f>SUMIFS('AM23.Financial Instruments'!O$7:O$223,'AM23.Financial Instruments'!$M$7:$M$223,D737)</f>
        <v>0</v>
      </c>
      <c r="AA735" s="42"/>
      <c r="AB735" s="42"/>
      <c r="AC735" s="42"/>
      <c r="AD735" s="44">
        <f t="shared" si="128"/>
        <v>0</v>
      </c>
      <c r="AF735" s="45"/>
      <c r="AH735" s="45"/>
      <c r="AI735" s="45"/>
      <c r="AJ735" s="45"/>
      <c r="AK735" s="45"/>
      <c r="AL735" s="45"/>
      <c r="AM735" s="45"/>
      <c r="AN735" s="44">
        <f t="shared" si="129"/>
        <v>0</v>
      </c>
      <c r="AP735" s="396">
        <f t="array" ref="AP735">SUMPRODUCT(V$18:V$217*(H$18:H$217=$D735)*(J$18:J$217))</f>
        <v>0</v>
      </c>
      <c r="AQ735" s="397">
        <f t="shared" si="131"/>
        <v>0</v>
      </c>
      <c r="AR735" s="398">
        <f t="shared" si="132"/>
        <v>0</v>
      </c>
      <c r="AS735" s="397">
        <f t="array" ref="AS735">SUMPRODUCT(AF$18:AF$217*(H$18:H$217=$D735)*(J$18:J$217))</f>
        <v>0</v>
      </c>
      <c r="AT735" s="397">
        <f t="shared" si="133"/>
        <v>0</v>
      </c>
      <c r="AU735" s="398">
        <f t="shared" si="134"/>
        <v>0</v>
      </c>
      <c r="AV735" s="399" t="str">
        <f t="shared" si="135"/>
        <v/>
      </c>
    </row>
    <row r="736" spans="1:48" x14ac:dyDescent="0.2">
      <c r="A736" s="46">
        <f t="shared" si="130"/>
        <v>719</v>
      </c>
      <c r="B736" s="378" t="str">
        <f>IFERROR(VLOOKUP(G736,'AM23.Param'!$C$61:$D$407,2,FALSE),"")</f>
        <v/>
      </c>
      <c r="C736" s="379"/>
      <c r="D736" s="380"/>
      <c r="E736" s="379"/>
      <c r="F736" s="380"/>
      <c r="G736" s="379"/>
      <c r="H736" s="380"/>
      <c r="I736" s="381" t="str">
        <f t="shared" si="126"/>
        <v/>
      </c>
      <c r="J736" s="382"/>
      <c r="K736" s="382"/>
      <c r="L736" s="379"/>
      <c r="M736" s="380"/>
      <c r="N736" s="379"/>
      <c r="O736" s="379"/>
      <c r="P736" s="383"/>
      <c r="Q736" s="383"/>
      <c r="R736" s="383"/>
      <c r="S736" s="384">
        <f t="shared" si="127"/>
        <v>0</v>
      </c>
      <c r="U736" s="30">
        <v>719</v>
      </c>
      <c r="V736" s="42"/>
      <c r="X736" s="42"/>
      <c r="Y736" s="42"/>
      <c r="Z736" s="43">
        <f>SUMIFS('AM23.Financial Instruments'!O$7:O$223,'AM23.Financial Instruments'!$M$7:$M$223,D738)</f>
        <v>0</v>
      </c>
      <c r="AA736" s="42"/>
      <c r="AB736" s="42"/>
      <c r="AC736" s="42"/>
      <c r="AD736" s="44">
        <f t="shared" si="128"/>
        <v>0</v>
      </c>
      <c r="AF736" s="45"/>
      <c r="AH736" s="45"/>
      <c r="AI736" s="45"/>
      <c r="AJ736" s="45"/>
      <c r="AK736" s="45"/>
      <c r="AL736" s="45"/>
      <c r="AM736" s="45"/>
      <c r="AN736" s="44">
        <f t="shared" si="129"/>
        <v>0</v>
      </c>
      <c r="AP736" s="396">
        <f t="array" ref="AP736">SUMPRODUCT(V$18:V$217*(H$18:H$217=$D736)*(J$18:J$217))</f>
        <v>0</v>
      </c>
      <c r="AQ736" s="397">
        <f t="shared" si="131"/>
        <v>0</v>
      </c>
      <c r="AR736" s="398">
        <f t="shared" si="132"/>
        <v>0</v>
      </c>
      <c r="AS736" s="397">
        <f t="array" ref="AS736">SUMPRODUCT(AF$18:AF$217*(H$18:H$217=$D736)*(J$18:J$217))</f>
        <v>0</v>
      </c>
      <c r="AT736" s="397">
        <f t="shared" si="133"/>
        <v>0</v>
      </c>
      <c r="AU736" s="398">
        <f t="shared" si="134"/>
        <v>0</v>
      </c>
      <c r="AV736" s="399" t="str">
        <f t="shared" si="135"/>
        <v/>
      </c>
    </row>
    <row r="737" spans="1:48" x14ac:dyDescent="0.2">
      <c r="A737" s="46">
        <f t="shared" si="130"/>
        <v>720</v>
      </c>
      <c r="B737" s="378" t="str">
        <f>IFERROR(VLOOKUP(G737,'AM23.Param'!$C$61:$D$407,2,FALSE),"")</f>
        <v/>
      </c>
      <c r="C737" s="379"/>
      <c r="D737" s="380"/>
      <c r="E737" s="379"/>
      <c r="F737" s="380"/>
      <c r="G737" s="379"/>
      <c r="H737" s="380"/>
      <c r="I737" s="381" t="str">
        <f t="shared" si="126"/>
        <v/>
      </c>
      <c r="J737" s="382"/>
      <c r="K737" s="382"/>
      <c r="L737" s="379"/>
      <c r="M737" s="380"/>
      <c r="N737" s="379"/>
      <c r="O737" s="379"/>
      <c r="P737" s="383"/>
      <c r="Q737" s="383"/>
      <c r="R737" s="383"/>
      <c r="S737" s="384">
        <f t="shared" si="127"/>
        <v>0</v>
      </c>
      <c r="U737" s="30">
        <v>720</v>
      </c>
      <c r="V737" s="42"/>
      <c r="X737" s="42"/>
      <c r="Y737" s="42"/>
      <c r="Z737" s="43">
        <f>SUMIFS('AM23.Financial Instruments'!O$7:O$223,'AM23.Financial Instruments'!$M$7:$M$223,D739)</f>
        <v>0</v>
      </c>
      <c r="AA737" s="42"/>
      <c r="AB737" s="42"/>
      <c r="AC737" s="42"/>
      <c r="AD737" s="44">
        <f t="shared" si="128"/>
        <v>0</v>
      </c>
      <c r="AF737" s="45"/>
      <c r="AH737" s="45"/>
      <c r="AI737" s="45"/>
      <c r="AJ737" s="45"/>
      <c r="AK737" s="45"/>
      <c r="AL737" s="45"/>
      <c r="AM737" s="45"/>
      <c r="AN737" s="44">
        <f t="shared" si="129"/>
        <v>0</v>
      </c>
      <c r="AP737" s="396">
        <f t="array" ref="AP737">SUMPRODUCT(V$18:V$217*(H$18:H$217=$D737)*(J$18:J$217))</f>
        <v>0</v>
      </c>
      <c r="AQ737" s="397">
        <f t="shared" si="131"/>
        <v>0</v>
      </c>
      <c r="AR737" s="398">
        <f t="shared" si="132"/>
        <v>0</v>
      </c>
      <c r="AS737" s="397">
        <f t="array" ref="AS737">SUMPRODUCT(AF$18:AF$217*(H$18:H$217=$D737)*(J$18:J$217))</f>
        <v>0</v>
      </c>
      <c r="AT737" s="397">
        <f t="shared" si="133"/>
        <v>0</v>
      </c>
      <c r="AU737" s="398">
        <f t="shared" si="134"/>
        <v>0</v>
      </c>
      <c r="AV737" s="399" t="str">
        <f t="shared" si="135"/>
        <v/>
      </c>
    </row>
    <row r="738" spans="1:48" x14ac:dyDescent="0.2">
      <c r="A738" s="46">
        <f t="shared" si="130"/>
        <v>721</v>
      </c>
      <c r="B738" s="378" t="str">
        <f>IFERROR(VLOOKUP(G738,'AM23.Param'!$C$61:$D$407,2,FALSE),"")</f>
        <v/>
      </c>
      <c r="C738" s="379"/>
      <c r="D738" s="380"/>
      <c r="E738" s="379"/>
      <c r="F738" s="380"/>
      <c r="G738" s="379"/>
      <c r="H738" s="380"/>
      <c r="I738" s="381" t="str">
        <f t="shared" si="126"/>
        <v/>
      </c>
      <c r="J738" s="382"/>
      <c r="K738" s="382"/>
      <c r="L738" s="379"/>
      <c r="M738" s="380"/>
      <c r="N738" s="379"/>
      <c r="O738" s="379"/>
      <c r="P738" s="383"/>
      <c r="Q738" s="383"/>
      <c r="R738" s="383"/>
      <c r="S738" s="384">
        <f t="shared" si="127"/>
        <v>0</v>
      </c>
      <c r="U738" s="30">
        <v>721</v>
      </c>
      <c r="V738" s="42"/>
      <c r="X738" s="42"/>
      <c r="Y738" s="42"/>
      <c r="Z738" s="43">
        <f>SUMIFS('AM23.Financial Instruments'!O$7:O$223,'AM23.Financial Instruments'!$M$7:$M$223,D740)</f>
        <v>0</v>
      </c>
      <c r="AA738" s="42"/>
      <c r="AB738" s="42"/>
      <c r="AC738" s="42"/>
      <c r="AD738" s="44">
        <f t="shared" si="128"/>
        <v>0</v>
      </c>
      <c r="AF738" s="45"/>
      <c r="AH738" s="45"/>
      <c r="AI738" s="45"/>
      <c r="AJ738" s="45"/>
      <c r="AK738" s="45"/>
      <c r="AL738" s="45"/>
      <c r="AM738" s="45"/>
      <c r="AN738" s="44">
        <f t="shared" si="129"/>
        <v>0</v>
      </c>
      <c r="AP738" s="396">
        <f t="array" ref="AP738">SUMPRODUCT(V$18:V$217*(H$18:H$217=$D738)*(J$18:J$217))</f>
        <v>0</v>
      </c>
      <c r="AQ738" s="397">
        <f t="shared" si="131"/>
        <v>0</v>
      </c>
      <c r="AR738" s="398">
        <f t="shared" si="132"/>
        <v>0</v>
      </c>
      <c r="AS738" s="397">
        <f t="array" ref="AS738">SUMPRODUCT(AF$18:AF$217*(H$18:H$217=$D738)*(J$18:J$217))</f>
        <v>0</v>
      </c>
      <c r="AT738" s="397">
        <f t="shared" si="133"/>
        <v>0</v>
      </c>
      <c r="AU738" s="398">
        <f t="shared" si="134"/>
        <v>0</v>
      </c>
      <c r="AV738" s="399" t="str">
        <f t="shared" si="135"/>
        <v/>
      </c>
    </row>
    <row r="739" spans="1:48" x14ac:dyDescent="0.2">
      <c r="A739" s="46">
        <f t="shared" si="130"/>
        <v>722</v>
      </c>
      <c r="B739" s="378" t="str">
        <f>IFERROR(VLOOKUP(G739,'AM23.Param'!$C$61:$D$407,2,FALSE),"")</f>
        <v/>
      </c>
      <c r="C739" s="379"/>
      <c r="D739" s="380"/>
      <c r="E739" s="379"/>
      <c r="F739" s="380"/>
      <c r="G739" s="379"/>
      <c r="H739" s="380"/>
      <c r="I739" s="381" t="str">
        <f t="shared" si="126"/>
        <v/>
      </c>
      <c r="J739" s="382"/>
      <c r="K739" s="382"/>
      <c r="L739" s="379"/>
      <c r="M739" s="380"/>
      <c r="N739" s="379"/>
      <c r="O739" s="379"/>
      <c r="P739" s="383"/>
      <c r="Q739" s="383"/>
      <c r="R739" s="383"/>
      <c r="S739" s="384">
        <f t="shared" si="127"/>
        <v>0</v>
      </c>
      <c r="U739" s="30">
        <v>722</v>
      </c>
      <c r="V739" s="42"/>
      <c r="X739" s="42"/>
      <c r="Y739" s="42"/>
      <c r="Z739" s="43">
        <f>SUMIFS('AM23.Financial Instruments'!O$7:O$223,'AM23.Financial Instruments'!$M$7:$M$223,D741)</f>
        <v>0</v>
      </c>
      <c r="AA739" s="42"/>
      <c r="AB739" s="42"/>
      <c r="AC739" s="42"/>
      <c r="AD739" s="44">
        <f t="shared" si="128"/>
        <v>0</v>
      </c>
      <c r="AF739" s="45"/>
      <c r="AH739" s="45"/>
      <c r="AI739" s="45"/>
      <c r="AJ739" s="45"/>
      <c r="AK739" s="45"/>
      <c r="AL739" s="45"/>
      <c r="AM739" s="45"/>
      <c r="AN739" s="44">
        <f t="shared" si="129"/>
        <v>0</v>
      </c>
      <c r="AP739" s="396">
        <f t="array" ref="AP739">SUMPRODUCT(V$18:V$217*(H$18:H$217=$D739)*(J$18:J$217))</f>
        <v>0</v>
      </c>
      <c r="AQ739" s="397">
        <f t="shared" si="131"/>
        <v>0</v>
      </c>
      <c r="AR739" s="398">
        <f t="shared" si="132"/>
        <v>0</v>
      </c>
      <c r="AS739" s="397">
        <f t="array" ref="AS739">SUMPRODUCT(AF$18:AF$217*(H$18:H$217=$D739)*(J$18:J$217))</f>
        <v>0</v>
      </c>
      <c r="AT739" s="397">
        <f t="shared" si="133"/>
        <v>0</v>
      </c>
      <c r="AU739" s="398">
        <f t="shared" si="134"/>
        <v>0</v>
      </c>
      <c r="AV739" s="399" t="str">
        <f t="shared" si="135"/>
        <v/>
      </c>
    </row>
    <row r="740" spans="1:48" x14ac:dyDescent="0.2">
      <c r="A740" s="46">
        <f t="shared" si="130"/>
        <v>723</v>
      </c>
      <c r="B740" s="378" t="str">
        <f>IFERROR(VLOOKUP(G740,'AM23.Param'!$C$61:$D$407,2,FALSE),"")</f>
        <v/>
      </c>
      <c r="C740" s="379"/>
      <c r="D740" s="380"/>
      <c r="E740" s="379"/>
      <c r="F740" s="380"/>
      <c r="G740" s="379"/>
      <c r="H740" s="380"/>
      <c r="I740" s="381" t="str">
        <f t="shared" si="126"/>
        <v/>
      </c>
      <c r="J740" s="382"/>
      <c r="K740" s="382"/>
      <c r="L740" s="379"/>
      <c r="M740" s="380"/>
      <c r="N740" s="379"/>
      <c r="O740" s="379"/>
      <c r="P740" s="383"/>
      <c r="Q740" s="383"/>
      <c r="R740" s="383"/>
      <c r="S740" s="384">
        <f t="shared" si="127"/>
        <v>0</v>
      </c>
      <c r="U740" s="30">
        <v>723</v>
      </c>
      <c r="V740" s="42"/>
      <c r="X740" s="42"/>
      <c r="Y740" s="42"/>
      <c r="Z740" s="43">
        <f>SUMIFS('AM23.Financial Instruments'!O$7:O$223,'AM23.Financial Instruments'!$M$7:$M$223,D742)</f>
        <v>0</v>
      </c>
      <c r="AA740" s="42"/>
      <c r="AB740" s="42"/>
      <c r="AC740" s="42"/>
      <c r="AD740" s="44">
        <f t="shared" si="128"/>
        <v>0</v>
      </c>
      <c r="AF740" s="45"/>
      <c r="AH740" s="45"/>
      <c r="AI740" s="45"/>
      <c r="AJ740" s="45"/>
      <c r="AK740" s="45"/>
      <c r="AL740" s="45"/>
      <c r="AM740" s="45"/>
      <c r="AN740" s="44">
        <f t="shared" si="129"/>
        <v>0</v>
      </c>
      <c r="AP740" s="396">
        <f t="array" ref="AP740">SUMPRODUCT(V$18:V$217*(H$18:H$217=$D740)*(J$18:J$217))</f>
        <v>0</v>
      </c>
      <c r="AQ740" s="397">
        <f t="shared" si="131"/>
        <v>0</v>
      </c>
      <c r="AR740" s="398">
        <f t="shared" si="132"/>
        <v>0</v>
      </c>
      <c r="AS740" s="397">
        <f t="array" ref="AS740">SUMPRODUCT(AF$18:AF$217*(H$18:H$217=$D740)*(J$18:J$217))</f>
        <v>0</v>
      </c>
      <c r="AT740" s="397">
        <f t="shared" si="133"/>
        <v>0</v>
      </c>
      <c r="AU740" s="398">
        <f t="shared" si="134"/>
        <v>0</v>
      </c>
      <c r="AV740" s="399" t="str">
        <f t="shared" si="135"/>
        <v/>
      </c>
    </row>
    <row r="741" spans="1:48" x14ac:dyDescent="0.2">
      <c r="A741" s="46">
        <f t="shared" si="130"/>
        <v>724</v>
      </c>
      <c r="B741" s="378" t="str">
        <f>IFERROR(VLOOKUP(G741,'AM23.Param'!$C$61:$D$407,2,FALSE),"")</f>
        <v/>
      </c>
      <c r="C741" s="379"/>
      <c r="D741" s="380"/>
      <c r="E741" s="379"/>
      <c r="F741" s="380"/>
      <c r="G741" s="379"/>
      <c r="H741" s="380"/>
      <c r="I741" s="381" t="str">
        <f t="shared" si="126"/>
        <v/>
      </c>
      <c r="J741" s="382"/>
      <c r="K741" s="382"/>
      <c r="L741" s="379"/>
      <c r="M741" s="380"/>
      <c r="N741" s="379"/>
      <c r="O741" s="379"/>
      <c r="P741" s="383"/>
      <c r="Q741" s="383"/>
      <c r="R741" s="383"/>
      <c r="S741" s="384">
        <f t="shared" si="127"/>
        <v>0</v>
      </c>
      <c r="U741" s="30">
        <v>724</v>
      </c>
      <c r="V741" s="42"/>
      <c r="X741" s="42"/>
      <c r="Y741" s="42"/>
      <c r="Z741" s="43">
        <f>SUMIFS('AM23.Financial Instruments'!O$7:O$223,'AM23.Financial Instruments'!$M$7:$M$223,D743)</f>
        <v>0</v>
      </c>
      <c r="AA741" s="42"/>
      <c r="AB741" s="42"/>
      <c r="AC741" s="42"/>
      <c r="AD741" s="44">
        <f t="shared" si="128"/>
        <v>0</v>
      </c>
      <c r="AF741" s="45"/>
      <c r="AH741" s="45"/>
      <c r="AI741" s="45"/>
      <c r="AJ741" s="45"/>
      <c r="AK741" s="45"/>
      <c r="AL741" s="45"/>
      <c r="AM741" s="45"/>
      <c r="AN741" s="44">
        <f t="shared" si="129"/>
        <v>0</v>
      </c>
      <c r="AP741" s="396">
        <f t="array" ref="AP741">SUMPRODUCT(V$18:V$217*(H$18:H$217=$D741)*(J$18:J$217))</f>
        <v>0</v>
      </c>
      <c r="AQ741" s="397">
        <f t="shared" si="131"/>
        <v>0</v>
      </c>
      <c r="AR741" s="398">
        <f t="shared" si="132"/>
        <v>0</v>
      </c>
      <c r="AS741" s="397">
        <f t="array" ref="AS741">SUMPRODUCT(AF$18:AF$217*(H$18:H$217=$D741)*(J$18:J$217))</f>
        <v>0</v>
      </c>
      <c r="AT741" s="397">
        <f t="shared" si="133"/>
        <v>0</v>
      </c>
      <c r="AU741" s="398">
        <f t="shared" si="134"/>
        <v>0</v>
      </c>
      <c r="AV741" s="399" t="str">
        <f t="shared" si="135"/>
        <v/>
      </c>
    </row>
    <row r="742" spans="1:48" x14ac:dyDescent="0.2">
      <c r="A742" s="46">
        <f t="shared" si="130"/>
        <v>725</v>
      </c>
      <c r="B742" s="378" t="str">
        <f>IFERROR(VLOOKUP(G742,'AM23.Param'!$C$61:$D$407,2,FALSE),"")</f>
        <v/>
      </c>
      <c r="C742" s="379"/>
      <c r="D742" s="380"/>
      <c r="E742" s="379"/>
      <c r="F742" s="380"/>
      <c r="G742" s="379"/>
      <c r="H742" s="380"/>
      <c r="I742" s="381" t="str">
        <f t="shared" si="126"/>
        <v/>
      </c>
      <c r="J742" s="382"/>
      <c r="K742" s="382"/>
      <c r="L742" s="379"/>
      <c r="M742" s="380"/>
      <c r="N742" s="379"/>
      <c r="O742" s="379"/>
      <c r="P742" s="383"/>
      <c r="Q742" s="383"/>
      <c r="R742" s="383"/>
      <c r="S742" s="384">
        <f t="shared" si="127"/>
        <v>0</v>
      </c>
      <c r="U742" s="30">
        <v>725</v>
      </c>
      <c r="V742" s="42"/>
      <c r="X742" s="42"/>
      <c r="Y742" s="42"/>
      <c r="Z742" s="43">
        <f>SUMIFS('AM23.Financial Instruments'!O$7:O$223,'AM23.Financial Instruments'!$M$7:$M$223,D744)</f>
        <v>0</v>
      </c>
      <c r="AA742" s="42"/>
      <c r="AB742" s="42"/>
      <c r="AC742" s="42"/>
      <c r="AD742" s="44">
        <f t="shared" si="128"/>
        <v>0</v>
      </c>
      <c r="AF742" s="45"/>
      <c r="AH742" s="45"/>
      <c r="AI742" s="45"/>
      <c r="AJ742" s="45"/>
      <c r="AK742" s="45"/>
      <c r="AL742" s="45"/>
      <c r="AM742" s="45"/>
      <c r="AN742" s="44">
        <f t="shared" si="129"/>
        <v>0</v>
      </c>
      <c r="AP742" s="396">
        <f t="array" ref="AP742">SUMPRODUCT(V$18:V$217*(H$18:H$217=$D742)*(J$18:J$217))</f>
        <v>0</v>
      </c>
      <c r="AQ742" s="397">
        <f t="shared" si="131"/>
        <v>0</v>
      </c>
      <c r="AR742" s="398">
        <f t="shared" si="132"/>
        <v>0</v>
      </c>
      <c r="AS742" s="397">
        <f t="array" ref="AS742">SUMPRODUCT(AF$18:AF$217*(H$18:H$217=$D742)*(J$18:J$217))</f>
        <v>0</v>
      </c>
      <c r="AT742" s="397">
        <f t="shared" si="133"/>
        <v>0</v>
      </c>
      <c r="AU742" s="398">
        <f t="shared" si="134"/>
        <v>0</v>
      </c>
      <c r="AV742" s="399" t="str">
        <f t="shared" si="135"/>
        <v/>
      </c>
    </row>
    <row r="743" spans="1:48" x14ac:dyDescent="0.2">
      <c r="A743" s="46">
        <f t="shared" si="130"/>
        <v>726</v>
      </c>
      <c r="B743" s="378" t="str">
        <f>IFERROR(VLOOKUP(G743,'AM23.Param'!$C$61:$D$407,2,FALSE),"")</f>
        <v/>
      </c>
      <c r="C743" s="379"/>
      <c r="D743" s="380"/>
      <c r="E743" s="379"/>
      <c r="F743" s="380"/>
      <c r="G743" s="379"/>
      <c r="H743" s="380"/>
      <c r="I743" s="381" t="str">
        <f t="shared" si="126"/>
        <v/>
      </c>
      <c r="J743" s="382"/>
      <c r="K743" s="382"/>
      <c r="L743" s="379"/>
      <c r="M743" s="380"/>
      <c r="N743" s="379"/>
      <c r="O743" s="379"/>
      <c r="P743" s="383"/>
      <c r="Q743" s="383"/>
      <c r="R743" s="383"/>
      <c r="S743" s="384">
        <f t="shared" si="127"/>
        <v>0</v>
      </c>
      <c r="U743" s="30">
        <v>726</v>
      </c>
      <c r="V743" s="42"/>
      <c r="X743" s="42"/>
      <c r="Y743" s="42"/>
      <c r="Z743" s="43">
        <f>SUMIFS('AM23.Financial Instruments'!O$7:O$223,'AM23.Financial Instruments'!$M$7:$M$223,D745)</f>
        <v>0</v>
      </c>
      <c r="AA743" s="42"/>
      <c r="AB743" s="42"/>
      <c r="AC743" s="42"/>
      <c r="AD743" s="44">
        <f t="shared" si="128"/>
        <v>0</v>
      </c>
      <c r="AF743" s="45"/>
      <c r="AH743" s="45"/>
      <c r="AI743" s="45"/>
      <c r="AJ743" s="45"/>
      <c r="AK743" s="45"/>
      <c r="AL743" s="45"/>
      <c r="AM743" s="45"/>
      <c r="AN743" s="44">
        <f t="shared" si="129"/>
        <v>0</v>
      </c>
      <c r="AP743" s="396">
        <f t="array" ref="AP743">SUMPRODUCT(V$18:V$217*(H$18:H$217=$D743)*(J$18:J$217))</f>
        <v>0</v>
      </c>
      <c r="AQ743" s="397">
        <f t="shared" si="131"/>
        <v>0</v>
      </c>
      <c r="AR743" s="398">
        <f t="shared" si="132"/>
        <v>0</v>
      </c>
      <c r="AS743" s="397">
        <f t="array" ref="AS743">SUMPRODUCT(AF$18:AF$217*(H$18:H$217=$D743)*(J$18:J$217))</f>
        <v>0</v>
      </c>
      <c r="AT743" s="397">
        <f t="shared" si="133"/>
        <v>0</v>
      </c>
      <c r="AU743" s="398">
        <f t="shared" si="134"/>
        <v>0</v>
      </c>
      <c r="AV743" s="399" t="str">
        <f t="shared" si="135"/>
        <v/>
      </c>
    </row>
    <row r="744" spans="1:48" x14ac:dyDescent="0.2">
      <c r="A744" s="46">
        <f t="shared" si="130"/>
        <v>727</v>
      </c>
      <c r="B744" s="378" t="str">
        <f>IFERROR(VLOOKUP(G744,'AM23.Param'!$C$61:$D$407,2,FALSE),"")</f>
        <v/>
      </c>
      <c r="C744" s="379"/>
      <c r="D744" s="380"/>
      <c r="E744" s="379"/>
      <c r="F744" s="380"/>
      <c r="G744" s="379"/>
      <c r="H744" s="380"/>
      <c r="I744" s="381" t="str">
        <f t="shared" si="126"/>
        <v/>
      </c>
      <c r="J744" s="382"/>
      <c r="K744" s="382"/>
      <c r="L744" s="379"/>
      <c r="M744" s="380"/>
      <c r="N744" s="379"/>
      <c r="O744" s="379"/>
      <c r="P744" s="383"/>
      <c r="Q744" s="383"/>
      <c r="R744" s="383"/>
      <c r="S744" s="384">
        <f t="shared" si="127"/>
        <v>0</v>
      </c>
      <c r="U744" s="30">
        <v>727</v>
      </c>
      <c r="V744" s="42"/>
      <c r="X744" s="42"/>
      <c r="Y744" s="42"/>
      <c r="Z744" s="43">
        <f>SUMIFS('AM23.Financial Instruments'!O$7:O$223,'AM23.Financial Instruments'!$M$7:$M$223,D746)</f>
        <v>0</v>
      </c>
      <c r="AA744" s="42"/>
      <c r="AB744" s="42"/>
      <c r="AC744" s="42"/>
      <c r="AD744" s="44">
        <f t="shared" si="128"/>
        <v>0</v>
      </c>
      <c r="AF744" s="45"/>
      <c r="AH744" s="45"/>
      <c r="AI744" s="45"/>
      <c r="AJ744" s="45"/>
      <c r="AK744" s="45"/>
      <c r="AL744" s="45"/>
      <c r="AM744" s="45"/>
      <c r="AN744" s="44">
        <f t="shared" si="129"/>
        <v>0</v>
      </c>
      <c r="AP744" s="396">
        <f t="array" ref="AP744">SUMPRODUCT(V$18:V$217*(H$18:H$217=$D744)*(J$18:J$217))</f>
        <v>0</v>
      </c>
      <c r="AQ744" s="397">
        <f t="shared" si="131"/>
        <v>0</v>
      </c>
      <c r="AR744" s="398">
        <f t="shared" si="132"/>
        <v>0</v>
      </c>
      <c r="AS744" s="397">
        <f t="array" ref="AS744">SUMPRODUCT(AF$18:AF$217*(H$18:H$217=$D744)*(J$18:J$217))</f>
        <v>0</v>
      </c>
      <c r="AT744" s="397">
        <f t="shared" si="133"/>
        <v>0</v>
      </c>
      <c r="AU744" s="398">
        <f t="shared" si="134"/>
        <v>0</v>
      </c>
      <c r="AV744" s="399" t="str">
        <f t="shared" si="135"/>
        <v/>
      </c>
    </row>
    <row r="745" spans="1:48" x14ac:dyDescent="0.2">
      <c r="A745" s="46">
        <f t="shared" si="130"/>
        <v>728</v>
      </c>
      <c r="B745" s="378" t="str">
        <f>IFERROR(VLOOKUP(G745,'AM23.Param'!$C$61:$D$407,2,FALSE),"")</f>
        <v/>
      </c>
      <c r="C745" s="379"/>
      <c r="D745" s="380"/>
      <c r="E745" s="379"/>
      <c r="F745" s="380"/>
      <c r="G745" s="379"/>
      <c r="H745" s="380"/>
      <c r="I745" s="381" t="str">
        <f t="shared" si="126"/>
        <v/>
      </c>
      <c r="J745" s="382"/>
      <c r="K745" s="382"/>
      <c r="L745" s="379"/>
      <c r="M745" s="380"/>
      <c r="N745" s="379"/>
      <c r="O745" s="379"/>
      <c r="P745" s="383"/>
      <c r="Q745" s="383"/>
      <c r="R745" s="383"/>
      <c r="S745" s="384">
        <f t="shared" si="127"/>
        <v>0</v>
      </c>
      <c r="U745" s="30">
        <v>728</v>
      </c>
      <c r="V745" s="42"/>
      <c r="X745" s="42"/>
      <c r="Y745" s="42"/>
      <c r="Z745" s="43">
        <f>SUMIFS('AM23.Financial Instruments'!O$7:O$223,'AM23.Financial Instruments'!$M$7:$M$223,D747)</f>
        <v>0</v>
      </c>
      <c r="AA745" s="42"/>
      <c r="AB745" s="42"/>
      <c r="AC745" s="42"/>
      <c r="AD745" s="44">
        <f t="shared" si="128"/>
        <v>0</v>
      </c>
      <c r="AF745" s="45"/>
      <c r="AH745" s="45"/>
      <c r="AI745" s="45"/>
      <c r="AJ745" s="45"/>
      <c r="AK745" s="45"/>
      <c r="AL745" s="45"/>
      <c r="AM745" s="45"/>
      <c r="AN745" s="44">
        <f t="shared" si="129"/>
        <v>0</v>
      </c>
      <c r="AP745" s="396">
        <f t="array" ref="AP745">SUMPRODUCT(V$18:V$217*(H$18:H$217=$D745)*(J$18:J$217))</f>
        <v>0</v>
      </c>
      <c r="AQ745" s="397">
        <f t="shared" si="131"/>
        <v>0</v>
      </c>
      <c r="AR745" s="398">
        <f t="shared" si="132"/>
        <v>0</v>
      </c>
      <c r="AS745" s="397">
        <f t="array" ref="AS745">SUMPRODUCT(AF$18:AF$217*(H$18:H$217=$D745)*(J$18:J$217))</f>
        <v>0</v>
      </c>
      <c r="AT745" s="397">
        <f t="shared" si="133"/>
        <v>0</v>
      </c>
      <c r="AU745" s="398">
        <f t="shared" si="134"/>
        <v>0</v>
      </c>
      <c r="AV745" s="399" t="str">
        <f t="shared" si="135"/>
        <v/>
      </c>
    </row>
    <row r="746" spans="1:48" x14ac:dyDescent="0.2">
      <c r="A746" s="46">
        <f t="shared" si="130"/>
        <v>729</v>
      </c>
      <c r="B746" s="378" t="str">
        <f>IFERROR(VLOOKUP(G746,'AM23.Param'!$C$61:$D$407,2,FALSE),"")</f>
        <v/>
      </c>
      <c r="C746" s="379"/>
      <c r="D746" s="380"/>
      <c r="E746" s="379"/>
      <c r="F746" s="380"/>
      <c r="G746" s="379"/>
      <c r="H746" s="380"/>
      <c r="I746" s="381" t="str">
        <f t="shared" si="126"/>
        <v/>
      </c>
      <c r="J746" s="382"/>
      <c r="K746" s="382"/>
      <c r="L746" s="379"/>
      <c r="M746" s="380"/>
      <c r="N746" s="379"/>
      <c r="O746" s="379"/>
      <c r="P746" s="383"/>
      <c r="Q746" s="383"/>
      <c r="R746" s="383"/>
      <c r="S746" s="384">
        <f t="shared" si="127"/>
        <v>0</v>
      </c>
      <c r="U746" s="30">
        <v>729</v>
      </c>
      <c r="V746" s="42"/>
      <c r="X746" s="42"/>
      <c r="Y746" s="42"/>
      <c r="Z746" s="43">
        <f>SUMIFS('AM23.Financial Instruments'!O$7:O$223,'AM23.Financial Instruments'!$M$7:$M$223,D748)</f>
        <v>0</v>
      </c>
      <c r="AA746" s="42"/>
      <c r="AB746" s="42"/>
      <c r="AC746" s="42"/>
      <c r="AD746" s="44">
        <f t="shared" si="128"/>
        <v>0</v>
      </c>
      <c r="AF746" s="45"/>
      <c r="AH746" s="45"/>
      <c r="AI746" s="45"/>
      <c r="AJ746" s="45"/>
      <c r="AK746" s="45"/>
      <c r="AL746" s="45"/>
      <c r="AM746" s="45"/>
      <c r="AN746" s="44">
        <f t="shared" si="129"/>
        <v>0</v>
      </c>
      <c r="AP746" s="396">
        <f t="array" ref="AP746">SUMPRODUCT(V$18:V$217*(H$18:H$217=$D746)*(J$18:J$217))</f>
        <v>0</v>
      </c>
      <c r="AQ746" s="397">
        <f t="shared" si="131"/>
        <v>0</v>
      </c>
      <c r="AR746" s="398">
        <f t="shared" si="132"/>
        <v>0</v>
      </c>
      <c r="AS746" s="397">
        <f t="array" ref="AS746">SUMPRODUCT(AF$18:AF$217*(H$18:H$217=$D746)*(J$18:J$217))</f>
        <v>0</v>
      </c>
      <c r="AT746" s="397">
        <f t="shared" si="133"/>
        <v>0</v>
      </c>
      <c r="AU746" s="398">
        <f t="shared" si="134"/>
        <v>0</v>
      </c>
      <c r="AV746" s="399" t="str">
        <f t="shared" si="135"/>
        <v/>
      </c>
    </row>
    <row r="747" spans="1:48" x14ac:dyDescent="0.2">
      <c r="A747" s="46">
        <f t="shared" si="130"/>
        <v>730</v>
      </c>
      <c r="B747" s="378" t="str">
        <f>IFERROR(VLOOKUP(G747,'AM23.Param'!$C$61:$D$407,2,FALSE),"")</f>
        <v/>
      </c>
      <c r="C747" s="379"/>
      <c r="D747" s="380"/>
      <c r="E747" s="379"/>
      <c r="F747" s="380"/>
      <c r="G747" s="379"/>
      <c r="H747" s="380"/>
      <c r="I747" s="381" t="str">
        <f t="shared" si="126"/>
        <v/>
      </c>
      <c r="J747" s="382"/>
      <c r="K747" s="382"/>
      <c r="L747" s="379"/>
      <c r="M747" s="380"/>
      <c r="N747" s="379"/>
      <c r="O747" s="379"/>
      <c r="P747" s="383"/>
      <c r="Q747" s="383"/>
      <c r="R747" s="383"/>
      <c r="S747" s="384">
        <f t="shared" si="127"/>
        <v>0</v>
      </c>
      <c r="U747" s="30">
        <v>730</v>
      </c>
      <c r="V747" s="42"/>
      <c r="X747" s="42"/>
      <c r="Y747" s="42"/>
      <c r="Z747" s="43">
        <f>SUMIFS('AM23.Financial Instruments'!O$7:O$223,'AM23.Financial Instruments'!$M$7:$M$223,D749)</f>
        <v>0</v>
      </c>
      <c r="AA747" s="42"/>
      <c r="AB747" s="42"/>
      <c r="AC747" s="42"/>
      <c r="AD747" s="44">
        <f t="shared" si="128"/>
        <v>0</v>
      </c>
      <c r="AF747" s="45"/>
      <c r="AH747" s="45"/>
      <c r="AI747" s="45"/>
      <c r="AJ747" s="45"/>
      <c r="AK747" s="45"/>
      <c r="AL747" s="45"/>
      <c r="AM747" s="45"/>
      <c r="AN747" s="44">
        <f t="shared" si="129"/>
        <v>0</v>
      </c>
      <c r="AP747" s="396">
        <f t="array" ref="AP747">SUMPRODUCT(V$18:V$217*(H$18:H$217=$D747)*(J$18:J$217))</f>
        <v>0</v>
      </c>
      <c r="AQ747" s="397">
        <f t="shared" si="131"/>
        <v>0</v>
      </c>
      <c r="AR747" s="398">
        <f t="shared" si="132"/>
        <v>0</v>
      </c>
      <c r="AS747" s="397">
        <f t="array" ref="AS747">SUMPRODUCT(AF$18:AF$217*(H$18:H$217=$D747)*(J$18:J$217))</f>
        <v>0</v>
      </c>
      <c r="AT747" s="397">
        <f t="shared" si="133"/>
        <v>0</v>
      </c>
      <c r="AU747" s="398">
        <f t="shared" si="134"/>
        <v>0</v>
      </c>
      <c r="AV747" s="399" t="str">
        <f t="shared" si="135"/>
        <v/>
      </c>
    </row>
    <row r="748" spans="1:48" x14ac:dyDescent="0.2">
      <c r="A748" s="46">
        <f t="shared" si="130"/>
        <v>731</v>
      </c>
      <c r="B748" s="378" t="str">
        <f>IFERROR(VLOOKUP(G748,'AM23.Param'!$C$61:$D$407,2,FALSE),"")</f>
        <v/>
      </c>
      <c r="C748" s="379"/>
      <c r="D748" s="380"/>
      <c r="E748" s="379"/>
      <c r="F748" s="380"/>
      <c r="G748" s="379"/>
      <c r="H748" s="380"/>
      <c r="I748" s="381" t="str">
        <f t="shared" si="126"/>
        <v/>
      </c>
      <c r="J748" s="382"/>
      <c r="K748" s="382"/>
      <c r="L748" s="379"/>
      <c r="M748" s="380"/>
      <c r="N748" s="379"/>
      <c r="O748" s="379"/>
      <c r="P748" s="383"/>
      <c r="Q748" s="383"/>
      <c r="R748" s="383"/>
      <c r="S748" s="384">
        <f t="shared" si="127"/>
        <v>0</v>
      </c>
      <c r="U748" s="30">
        <v>731</v>
      </c>
      <c r="V748" s="42"/>
      <c r="X748" s="42"/>
      <c r="Y748" s="42"/>
      <c r="Z748" s="43">
        <f>SUMIFS('AM23.Financial Instruments'!O$7:O$223,'AM23.Financial Instruments'!$M$7:$M$223,D750)</f>
        <v>0</v>
      </c>
      <c r="AA748" s="42"/>
      <c r="AB748" s="42"/>
      <c r="AC748" s="42"/>
      <c r="AD748" s="44">
        <f t="shared" si="128"/>
        <v>0</v>
      </c>
      <c r="AF748" s="45"/>
      <c r="AH748" s="45"/>
      <c r="AI748" s="45"/>
      <c r="AJ748" s="45"/>
      <c r="AK748" s="45"/>
      <c r="AL748" s="45"/>
      <c r="AM748" s="45"/>
      <c r="AN748" s="44">
        <f t="shared" si="129"/>
        <v>0</v>
      </c>
      <c r="AP748" s="396">
        <f t="array" ref="AP748">SUMPRODUCT(V$18:V$217*(H$18:H$217=$D748)*(J$18:J$217))</f>
        <v>0</v>
      </c>
      <c r="AQ748" s="397">
        <f t="shared" si="131"/>
        <v>0</v>
      </c>
      <c r="AR748" s="398">
        <f t="shared" si="132"/>
        <v>0</v>
      </c>
      <c r="AS748" s="397">
        <f t="array" ref="AS748">SUMPRODUCT(AF$18:AF$217*(H$18:H$217=$D748)*(J$18:J$217))</f>
        <v>0</v>
      </c>
      <c r="AT748" s="397">
        <f t="shared" si="133"/>
        <v>0</v>
      </c>
      <c r="AU748" s="398">
        <f t="shared" si="134"/>
        <v>0</v>
      </c>
      <c r="AV748" s="399" t="str">
        <f t="shared" si="135"/>
        <v/>
      </c>
    </row>
    <row r="749" spans="1:48" x14ac:dyDescent="0.2">
      <c r="A749" s="46">
        <f t="shared" si="130"/>
        <v>732</v>
      </c>
      <c r="B749" s="378" t="str">
        <f>IFERROR(VLOOKUP(G749,'AM23.Param'!$C$61:$D$407,2,FALSE),"")</f>
        <v/>
      </c>
      <c r="C749" s="379"/>
      <c r="D749" s="380"/>
      <c r="E749" s="379"/>
      <c r="F749" s="380"/>
      <c r="G749" s="379"/>
      <c r="H749" s="380"/>
      <c r="I749" s="381" t="str">
        <f t="shared" si="126"/>
        <v/>
      </c>
      <c r="J749" s="382"/>
      <c r="K749" s="382"/>
      <c r="L749" s="379"/>
      <c r="M749" s="380"/>
      <c r="N749" s="379"/>
      <c r="O749" s="379"/>
      <c r="P749" s="383"/>
      <c r="Q749" s="383"/>
      <c r="R749" s="383"/>
      <c r="S749" s="384">
        <f t="shared" si="127"/>
        <v>0</v>
      </c>
      <c r="U749" s="30">
        <v>732</v>
      </c>
      <c r="V749" s="42"/>
      <c r="X749" s="42"/>
      <c r="Y749" s="42"/>
      <c r="Z749" s="43">
        <f>SUMIFS('AM23.Financial Instruments'!O$7:O$223,'AM23.Financial Instruments'!$M$7:$M$223,D751)</f>
        <v>0</v>
      </c>
      <c r="AA749" s="42"/>
      <c r="AB749" s="42"/>
      <c r="AC749" s="42"/>
      <c r="AD749" s="44">
        <f t="shared" si="128"/>
        <v>0</v>
      </c>
      <c r="AF749" s="45"/>
      <c r="AH749" s="45"/>
      <c r="AI749" s="45"/>
      <c r="AJ749" s="45"/>
      <c r="AK749" s="45"/>
      <c r="AL749" s="45"/>
      <c r="AM749" s="45"/>
      <c r="AN749" s="44">
        <f t="shared" si="129"/>
        <v>0</v>
      </c>
      <c r="AP749" s="396">
        <f t="array" ref="AP749">SUMPRODUCT(V$18:V$217*(H$18:H$217=$D749)*(J$18:J$217))</f>
        <v>0</v>
      </c>
      <c r="AQ749" s="397">
        <f t="shared" si="131"/>
        <v>0</v>
      </c>
      <c r="AR749" s="398">
        <f t="shared" si="132"/>
        <v>0</v>
      </c>
      <c r="AS749" s="397">
        <f t="array" ref="AS749">SUMPRODUCT(AF$18:AF$217*(H$18:H$217=$D749)*(J$18:J$217))</f>
        <v>0</v>
      </c>
      <c r="AT749" s="397">
        <f t="shared" si="133"/>
        <v>0</v>
      </c>
      <c r="AU749" s="398">
        <f t="shared" si="134"/>
        <v>0</v>
      </c>
      <c r="AV749" s="399" t="str">
        <f t="shared" si="135"/>
        <v/>
      </c>
    </row>
    <row r="750" spans="1:48" x14ac:dyDescent="0.2">
      <c r="A750" s="46">
        <f t="shared" si="130"/>
        <v>733</v>
      </c>
      <c r="B750" s="378" t="str">
        <f>IFERROR(VLOOKUP(G750,'AM23.Param'!$C$61:$D$407,2,FALSE),"")</f>
        <v/>
      </c>
      <c r="C750" s="379"/>
      <c r="D750" s="380"/>
      <c r="E750" s="379"/>
      <c r="F750" s="380"/>
      <c r="G750" s="379"/>
      <c r="H750" s="380"/>
      <c r="I750" s="381" t="str">
        <f t="shared" si="126"/>
        <v/>
      </c>
      <c r="J750" s="382"/>
      <c r="K750" s="382"/>
      <c r="L750" s="379"/>
      <c r="M750" s="380"/>
      <c r="N750" s="379"/>
      <c r="O750" s="379"/>
      <c r="P750" s="383"/>
      <c r="Q750" s="383"/>
      <c r="R750" s="383"/>
      <c r="S750" s="384">
        <f t="shared" si="127"/>
        <v>0</v>
      </c>
      <c r="U750" s="30">
        <v>733</v>
      </c>
      <c r="V750" s="42"/>
      <c r="X750" s="42"/>
      <c r="Y750" s="42"/>
      <c r="Z750" s="43">
        <f>SUMIFS('AM23.Financial Instruments'!O$7:O$223,'AM23.Financial Instruments'!$M$7:$M$223,D752)</f>
        <v>0</v>
      </c>
      <c r="AA750" s="42"/>
      <c r="AB750" s="42"/>
      <c r="AC750" s="42"/>
      <c r="AD750" s="44">
        <f t="shared" si="128"/>
        <v>0</v>
      </c>
      <c r="AF750" s="45"/>
      <c r="AH750" s="45"/>
      <c r="AI750" s="45"/>
      <c r="AJ750" s="45"/>
      <c r="AK750" s="45"/>
      <c r="AL750" s="45"/>
      <c r="AM750" s="45"/>
      <c r="AN750" s="44">
        <f t="shared" si="129"/>
        <v>0</v>
      </c>
      <c r="AP750" s="396">
        <f t="array" ref="AP750">SUMPRODUCT(V$18:V$217*(H$18:H$217=$D750)*(J$18:J$217))</f>
        <v>0</v>
      </c>
      <c r="AQ750" s="397">
        <f t="shared" si="131"/>
        <v>0</v>
      </c>
      <c r="AR750" s="398">
        <f t="shared" si="132"/>
        <v>0</v>
      </c>
      <c r="AS750" s="397">
        <f t="array" ref="AS750">SUMPRODUCT(AF$18:AF$217*(H$18:H$217=$D750)*(J$18:J$217))</f>
        <v>0</v>
      </c>
      <c r="AT750" s="397">
        <f t="shared" si="133"/>
        <v>0</v>
      </c>
      <c r="AU750" s="398">
        <f t="shared" si="134"/>
        <v>0</v>
      </c>
      <c r="AV750" s="399" t="str">
        <f t="shared" si="135"/>
        <v/>
      </c>
    </row>
    <row r="751" spans="1:48" x14ac:dyDescent="0.2">
      <c r="A751" s="46">
        <f t="shared" si="130"/>
        <v>734</v>
      </c>
      <c r="B751" s="378" t="str">
        <f>IFERROR(VLOOKUP(G751,'AM23.Param'!$C$61:$D$407,2,FALSE),"")</f>
        <v/>
      </c>
      <c r="C751" s="379"/>
      <c r="D751" s="380"/>
      <c r="E751" s="379"/>
      <c r="F751" s="380"/>
      <c r="G751" s="379"/>
      <c r="H751" s="380"/>
      <c r="I751" s="381" t="str">
        <f t="shared" si="126"/>
        <v/>
      </c>
      <c r="J751" s="382"/>
      <c r="K751" s="382"/>
      <c r="L751" s="379"/>
      <c r="M751" s="380"/>
      <c r="N751" s="379"/>
      <c r="O751" s="379"/>
      <c r="P751" s="383"/>
      <c r="Q751" s="383"/>
      <c r="R751" s="383"/>
      <c r="S751" s="384">
        <f t="shared" si="127"/>
        <v>0</v>
      </c>
      <c r="U751" s="30">
        <v>734</v>
      </c>
      <c r="V751" s="42"/>
      <c r="X751" s="42"/>
      <c r="Y751" s="42"/>
      <c r="Z751" s="43">
        <f>SUMIFS('AM23.Financial Instruments'!O$7:O$223,'AM23.Financial Instruments'!$M$7:$M$223,D753)</f>
        <v>0</v>
      </c>
      <c r="AA751" s="42"/>
      <c r="AB751" s="42"/>
      <c r="AC751" s="42"/>
      <c r="AD751" s="44">
        <f t="shared" si="128"/>
        <v>0</v>
      </c>
      <c r="AF751" s="45"/>
      <c r="AH751" s="45"/>
      <c r="AI751" s="45"/>
      <c r="AJ751" s="45"/>
      <c r="AK751" s="45"/>
      <c r="AL751" s="45"/>
      <c r="AM751" s="45"/>
      <c r="AN751" s="44">
        <f t="shared" si="129"/>
        <v>0</v>
      </c>
      <c r="AP751" s="396">
        <f t="array" ref="AP751">SUMPRODUCT(V$18:V$217*(H$18:H$217=$D751)*(J$18:J$217))</f>
        <v>0</v>
      </c>
      <c r="AQ751" s="397">
        <f t="shared" si="131"/>
        <v>0</v>
      </c>
      <c r="AR751" s="398">
        <f t="shared" si="132"/>
        <v>0</v>
      </c>
      <c r="AS751" s="397">
        <f t="array" ref="AS751">SUMPRODUCT(AF$18:AF$217*(H$18:H$217=$D751)*(J$18:J$217))</f>
        <v>0</v>
      </c>
      <c r="AT751" s="397">
        <f t="shared" si="133"/>
        <v>0</v>
      </c>
      <c r="AU751" s="398">
        <f t="shared" si="134"/>
        <v>0</v>
      </c>
      <c r="AV751" s="399" t="str">
        <f t="shared" si="135"/>
        <v/>
      </c>
    </row>
    <row r="752" spans="1:48" x14ac:dyDescent="0.2">
      <c r="A752" s="46">
        <f t="shared" si="130"/>
        <v>735</v>
      </c>
      <c r="B752" s="378" t="str">
        <f>IFERROR(VLOOKUP(G752,'AM23.Param'!$C$61:$D$407,2,FALSE),"")</f>
        <v/>
      </c>
      <c r="C752" s="379"/>
      <c r="D752" s="380"/>
      <c r="E752" s="379"/>
      <c r="F752" s="380"/>
      <c r="G752" s="379"/>
      <c r="H752" s="380"/>
      <c r="I752" s="381" t="str">
        <f t="shared" si="126"/>
        <v/>
      </c>
      <c r="J752" s="382"/>
      <c r="K752" s="382"/>
      <c r="L752" s="379"/>
      <c r="M752" s="380"/>
      <c r="N752" s="379"/>
      <c r="O752" s="379"/>
      <c r="P752" s="383"/>
      <c r="Q752" s="383"/>
      <c r="R752" s="383"/>
      <c r="S752" s="384">
        <f t="shared" si="127"/>
        <v>0</v>
      </c>
      <c r="U752" s="30">
        <v>735</v>
      </c>
      <c r="V752" s="42"/>
      <c r="X752" s="42"/>
      <c r="Y752" s="42"/>
      <c r="Z752" s="43">
        <f>SUMIFS('AM23.Financial Instruments'!O$7:O$223,'AM23.Financial Instruments'!$M$7:$M$223,D754)</f>
        <v>0</v>
      </c>
      <c r="AA752" s="42"/>
      <c r="AB752" s="42"/>
      <c r="AC752" s="42"/>
      <c r="AD752" s="44">
        <f t="shared" si="128"/>
        <v>0</v>
      </c>
      <c r="AF752" s="45"/>
      <c r="AH752" s="45"/>
      <c r="AI752" s="45"/>
      <c r="AJ752" s="45"/>
      <c r="AK752" s="45"/>
      <c r="AL752" s="45"/>
      <c r="AM752" s="45"/>
      <c r="AN752" s="44">
        <f t="shared" si="129"/>
        <v>0</v>
      </c>
      <c r="AP752" s="396">
        <f t="array" ref="AP752">SUMPRODUCT(V$18:V$217*(H$18:H$217=$D752)*(J$18:J$217))</f>
        <v>0</v>
      </c>
      <c r="AQ752" s="397">
        <f t="shared" si="131"/>
        <v>0</v>
      </c>
      <c r="AR752" s="398">
        <f t="shared" si="132"/>
        <v>0</v>
      </c>
      <c r="AS752" s="397">
        <f t="array" ref="AS752">SUMPRODUCT(AF$18:AF$217*(H$18:H$217=$D752)*(J$18:J$217))</f>
        <v>0</v>
      </c>
      <c r="AT752" s="397">
        <f t="shared" si="133"/>
        <v>0</v>
      </c>
      <c r="AU752" s="398">
        <f t="shared" si="134"/>
        <v>0</v>
      </c>
      <c r="AV752" s="399" t="str">
        <f t="shared" si="135"/>
        <v/>
      </c>
    </row>
    <row r="753" spans="1:48" x14ac:dyDescent="0.2">
      <c r="A753" s="46">
        <f t="shared" si="130"/>
        <v>736</v>
      </c>
      <c r="B753" s="378" t="str">
        <f>IFERROR(VLOOKUP(G753,'AM23.Param'!$C$61:$D$407,2,FALSE),"")</f>
        <v/>
      </c>
      <c r="C753" s="379"/>
      <c r="D753" s="380"/>
      <c r="E753" s="379"/>
      <c r="F753" s="380"/>
      <c r="G753" s="379"/>
      <c r="H753" s="380"/>
      <c r="I753" s="381" t="str">
        <f t="shared" si="126"/>
        <v/>
      </c>
      <c r="J753" s="382"/>
      <c r="K753" s="382"/>
      <c r="L753" s="379"/>
      <c r="M753" s="380"/>
      <c r="N753" s="379"/>
      <c r="O753" s="379"/>
      <c r="P753" s="383"/>
      <c r="Q753" s="383"/>
      <c r="R753" s="383"/>
      <c r="S753" s="384">
        <f t="shared" si="127"/>
        <v>0</v>
      </c>
      <c r="U753" s="30">
        <v>736</v>
      </c>
      <c r="V753" s="42"/>
      <c r="X753" s="42"/>
      <c r="Y753" s="42"/>
      <c r="Z753" s="43">
        <f>SUMIFS('AM23.Financial Instruments'!O$7:O$223,'AM23.Financial Instruments'!$M$7:$M$223,D755)</f>
        <v>0</v>
      </c>
      <c r="AA753" s="42"/>
      <c r="AB753" s="42"/>
      <c r="AC753" s="42"/>
      <c r="AD753" s="44">
        <f t="shared" si="128"/>
        <v>0</v>
      </c>
      <c r="AF753" s="45"/>
      <c r="AH753" s="45"/>
      <c r="AI753" s="45"/>
      <c r="AJ753" s="45"/>
      <c r="AK753" s="45"/>
      <c r="AL753" s="45"/>
      <c r="AM753" s="45"/>
      <c r="AN753" s="44">
        <f t="shared" si="129"/>
        <v>0</v>
      </c>
      <c r="AP753" s="396">
        <f t="array" ref="AP753">SUMPRODUCT(V$18:V$217*(H$18:H$217=$D753)*(J$18:J$217))</f>
        <v>0</v>
      </c>
      <c r="AQ753" s="397">
        <f t="shared" si="131"/>
        <v>0</v>
      </c>
      <c r="AR753" s="398">
        <f t="shared" si="132"/>
        <v>0</v>
      </c>
      <c r="AS753" s="397">
        <f t="array" ref="AS753">SUMPRODUCT(AF$18:AF$217*(H$18:H$217=$D753)*(J$18:J$217))</f>
        <v>0</v>
      </c>
      <c r="AT753" s="397">
        <f t="shared" si="133"/>
        <v>0</v>
      </c>
      <c r="AU753" s="398">
        <f t="shared" si="134"/>
        <v>0</v>
      </c>
      <c r="AV753" s="399" t="str">
        <f t="shared" si="135"/>
        <v/>
      </c>
    </row>
    <row r="754" spans="1:48" x14ac:dyDescent="0.2">
      <c r="A754" s="46">
        <f t="shared" si="130"/>
        <v>737</v>
      </c>
      <c r="B754" s="378" t="str">
        <f>IFERROR(VLOOKUP(G754,'AM23.Param'!$C$61:$D$407,2,FALSE),"")</f>
        <v/>
      </c>
      <c r="C754" s="379"/>
      <c r="D754" s="380"/>
      <c r="E754" s="379"/>
      <c r="F754" s="380"/>
      <c r="G754" s="379"/>
      <c r="H754" s="380"/>
      <c r="I754" s="381" t="str">
        <f t="shared" si="126"/>
        <v/>
      </c>
      <c r="J754" s="382"/>
      <c r="K754" s="382"/>
      <c r="L754" s="379"/>
      <c r="M754" s="380"/>
      <c r="N754" s="379"/>
      <c r="O754" s="379"/>
      <c r="P754" s="383"/>
      <c r="Q754" s="383"/>
      <c r="R754" s="383"/>
      <c r="S754" s="384">
        <f t="shared" si="127"/>
        <v>0</v>
      </c>
      <c r="U754" s="30">
        <v>737</v>
      </c>
      <c r="V754" s="42"/>
      <c r="X754" s="42"/>
      <c r="Y754" s="42"/>
      <c r="Z754" s="43">
        <f>SUMIFS('AM23.Financial Instruments'!O$7:O$223,'AM23.Financial Instruments'!$M$7:$M$223,D756)</f>
        <v>0</v>
      </c>
      <c r="AA754" s="42"/>
      <c r="AB754" s="42"/>
      <c r="AC754" s="42"/>
      <c r="AD754" s="44">
        <f t="shared" si="128"/>
        <v>0</v>
      </c>
      <c r="AF754" s="45"/>
      <c r="AH754" s="45"/>
      <c r="AI754" s="45"/>
      <c r="AJ754" s="45"/>
      <c r="AK754" s="45"/>
      <c r="AL754" s="45"/>
      <c r="AM754" s="45"/>
      <c r="AN754" s="44">
        <f t="shared" si="129"/>
        <v>0</v>
      </c>
      <c r="AP754" s="396">
        <f t="array" ref="AP754">SUMPRODUCT(V$18:V$217*(H$18:H$217=$D754)*(J$18:J$217))</f>
        <v>0</v>
      </c>
      <c r="AQ754" s="397">
        <f t="shared" si="131"/>
        <v>0</v>
      </c>
      <c r="AR754" s="398">
        <f t="shared" si="132"/>
        <v>0</v>
      </c>
      <c r="AS754" s="397">
        <f t="array" ref="AS754">SUMPRODUCT(AF$18:AF$217*(H$18:H$217=$D754)*(J$18:J$217))</f>
        <v>0</v>
      </c>
      <c r="AT754" s="397">
        <f t="shared" si="133"/>
        <v>0</v>
      </c>
      <c r="AU754" s="398">
        <f t="shared" si="134"/>
        <v>0</v>
      </c>
      <c r="AV754" s="399" t="str">
        <f t="shared" si="135"/>
        <v/>
      </c>
    </row>
    <row r="755" spans="1:48" x14ac:dyDescent="0.2">
      <c r="A755" s="46">
        <f t="shared" si="130"/>
        <v>738</v>
      </c>
      <c r="B755" s="378" t="str">
        <f>IFERROR(VLOOKUP(G755,'AM23.Param'!$C$61:$D$407,2,FALSE),"")</f>
        <v/>
      </c>
      <c r="C755" s="379"/>
      <c r="D755" s="380"/>
      <c r="E755" s="379"/>
      <c r="F755" s="380"/>
      <c r="G755" s="379"/>
      <c r="H755" s="380"/>
      <c r="I755" s="381" t="str">
        <f t="shared" si="126"/>
        <v/>
      </c>
      <c r="J755" s="382"/>
      <c r="K755" s="382"/>
      <c r="L755" s="379"/>
      <c r="M755" s="380"/>
      <c r="N755" s="379"/>
      <c r="O755" s="379"/>
      <c r="P755" s="383"/>
      <c r="Q755" s="383"/>
      <c r="R755" s="383"/>
      <c r="S755" s="384">
        <f t="shared" si="127"/>
        <v>0</v>
      </c>
      <c r="U755" s="30">
        <v>738</v>
      </c>
      <c r="V755" s="42"/>
      <c r="X755" s="42"/>
      <c r="Y755" s="42"/>
      <c r="Z755" s="43">
        <f>SUMIFS('AM23.Financial Instruments'!O$7:O$223,'AM23.Financial Instruments'!$M$7:$M$223,D757)</f>
        <v>0</v>
      </c>
      <c r="AA755" s="42"/>
      <c r="AB755" s="42"/>
      <c r="AC755" s="42"/>
      <c r="AD755" s="44">
        <f t="shared" si="128"/>
        <v>0</v>
      </c>
      <c r="AF755" s="45"/>
      <c r="AH755" s="45"/>
      <c r="AI755" s="45"/>
      <c r="AJ755" s="45"/>
      <c r="AK755" s="45"/>
      <c r="AL755" s="45"/>
      <c r="AM755" s="45"/>
      <c r="AN755" s="44">
        <f t="shared" si="129"/>
        <v>0</v>
      </c>
      <c r="AP755" s="396">
        <f t="array" ref="AP755">SUMPRODUCT(V$18:V$217*(H$18:H$217=$D755)*(J$18:J$217))</f>
        <v>0</v>
      </c>
      <c r="AQ755" s="397">
        <f t="shared" si="131"/>
        <v>0</v>
      </c>
      <c r="AR755" s="398">
        <f t="shared" si="132"/>
        <v>0</v>
      </c>
      <c r="AS755" s="397">
        <f t="array" ref="AS755">SUMPRODUCT(AF$18:AF$217*(H$18:H$217=$D755)*(J$18:J$217))</f>
        <v>0</v>
      </c>
      <c r="AT755" s="397">
        <f t="shared" si="133"/>
        <v>0</v>
      </c>
      <c r="AU755" s="398">
        <f t="shared" si="134"/>
        <v>0</v>
      </c>
      <c r="AV755" s="399" t="str">
        <f t="shared" si="135"/>
        <v/>
      </c>
    </row>
    <row r="756" spans="1:48" x14ac:dyDescent="0.2">
      <c r="A756" s="46">
        <f t="shared" si="130"/>
        <v>739</v>
      </c>
      <c r="B756" s="378" t="str">
        <f>IFERROR(VLOOKUP(G756,'AM23.Param'!$C$61:$D$407,2,FALSE),"")</f>
        <v/>
      </c>
      <c r="C756" s="379"/>
      <c r="D756" s="380"/>
      <c r="E756" s="379"/>
      <c r="F756" s="380"/>
      <c r="G756" s="379"/>
      <c r="H756" s="380"/>
      <c r="I756" s="381" t="str">
        <f t="shared" si="126"/>
        <v/>
      </c>
      <c r="J756" s="382"/>
      <c r="K756" s="382"/>
      <c r="L756" s="379"/>
      <c r="M756" s="380"/>
      <c r="N756" s="379"/>
      <c r="O756" s="379"/>
      <c r="P756" s="383"/>
      <c r="Q756" s="383"/>
      <c r="R756" s="383"/>
      <c r="S756" s="384">
        <f t="shared" si="127"/>
        <v>0</v>
      </c>
      <c r="U756" s="30">
        <v>739</v>
      </c>
      <c r="V756" s="42"/>
      <c r="X756" s="42"/>
      <c r="Y756" s="42"/>
      <c r="Z756" s="43">
        <f>SUMIFS('AM23.Financial Instruments'!O$7:O$223,'AM23.Financial Instruments'!$M$7:$M$223,D758)</f>
        <v>0</v>
      </c>
      <c r="AA756" s="42"/>
      <c r="AB756" s="42"/>
      <c r="AC756" s="42"/>
      <c r="AD756" s="44">
        <f t="shared" si="128"/>
        <v>0</v>
      </c>
      <c r="AF756" s="45"/>
      <c r="AH756" s="45"/>
      <c r="AI756" s="45"/>
      <c r="AJ756" s="45"/>
      <c r="AK756" s="45"/>
      <c r="AL756" s="45"/>
      <c r="AM756" s="45"/>
      <c r="AN756" s="44">
        <f t="shared" si="129"/>
        <v>0</v>
      </c>
      <c r="AP756" s="396">
        <f t="array" ref="AP756">SUMPRODUCT(V$18:V$217*(H$18:H$217=$D756)*(J$18:J$217))</f>
        <v>0</v>
      </c>
      <c r="AQ756" s="397">
        <f t="shared" si="131"/>
        <v>0</v>
      </c>
      <c r="AR756" s="398">
        <f t="shared" si="132"/>
        <v>0</v>
      </c>
      <c r="AS756" s="397">
        <f t="array" ref="AS756">SUMPRODUCT(AF$18:AF$217*(H$18:H$217=$D756)*(J$18:J$217))</f>
        <v>0</v>
      </c>
      <c r="AT756" s="397">
        <f t="shared" si="133"/>
        <v>0</v>
      </c>
      <c r="AU756" s="398">
        <f t="shared" si="134"/>
        <v>0</v>
      </c>
      <c r="AV756" s="399" t="str">
        <f t="shared" si="135"/>
        <v/>
      </c>
    </row>
    <row r="757" spans="1:48" x14ac:dyDescent="0.2">
      <c r="A757" s="46">
        <f t="shared" si="130"/>
        <v>740</v>
      </c>
      <c r="B757" s="378" t="str">
        <f>IFERROR(VLOOKUP(G757,'AM23.Param'!$C$61:$D$407,2,FALSE),"")</f>
        <v/>
      </c>
      <c r="C757" s="379"/>
      <c r="D757" s="380"/>
      <c r="E757" s="379"/>
      <c r="F757" s="380"/>
      <c r="G757" s="379"/>
      <c r="H757" s="380"/>
      <c r="I757" s="381" t="str">
        <f t="shared" si="126"/>
        <v/>
      </c>
      <c r="J757" s="382"/>
      <c r="K757" s="382"/>
      <c r="L757" s="379"/>
      <c r="M757" s="380"/>
      <c r="N757" s="379"/>
      <c r="O757" s="379"/>
      <c r="P757" s="383"/>
      <c r="Q757" s="383"/>
      <c r="R757" s="383"/>
      <c r="S757" s="384">
        <f t="shared" si="127"/>
        <v>0</v>
      </c>
      <c r="U757" s="30">
        <v>740</v>
      </c>
      <c r="V757" s="42"/>
      <c r="X757" s="42"/>
      <c r="Y757" s="42"/>
      <c r="Z757" s="43">
        <f>SUMIFS('AM23.Financial Instruments'!O$7:O$223,'AM23.Financial Instruments'!$M$7:$M$223,D759)</f>
        <v>0</v>
      </c>
      <c r="AA757" s="42"/>
      <c r="AB757" s="42"/>
      <c r="AC757" s="42"/>
      <c r="AD757" s="44">
        <f t="shared" si="128"/>
        <v>0</v>
      </c>
      <c r="AF757" s="45"/>
      <c r="AH757" s="45"/>
      <c r="AI757" s="45"/>
      <c r="AJ757" s="45"/>
      <c r="AK757" s="45"/>
      <c r="AL757" s="45"/>
      <c r="AM757" s="45"/>
      <c r="AN757" s="44">
        <f t="shared" si="129"/>
        <v>0</v>
      </c>
      <c r="AP757" s="396">
        <f t="array" ref="AP757">SUMPRODUCT(V$18:V$217*(H$18:H$217=$D757)*(J$18:J$217))</f>
        <v>0</v>
      </c>
      <c r="AQ757" s="397">
        <f t="shared" si="131"/>
        <v>0</v>
      </c>
      <c r="AR757" s="398">
        <f t="shared" si="132"/>
        <v>0</v>
      </c>
      <c r="AS757" s="397">
        <f t="array" ref="AS757">SUMPRODUCT(AF$18:AF$217*(H$18:H$217=$D757)*(J$18:J$217))</f>
        <v>0</v>
      </c>
      <c r="AT757" s="397">
        <f t="shared" si="133"/>
        <v>0</v>
      </c>
      <c r="AU757" s="398">
        <f t="shared" si="134"/>
        <v>0</v>
      </c>
      <c r="AV757" s="399" t="str">
        <f t="shared" si="135"/>
        <v/>
      </c>
    </row>
    <row r="758" spans="1:48" x14ac:dyDescent="0.2">
      <c r="A758" s="46">
        <f t="shared" si="130"/>
        <v>741</v>
      </c>
      <c r="B758" s="378" t="str">
        <f>IFERROR(VLOOKUP(G758,'AM23.Param'!$C$61:$D$407,2,FALSE),"")</f>
        <v/>
      </c>
      <c r="C758" s="379"/>
      <c r="D758" s="380"/>
      <c r="E758" s="379"/>
      <c r="F758" s="380"/>
      <c r="G758" s="379"/>
      <c r="H758" s="380"/>
      <c r="I758" s="381" t="str">
        <f t="shared" si="126"/>
        <v/>
      </c>
      <c r="J758" s="382"/>
      <c r="K758" s="382"/>
      <c r="L758" s="379"/>
      <c r="M758" s="380"/>
      <c r="N758" s="379"/>
      <c r="O758" s="379"/>
      <c r="P758" s="383"/>
      <c r="Q758" s="383"/>
      <c r="R758" s="383"/>
      <c r="S758" s="384">
        <f t="shared" si="127"/>
        <v>0</v>
      </c>
      <c r="U758" s="30">
        <v>741</v>
      </c>
      <c r="V758" s="42"/>
      <c r="X758" s="42"/>
      <c r="Y758" s="42"/>
      <c r="Z758" s="43">
        <f>SUMIFS('AM23.Financial Instruments'!O$7:O$223,'AM23.Financial Instruments'!$M$7:$M$223,D760)</f>
        <v>0</v>
      </c>
      <c r="AA758" s="42"/>
      <c r="AB758" s="42"/>
      <c r="AC758" s="42"/>
      <c r="AD758" s="44">
        <f t="shared" si="128"/>
        <v>0</v>
      </c>
      <c r="AF758" s="45"/>
      <c r="AH758" s="45"/>
      <c r="AI758" s="45"/>
      <c r="AJ758" s="45"/>
      <c r="AK758" s="45"/>
      <c r="AL758" s="45"/>
      <c r="AM758" s="45"/>
      <c r="AN758" s="44">
        <f t="shared" si="129"/>
        <v>0</v>
      </c>
      <c r="AP758" s="396">
        <f t="array" ref="AP758">SUMPRODUCT(V$18:V$217*(H$18:H$217=$D758)*(J$18:J$217))</f>
        <v>0</v>
      </c>
      <c r="AQ758" s="397">
        <f t="shared" si="131"/>
        <v>0</v>
      </c>
      <c r="AR758" s="398">
        <f t="shared" si="132"/>
        <v>0</v>
      </c>
      <c r="AS758" s="397">
        <f t="array" ref="AS758">SUMPRODUCT(AF$18:AF$217*(H$18:H$217=$D758)*(J$18:J$217))</f>
        <v>0</v>
      </c>
      <c r="AT758" s="397">
        <f t="shared" si="133"/>
        <v>0</v>
      </c>
      <c r="AU758" s="398">
        <f t="shared" si="134"/>
        <v>0</v>
      </c>
      <c r="AV758" s="399" t="str">
        <f t="shared" si="135"/>
        <v/>
      </c>
    </row>
    <row r="759" spans="1:48" x14ac:dyDescent="0.2">
      <c r="A759" s="46">
        <f t="shared" si="130"/>
        <v>742</v>
      </c>
      <c r="B759" s="378" t="str">
        <f>IFERROR(VLOOKUP(G759,'AM23.Param'!$C$61:$D$407,2,FALSE),"")</f>
        <v/>
      </c>
      <c r="C759" s="379"/>
      <c r="D759" s="380"/>
      <c r="E759" s="379"/>
      <c r="F759" s="380"/>
      <c r="G759" s="379"/>
      <c r="H759" s="380"/>
      <c r="I759" s="381" t="str">
        <f t="shared" si="126"/>
        <v/>
      </c>
      <c r="J759" s="382"/>
      <c r="K759" s="382"/>
      <c r="L759" s="379"/>
      <c r="M759" s="380"/>
      <c r="N759" s="379"/>
      <c r="O759" s="379"/>
      <c r="P759" s="383"/>
      <c r="Q759" s="383"/>
      <c r="R759" s="383"/>
      <c r="S759" s="384">
        <f t="shared" si="127"/>
        <v>0</v>
      </c>
      <c r="U759" s="30">
        <v>742</v>
      </c>
      <c r="V759" s="42"/>
      <c r="X759" s="42"/>
      <c r="Y759" s="42"/>
      <c r="Z759" s="43">
        <f>SUMIFS('AM23.Financial Instruments'!O$7:O$223,'AM23.Financial Instruments'!$M$7:$M$223,D761)</f>
        <v>0</v>
      </c>
      <c r="AA759" s="42"/>
      <c r="AB759" s="42"/>
      <c r="AC759" s="42"/>
      <c r="AD759" s="44">
        <f t="shared" si="128"/>
        <v>0</v>
      </c>
      <c r="AF759" s="45"/>
      <c r="AH759" s="45"/>
      <c r="AI759" s="45"/>
      <c r="AJ759" s="45"/>
      <c r="AK759" s="45"/>
      <c r="AL759" s="45"/>
      <c r="AM759" s="45"/>
      <c r="AN759" s="44">
        <f t="shared" si="129"/>
        <v>0</v>
      </c>
      <c r="AP759" s="396">
        <f t="array" ref="AP759">SUMPRODUCT(V$18:V$217*(H$18:H$217=$D759)*(J$18:J$217))</f>
        <v>0</v>
      </c>
      <c r="AQ759" s="397">
        <f t="shared" si="131"/>
        <v>0</v>
      </c>
      <c r="AR759" s="398">
        <f t="shared" si="132"/>
        <v>0</v>
      </c>
      <c r="AS759" s="397">
        <f t="array" ref="AS759">SUMPRODUCT(AF$18:AF$217*(H$18:H$217=$D759)*(J$18:J$217))</f>
        <v>0</v>
      </c>
      <c r="AT759" s="397">
        <f t="shared" si="133"/>
        <v>0</v>
      </c>
      <c r="AU759" s="398">
        <f t="shared" si="134"/>
        <v>0</v>
      </c>
      <c r="AV759" s="399" t="str">
        <f t="shared" si="135"/>
        <v/>
      </c>
    </row>
    <row r="760" spans="1:48" x14ac:dyDescent="0.2">
      <c r="A760" s="46">
        <f t="shared" si="130"/>
        <v>743</v>
      </c>
      <c r="B760" s="378" t="str">
        <f>IFERROR(VLOOKUP(G760,'AM23.Param'!$C$61:$D$407,2,FALSE),"")</f>
        <v/>
      </c>
      <c r="C760" s="379"/>
      <c r="D760" s="380"/>
      <c r="E760" s="379"/>
      <c r="F760" s="380"/>
      <c r="G760" s="379"/>
      <c r="H760" s="380"/>
      <c r="I760" s="381" t="str">
        <f t="shared" si="126"/>
        <v/>
      </c>
      <c r="J760" s="382"/>
      <c r="K760" s="382"/>
      <c r="L760" s="379"/>
      <c r="M760" s="380"/>
      <c r="N760" s="379"/>
      <c r="O760" s="379"/>
      <c r="P760" s="383"/>
      <c r="Q760" s="383"/>
      <c r="R760" s="383"/>
      <c r="S760" s="384">
        <f t="shared" si="127"/>
        <v>0</v>
      </c>
      <c r="U760" s="30">
        <v>743</v>
      </c>
      <c r="V760" s="42"/>
      <c r="X760" s="42"/>
      <c r="Y760" s="42"/>
      <c r="Z760" s="43">
        <f>SUMIFS('AM23.Financial Instruments'!O$7:O$223,'AM23.Financial Instruments'!$M$7:$M$223,D762)</f>
        <v>0</v>
      </c>
      <c r="AA760" s="42"/>
      <c r="AB760" s="42"/>
      <c r="AC760" s="42"/>
      <c r="AD760" s="44">
        <f t="shared" si="128"/>
        <v>0</v>
      </c>
      <c r="AF760" s="45"/>
      <c r="AH760" s="45"/>
      <c r="AI760" s="45"/>
      <c r="AJ760" s="45"/>
      <c r="AK760" s="45"/>
      <c r="AL760" s="45"/>
      <c r="AM760" s="45"/>
      <c r="AN760" s="44">
        <f t="shared" si="129"/>
        <v>0</v>
      </c>
      <c r="AP760" s="396">
        <f t="array" ref="AP760">SUMPRODUCT(V$18:V$217*(H$18:H$217=$D760)*(J$18:J$217))</f>
        <v>0</v>
      </c>
      <c r="AQ760" s="397">
        <f t="shared" si="131"/>
        <v>0</v>
      </c>
      <c r="AR760" s="398">
        <f t="shared" si="132"/>
        <v>0</v>
      </c>
      <c r="AS760" s="397">
        <f t="array" ref="AS760">SUMPRODUCT(AF$18:AF$217*(H$18:H$217=$D760)*(J$18:J$217))</f>
        <v>0</v>
      </c>
      <c r="AT760" s="397">
        <f t="shared" si="133"/>
        <v>0</v>
      </c>
      <c r="AU760" s="398">
        <f t="shared" si="134"/>
        <v>0</v>
      </c>
      <c r="AV760" s="399" t="str">
        <f t="shared" si="135"/>
        <v/>
      </c>
    </row>
    <row r="761" spans="1:48" x14ac:dyDescent="0.2">
      <c r="A761" s="46">
        <f t="shared" si="130"/>
        <v>744</v>
      </c>
      <c r="B761" s="378" t="str">
        <f>IFERROR(VLOOKUP(G761,'AM23.Param'!$C$61:$D$407,2,FALSE),"")</f>
        <v/>
      </c>
      <c r="C761" s="379"/>
      <c r="D761" s="380"/>
      <c r="E761" s="379"/>
      <c r="F761" s="380"/>
      <c r="G761" s="379"/>
      <c r="H761" s="380"/>
      <c r="I761" s="381" t="str">
        <f t="shared" si="126"/>
        <v/>
      </c>
      <c r="J761" s="382"/>
      <c r="K761" s="382"/>
      <c r="L761" s="379"/>
      <c r="M761" s="380"/>
      <c r="N761" s="379"/>
      <c r="O761" s="379"/>
      <c r="P761" s="383"/>
      <c r="Q761" s="383"/>
      <c r="R761" s="383"/>
      <c r="S761" s="384">
        <f t="shared" si="127"/>
        <v>0</v>
      </c>
      <c r="U761" s="30">
        <v>744</v>
      </c>
      <c r="V761" s="42"/>
      <c r="X761" s="42"/>
      <c r="Y761" s="42"/>
      <c r="Z761" s="43">
        <f>SUMIFS('AM23.Financial Instruments'!O$7:O$223,'AM23.Financial Instruments'!$M$7:$M$223,D763)</f>
        <v>0</v>
      </c>
      <c r="AA761" s="42"/>
      <c r="AB761" s="42"/>
      <c r="AC761" s="42"/>
      <c r="AD761" s="44">
        <f t="shared" si="128"/>
        <v>0</v>
      </c>
      <c r="AF761" s="45"/>
      <c r="AH761" s="45"/>
      <c r="AI761" s="45"/>
      <c r="AJ761" s="45"/>
      <c r="AK761" s="45"/>
      <c r="AL761" s="45"/>
      <c r="AM761" s="45"/>
      <c r="AN761" s="44">
        <f t="shared" si="129"/>
        <v>0</v>
      </c>
      <c r="AP761" s="396">
        <f t="array" ref="AP761">SUMPRODUCT(V$18:V$217*(H$18:H$217=$D761)*(J$18:J$217))</f>
        <v>0</v>
      </c>
      <c r="AQ761" s="397">
        <f t="shared" si="131"/>
        <v>0</v>
      </c>
      <c r="AR761" s="398">
        <f t="shared" si="132"/>
        <v>0</v>
      </c>
      <c r="AS761" s="397">
        <f t="array" ref="AS761">SUMPRODUCT(AF$18:AF$217*(H$18:H$217=$D761)*(J$18:J$217))</f>
        <v>0</v>
      </c>
      <c r="AT761" s="397">
        <f t="shared" si="133"/>
        <v>0</v>
      </c>
      <c r="AU761" s="398">
        <f t="shared" si="134"/>
        <v>0</v>
      </c>
      <c r="AV761" s="399" t="str">
        <f t="shared" si="135"/>
        <v/>
      </c>
    </row>
    <row r="762" spans="1:48" x14ac:dyDescent="0.2">
      <c r="A762" s="46">
        <f t="shared" si="130"/>
        <v>745</v>
      </c>
      <c r="B762" s="378" t="str">
        <f>IFERROR(VLOOKUP(G762,'AM23.Param'!$C$61:$D$407,2,FALSE),"")</f>
        <v/>
      </c>
      <c r="C762" s="379"/>
      <c r="D762" s="380"/>
      <c r="E762" s="379"/>
      <c r="F762" s="380"/>
      <c r="G762" s="379"/>
      <c r="H762" s="380"/>
      <c r="I762" s="381" t="str">
        <f t="shared" si="126"/>
        <v/>
      </c>
      <c r="J762" s="382"/>
      <c r="K762" s="382"/>
      <c r="L762" s="379"/>
      <c r="M762" s="380"/>
      <c r="N762" s="379"/>
      <c r="O762" s="379"/>
      <c r="P762" s="383"/>
      <c r="Q762" s="383"/>
      <c r="R762" s="383"/>
      <c r="S762" s="384">
        <f t="shared" si="127"/>
        <v>0</v>
      </c>
      <c r="U762" s="30">
        <v>745</v>
      </c>
      <c r="V762" s="42"/>
      <c r="X762" s="42"/>
      <c r="Y762" s="42"/>
      <c r="Z762" s="43">
        <f>SUMIFS('AM23.Financial Instruments'!O$7:O$223,'AM23.Financial Instruments'!$M$7:$M$223,D764)</f>
        <v>0</v>
      </c>
      <c r="AA762" s="42"/>
      <c r="AB762" s="42"/>
      <c r="AC762" s="42"/>
      <c r="AD762" s="44">
        <f t="shared" si="128"/>
        <v>0</v>
      </c>
      <c r="AF762" s="45"/>
      <c r="AH762" s="45"/>
      <c r="AI762" s="45"/>
      <c r="AJ762" s="45"/>
      <c r="AK762" s="45"/>
      <c r="AL762" s="45"/>
      <c r="AM762" s="45"/>
      <c r="AN762" s="44">
        <f t="shared" si="129"/>
        <v>0</v>
      </c>
      <c r="AP762" s="396">
        <f t="array" ref="AP762">SUMPRODUCT(V$18:V$217*(H$18:H$217=$D762)*(J$18:J$217))</f>
        <v>0</v>
      </c>
      <c r="AQ762" s="397">
        <f t="shared" si="131"/>
        <v>0</v>
      </c>
      <c r="AR762" s="398">
        <f t="shared" si="132"/>
        <v>0</v>
      </c>
      <c r="AS762" s="397">
        <f t="array" ref="AS762">SUMPRODUCT(AF$18:AF$217*(H$18:H$217=$D762)*(J$18:J$217))</f>
        <v>0</v>
      </c>
      <c r="AT762" s="397">
        <f t="shared" si="133"/>
        <v>0</v>
      </c>
      <c r="AU762" s="398">
        <f t="shared" si="134"/>
        <v>0</v>
      </c>
      <c r="AV762" s="399" t="str">
        <f t="shared" si="135"/>
        <v/>
      </c>
    </row>
    <row r="763" spans="1:48" x14ac:dyDescent="0.2">
      <c r="A763" s="46">
        <f t="shared" si="130"/>
        <v>746</v>
      </c>
      <c r="B763" s="378" t="str">
        <f>IFERROR(VLOOKUP(G763,'AM23.Param'!$C$61:$D$407,2,FALSE),"")</f>
        <v/>
      </c>
      <c r="C763" s="379"/>
      <c r="D763" s="380"/>
      <c r="E763" s="379"/>
      <c r="F763" s="380"/>
      <c r="G763" s="379"/>
      <c r="H763" s="380"/>
      <c r="I763" s="381" t="str">
        <f t="shared" si="126"/>
        <v/>
      </c>
      <c r="J763" s="382"/>
      <c r="K763" s="382"/>
      <c r="L763" s="379"/>
      <c r="M763" s="380"/>
      <c r="N763" s="379"/>
      <c r="O763" s="379"/>
      <c r="P763" s="383"/>
      <c r="Q763" s="383"/>
      <c r="R763" s="383"/>
      <c r="S763" s="384">
        <f t="shared" si="127"/>
        <v>0</v>
      </c>
      <c r="U763" s="30">
        <v>746</v>
      </c>
      <c r="V763" s="42"/>
      <c r="X763" s="42"/>
      <c r="Y763" s="42"/>
      <c r="Z763" s="43">
        <f>SUMIFS('AM23.Financial Instruments'!O$7:O$223,'AM23.Financial Instruments'!$M$7:$M$223,D765)</f>
        <v>0</v>
      </c>
      <c r="AA763" s="42"/>
      <c r="AB763" s="42"/>
      <c r="AC763" s="42"/>
      <c r="AD763" s="44">
        <f t="shared" si="128"/>
        <v>0</v>
      </c>
      <c r="AF763" s="45"/>
      <c r="AH763" s="45"/>
      <c r="AI763" s="45"/>
      <c r="AJ763" s="45"/>
      <c r="AK763" s="45"/>
      <c r="AL763" s="45"/>
      <c r="AM763" s="45"/>
      <c r="AN763" s="44">
        <f t="shared" si="129"/>
        <v>0</v>
      </c>
      <c r="AP763" s="396">
        <f t="array" ref="AP763">SUMPRODUCT(V$18:V$217*(H$18:H$217=$D763)*(J$18:J$217))</f>
        <v>0</v>
      </c>
      <c r="AQ763" s="397">
        <f t="shared" si="131"/>
        <v>0</v>
      </c>
      <c r="AR763" s="398">
        <f t="shared" si="132"/>
        <v>0</v>
      </c>
      <c r="AS763" s="397">
        <f t="array" ref="AS763">SUMPRODUCT(AF$18:AF$217*(H$18:H$217=$D763)*(J$18:J$217))</f>
        <v>0</v>
      </c>
      <c r="AT763" s="397">
        <f t="shared" si="133"/>
        <v>0</v>
      </c>
      <c r="AU763" s="398">
        <f t="shared" si="134"/>
        <v>0</v>
      </c>
      <c r="AV763" s="399" t="str">
        <f t="shared" si="135"/>
        <v/>
      </c>
    </row>
    <row r="764" spans="1:48" x14ac:dyDescent="0.2">
      <c r="A764" s="46">
        <f t="shared" si="130"/>
        <v>747</v>
      </c>
      <c r="B764" s="378" t="str">
        <f>IFERROR(VLOOKUP(G764,'AM23.Param'!$C$61:$D$407,2,FALSE),"")</f>
        <v/>
      </c>
      <c r="C764" s="379"/>
      <c r="D764" s="380"/>
      <c r="E764" s="379"/>
      <c r="F764" s="380"/>
      <c r="G764" s="379"/>
      <c r="H764" s="380"/>
      <c r="I764" s="381" t="str">
        <f t="shared" si="126"/>
        <v/>
      </c>
      <c r="J764" s="382"/>
      <c r="K764" s="382"/>
      <c r="L764" s="379"/>
      <c r="M764" s="380"/>
      <c r="N764" s="379"/>
      <c r="O764" s="379"/>
      <c r="P764" s="383"/>
      <c r="Q764" s="383"/>
      <c r="R764" s="383"/>
      <c r="S764" s="384">
        <f t="shared" si="127"/>
        <v>0</v>
      </c>
      <c r="U764" s="30">
        <v>747</v>
      </c>
      <c r="V764" s="42"/>
      <c r="X764" s="42"/>
      <c r="Y764" s="42"/>
      <c r="Z764" s="43">
        <f>SUMIFS('AM23.Financial Instruments'!O$7:O$223,'AM23.Financial Instruments'!$M$7:$M$223,D766)</f>
        <v>0</v>
      </c>
      <c r="AA764" s="42"/>
      <c r="AB764" s="42"/>
      <c r="AC764" s="42"/>
      <c r="AD764" s="44">
        <f t="shared" si="128"/>
        <v>0</v>
      </c>
      <c r="AF764" s="45"/>
      <c r="AH764" s="45"/>
      <c r="AI764" s="45"/>
      <c r="AJ764" s="45"/>
      <c r="AK764" s="45"/>
      <c r="AL764" s="45"/>
      <c r="AM764" s="45"/>
      <c r="AN764" s="44">
        <f t="shared" si="129"/>
        <v>0</v>
      </c>
      <c r="AP764" s="396">
        <f t="array" ref="AP764">SUMPRODUCT(V$18:V$217*(H$18:H$217=$D764)*(J$18:J$217))</f>
        <v>0</v>
      </c>
      <c r="AQ764" s="397">
        <f t="shared" si="131"/>
        <v>0</v>
      </c>
      <c r="AR764" s="398">
        <f t="shared" si="132"/>
        <v>0</v>
      </c>
      <c r="AS764" s="397">
        <f t="array" ref="AS764">SUMPRODUCT(AF$18:AF$217*(H$18:H$217=$D764)*(J$18:J$217))</f>
        <v>0</v>
      </c>
      <c r="AT764" s="397">
        <f t="shared" si="133"/>
        <v>0</v>
      </c>
      <c r="AU764" s="398">
        <f t="shared" si="134"/>
        <v>0</v>
      </c>
      <c r="AV764" s="399" t="str">
        <f t="shared" si="135"/>
        <v/>
      </c>
    </row>
    <row r="765" spans="1:48" x14ac:dyDescent="0.2">
      <c r="A765" s="46">
        <f t="shared" si="130"/>
        <v>748</v>
      </c>
      <c r="B765" s="378" t="str">
        <f>IFERROR(VLOOKUP(G765,'AM23.Param'!$C$61:$D$407,2,FALSE),"")</f>
        <v/>
      </c>
      <c r="C765" s="379"/>
      <c r="D765" s="380"/>
      <c r="E765" s="379"/>
      <c r="F765" s="380"/>
      <c r="G765" s="379"/>
      <c r="H765" s="380"/>
      <c r="I765" s="381" t="str">
        <f t="shared" si="126"/>
        <v/>
      </c>
      <c r="J765" s="382"/>
      <c r="K765" s="382"/>
      <c r="L765" s="379"/>
      <c r="M765" s="380"/>
      <c r="N765" s="379"/>
      <c r="O765" s="379"/>
      <c r="P765" s="383"/>
      <c r="Q765" s="383"/>
      <c r="R765" s="383"/>
      <c r="S765" s="384">
        <f t="shared" si="127"/>
        <v>0</v>
      </c>
      <c r="U765" s="30">
        <v>748</v>
      </c>
      <c r="V765" s="42"/>
      <c r="X765" s="42"/>
      <c r="Y765" s="42"/>
      <c r="Z765" s="43">
        <f>SUMIFS('AM23.Financial Instruments'!O$7:O$223,'AM23.Financial Instruments'!$M$7:$M$223,D767)</f>
        <v>0</v>
      </c>
      <c r="AA765" s="42"/>
      <c r="AB765" s="42"/>
      <c r="AC765" s="42"/>
      <c r="AD765" s="44">
        <f t="shared" si="128"/>
        <v>0</v>
      </c>
      <c r="AF765" s="45"/>
      <c r="AH765" s="45"/>
      <c r="AI765" s="45"/>
      <c r="AJ765" s="45"/>
      <c r="AK765" s="45"/>
      <c r="AL765" s="45"/>
      <c r="AM765" s="45"/>
      <c r="AN765" s="44">
        <f t="shared" si="129"/>
        <v>0</v>
      </c>
      <c r="AP765" s="396">
        <f t="array" ref="AP765">SUMPRODUCT(V$18:V$217*(H$18:H$217=$D765)*(J$18:J$217))</f>
        <v>0</v>
      </c>
      <c r="AQ765" s="397">
        <f t="shared" si="131"/>
        <v>0</v>
      </c>
      <c r="AR765" s="398">
        <f t="shared" si="132"/>
        <v>0</v>
      </c>
      <c r="AS765" s="397">
        <f t="array" ref="AS765">SUMPRODUCT(AF$18:AF$217*(H$18:H$217=$D765)*(J$18:J$217))</f>
        <v>0</v>
      </c>
      <c r="AT765" s="397">
        <f t="shared" si="133"/>
        <v>0</v>
      </c>
      <c r="AU765" s="398">
        <f t="shared" si="134"/>
        <v>0</v>
      </c>
      <c r="AV765" s="399" t="str">
        <f t="shared" si="135"/>
        <v/>
      </c>
    </row>
    <row r="766" spans="1:48" x14ac:dyDescent="0.2">
      <c r="A766" s="46">
        <f t="shared" si="130"/>
        <v>749</v>
      </c>
      <c r="B766" s="378" t="str">
        <f>IFERROR(VLOOKUP(G766,'AM23.Param'!$C$61:$D$407,2,FALSE),"")</f>
        <v/>
      </c>
      <c r="C766" s="379"/>
      <c r="D766" s="380"/>
      <c r="E766" s="379"/>
      <c r="F766" s="380"/>
      <c r="G766" s="379"/>
      <c r="H766" s="380"/>
      <c r="I766" s="381" t="str">
        <f t="shared" si="126"/>
        <v/>
      </c>
      <c r="J766" s="382"/>
      <c r="K766" s="382"/>
      <c r="L766" s="379"/>
      <c r="M766" s="380"/>
      <c r="N766" s="379"/>
      <c r="O766" s="379"/>
      <c r="P766" s="383"/>
      <c r="Q766" s="383"/>
      <c r="R766" s="383"/>
      <c r="S766" s="384">
        <f t="shared" si="127"/>
        <v>0</v>
      </c>
      <c r="U766" s="30">
        <v>749</v>
      </c>
      <c r="V766" s="42"/>
      <c r="X766" s="42"/>
      <c r="Y766" s="42"/>
      <c r="Z766" s="43">
        <f>SUMIFS('AM23.Financial Instruments'!O$7:O$223,'AM23.Financial Instruments'!$M$7:$M$223,D768)</f>
        <v>0</v>
      </c>
      <c r="AA766" s="42"/>
      <c r="AB766" s="42"/>
      <c r="AC766" s="42"/>
      <c r="AD766" s="44">
        <f t="shared" si="128"/>
        <v>0</v>
      </c>
      <c r="AF766" s="45"/>
      <c r="AH766" s="45"/>
      <c r="AI766" s="45"/>
      <c r="AJ766" s="45"/>
      <c r="AK766" s="45"/>
      <c r="AL766" s="45"/>
      <c r="AM766" s="45"/>
      <c r="AN766" s="44">
        <f t="shared" si="129"/>
        <v>0</v>
      </c>
      <c r="AP766" s="396">
        <f t="array" ref="AP766">SUMPRODUCT(V$18:V$217*(H$18:H$217=$D766)*(J$18:J$217))</f>
        <v>0</v>
      </c>
      <c r="AQ766" s="397">
        <f t="shared" si="131"/>
        <v>0</v>
      </c>
      <c r="AR766" s="398">
        <f t="shared" si="132"/>
        <v>0</v>
      </c>
      <c r="AS766" s="397">
        <f t="array" ref="AS766">SUMPRODUCT(AF$18:AF$217*(H$18:H$217=$D766)*(J$18:J$217))</f>
        <v>0</v>
      </c>
      <c r="AT766" s="397">
        <f t="shared" si="133"/>
        <v>0</v>
      </c>
      <c r="AU766" s="398">
        <f t="shared" si="134"/>
        <v>0</v>
      </c>
      <c r="AV766" s="399" t="str">
        <f t="shared" si="135"/>
        <v/>
      </c>
    </row>
    <row r="767" spans="1:48" x14ac:dyDescent="0.2">
      <c r="A767" s="46">
        <f t="shared" si="130"/>
        <v>750</v>
      </c>
      <c r="B767" s="378" t="str">
        <f>IFERROR(VLOOKUP(G767,'AM23.Param'!$C$61:$D$407,2,FALSE),"")</f>
        <v/>
      </c>
      <c r="C767" s="379"/>
      <c r="D767" s="380"/>
      <c r="E767" s="379"/>
      <c r="F767" s="380"/>
      <c r="G767" s="379"/>
      <c r="H767" s="380"/>
      <c r="I767" s="381" t="str">
        <f t="shared" si="126"/>
        <v/>
      </c>
      <c r="J767" s="382"/>
      <c r="K767" s="382"/>
      <c r="L767" s="379"/>
      <c r="M767" s="380"/>
      <c r="N767" s="379"/>
      <c r="O767" s="379"/>
      <c r="P767" s="383"/>
      <c r="Q767" s="383"/>
      <c r="R767" s="383"/>
      <c r="S767" s="384">
        <f t="shared" si="127"/>
        <v>0</v>
      </c>
      <c r="U767" s="30">
        <v>750</v>
      </c>
      <c r="V767" s="42"/>
      <c r="X767" s="42"/>
      <c r="Y767" s="42"/>
      <c r="Z767" s="43">
        <f>SUMIFS('AM23.Financial Instruments'!O$7:O$223,'AM23.Financial Instruments'!$M$7:$M$223,D769)</f>
        <v>0</v>
      </c>
      <c r="AA767" s="42"/>
      <c r="AB767" s="42"/>
      <c r="AC767" s="42"/>
      <c r="AD767" s="44">
        <f t="shared" si="128"/>
        <v>0</v>
      </c>
      <c r="AF767" s="45"/>
      <c r="AH767" s="45"/>
      <c r="AI767" s="45"/>
      <c r="AJ767" s="45"/>
      <c r="AK767" s="45"/>
      <c r="AL767" s="45"/>
      <c r="AM767" s="45"/>
      <c r="AN767" s="44">
        <f t="shared" si="129"/>
        <v>0</v>
      </c>
      <c r="AP767" s="396">
        <f t="array" ref="AP767">SUMPRODUCT(V$18:V$217*(H$18:H$217=$D767)*(J$18:J$217))</f>
        <v>0</v>
      </c>
      <c r="AQ767" s="397">
        <f t="shared" si="131"/>
        <v>0</v>
      </c>
      <c r="AR767" s="398">
        <f t="shared" si="132"/>
        <v>0</v>
      </c>
      <c r="AS767" s="397">
        <f t="array" ref="AS767">SUMPRODUCT(AF$18:AF$217*(H$18:H$217=$D767)*(J$18:J$217))</f>
        <v>0</v>
      </c>
      <c r="AT767" s="397">
        <f t="shared" si="133"/>
        <v>0</v>
      </c>
      <c r="AU767" s="398">
        <f t="shared" si="134"/>
        <v>0</v>
      </c>
      <c r="AV767" s="399" t="str">
        <f t="shared" si="135"/>
        <v/>
      </c>
    </row>
    <row r="768" spans="1:48" x14ac:dyDescent="0.2">
      <c r="A768" s="46">
        <f t="shared" si="130"/>
        <v>751</v>
      </c>
      <c r="B768" s="378" t="str">
        <f>IFERROR(VLOOKUP(G768,'AM23.Param'!$C$61:$D$407,2,FALSE),"")</f>
        <v/>
      </c>
      <c r="C768" s="379"/>
      <c r="D768" s="380"/>
      <c r="E768" s="379"/>
      <c r="F768" s="380"/>
      <c r="G768" s="379"/>
      <c r="H768" s="380"/>
      <c r="I768" s="381" t="str">
        <f t="shared" si="126"/>
        <v/>
      </c>
      <c r="J768" s="382"/>
      <c r="K768" s="382"/>
      <c r="L768" s="379"/>
      <c r="M768" s="380"/>
      <c r="N768" s="379"/>
      <c r="O768" s="379"/>
      <c r="P768" s="383"/>
      <c r="Q768" s="383"/>
      <c r="R768" s="383"/>
      <c r="S768" s="384">
        <f t="shared" si="127"/>
        <v>0</v>
      </c>
      <c r="U768" s="30">
        <v>751</v>
      </c>
      <c r="V768" s="42"/>
      <c r="X768" s="42"/>
      <c r="Y768" s="42"/>
      <c r="Z768" s="43">
        <f>SUMIFS('AM23.Financial Instruments'!O$7:O$223,'AM23.Financial Instruments'!$M$7:$M$223,D770)</f>
        <v>0</v>
      </c>
      <c r="AA768" s="42"/>
      <c r="AB768" s="42"/>
      <c r="AC768" s="42"/>
      <c r="AD768" s="44">
        <f t="shared" si="128"/>
        <v>0</v>
      </c>
      <c r="AF768" s="45"/>
      <c r="AH768" s="45"/>
      <c r="AI768" s="45"/>
      <c r="AJ768" s="45"/>
      <c r="AK768" s="45"/>
      <c r="AL768" s="45"/>
      <c r="AM768" s="45"/>
      <c r="AN768" s="44">
        <f t="shared" si="129"/>
        <v>0</v>
      </c>
      <c r="AP768" s="396">
        <f t="array" ref="AP768">SUMPRODUCT(V$18:V$217*(H$18:H$217=$D768)*(J$18:J$217))</f>
        <v>0</v>
      </c>
      <c r="AQ768" s="397">
        <f t="shared" si="131"/>
        <v>0</v>
      </c>
      <c r="AR768" s="398">
        <f t="shared" si="132"/>
        <v>0</v>
      </c>
      <c r="AS768" s="397">
        <f t="array" ref="AS768">SUMPRODUCT(AF$18:AF$217*(H$18:H$217=$D768)*(J$18:J$217))</f>
        <v>0</v>
      </c>
      <c r="AT768" s="397">
        <f t="shared" si="133"/>
        <v>0</v>
      </c>
      <c r="AU768" s="398">
        <f t="shared" si="134"/>
        <v>0</v>
      </c>
      <c r="AV768" s="399" t="str">
        <f t="shared" si="135"/>
        <v/>
      </c>
    </row>
    <row r="769" spans="1:48" x14ac:dyDescent="0.2">
      <c r="A769" s="46">
        <f t="shared" si="130"/>
        <v>752</v>
      </c>
      <c r="B769" s="378" t="str">
        <f>IFERROR(VLOOKUP(G769,'AM23.Param'!$C$61:$D$407,2,FALSE),"")</f>
        <v/>
      </c>
      <c r="C769" s="379"/>
      <c r="D769" s="380"/>
      <c r="E769" s="379"/>
      <c r="F769" s="380"/>
      <c r="G769" s="379"/>
      <c r="H769" s="380"/>
      <c r="I769" s="381" t="str">
        <f t="shared" si="126"/>
        <v/>
      </c>
      <c r="J769" s="382"/>
      <c r="K769" s="382"/>
      <c r="L769" s="379"/>
      <c r="M769" s="380"/>
      <c r="N769" s="379"/>
      <c r="O769" s="379"/>
      <c r="P769" s="383"/>
      <c r="Q769" s="383"/>
      <c r="R769" s="383"/>
      <c r="S769" s="384">
        <f t="shared" si="127"/>
        <v>0</v>
      </c>
      <c r="U769" s="30">
        <v>752</v>
      </c>
      <c r="V769" s="42"/>
      <c r="X769" s="42"/>
      <c r="Y769" s="42"/>
      <c r="Z769" s="43">
        <f>SUMIFS('AM23.Financial Instruments'!O$7:O$223,'AM23.Financial Instruments'!$M$7:$M$223,D771)</f>
        <v>0</v>
      </c>
      <c r="AA769" s="42"/>
      <c r="AB769" s="42"/>
      <c r="AC769" s="42"/>
      <c r="AD769" s="44">
        <f t="shared" si="128"/>
        <v>0</v>
      </c>
      <c r="AF769" s="45"/>
      <c r="AH769" s="45"/>
      <c r="AI769" s="45"/>
      <c r="AJ769" s="45"/>
      <c r="AK769" s="45"/>
      <c r="AL769" s="45"/>
      <c r="AM769" s="45"/>
      <c r="AN769" s="44">
        <f t="shared" si="129"/>
        <v>0</v>
      </c>
      <c r="AP769" s="396">
        <f t="array" ref="AP769">SUMPRODUCT(V$18:V$217*(H$18:H$217=$D769)*(J$18:J$217))</f>
        <v>0</v>
      </c>
      <c r="AQ769" s="397">
        <f t="shared" si="131"/>
        <v>0</v>
      </c>
      <c r="AR769" s="398">
        <f t="shared" si="132"/>
        <v>0</v>
      </c>
      <c r="AS769" s="397">
        <f t="array" ref="AS769">SUMPRODUCT(AF$18:AF$217*(H$18:H$217=$D769)*(J$18:J$217))</f>
        <v>0</v>
      </c>
      <c r="AT769" s="397">
        <f t="shared" si="133"/>
        <v>0</v>
      </c>
      <c r="AU769" s="398">
        <f t="shared" si="134"/>
        <v>0</v>
      </c>
      <c r="AV769" s="399" t="str">
        <f t="shared" si="135"/>
        <v/>
      </c>
    </row>
    <row r="770" spans="1:48" x14ac:dyDescent="0.2">
      <c r="A770" s="46">
        <f t="shared" si="130"/>
        <v>753</v>
      </c>
      <c r="B770" s="378" t="str">
        <f>IFERROR(VLOOKUP(G770,'AM23.Param'!$C$61:$D$407,2,FALSE),"")</f>
        <v/>
      </c>
      <c r="C770" s="379"/>
      <c r="D770" s="380"/>
      <c r="E770" s="379"/>
      <c r="F770" s="380"/>
      <c r="G770" s="379"/>
      <c r="H770" s="380"/>
      <c r="I770" s="381" t="str">
        <f t="shared" si="126"/>
        <v/>
      </c>
      <c r="J770" s="382"/>
      <c r="K770" s="382"/>
      <c r="L770" s="379"/>
      <c r="M770" s="380"/>
      <c r="N770" s="379"/>
      <c r="O770" s="379"/>
      <c r="P770" s="383"/>
      <c r="Q770" s="383"/>
      <c r="R770" s="383"/>
      <c r="S770" s="384">
        <f t="shared" si="127"/>
        <v>0</v>
      </c>
      <c r="U770" s="30">
        <v>753</v>
      </c>
      <c r="V770" s="42"/>
      <c r="X770" s="42"/>
      <c r="Y770" s="42"/>
      <c r="Z770" s="43">
        <f>SUMIFS('AM23.Financial Instruments'!O$7:O$223,'AM23.Financial Instruments'!$M$7:$M$223,D772)</f>
        <v>0</v>
      </c>
      <c r="AA770" s="42"/>
      <c r="AB770" s="42"/>
      <c r="AC770" s="42"/>
      <c r="AD770" s="44">
        <f t="shared" si="128"/>
        <v>0</v>
      </c>
      <c r="AF770" s="45"/>
      <c r="AH770" s="45"/>
      <c r="AI770" s="45"/>
      <c r="AJ770" s="45"/>
      <c r="AK770" s="45"/>
      <c r="AL770" s="45"/>
      <c r="AM770" s="45"/>
      <c r="AN770" s="44">
        <f t="shared" si="129"/>
        <v>0</v>
      </c>
      <c r="AP770" s="396">
        <f t="array" ref="AP770">SUMPRODUCT(V$18:V$217*(H$18:H$217=$D770)*(J$18:J$217))</f>
        <v>0</v>
      </c>
      <c r="AQ770" s="397">
        <f t="shared" si="131"/>
        <v>0</v>
      </c>
      <c r="AR770" s="398">
        <f t="shared" si="132"/>
        <v>0</v>
      </c>
      <c r="AS770" s="397">
        <f t="array" ref="AS770">SUMPRODUCT(AF$18:AF$217*(H$18:H$217=$D770)*(J$18:J$217))</f>
        <v>0</v>
      </c>
      <c r="AT770" s="397">
        <f t="shared" si="133"/>
        <v>0</v>
      </c>
      <c r="AU770" s="398">
        <f t="shared" si="134"/>
        <v>0</v>
      </c>
      <c r="AV770" s="399" t="str">
        <f t="shared" si="135"/>
        <v/>
      </c>
    </row>
    <row r="771" spans="1:48" x14ac:dyDescent="0.2">
      <c r="A771" s="46">
        <f t="shared" si="130"/>
        <v>754</v>
      </c>
      <c r="B771" s="378" t="str">
        <f>IFERROR(VLOOKUP(G771,'AM23.Param'!$C$61:$D$407,2,FALSE),"")</f>
        <v/>
      </c>
      <c r="C771" s="379"/>
      <c r="D771" s="380"/>
      <c r="E771" s="379"/>
      <c r="F771" s="380"/>
      <c r="G771" s="379"/>
      <c r="H771" s="380"/>
      <c r="I771" s="381" t="str">
        <f t="shared" si="126"/>
        <v/>
      </c>
      <c r="J771" s="382"/>
      <c r="K771" s="382"/>
      <c r="L771" s="379"/>
      <c r="M771" s="380"/>
      <c r="N771" s="379"/>
      <c r="O771" s="379"/>
      <c r="P771" s="383"/>
      <c r="Q771" s="383"/>
      <c r="R771" s="383"/>
      <c r="S771" s="384">
        <f t="shared" si="127"/>
        <v>0</v>
      </c>
      <c r="U771" s="30">
        <v>754</v>
      </c>
      <c r="V771" s="42"/>
      <c r="X771" s="42"/>
      <c r="Y771" s="42"/>
      <c r="Z771" s="43">
        <f>SUMIFS('AM23.Financial Instruments'!O$7:O$223,'AM23.Financial Instruments'!$M$7:$M$223,D773)</f>
        <v>0</v>
      </c>
      <c r="AA771" s="42"/>
      <c r="AB771" s="42"/>
      <c r="AC771" s="42"/>
      <c r="AD771" s="44">
        <f t="shared" si="128"/>
        <v>0</v>
      </c>
      <c r="AF771" s="45"/>
      <c r="AH771" s="45"/>
      <c r="AI771" s="45"/>
      <c r="AJ771" s="45"/>
      <c r="AK771" s="45"/>
      <c r="AL771" s="45"/>
      <c r="AM771" s="45"/>
      <c r="AN771" s="44">
        <f t="shared" si="129"/>
        <v>0</v>
      </c>
      <c r="AP771" s="396">
        <f t="array" ref="AP771">SUMPRODUCT(V$18:V$217*(H$18:H$217=$D771)*(J$18:J$217))</f>
        <v>0</v>
      </c>
      <c r="AQ771" s="397">
        <f t="shared" si="131"/>
        <v>0</v>
      </c>
      <c r="AR771" s="398">
        <f t="shared" si="132"/>
        <v>0</v>
      </c>
      <c r="AS771" s="397">
        <f t="array" ref="AS771">SUMPRODUCT(AF$18:AF$217*(H$18:H$217=$D771)*(J$18:J$217))</f>
        <v>0</v>
      </c>
      <c r="AT771" s="397">
        <f t="shared" si="133"/>
        <v>0</v>
      </c>
      <c r="AU771" s="398">
        <f t="shared" si="134"/>
        <v>0</v>
      </c>
      <c r="AV771" s="399" t="str">
        <f t="shared" si="135"/>
        <v/>
      </c>
    </row>
    <row r="772" spans="1:48" x14ac:dyDescent="0.2">
      <c r="A772" s="46">
        <f t="shared" si="130"/>
        <v>755</v>
      </c>
      <c r="B772" s="378" t="str">
        <f>IFERROR(VLOOKUP(G772,'AM23.Param'!$C$61:$D$407,2,FALSE),"")</f>
        <v/>
      </c>
      <c r="C772" s="379"/>
      <c r="D772" s="380"/>
      <c r="E772" s="379"/>
      <c r="F772" s="380"/>
      <c r="G772" s="379"/>
      <c r="H772" s="380"/>
      <c r="I772" s="381" t="str">
        <f t="shared" si="126"/>
        <v/>
      </c>
      <c r="J772" s="382"/>
      <c r="K772" s="382"/>
      <c r="L772" s="379"/>
      <c r="M772" s="380"/>
      <c r="N772" s="379"/>
      <c r="O772" s="379"/>
      <c r="P772" s="383"/>
      <c r="Q772" s="383"/>
      <c r="R772" s="383"/>
      <c r="S772" s="384">
        <f t="shared" si="127"/>
        <v>0</v>
      </c>
      <c r="U772" s="30">
        <v>755</v>
      </c>
      <c r="V772" s="42"/>
      <c r="X772" s="42"/>
      <c r="Y772" s="42"/>
      <c r="Z772" s="43">
        <f>SUMIFS('AM23.Financial Instruments'!O$7:O$223,'AM23.Financial Instruments'!$M$7:$M$223,D774)</f>
        <v>0</v>
      </c>
      <c r="AA772" s="42"/>
      <c r="AB772" s="42"/>
      <c r="AC772" s="42"/>
      <c r="AD772" s="44">
        <f t="shared" si="128"/>
        <v>0</v>
      </c>
      <c r="AF772" s="45"/>
      <c r="AH772" s="45"/>
      <c r="AI772" s="45"/>
      <c r="AJ772" s="45"/>
      <c r="AK772" s="45"/>
      <c r="AL772" s="45"/>
      <c r="AM772" s="45"/>
      <c r="AN772" s="44">
        <f t="shared" si="129"/>
        <v>0</v>
      </c>
      <c r="AP772" s="396">
        <f t="array" ref="AP772">SUMPRODUCT(V$18:V$217*(H$18:H$217=$D772)*(J$18:J$217))</f>
        <v>0</v>
      </c>
      <c r="AQ772" s="397">
        <f t="shared" si="131"/>
        <v>0</v>
      </c>
      <c r="AR772" s="398">
        <f t="shared" si="132"/>
        <v>0</v>
      </c>
      <c r="AS772" s="397">
        <f t="array" ref="AS772">SUMPRODUCT(AF$18:AF$217*(H$18:H$217=$D772)*(J$18:J$217))</f>
        <v>0</v>
      </c>
      <c r="AT772" s="397">
        <f t="shared" si="133"/>
        <v>0</v>
      </c>
      <c r="AU772" s="398">
        <f t="shared" si="134"/>
        <v>0</v>
      </c>
      <c r="AV772" s="399" t="str">
        <f t="shared" si="135"/>
        <v/>
      </c>
    </row>
    <row r="773" spans="1:48" x14ac:dyDescent="0.2">
      <c r="A773" s="46">
        <f t="shared" si="130"/>
        <v>756</v>
      </c>
      <c r="B773" s="378" t="str">
        <f>IFERROR(VLOOKUP(G773,'AM23.Param'!$C$61:$D$407,2,FALSE),"")</f>
        <v/>
      </c>
      <c r="C773" s="379"/>
      <c r="D773" s="380"/>
      <c r="E773" s="379"/>
      <c r="F773" s="380"/>
      <c r="G773" s="379"/>
      <c r="H773" s="380"/>
      <c r="I773" s="381" t="str">
        <f t="shared" si="126"/>
        <v/>
      </c>
      <c r="J773" s="382"/>
      <c r="K773" s="382"/>
      <c r="L773" s="379"/>
      <c r="M773" s="380"/>
      <c r="N773" s="379"/>
      <c r="O773" s="379"/>
      <c r="P773" s="383"/>
      <c r="Q773" s="383"/>
      <c r="R773" s="383"/>
      <c r="S773" s="384">
        <f t="shared" si="127"/>
        <v>0</v>
      </c>
      <c r="U773" s="30">
        <v>756</v>
      </c>
      <c r="V773" s="42"/>
      <c r="X773" s="42"/>
      <c r="Y773" s="42"/>
      <c r="Z773" s="43">
        <f>SUMIFS('AM23.Financial Instruments'!O$7:O$223,'AM23.Financial Instruments'!$M$7:$M$223,D775)</f>
        <v>0</v>
      </c>
      <c r="AA773" s="42"/>
      <c r="AB773" s="42"/>
      <c r="AC773" s="42"/>
      <c r="AD773" s="44">
        <f t="shared" si="128"/>
        <v>0</v>
      </c>
      <c r="AF773" s="45"/>
      <c r="AH773" s="45"/>
      <c r="AI773" s="45"/>
      <c r="AJ773" s="45"/>
      <c r="AK773" s="45"/>
      <c r="AL773" s="45"/>
      <c r="AM773" s="45"/>
      <c r="AN773" s="44">
        <f t="shared" si="129"/>
        <v>0</v>
      </c>
      <c r="AP773" s="396">
        <f t="array" ref="AP773">SUMPRODUCT(V$18:V$217*(H$18:H$217=$D773)*(J$18:J$217))</f>
        <v>0</v>
      </c>
      <c r="AQ773" s="397">
        <f t="shared" si="131"/>
        <v>0</v>
      </c>
      <c r="AR773" s="398">
        <f t="shared" si="132"/>
        <v>0</v>
      </c>
      <c r="AS773" s="397">
        <f t="array" ref="AS773">SUMPRODUCT(AF$18:AF$217*(H$18:H$217=$D773)*(J$18:J$217))</f>
        <v>0</v>
      </c>
      <c r="AT773" s="397">
        <f t="shared" si="133"/>
        <v>0</v>
      </c>
      <c r="AU773" s="398">
        <f t="shared" si="134"/>
        <v>0</v>
      </c>
      <c r="AV773" s="399" t="str">
        <f t="shared" si="135"/>
        <v/>
      </c>
    </row>
    <row r="774" spans="1:48" x14ac:dyDescent="0.2">
      <c r="A774" s="46">
        <f t="shared" si="130"/>
        <v>757</v>
      </c>
      <c r="B774" s="378" t="str">
        <f>IFERROR(VLOOKUP(G774,'AM23.Param'!$C$61:$D$407,2,FALSE),"")</f>
        <v/>
      </c>
      <c r="C774" s="379"/>
      <c r="D774" s="380"/>
      <c r="E774" s="379"/>
      <c r="F774" s="380"/>
      <c r="G774" s="379"/>
      <c r="H774" s="380"/>
      <c r="I774" s="381" t="str">
        <f t="shared" si="126"/>
        <v/>
      </c>
      <c r="J774" s="382"/>
      <c r="K774" s="382"/>
      <c r="L774" s="379"/>
      <c r="M774" s="380"/>
      <c r="N774" s="379"/>
      <c r="O774" s="379"/>
      <c r="P774" s="383"/>
      <c r="Q774" s="383"/>
      <c r="R774" s="383"/>
      <c r="S774" s="384">
        <f t="shared" si="127"/>
        <v>0</v>
      </c>
      <c r="U774" s="30">
        <v>757</v>
      </c>
      <c r="V774" s="42"/>
      <c r="X774" s="42"/>
      <c r="Y774" s="42"/>
      <c r="Z774" s="43">
        <f>SUMIFS('AM23.Financial Instruments'!O$7:O$223,'AM23.Financial Instruments'!$M$7:$M$223,D776)</f>
        <v>0</v>
      </c>
      <c r="AA774" s="42"/>
      <c r="AB774" s="42"/>
      <c r="AC774" s="42"/>
      <c r="AD774" s="44">
        <f t="shared" si="128"/>
        <v>0</v>
      </c>
      <c r="AF774" s="45"/>
      <c r="AH774" s="45"/>
      <c r="AI774" s="45"/>
      <c r="AJ774" s="45"/>
      <c r="AK774" s="45"/>
      <c r="AL774" s="45"/>
      <c r="AM774" s="45"/>
      <c r="AN774" s="44">
        <f t="shared" si="129"/>
        <v>0</v>
      </c>
      <c r="AP774" s="396">
        <f t="array" ref="AP774">SUMPRODUCT(V$18:V$217*(H$18:H$217=$D774)*(J$18:J$217))</f>
        <v>0</v>
      </c>
      <c r="AQ774" s="397">
        <f t="shared" si="131"/>
        <v>0</v>
      </c>
      <c r="AR774" s="398">
        <f t="shared" si="132"/>
        <v>0</v>
      </c>
      <c r="AS774" s="397">
        <f t="array" ref="AS774">SUMPRODUCT(AF$18:AF$217*(H$18:H$217=$D774)*(J$18:J$217))</f>
        <v>0</v>
      </c>
      <c r="AT774" s="397">
        <f t="shared" si="133"/>
        <v>0</v>
      </c>
      <c r="AU774" s="398">
        <f t="shared" si="134"/>
        <v>0</v>
      </c>
      <c r="AV774" s="399" t="str">
        <f t="shared" si="135"/>
        <v/>
      </c>
    </row>
    <row r="775" spans="1:48" x14ac:dyDescent="0.2">
      <c r="A775" s="46">
        <f t="shared" si="130"/>
        <v>758</v>
      </c>
      <c r="B775" s="378" t="str">
        <f>IFERROR(VLOOKUP(G775,'AM23.Param'!$C$61:$D$407,2,FALSE),"")</f>
        <v/>
      </c>
      <c r="C775" s="379"/>
      <c r="D775" s="380"/>
      <c r="E775" s="379"/>
      <c r="F775" s="380"/>
      <c r="G775" s="379"/>
      <c r="H775" s="380"/>
      <c r="I775" s="381" t="str">
        <f t="shared" si="126"/>
        <v/>
      </c>
      <c r="J775" s="382"/>
      <c r="K775" s="382"/>
      <c r="L775" s="379"/>
      <c r="M775" s="380"/>
      <c r="N775" s="379"/>
      <c r="O775" s="379"/>
      <c r="P775" s="383"/>
      <c r="Q775" s="383"/>
      <c r="R775" s="383"/>
      <c r="S775" s="384">
        <f t="shared" si="127"/>
        <v>0</v>
      </c>
      <c r="U775" s="30">
        <v>758</v>
      </c>
      <c r="V775" s="42"/>
      <c r="X775" s="42"/>
      <c r="Y775" s="42"/>
      <c r="Z775" s="43">
        <f>SUMIFS('AM23.Financial Instruments'!O$7:O$223,'AM23.Financial Instruments'!$M$7:$M$223,D777)</f>
        <v>0</v>
      </c>
      <c r="AA775" s="42"/>
      <c r="AB775" s="42"/>
      <c r="AC775" s="42"/>
      <c r="AD775" s="44">
        <f t="shared" si="128"/>
        <v>0</v>
      </c>
      <c r="AF775" s="45"/>
      <c r="AH775" s="45"/>
      <c r="AI775" s="45"/>
      <c r="AJ775" s="45"/>
      <c r="AK775" s="45"/>
      <c r="AL775" s="45"/>
      <c r="AM775" s="45"/>
      <c r="AN775" s="44">
        <f t="shared" si="129"/>
        <v>0</v>
      </c>
      <c r="AP775" s="396">
        <f t="array" ref="AP775">SUMPRODUCT(V$18:V$217*(H$18:H$217=$D775)*(J$18:J$217))</f>
        <v>0</v>
      </c>
      <c r="AQ775" s="397">
        <f t="shared" si="131"/>
        <v>0</v>
      </c>
      <c r="AR775" s="398">
        <f t="shared" si="132"/>
        <v>0</v>
      </c>
      <c r="AS775" s="397">
        <f t="array" ref="AS775">SUMPRODUCT(AF$18:AF$217*(H$18:H$217=$D775)*(J$18:J$217))</f>
        <v>0</v>
      </c>
      <c r="AT775" s="397">
        <f t="shared" si="133"/>
        <v>0</v>
      </c>
      <c r="AU775" s="398">
        <f t="shared" si="134"/>
        <v>0</v>
      </c>
      <c r="AV775" s="399" t="str">
        <f t="shared" si="135"/>
        <v/>
      </c>
    </row>
    <row r="776" spans="1:48" x14ac:dyDescent="0.2">
      <c r="A776" s="46">
        <f t="shared" si="130"/>
        <v>759</v>
      </c>
      <c r="B776" s="378" t="str">
        <f>IFERROR(VLOOKUP(G776,'AM23.Param'!$C$61:$D$407,2,FALSE),"")</f>
        <v/>
      </c>
      <c r="C776" s="379"/>
      <c r="D776" s="380"/>
      <c r="E776" s="379"/>
      <c r="F776" s="380"/>
      <c r="G776" s="379"/>
      <c r="H776" s="380"/>
      <c r="I776" s="381" t="str">
        <f t="shared" si="126"/>
        <v/>
      </c>
      <c r="J776" s="382"/>
      <c r="K776" s="382"/>
      <c r="L776" s="379"/>
      <c r="M776" s="380"/>
      <c r="N776" s="379"/>
      <c r="O776" s="379"/>
      <c r="P776" s="383"/>
      <c r="Q776" s="383"/>
      <c r="R776" s="383"/>
      <c r="S776" s="384">
        <f t="shared" si="127"/>
        <v>0</v>
      </c>
      <c r="U776" s="30">
        <v>759</v>
      </c>
      <c r="V776" s="42"/>
      <c r="X776" s="42"/>
      <c r="Y776" s="42"/>
      <c r="Z776" s="43">
        <f>SUMIFS('AM23.Financial Instruments'!O$7:O$223,'AM23.Financial Instruments'!$M$7:$M$223,D778)</f>
        <v>0</v>
      </c>
      <c r="AA776" s="42"/>
      <c r="AB776" s="42"/>
      <c r="AC776" s="42"/>
      <c r="AD776" s="44">
        <f t="shared" si="128"/>
        <v>0</v>
      </c>
      <c r="AF776" s="45"/>
      <c r="AH776" s="45"/>
      <c r="AI776" s="45"/>
      <c r="AJ776" s="45"/>
      <c r="AK776" s="45"/>
      <c r="AL776" s="45"/>
      <c r="AM776" s="45"/>
      <c r="AN776" s="44">
        <f t="shared" si="129"/>
        <v>0</v>
      </c>
      <c r="AP776" s="396">
        <f t="array" ref="AP776">SUMPRODUCT(V$18:V$217*(H$18:H$217=$D776)*(J$18:J$217))</f>
        <v>0</v>
      </c>
      <c r="AQ776" s="397">
        <f t="shared" si="131"/>
        <v>0</v>
      </c>
      <c r="AR776" s="398">
        <f t="shared" si="132"/>
        <v>0</v>
      </c>
      <c r="AS776" s="397">
        <f t="array" ref="AS776">SUMPRODUCT(AF$18:AF$217*(H$18:H$217=$D776)*(J$18:J$217))</f>
        <v>0</v>
      </c>
      <c r="AT776" s="397">
        <f t="shared" si="133"/>
        <v>0</v>
      </c>
      <c r="AU776" s="398">
        <f t="shared" si="134"/>
        <v>0</v>
      </c>
      <c r="AV776" s="399" t="str">
        <f t="shared" si="135"/>
        <v/>
      </c>
    </row>
    <row r="777" spans="1:48" x14ac:dyDescent="0.2">
      <c r="A777" s="46">
        <f t="shared" si="130"/>
        <v>760</v>
      </c>
      <c r="B777" s="378" t="str">
        <f>IFERROR(VLOOKUP(G777,'AM23.Param'!$C$61:$D$407,2,FALSE),"")</f>
        <v/>
      </c>
      <c r="C777" s="379"/>
      <c r="D777" s="380"/>
      <c r="E777" s="379"/>
      <c r="F777" s="380"/>
      <c r="G777" s="379"/>
      <c r="H777" s="380"/>
      <c r="I777" s="381" t="str">
        <f t="shared" si="126"/>
        <v/>
      </c>
      <c r="J777" s="382"/>
      <c r="K777" s="382"/>
      <c r="L777" s="379"/>
      <c r="M777" s="380"/>
      <c r="N777" s="379"/>
      <c r="O777" s="379"/>
      <c r="P777" s="383"/>
      <c r="Q777" s="383"/>
      <c r="R777" s="383"/>
      <c r="S777" s="384">
        <f t="shared" si="127"/>
        <v>0</v>
      </c>
      <c r="U777" s="30">
        <v>760</v>
      </c>
      <c r="V777" s="42"/>
      <c r="X777" s="42"/>
      <c r="Y777" s="42"/>
      <c r="Z777" s="43">
        <f>SUMIFS('AM23.Financial Instruments'!O$7:O$223,'AM23.Financial Instruments'!$M$7:$M$223,D779)</f>
        <v>0</v>
      </c>
      <c r="AA777" s="42"/>
      <c r="AB777" s="42"/>
      <c r="AC777" s="42"/>
      <c r="AD777" s="44">
        <f t="shared" si="128"/>
        <v>0</v>
      </c>
      <c r="AF777" s="45"/>
      <c r="AH777" s="45"/>
      <c r="AI777" s="45"/>
      <c r="AJ777" s="45"/>
      <c r="AK777" s="45"/>
      <c r="AL777" s="45"/>
      <c r="AM777" s="45"/>
      <c r="AN777" s="44">
        <f t="shared" si="129"/>
        <v>0</v>
      </c>
      <c r="AP777" s="396">
        <f t="array" ref="AP777">SUMPRODUCT(V$18:V$217*(H$18:H$217=$D777)*(J$18:J$217))</f>
        <v>0</v>
      </c>
      <c r="AQ777" s="397">
        <f t="shared" si="131"/>
        <v>0</v>
      </c>
      <c r="AR777" s="398">
        <f t="shared" si="132"/>
        <v>0</v>
      </c>
      <c r="AS777" s="397">
        <f t="array" ref="AS777">SUMPRODUCT(AF$18:AF$217*(H$18:H$217=$D777)*(J$18:J$217))</f>
        <v>0</v>
      </c>
      <c r="AT777" s="397">
        <f t="shared" si="133"/>
        <v>0</v>
      </c>
      <c r="AU777" s="398">
        <f t="shared" si="134"/>
        <v>0</v>
      </c>
      <c r="AV777" s="399" t="str">
        <f t="shared" si="135"/>
        <v/>
      </c>
    </row>
    <row r="778" spans="1:48" x14ac:dyDescent="0.2">
      <c r="A778" s="46">
        <f t="shared" si="130"/>
        <v>761</v>
      </c>
      <c r="B778" s="378" t="str">
        <f>IFERROR(VLOOKUP(G778,'AM23.Param'!$C$61:$D$407,2,FALSE),"")</f>
        <v/>
      </c>
      <c r="C778" s="379"/>
      <c r="D778" s="380"/>
      <c r="E778" s="379"/>
      <c r="F778" s="380"/>
      <c r="G778" s="379"/>
      <c r="H778" s="380"/>
      <c r="I778" s="381" t="str">
        <f t="shared" si="126"/>
        <v/>
      </c>
      <c r="J778" s="382"/>
      <c r="K778" s="382"/>
      <c r="L778" s="379"/>
      <c r="M778" s="380"/>
      <c r="N778" s="379"/>
      <c r="O778" s="379"/>
      <c r="P778" s="383"/>
      <c r="Q778" s="383"/>
      <c r="R778" s="383"/>
      <c r="S778" s="384">
        <f t="shared" si="127"/>
        <v>0</v>
      </c>
      <c r="U778" s="30">
        <v>761</v>
      </c>
      <c r="V778" s="42"/>
      <c r="X778" s="42"/>
      <c r="Y778" s="42"/>
      <c r="Z778" s="43">
        <f>SUMIFS('AM23.Financial Instruments'!O$7:O$223,'AM23.Financial Instruments'!$M$7:$M$223,D780)</f>
        <v>0</v>
      </c>
      <c r="AA778" s="42"/>
      <c r="AB778" s="42"/>
      <c r="AC778" s="42"/>
      <c r="AD778" s="44">
        <f t="shared" si="128"/>
        <v>0</v>
      </c>
      <c r="AF778" s="45"/>
      <c r="AH778" s="45"/>
      <c r="AI778" s="45"/>
      <c r="AJ778" s="45"/>
      <c r="AK778" s="45"/>
      <c r="AL778" s="45"/>
      <c r="AM778" s="45"/>
      <c r="AN778" s="44">
        <f t="shared" si="129"/>
        <v>0</v>
      </c>
      <c r="AP778" s="396">
        <f t="array" ref="AP778">SUMPRODUCT(V$18:V$217*(H$18:H$217=$D778)*(J$18:J$217))</f>
        <v>0</v>
      </c>
      <c r="AQ778" s="397">
        <f t="shared" si="131"/>
        <v>0</v>
      </c>
      <c r="AR778" s="398">
        <f t="shared" si="132"/>
        <v>0</v>
      </c>
      <c r="AS778" s="397">
        <f t="array" ref="AS778">SUMPRODUCT(AF$18:AF$217*(H$18:H$217=$D778)*(J$18:J$217))</f>
        <v>0</v>
      </c>
      <c r="AT778" s="397">
        <f t="shared" si="133"/>
        <v>0</v>
      </c>
      <c r="AU778" s="398">
        <f t="shared" si="134"/>
        <v>0</v>
      </c>
      <c r="AV778" s="399" t="str">
        <f t="shared" si="135"/>
        <v/>
      </c>
    </row>
    <row r="779" spans="1:48" x14ac:dyDescent="0.2">
      <c r="A779" s="46">
        <f t="shared" si="130"/>
        <v>762</v>
      </c>
      <c r="B779" s="378" t="str">
        <f>IFERROR(VLOOKUP(G779,'AM23.Param'!$C$61:$D$407,2,FALSE),"")</f>
        <v/>
      </c>
      <c r="C779" s="379"/>
      <c r="D779" s="380"/>
      <c r="E779" s="379"/>
      <c r="F779" s="380"/>
      <c r="G779" s="379"/>
      <c r="H779" s="380"/>
      <c r="I779" s="381" t="str">
        <f t="shared" si="126"/>
        <v/>
      </c>
      <c r="J779" s="382"/>
      <c r="K779" s="382"/>
      <c r="L779" s="379"/>
      <c r="M779" s="380"/>
      <c r="N779" s="379"/>
      <c r="O779" s="379"/>
      <c r="P779" s="383"/>
      <c r="Q779" s="383"/>
      <c r="R779" s="383"/>
      <c r="S779" s="384">
        <f t="shared" si="127"/>
        <v>0</v>
      </c>
      <c r="U779" s="30">
        <v>762</v>
      </c>
      <c r="V779" s="42"/>
      <c r="X779" s="42"/>
      <c r="Y779" s="42"/>
      <c r="Z779" s="43">
        <f>SUMIFS('AM23.Financial Instruments'!O$7:O$223,'AM23.Financial Instruments'!$M$7:$M$223,D781)</f>
        <v>0</v>
      </c>
      <c r="AA779" s="42"/>
      <c r="AB779" s="42"/>
      <c r="AC779" s="42"/>
      <c r="AD779" s="44">
        <f t="shared" si="128"/>
        <v>0</v>
      </c>
      <c r="AF779" s="45"/>
      <c r="AH779" s="45"/>
      <c r="AI779" s="45"/>
      <c r="AJ779" s="45"/>
      <c r="AK779" s="45"/>
      <c r="AL779" s="45"/>
      <c r="AM779" s="45"/>
      <c r="AN779" s="44">
        <f t="shared" si="129"/>
        <v>0</v>
      </c>
      <c r="AP779" s="396">
        <f t="array" ref="AP779">SUMPRODUCT(V$18:V$217*(H$18:H$217=$D779)*(J$18:J$217))</f>
        <v>0</v>
      </c>
      <c r="AQ779" s="397">
        <f t="shared" si="131"/>
        <v>0</v>
      </c>
      <c r="AR779" s="398">
        <f t="shared" si="132"/>
        <v>0</v>
      </c>
      <c r="AS779" s="397">
        <f t="array" ref="AS779">SUMPRODUCT(AF$18:AF$217*(H$18:H$217=$D779)*(J$18:J$217))</f>
        <v>0</v>
      </c>
      <c r="AT779" s="397">
        <f t="shared" si="133"/>
        <v>0</v>
      </c>
      <c r="AU779" s="398">
        <f t="shared" si="134"/>
        <v>0</v>
      </c>
      <c r="AV779" s="399" t="str">
        <f t="shared" si="135"/>
        <v/>
      </c>
    </row>
    <row r="780" spans="1:48" x14ac:dyDescent="0.2">
      <c r="A780" s="46">
        <f t="shared" si="130"/>
        <v>763</v>
      </c>
      <c r="B780" s="378" t="str">
        <f>IFERROR(VLOOKUP(G780,'AM23.Param'!$C$61:$D$407,2,FALSE),"")</f>
        <v/>
      </c>
      <c r="C780" s="379"/>
      <c r="D780" s="380"/>
      <c r="E780" s="379"/>
      <c r="F780" s="380"/>
      <c r="G780" s="379"/>
      <c r="H780" s="380"/>
      <c r="I780" s="381" t="str">
        <f t="shared" si="126"/>
        <v/>
      </c>
      <c r="J780" s="382"/>
      <c r="K780" s="382"/>
      <c r="L780" s="379"/>
      <c r="M780" s="380"/>
      <c r="N780" s="379"/>
      <c r="O780" s="379"/>
      <c r="P780" s="383"/>
      <c r="Q780" s="383"/>
      <c r="R780" s="383"/>
      <c r="S780" s="384">
        <f t="shared" si="127"/>
        <v>0</v>
      </c>
      <c r="U780" s="30">
        <v>763</v>
      </c>
      <c r="V780" s="42"/>
      <c r="X780" s="42"/>
      <c r="Y780" s="42"/>
      <c r="Z780" s="43">
        <f>SUMIFS('AM23.Financial Instruments'!O$7:O$223,'AM23.Financial Instruments'!$M$7:$M$223,D782)</f>
        <v>0</v>
      </c>
      <c r="AA780" s="42"/>
      <c r="AB780" s="42"/>
      <c r="AC780" s="42"/>
      <c r="AD780" s="44">
        <f t="shared" si="128"/>
        <v>0</v>
      </c>
      <c r="AF780" s="45"/>
      <c r="AH780" s="45"/>
      <c r="AI780" s="45"/>
      <c r="AJ780" s="45"/>
      <c r="AK780" s="45"/>
      <c r="AL780" s="45"/>
      <c r="AM780" s="45"/>
      <c r="AN780" s="44">
        <f t="shared" si="129"/>
        <v>0</v>
      </c>
      <c r="AP780" s="396">
        <f t="array" ref="AP780">SUMPRODUCT(V$18:V$217*(H$18:H$217=$D780)*(J$18:J$217))</f>
        <v>0</v>
      </c>
      <c r="AQ780" s="397">
        <f t="shared" si="131"/>
        <v>0</v>
      </c>
      <c r="AR780" s="398">
        <f t="shared" si="132"/>
        <v>0</v>
      </c>
      <c r="AS780" s="397">
        <f t="array" ref="AS780">SUMPRODUCT(AF$18:AF$217*(H$18:H$217=$D780)*(J$18:J$217))</f>
        <v>0</v>
      </c>
      <c r="AT780" s="397">
        <f t="shared" si="133"/>
        <v>0</v>
      </c>
      <c r="AU780" s="398">
        <f t="shared" si="134"/>
        <v>0</v>
      </c>
      <c r="AV780" s="399" t="str">
        <f t="shared" si="135"/>
        <v/>
      </c>
    </row>
    <row r="781" spans="1:48" x14ac:dyDescent="0.2">
      <c r="A781" s="46">
        <f t="shared" si="130"/>
        <v>764</v>
      </c>
      <c r="B781" s="378" t="str">
        <f>IFERROR(VLOOKUP(G781,'AM23.Param'!$C$61:$D$407,2,FALSE),"")</f>
        <v/>
      </c>
      <c r="C781" s="379"/>
      <c r="D781" s="380"/>
      <c r="E781" s="379"/>
      <c r="F781" s="380"/>
      <c r="G781" s="379"/>
      <c r="H781" s="380"/>
      <c r="I781" s="381" t="str">
        <f t="shared" si="126"/>
        <v/>
      </c>
      <c r="J781" s="382"/>
      <c r="K781" s="382"/>
      <c r="L781" s="379"/>
      <c r="M781" s="380"/>
      <c r="N781" s="379"/>
      <c r="O781" s="379"/>
      <c r="P781" s="383"/>
      <c r="Q781" s="383"/>
      <c r="R781" s="383"/>
      <c r="S781" s="384">
        <f t="shared" si="127"/>
        <v>0</v>
      </c>
      <c r="U781" s="30">
        <v>764</v>
      </c>
      <c r="V781" s="42"/>
      <c r="X781" s="42"/>
      <c r="Y781" s="42"/>
      <c r="Z781" s="43">
        <f>SUMIFS('AM23.Financial Instruments'!O$7:O$223,'AM23.Financial Instruments'!$M$7:$M$223,D783)</f>
        <v>0</v>
      </c>
      <c r="AA781" s="42"/>
      <c r="AB781" s="42"/>
      <c r="AC781" s="42"/>
      <c r="AD781" s="44">
        <f t="shared" si="128"/>
        <v>0</v>
      </c>
      <c r="AF781" s="45"/>
      <c r="AH781" s="45"/>
      <c r="AI781" s="45"/>
      <c r="AJ781" s="45"/>
      <c r="AK781" s="45"/>
      <c r="AL781" s="45"/>
      <c r="AM781" s="45"/>
      <c r="AN781" s="44">
        <f t="shared" si="129"/>
        <v>0</v>
      </c>
      <c r="AP781" s="396">
        <f t="array" ref="AP781">SUMPRODUCT(V$18:V$217*(H$18:H$217=$D781)*(J$18:J$217))</f>
        <v>0</v>
      </c>
      <c r="AQ781" s="397">
        <f t="shared" si="131"/>
        <v>0</v>
      </c>
      <c r="AR781" s="398">
        <f t="shared" si="132"/>
        <v>0</v>
      </c>
      <c r="AS781" s="397">
        <f t="array" ref="AS781">SUMPRODUCT(AF$18:AF$217*(H$18:H$217=$D781)*(J$18:J$217))</f>
        <v>0</v>
      </c>
      <c r="AT781" s="397">
        <f t="shared" si="133"/>
        <v>0</v>
      </c>
      <c r="AU781" s="398">
        <f t="shared" si="134"/>
        <v>0</v>
      </c>
      <c r="AV781" s="399" t="str">
        <f t="shared" si="135"/>
        <v/>
      </c>
    </row>
    <row r="782" spans="1:48" x14ac:dyDescent="0.2">
      <c r="A782" s="46">
        <f t="shared" si="130"/>
        <v>765</v>
      </c>
      <c r="B782" s="378" t="str">
        <f>IFERROR(VLOOKUP(G782,'AM23.Param'!$C$61:$D$407,2,FALSE),"")</f>
        <v/>
      </c>
      <c r="C782" s="379"/>
      <c r="D782" s="380"/>
      <c r="E782" s="379"/>
      <c r="F782" s="380"/>
      <c r="G782" s="379"/>
      <c r="H782" s="380"/>
      <c r="I782" s="381" t="str">
        <f t="shared" si="126"/>
        <v/>
      </c>
      <c r="J782" s="382"/>
      <c r="K782" s="382"/>
      <c r="L782" s="379"/>
      <c r="M782" s="380"/>
      <c r="N782" s="379"/>
      <c r="O782" s="379"/>
      <c r="P782" s="383"/>
      <c r="Q782" s="383"/>
      <c r="R782" s="383"/>
      <c r="S782" s="384">
        <f t="shared" si="127"/>
        <v>0</v>
      </c>
      <c r="U782" s="30">
        <v>765</v>
      </c>
      <c r="V782" s="42"/>
      <c r="X782" s="42"/>
      <c r="Y782" s="42"/>
      <c r="Z782" s="43">
        <f>SUMIFS('AM23.Financial Instruments'!O$7:O$223,'AM23.Financial Instruments'!$M$7:$M$223,D784)</f>
        <v>0</v>
      </c>
      <c r="AA782" s="42"/>
      <c r="AB782" s="42"/>
      <c r="AC782" s="42"/>
      <c r="AD782" s="44">
        <f t="shared" si="128"/>
        <v>0</v>
      </c>
      <c r="AF782" s="45"/>
      <c r="AH782" s="45"/>
      <c r="AI782" s="45"/>
      <c r="AJ782" s="45"/>
      <c r="AK782" s="45"/>
      <c r="AL782" s="45"/>
      <c r="AM782" s="45"/>
      <c r="AN782" s="44">
        <f t="shared" si="129"/>
        <v>0</v>
      </c>
      <c r="AP782" s="396">
        <f t="array" ref="AP782">SUMPRODUCT(V$18:V$217*(H$18:H$217=$D782)*(J$18:J$217))</f>
        <v>0</v>
      </c>
      <c r="AQ782" s="397">
        <f t="shared" si="131"/>
        <v>0</v>
      </c>
      <c r="AR782" s="398">
        <f t="shared" si="132"/>
        <v>0</v>
      </c>
      <c r="AS782" s="397">
        <f t="array" ref="AS782">SUMPRODUCT(AF$18:AF$217*(H$18:H$217=$D782)*(J$18:J$217))</f>
        <v>0</v>
      </c>
      <c r="AT782" s="397">
        <f t="shared" si="133"/>
        <v>0</v>
      </c>
      <c r="AU782" s="398">
        <f t="shared" si="134"/>
        <v>0</v>
      </c>
      <c r="AV782" s="399" t="str">
        <f t="shared" si="135"/>
        <v/>
      </c>
    </row>
    <row r="783" spans="1:48" x14ac:dyDescent="0.2">
      <c r="A783" s="46">
        <f t="shared" si="130"/>
        <v>766</v>
      </c>
      <c r="B783" s="378" t="str">
        <f>IFERROR(VLOOKUP(G783,'AM23.Param'!$C$61:$D$407,2,FALSE),"")</f>
        <v/>
      </c>
      <c r="C783" s="379"/>
      <c r="D783" s="380"/>
      <c r="E783" s="379"/>
      <c r="F783" s="380"/>
      <c r="G783" s="379"/>
      <c r="H783" s="380"/>
      <c r="I783" s="381" t="str">
        <f t="shared" si="126"/>
        <v/>
      </c>
      <c r="J783" s="382"/>
      <c r="K783" s="382"/>
      <c r="L783" s="379"/>
      <c r="M783" s="380"/>
      <c r="N783" s="379"/>
      <c r="O783" s="379"/>
      <c r="P783" s="383"/>
      <c r="Q783" s="383"/>
      <c r="R783" s="383"/>
      <c r="S783" s="384">
        <f t="shared" si="127"/>
        <v>0</v>
      </c>
      <c r="U783" s="30">
        <v>766</v>
      </c>
      <c r="V783" s="42"/>
      <c r="X783" s="42"/>
      <c r="Y783" s="42"/>
      <c r="Z783" s="43">
        <f>SUMIFS('AM23.Financial Instruments'!O$7:O$223,'AM23.Financial Instruments'!$M$7:$M$223,D785)</f>
        <v>0</v>
      </c>
      <c r="AA783" s="42"/>
      <c r="AB783" s="42"/>
      <c r="AC783" s="42"/>
      <c r="AD783" s="44">
        <f t="shared" si="128"/>
        <v>0</v>
      </c>
      <c r="AF783" s="45"/>
      <c r="AH783" s="45"/>
      <c r="AI783" s="45"/>
      <c r="AJ783" s="45"/>
      <c r="AK783" s="45"/>
      <c r="AL783" s="45"/>
      <c r="AM783" s="45"/>
      <c r="AN783" s="44">
        <f t="shared" si="129"/>
        <v>0</v>
      </c>
      <c r="AP783" s="396">
        <f t="array" ref="AP783">SUMPRODUCT(V$18:V$217*(H$18:H$217=$D783)*(J$18:J$217))</f>
        <v>0</v>
      </c>
      <c r="AQ783" s="397">
        <f t="shared" si="131"/>
        <v>0</v>
      </c>
      <c r="AR783" s="398">
        <f t="shared" si="132"/>
        <v>0</v>
      </c>
      <c r="AS783" s="397">
        <f t="array" ref="AS783">SUMPRODUCT(AF$18:AF$217*(H$18:H$217=$D783)*(J$18:J$217))</f>
        <v>0</v>
      </c>
      <c r="AT783" s="397">
        <f t="shared" si="133"/>
        <v>0</v>
      </c>
      <c r="AU783" s="398">
        <f t="shared" si="134"/>
        <v>0</v>
      </c>
      <c r="AV783" s="399" t="str">
        <f t="shared" si="135"/>
        <v/>
      </c>
    </row>
    <row r="784" spans="1:48" x14ac:dyDescent="0.2">
      <c r="A784" s="46">
        <f t="shared" si="130"/>
        <v>767</v>
      </c>
      <c r="B784" s="378" t="str">
        <f>IFERROR(VLOOKUP(G784,'AM23.Param'!$C$61:$D$407,2,FALSE),"")</f>
        <v/>
      </c>
      <c r="C784" s="379"/>
      <c r="D784" s="380"/>
      <c r="E784" s="379"/>
      <c r="F784" s="380"/>
      <c r="G784" s="379"/>
      <c r="H784" s="380"/>
      <c r="I784" s="381" t="str">
        <f t="shared" si="126"/>
        <v/>
      </c>
      <c r="J784" s="382"/>
      <c r="K784" s="382"/>
      <c r="L784" s="379"/>
      <c r="M784" s="380"/>
      <c r="N784" s="379"/>
      <c r="O784" s="379"/>
      <c r="P784" s="383"/>
      <c r="Q784" s="383"/>
      <c r="R784" s="383"/>
      <c r="S784" s="384">
        <f t="shared" si="127"/>
        <v>0</v>
      </c>
      <c r="U784" s="30">
        <v>767</v>
      </c>
      <c r="V784" s="42"/>
      <c r="X784" s="42"/>
      <c r="Y784" s="42"/>
      <c r="Z784" s="43">
        <f>SUMIFS('AM23.Financial Instruments'!O$7:O$223,'AM23.Financial Instruments'!$M$7:$M$223,D786)</f>
        <v>0</v>
      </c>
      <c r="AA784" s="42"/>
      <c r="AB784" s="42"/>
      <c r="AC784" s="42"/>
      <c r="AD784" s="44">
        <f t="shared" si="128"/>
        <v>0</v>
      </c>
      <c r="AF784" s="45"/>
      <c r="AH784" s="45"/>
      <c r="AI784" s="45"/>
      <c r="AJ784" s="45"/>
      <c r="AK784" s="45"/>
      <c r="AL784" s="45"/>
      <c r="AM784" s="45"/>
      <c r="AN784" s="44">
        <f t="shared" si="129"/>
        <v>0</v>
      </c>
      <c r="AP784" s="396">
        <f t="array" ref="AP784">SUMPRODUCT(V$18:V$217*(H$18:H$217=$D784)*(J$18:J$217))</f>
        <v>0</v>
      </c>
      <c r="AQ784" s="397">
        <f t="shared" si="131"/>
        <v>0</v>
      </c>
      <c r="AR784" s="398">
        <f t="shared" si="132"/>
        <v>0</v>
      </c>
      <c r="AS784" s="397">
        <f t="array" ref="AS784">SUMPRODUCT(AF$18:AF$217*(H$18:H$217=$D784)*(J$18:J$217))</f>
        <v>0</v>
      </c>
      <c r="AT784" s="397">
        <f t="shared" si="133"/>
        <v>0</v>
      </c>
      <c r="AU784" s="398">
        <f t="shared" si="134"/>
        <v>0</v>
      </c>
      <c r="AV784" s="399" t="str">
        <f t="shared" si="135"/>
        <v/>
      </c>
    </row>
    <row r="785" spans="1:48" x14ac:dyDescent="0.2">
      <c r="A785" s="46">
        <f t="shared" si="130"/>
        <v>768</v>
      </c>
      <c r="B785" s="378" t="str">
        <f>IFERROR(VLOOKUP(G785,'AM23.Param'!$C$61:$D$407,2,FALSE),"")</f>
        <v/>
      </c>
      <c r="C785" s="379"/>
      <c r="D785" s="380"/>
      <c r="E785" s="379"/>
      <c r="F785" s="380"/>
      <c r="G785" s="379"/>
      <c r="H785" s="380"/>
      <c r="I785" s="381" t="str">
        <f t="shared" si="126"/>
        <v/>
      </c>
      <c r="J785" s="382"/>
      <c r="K785" s="382"/>
      <c r="L785" s="379"/>
      <c r="M785" s="380"/>
      <c r="N785" s="379"/>
      <c r="O785" s="379"/>
      <c r="P785" s="383"/>
      <c r="Q785" s="383"/>
      <c r="R785" s="383"/>
      <c r="S785" s="384">
        <f t="shared" si="127"/>
        <v>0</v>
      </c>
      <c r="U785" s="30">
        <v>768</v>
      </c>
      <c r="V785" s="42"/>
      <c r="X785" s="42"/>
      <c r="Y785" s="42"/>
      <c r="Z785" s="43">
        <f>SUMIFS('AM23.Financial Instruments'!O$7:O$223,'AM23.Financial Instruments'!$M$7:$M$223,D787)</f>
        <v>0</v>
      </c>
      <c r="AA785" s="42"/>
      <c r="AB785" s="42"/>
      <c r="AC785" s="42"/>
      <c r="AD785" s="44">
        <f t="shared" si="128"/>
        <v>0</v>
      </c>
      <c r="AF785" s="45"/>
      <c r="AH785" s="45"/>
      <c r="AI785" s="45"/>
      <c r="AJ785" s="45"/>
      <c r="AK785" s="45"/>
      <c r="AL785" s="45"/>
      <c r="AM785" s="45"/>
      <c r="AN785" s="44">
        <f t="shared" si="129"/>
        <v>0</v>
      </c>
      <c r="AP785" s="396">
        <f t="array" ref="AP785">SUMPRODUCT(V$18:V$217*(H$18:H$217=$D785)*(J$18:J$217))</f>
        <v>0</v>
      </c>
      <c r="AQ785" s="397">
        <f t="shared" si="131"/>
        <v>0</v>
      </c>
      <c r="AR785" s="398">
        <f t="shared" si="132"/>
        <v>0</v>
      </c>
      <c r="AS785" s="397">
        <f t="array" ref="AS785">SUMPRODUCT(AF$18:AF$217*(H$18:H$217=$D785)*(J$18:J$217))</f>
        <v>0</v>
      </c>
      <c r="AT785" s="397">
        <f t="shared" si="133"/>
        <v>0</v>
      </c>
      <c r="AU785" s="398">
        <f t="shared" si="134"/>
        <v>0</v>
      </c>
      <c r="AV785" s="399" t="str">
        <f t="shared" si="135"/>
        <v/>
      </c>
    </row>
    <row r="786" spans="1:48" x14ac:dyDescent="0.2">
      <c r="A786" s="46">
        <f t="shared" si="130"/>
        <v>769</v>
      </c>
      <c r="B786" s="378" t="str">
        <f>IFERROR(VLOOKUP(G786,'AM23.Param'!$C$61:$D$407,2,FALSE),"")</f>
        <v/>
      </c>
      <c r="C786" s="379"/>
      <c r="D786" s="380"/>
      <c r="E786" s="379"/>
      <c r="F786" s="380"/>
      <c r="G786" s="379"/>
      <c r="H786" s="380"/>
      <c r="I786" s="381" t="str">
        <f t="shared" si="126"/>
        <v/>
      </c>
      <c r="J786" s="382"/>
      <c r="K786" s="382"/>
      <c r="L786" s="379"/>
      <c r="M786" s="380"/>
      <c r="N786" s="379"/>
      <c r="O786" s="379"/>
      <c r="P786" s="383"/>
      <c r="Q786" s="383"/>
      <c r="R786" s="383"/>
      <c r="S786" s="384">
        <f t="shared" si="127"/>
        <v>0</v>
      </c>
      <c r="U786" s="30">
        <v>769</v>
      </c>
      <c r="V786" s="42"/>
      <c r="X786" s="42"/>
      <c r="Y786" s="42"/>
      <c r="Z786" s="43">
        <f>SUMIFS('AM23.Financial Instruments'!O$7:O$223,'AM23.Financial Instruments'!$M$7:$M$223,D788)</f>
        <v>0</v>
      </c>
      <c r="AA786" s="42"/>
      <c r="AB786" s="42"/>
      <c r="AC786" s="42"/>
      <c r="AD786" s="44">
        <f t="shared" si="128"/>
        <v>0</v>
      </c>
      <c r="AF786" s="45"/>
      <c r="AH786" s="45"/>
      <c r="AI786" s="45"/>
      <c r="AJ786" s="45"/>
      <c r="AK786" s="45"/>
      <c r="AL786" s="45"/>
      <c r="AM786" s="45"/>
      <c r="AN786" s="44">
        <f t="shared" si="129"/>
        <v>0</v>
      </c>
      <c r="AP786" s="396">
        <f t="array" ref="AP786">SUMPRODUCT(V$18:V$217*(H$18:H$217=$D786)*(J$18:J$217))</f>
        <v>0</v>
      </c>
      <c r="AQ786" s="397">
        <f t="shared" si="131"/>
        <v>0</v>
      </c>
      <c r="AR786" s="398">
        <f t="shared" si="132"/>
        <v>0</v>
      </c>
      <c r="AS786" s="397">
        <f t="array" ref="AS786">SUMPRODUCT(AF$18:AF$217*(H$18:H$217=$D786)*(J$18:J$217))</f>
        <v>0</v>
      </c>
      <c r="AT786" s="397">
        <f t="shared" si="133"/>
        <v>0</v>
      </c>
      <c r="AU786" s="398">
        <f t="shared" si="134"/>
        <v>0</v>
      </c>
      <c r="AV786" s="399" t="str">
        <f t="shared" si="135"/>
        <v/>
      </c>
    </row>
    <row r="787" spans="1:48" x14ac:dyDescent="0.2">
      <c r="A787" s="46">
        <f t="shared" si="130"/>
        <v>770</v>
      </c>
      <c r="B787" s="378" t="str">
        <f>IFERROR(VLOOKUP(G787,'AM23.Param'!$C$61:$D$407,2,FALSE),"")</f>
        <v/>
      </c>
      <c r="C787" s="379"/>
      <c r="D787" s="380"/>
      <c r="E787" s="379"/>
      <c r="F787" s="380"/>
      <c r="G787" s="379"/>
      <c r="H787" s="380"/>
      <c r="I787" s="381" t="str">
        <f t="shared" ref="I787:I850" si="136">IFERROR(VLOOKUP(H787,$D$18:$F$1017,3,FALSE),"")</f>
        <v/>
      </c>
      <c r="J787" s="382"/>
      <c r="K787" s="382"/>
      <c r="L787" s="379"/>
      <c r="M787" s="380"/>
      <c r="N787" s="379"/>
      <c r="O787" s="379"/>
      <c r="P787" s="383"/>
      <c r="Q787" s="383"/>
      <c r="R787" s="383"/>
      <c r="S787" s="384">
        <f t="shared" si="127"/>
        <v>0</v>
      </c>
      <c r="U787" s="30">
        <v>770</v>
      </c>
      <c r="V787" s="42"/>
      <c r="X787" s="42"/>
      <c r="Y787" s="42"/>
      <c r="Z787" s="43">
        <f>SUMIFS('AM23.Financial Instruments'!O$7:O$223,'AM23.Financial Instruments'!$M$7:$M$223,D789)</f>
        <v>0</v>
      </c>
      <c r="AA787" s="42"/>
      <c r="AB787" s="42"/>
      <c r="AC787" s="42"/>
      <c r="AD787" s="44">
        <f t="shared" si="128"/>
        <v>0</v>
      </c>
      <c r="AF787" s="45"/>
      <c r="AH787" s="45"/>
      <c r="AI787" s="45"/>
      <c r="AJ787" s="45"/>
      <c r="AK787" s="45"/>
      <c r="AL787" s="45"/>
      <c r="AM787" s="45"/>
      <c r="AN787" s="44">
        <f t="shared" si="129"/>
        <v>0</v>
      </c>
      <c r="AP787" s="396">
        <f t="array" ref="AP787">SUMPRODUCT(V$18:V$217*(H$18:H$217=$D787)*(J$18:J$217))</f>
        <v>0</v>
      </c>
      <c r="AQ787" s="397">
        <f t="shared" si="131"/>
        <v>0</v>
      </c>
      <c r="AR787" s="398">
        <f t="shared" si="132"/>
        <v>0</v>
      </c>
      <c r="AS787" s="397">
        <f t="array" ref="AS787">SUMPRODUCT(AF$18:AF$217*(H$18:H$217=$D787)*(J$18:J$217))</f>
        <v>0</v>
      </c>
      <c r="AT787" s="397">
        <f t="shared" si="133"/>
        <v>0</v>
      </c>
      <c r="AU787" s="398">
        <f t="shared" si="134"/>
        <v>0</v>
      </c>
      <c r="AV787" s="399" t="str">
        <f t="shared" si="135"/>
        <v/>
      </c>
    </row>
    <row r="788" spans="1:48" x14ac:dyDescent="0.2">
      <c r="A788" s="46">
        <f t="shared" si="130"/>
        <v>771</v>
      </c>
      <c r="B788" s="378" t="str">
        <f>IFERROR(VLOOKUP(G788,'AM23.Param'!$C$61:$D$407,2,FALSE),"")</f>
        <v/>
      </c>
      <c r="C788" s="379"/>
      <c r="D788" s="380"/>
      <c r="E788" s="379"/>
      <c r="F788" s="380"/>
      <c r="G788" s="379"/>
      <c r="H788" s="380"/>
      <c r="I788" s="381" t="str">
        <f t="shared" si="136"/>
        <v/>
      </c>
      <c r="J788" s="382"/>
      <c r="K788" s="382"/>
      <c r="L788" s="379"/>
      <c r="M788" s="380"/>
      <c r="N788" s="379"/>
      <c r="O788" s="379"/>
      <c r="P788" s="383"/>
      <c r="Q788" s="383"/>
      <c r="R788" s="383"/>
      <c r="S788" s="384">
        <f t="shared" si="127"/>
        <v>0</v>
      </c>
      <c r="U788" s="30">
        <v>771</v>
      </c>
      <c r="V788" s="42"/>
      <c r="X788" s="42"/>
      <c r="Y788" s="42"/>
      <c r="Z788" s="43">
        <f>SUMIFS('AM23.Financial Instruments'!O$7:O$223,'AM23.Financial Instruments'!$M$7:$M$223,D790)</f>
        <v>0</v>
      </c>
      <c r="AA788" s="42"/>
      <c r="AB788" s="42"/>
      <c r="AC788" s="42"/>
      <c r="AD788" s="44">
        <f t="shared" si="128"/>
        <v>0</v>
      </c>
      <c r="AF788" s="45"/>
      <c r="AH788" s="45"/>
      <c r="AI788" s="45"/>
      <c r="AJ788" s="45"/>
      <c r="AK788" s="45"/>
      <c r="AL788" s="45"/>
      <c r="AM788" s="45"/>
      <c r="AN788" s="44">
        <f t="shared" si="129"/>
        <v>0</v>
      </c>
      <c r="AP788" s="396">
        <f t="array" ref="AP788">SUMPRODUCT(V$18:V$217*(H$18:H$217=$D788)*(J$18:J$217))</f>
        <v>0</v>
      </c>
      <c r="AQ788" s="397">
        <f t="shared" si="131"/>
        <v>0</v>
      </c>
      <c r="AR788" s="398">
        <f t="shared" si="132"/>
        <v>0</v>
      </c>
      <c r="AS788" s="397">
        <f t="array" ref="AS788">SUMPRODUCT(AF$18:AF$217*(H$18:H$217=$D788)*(J$18:J$217))</f>
        <v>0</v>
      </c>
      <c r="AT788" s="397">
        <f t="shared" si="133"/>
        <v>0</v>
      </c>
      <c r="AU788" s="398">
        <f t="shared" si="134"/>
        <v>0</v>
      </c>
      <c r="AV788" s="399" t="str">
        <f t="shared" si="135"/>
        <v/>
      </c>
    </row>
    <row r="789" spans="1:48" x14ac:dyDescent="0.2">
      <c r="A789" s="46">
        <f t="shared" si="130"/>
        <v>772</v>
      </c>
      <c r="B789" s="378" t="str">
        <f>IFERROR(VLOOKUP(G789,'AM23.Param'!$C$61:$D$407,2,FALSE),"")</f>
        <v/>
      </c>
      <c r="C789" s="379"/>
      <c r="D789" s="380"/>
      <c r="E789" s="379"/>
      <c r="F789" s="380"/>
      <c r="G789" s="379"/>
      <c r="H789" s="380"/>
      <c r="I789" s="381" t="str">
        <f t="shared" si="136"/>
        <v/>
      </c>
      <c r="J789" s="382"/>
      <c r="K789" s="382"/>
      <c r="L789" s="379"/>
      <c r="M789" s="380"/>
      <c r="N789" s="379"/>
      <c r="O789" s="379"/>
      <c r="P789" s="383"/>
      <c r="Q789" s="383"/>
      <c r="R789" s="383"/>
      <c r="S789" s="384">
        <f t="shared" ref="S789:S852" si="137">Q789-R789</f>
        <v>0</v>
      </c>
      <c r="U789" s="30">
        <v>772</v>
      </c>
      <c r="V789" s="42"/>
      <c r="X789" s="42"/>
      <c r="Y789" s="42"/>
      <c r="Z789" s="43">
        <f>SUMIFS('AM23.Financial Instruments'!O$7:O$223,'AM23.Financial Instruments'!$M$7:$M$223,D791)</f>
        <v>0</v>
      </c>
      <c r="AA789" s="42"/>
      <c r="AB789" s="42"/>
      <c r="AC789" s="42"/>
      <c r="AD789" s="44">
        <f t="shared" ref="AD789:AD852" si="138">X789-SUM(Y789:AC789)</f>
        <v>0</v>
      </c>
      <c r="AF789" s="45"/>
      <c r="AH789" s="45"/>
      <c r="AI789" s="45"/>
      <c r="AJ789" s="45"/>
      <c r="AK789" s="45"/>
      <c r="AL789" s="45"/>
      <c r="AM789" s="45"/>
      <c r="AN789" s="44">
        <f t="shared" ref="AN789:AN852" si="139">AH789-SUM(AI789:AM789)</f>
        <v>0</v>
      </c>
      <c r="AP789" s="396">
        <f t="array" ref="AP789">SUMPRODUCT(V$18:V$217*(H$18:H$217=$D789)*(J$18:J$217))</f>
        <v>0</v>
      </c>
      <c r="AQ789" s="397">
        <f t="shared" si="131"/>
        <v>0</v>
      </c>
      <c r="AR789" s="398">
        <f t="shared" si="132"/>
        <v>0</v>
      </c>
      <c r="AS789" s="397">
        <f t="array" ref="AS789">SUMPRODUCT(AF$18:AF$217*(H$18:H$217=$D789)*(J$18:J$217))</f>
        <v>0</v>
      </c>
      <c r="AT789" s="397">
        <f t="shared" si="133"/>
        <v>0</v>
      </c>
      <c r="AU789" s="398">
        <f t="shared" si="134"/>
        <v>0</v>
      </c>
      <c r="AV789" s="399" t="str">
        <f t="shared" si="135"/>
        <v/>
      </c>
    </row>
    <row r="790" spans="1:48" x14ac:dyDescent="0.2">
      <c r="A790" s="46">
        <f t="shared" si="130"/>
        <v>773</v>
      </c>
      <c r="B790" s="378" t="str">
        <f>IFERROR(VLOOKUP(G790,'AM23.Param'!$C$61:$D$407,2,FALSE),"")</f>
        <v/>
      </c>
      <c r="C790" s="379"/>
      <c r="D790" s="380"/>
      <c r="E790" s="379"/>
      <c r="F790" s="380"/>
      <c r="G790" s="379"/>
      <c r="H790" s="380"/>
      <c r="I790" s="381" t="str">
        <f t="shared" si="136"/>
        <v/>
      </c>
      <c r="J790" s="382"/>
      <c r="K790" s="382"/>
      <c r="L790" s="379"/>
      <c r="M790" s="380"/>
      <c r="N790" s="379"/>
      <c r="O790" s="379"/>
      <c r="P790" s="383"/>
      <c r="Q790" s="383"/>
      <c r="R790" s="383"/>
      <c r="S790" s="384">
        <f t="shared" si="137"/>
        <v>0</v>
      </c>
      <c r="U790" s="30">
        <v>773</v>
      </c>
      <c r="V790" s="42"/>
      <c r="X790" s="42"/>
      <c r="Y790" s="42"/>
      <c r="Z790" s="43">
        <f>SUMIFS('AM23.Financial Instruments'!O$7:O$223,'AM23.Financial Instruments'!$M$7:$M$223,D792)</f>
        <v>0</v>
      </c>
      <c r="AA790" s="42"/>
      <c r="AB790" s="42"/>
      <c r="AC790" s="42"/>
      <c r="AD790" s="44">
        <f t="shared" si="138"/>
        <v>0</v>
      </c>
      <c r="AF790" s="45"/>
      <c r="AH790" s="45"/>
      <c r="AI790" s="45"/>
      <c r="AJ790" s="45"/>
      <c r="AK790" s="45"/>
      <c r="AL790" s="45"/>
      <c r="AM790" s="45"/>
      <c r="AN790" s="44">
        <f t="shared" si="139"/>
        <v>0</v>
      </c>
      <c r="AP790" s="396">
        <f t="array" ref="AP790">SUMPRODUCT(V$18:V$217*(H$18:H$217=$D790)*(J$18:J$217))</f>
        <v>0</v>
      </c>
      <c r="AQ790" s="397">
        <f t="shared" si="131"/>
        <v>0</v>
      </c>
      <c r="AR790" s="398">
        <f t="shared" si="132"/>
        <v>0</v>
      </c>
      <c r="AS790" s="397">
        <f t="array" ref="AS790">SUMPRODUCT(AF$18:AF$217*(H$18:H$217=$D790)*(J$18:J$217))</f>
        <v>0</v>
      </c>
      <c r="AT790" s="397">
        <f t="shared" si="133"/>
        <v>0</v>
      </c>
      <c r="AU790" s="398">
        <f t="shared" si="134"/>
        <v>0</v>
      </c>
      <c r="AV790" s="399" t="str">
        <f t="shared" si="135"/>
        <v/>
      </c>
    </row>
    <row r="791" spans="1:48" x14ac:dyDescent="0.2">
      <c r="A791" s="46">
        <f t="shared" si="130"/>
        <v>774</v>
      </c>
      <c r="B791" s="378" t="str">
        <f>IFERROR(VLOOKUP(G791,'AM23.Param'!$C$61:$D$407,2,FALSE),"")</f>
        <v/>
      </c>
      <c r="C791" s="379"/>
      <c r="D791" s="380"/>
      <c r="E791" s="379"/>
      <c r="F791" s="380"/>
      <c r="G791" s="379"/>
      <c r="H791" s="380"/>
      <c r="I791" s="381" t="str">
        <f t="shared" si="136"/>
        <v/>
      </c>
      <c r="J791" s="382"/>
      <c r="K791" s="382"/>
      <c r="L791" s="379"/>
      <c r="M791" s="380"/>
      <c r="N791" s="379"/>
      <c r="O791" s="379"/>
      <c r="P791" s="383"/>
      <c r="Q791" s="383"/>
      <c r="R791" s="383"/>
      <c r="S791" s="384">
        <f t="shared" si="137"/>
        <v>0</v>
      </c>
      <c r="U791" s="30">
        <v>774</v>
      </c>
      <c r="V791" s="42"/>
      <c r="X791" s="42"/>
      <c r="Y791" s="42"/>
      <c r="Z791" s="43">
        <f>SUMIFS('AM23.Financial Instruments'!O$7:O$223,'AM23.Financial Instruments'!$M$7:$M$223,D793)</f>
        <v>0</v>
      </c>
      <c r="AA791" s="42"/>
      <c r="AB791" s="42"/>
      <c r="AC791" s="42"/>
      <c r="AD791" s="44">
        <f t="shared" si="138"/>
        <v>0</v>
      </c>
      <c r="AF791" s="45"/>
      <c r="AH791" s="45"/>
      <c r="AI791" s="45"/>
      <c r="AJ791" s="45"/>
      <c r="AK791" s="45"/>
      <c r="AL791" s="45"/>
      <c r="AM791" s="45"/>
      <c r="AN791" s="44">
        <f t="shared" si="139"/>
        <v>0</v>
      </c>
      <c r="AP791" s="396">
        <f t="array" ref="AP791">SUMPRODUCT(V$18:V$217*(H$18:H$217=$D791)*(J$18:J$217))</f>
        <v>0</v>
      </c>
      <c r="AQ791" s="397">
        <f t="shared" si="131"/>
        <v>0</v>
      </c>
      <c r="AR791" s="398">
        <f t="shared" si="132"/>
        <v>0</v>
      </c>
      <c r="AS791" s="397">
        <f t="array" ref="AS791">SUMPRODUCT(AF$18:AF$217*(H$18:H$217=$D791)*(J$18:J$217))</f>
        <v>0</v>
      </c>
      <c r="AT791" s="397">
        <f t="shared" si="133"/>
        <v>0</v>
      </c>
      <c r="AU791" s="398">
        <f t="shared" si="134"/>
        <v>0</v>
      </c>
      <c r="AV791" s="399" t="str">
        <f t="shared" si="135"/>
        <v/>
      </c>
    </row>
    <row r="792" spans="1:48" x14ac:dyDescent="0.2">
      <c r="A792" s="46">
        <f t="shared" si="130"/>
        <v>775</v>
      </c>
      <c r="B792" s="378" t="str">
        <f>IFERROR(VLOOKUP(G792,'AM23.Param'!$C$61:$D$407,2,FALSE),"")</f>
        <v/>
      </c>
      <c r="C792" s="379"/>
      <c r="D792" s="380"/>
      <c r="E792" s="379"/>
      <c r="F792" s="380"/>
      <c r="G792" s="379"/>
      <c r="H792" s="380"/>
      <c r="I792" s="381" t="str">
        <f t="shared" si="136"/>
        <v/>
      </c>
      <c r="J792" s="382"/>
      <c r="K792" s="382"/>
      <c r="L792" s="379"/>
      <c r="M792" s="380"/>
      <c r="N792" s="379"/>
      <c r="O792" s="379"/>
      <c r="P792" s="383"/>
      <c r="Q792" s="383"/>
      <c r="R792" s="383"/>
      <c r="S792" s="384">
        <f t="shared" si="137"/>
        <v>0</v>
      </c>
      <c r="U792" s="30">
        <v>775</v>
      </c>
      <c r="V792" s="42"/>
      <c r="X792" s="42"/>
      <c r="Y792" s="42"/>
      <c r="Z792" s="43">
        <f>SUMIFS('AM23.Financial Instruments'!O$7:O$223,'AM23.Financial Instruments'!$M$7:$M$223,D794)</f>
        <v>0</v>
      </c>
      <c r="AA792" s="42"/>
      <c r="AB792" s="42"/>
      <c r="AC792" s="42"/>
      <c r="AD792" s="44">
        <f t="shared" si="138"/>
        <v>0</v>
      </c>
      <c r="AF792" s="45"/>
      <c r="AH792" s="45"/>
      <c r="AI792" s="45"/>
      <c r="AJ792" s="45"/>
      <c r="AK792" s="45"/>
      <c r="AL792" s="45"/>
      <c r="AM792" s="45"/>
      <c r="AN792" s="44">
        <f t="shared" si="139"/>
        <v>0</v>
      </c>
      <c r="AP792" s="396">
        <f t="array" ref="AP792">SUMPRODUCT(V$18:V$217*(H$18:H$217=$D792)*(J$18:J$217))</f>
        <v>0</v>
      </c>
      <c r="AQ792" s="397">
        <f t="shared" si="131"/>
        <v>0</v>
      </c>
      <c r="AR792" s="398">
        <f t="shared" si="132"/>
        <v>0</v>
      </c>
      <c r="AS792" s="397">
        <f t="array" ref="AS792">SUMPRODUCT(AF$18:AF$217*(H$18:H$217=$D792)*(J$18:J$217))</f>
        <v>0</v>
      </c>
      <c r="AT792" s="397">
        <f t="shared" si="133"/>
        <v>0</v>
      </c>
      <c r="AU792" s="398">
        <f t="shared" si="134"/>
        <v>0</v>
      </c>
      <c r="AV792" s="399" t="str">
        <f t="shared" si="135"/>
        <v/>
      </c>
    </row>
    <row r="793" spans="1:48" x14ac:dyDescent="0.2">
      <c r="A793" s="46">
        <f t="shared" si="130"/>
        <v>776</v>
      </c>
      <c r="B793" s="378" t="str">
        <f>IFERROR(VLOOKUP(G793,'AM23.Param'!$C$61:$D$407,2,FALSE),"")</f>
        <v/>
      </c>
      <c r="C793" s="379"/>
      <c r="D793" s="380"/>
      <c r="E793" s="379"/>
      <c r="F793" s="380"/>
      <c r="G793" s="379"/>
      <c r="H793" s="380"/>
      <c r="I793" s="381" t="str">
        <f t="shared" si="136"/>
        <v/>
      </c>
      <c r="J793" s="382"/>
      <c r="K793" s="382"/>
      <c r="L793" s="379"/>
      <c r="M793" s="380"/>
      <c r="N793" s="379"/>
      <c r="O793" s="379"/>
      <c r="P793" s="383"/>
      <c r="Q793" s="383"/>
      <c r="R793" s="383"/>
      <c r="S793" s="384">
        <f t="shared" si="137"/>
        <v>0</v>
      </c>
      <c r="U793" s="30">
        <v>776</v>
      </c>
      <c r="V793" s="42"/>
      <c r="X793" s="42"/>
      <c r="Y793" s="42"/>
      <c r="Z793" s="43">
        <f>SUMIFS('AM23.Financial Instruments'!O$7:O$223,'AM23.Financial Instruments'!$M$7:$M$223,D795)</f>
        <v>0</v>
      </c>
      <c r="AA793" s="42"/>
      <c r="AB793" s="42"/>
      <c r="AC793" s="42"/>
      <c r="AD793" s="44">
        <f t="shared" si="138"/>
        <v>0</v>
      </c>
      <c r="AF793" s="45"/>
      <c r="AH793" s="45"/>
      <c r="AI793" s="45"/>
      <c r="AJ793" s="45"/>
      <c r="AK793" s="45"/>
      <c r="AL793" s="45"/>
      <c r="AM793" s="45"/>
      <c r="AN793" s="44">
        <f t="shared" si="139"/>
        <v>0</v>
      </c>
      <c r="AP793" s="396">
        <f t="array" ref="AP793">SUMPRODUCT(V$18:V$217*(H$18:H$217=$D793)*(J$18:J$217))</f>
        <v>0</v>
      </c>
      <c r="AQ793" s="397">
        <f t="shared" si="131"/>
        <v>0</v>
      </c>
      <c r="AR793" s="398">
        <f t="shared" si="132"/>
        <v>0</v>
      </c>
      <c r="AS793" s="397">
        <f t="array" ref="AS793">SUMPRODUCT(AF$18:AF$217*(H$18:H$217=$D793)*(J$18:J$217))</f>
        <v>0</v>
      </c>
      <c r="AT793" s="397">
        <f t="shared" si="133"/>
        <v>0</v>
      </c>
      <c r="AU793" s="398">
        <f t="shared" si="134"/>
        <v>0</v>
      </c>
      <c r="AV793" s="399" t="str">
        <f t="shared" si="135"/>
        <v/>
      </c>
    </row>
    <row r="794" spans="1:48" x14ac:dyDescent="0.2">
      <c r="A794" s="46">
        <f t="shared" ref="A794:A857" si="140">A793+1</f>
        <v>777</v>
      </c>
      <c r="B794" s="378" t="str">
        <f>IFERROR(VLOOKUP(G794,'AM23.Param'!$C$61:$D$407,2,FALSE),"")</f>
        <v/>
      </c>
      <c r="C794" s="379"/>
      <c r="D794" s="380"/>
      <c r="E794" s="379"/>
      <c r="F794" s="380"/>
      <c r="G794" s="379"/>
      <c r="H794" s="380"/>
      <c r="I794" s="381" t="str">
        <f t="shared" si="136"/>
        <v/>
      </c>
      <c r="J794" s="382"/>
      <c r="K794" s="382"/>
      <c r="L794" s="379"/>
      <c r="M794" s="380"/>
      <c r="N794" s="379"/>
      <c r="O794" s="379"/>
      <c r="P794" s="383"/>
      <c r="Q794" s="383"/>
      <c r="R794" s="383"/>
      <c r="S794" s="384">
        <f t="shared" si="137"/>
        <v>0</v>
      </c>
      <c r="U794" s="30">
        <v>777</v>
      </c>
      <c r="V794" s="42"/>
      <c r="X794" s="42"/>
      <c r="Y794" s="42"/>
      <c r="Z794" s="43">
        <f>SUMIFS('AM23.Financial Instruments'!O$7:O$223,'AM23.Financial Instruments'!$M$7:$M$223,D796)</f>
        <v>0</v>
      </c>
      <c r="AA794" s="42"/>
      <c r="AB794" s="42"/>
      <c r="AC794" s="42"/>
      <c r="AD794" s="44">
        <f t="shared" si="138"/>
        <v>0</v>
      </c>
      <c r="AF794" s="45"/>
      <c r="AH794" s="45"/>
      <c r="AI794" s="45"/>
      <c r="AJ794" s="45"/>
      <c r="AK794" s="45"/>
      <c r="AL794" s="45"/>
      <c r="AM794" s="45"/>
      <c r="AN794" s="44">
        <f t="shared" si="139"/>
        <v>0</v>
      </c>
      <c r="AP794" s="396">
        <f t="array" ref="AP794">SUMPRODUCT(V$18:V$217*(H$18:H$217=$D794)*(J$18:J$217))</f>
        <v>0</v>
      </c>
      <c r="AQ794" s="397">
        <f t="shared" ref="AQ794:AQ857" si="141">Y794</f>
        <v>0</v>
      </c>
      <c r="AR794" s="398">
        <f t="shared" ref="AR794:AR857" si="142">AP794-AQ794</f>
        <v>0</v>
      </c>
      <c r="AS794" s="397">
        <f t="array" ref="AS794">SUMPRODUCT(AF$18:AF$217*(H$18:H$217=$D794)*(J$18:J$217))</f>
        <v>0</v>
      </c>
      <c r="AT794" s="397">
        <f t="shared" ref="AT794:AT857" si="143">AI794</f>
        <v>0</v>
      </c>
      <c r="AU794" s="398">
        <f t="shared" ref="AU794:AU857" si="144">AS794-AT794</f>
        <v>0</v>
      </c>
      <c r="AV794" s="399" t="str">
        <f t="shared" ref="AV794:AV857" si="145">IFERROR(AD794/AN794,"")</f>
        <v/>
      </c>
    </row>
    <row r="795" spans="1:48" x14ac:dyDescent="0.2">
      <c r="A795" s="46">
        <f t="shared" si="140"/>
        <v>778</v>
      </c>
      <c r="B795" s="378" t="str">
        <f>IFERROR(VLOOKUP(G795,'AM23.Param'!$C$61:$D$407,2,FALSE),"")</f>
        <v/>
      </c>
      <c r="C795" s="379"/>
      <c r="D795" s="380"/>
      <c r="E795" s="379"/>
      <c r="F795" s="380"/>
      <c r="G795" s="379"/>
      <c r="H795" s="380"/>
      <c r="I795" s="381" t="str">
        <f t="shared" si="136"/>
        <v/>
      </c>
      <c r="J795" s="382"/>
      <c r="K795" s="382"/>
      <c r="L795" s="379"/>
      <c r="M795" s="380"/>
      <c r="N795" s="379"/>
      <c r="O795" s="379"/>
      <c r="P795" s="383"/>
      <c r="Q795" s="383"/>
      <c r="R795" s="383"/>
      <c r="S795" s="384">
        <f t="shared" si="137"/>
        <v>0</v>
      </c>
      <c r="U795" s="30">
        <v>778</v>
      </c>
      <c r="V795" s="42"/>
      <c r="X795" s="42"/>
      <c r="Y795" s="42"/>
      <c r="Z795" s="43">
        <f>SUMIFS('AM23.Financial Instruments'!O$7:O$223,'AM23.Financial Instruments'!$M$7:$M$223,D797)</f>
        <v>0</v>
      </c>
      <c r="AA795" s="42"/>
      <c r="AB795" s="42"/>
      <c r="AC795" s="42"/>
      <c r="AD795" s="44">
        <f t="shared" si="138"/>
        <v>0</v>
      </c>
      <c r="AF795" s="45"/>
      <c r="AH795" s="45"/>
      <c r="AI795" s="45"/>
      <c r="AJ795" s="45"/>
      <c r="AK795" s="45"/>
      <c r="AL795" s="45"/>
      <c r="AM795" s="45"/>
      <c r="AN795" s="44">
        <f t="shared" si="139"/>
        <v>0</v>
      </c>
      <c r="AP795" s="396">
        <f t="array" ref="AP795">SUMPRODUCT(V$18:V$217*(H$18:H$217=$D795)*(J$18:J$217))</f>
        <v>0</v>
      </c>
      <c r="AQ795" s="397">
        <f t="shared" si="141"/>
        <v>0</v>
      </c>
      <c r="AR795" s="398">
        <f t="shared" si="142"/>
        <v>0</v>
      </c>
      <c r="AS795" s="397">
        <f t="array" ref="AS795">SUMPRODUCT(AF$18:AF$217*(H$18:H$217=$D795)*(J$18:J$217))</f>
        <v>0</v>
      </c>
      <c r="AT795" s="397">
        <f t="shared" si="143"/>
        <v>0</v>
      </c>
      <c r="AU795" s="398">
        <f t="shared" si="144"/>
        <v>0</v>
      </c>
      <c r="AV795" s="399" t="str">
        <f t="shared" si="145"/>
        <v/>
      </c>
    </row>
    <row r="796" spans="1:48" x14ac:dyDescent="0.2">
      <c r="A796" s="46">
        <f t="shared" si="140"/>
        <v>779</v>
      </c>
      <c r="B796" s="378" t="str">
        <f>IFERROR(VLOOKUP(G796,'AM23.Param'!$C$61:$D$407,2,FALSE),"")</f>
        <v/>
      </c>
      <c r="C796" s="379"/>
      <c r="D796" s="380"/>
      <c r="E796" s="379"/>
      <c r="F796" s="380"/>
      <c r="G796" s="379"/>
      <c r="H796" s="380"/>
      <c r="I796" s="381" t="str">
        <f t="shared" si="136"/>
        <v/>
      </c>
      <c r="J796" s="382"/>
      <c r="K796" s="382"/>
      <c r="L796" s="379"/>
      <c r="M796" s="380"/>
      <c r="N796" s="379"/>
      <c r="O796" s="379"/>
      <c r="P796" s="383"/>
      <c r="Q796" s="383"/>
      <c r="R796" s="383"/>
      <c r="S796" s="384">
        <f t="shared" si="137"/>
        <v>0</v>
      </c>
      <c r="U796" s="30">
        <v>779</v>
      </c>
      <c r="V796" s="42"/>
      <c r="X796" s="42"/>
      <c r="Y796" s="42"/>
      <c r="Z796" s="43">
        <f>SUMIFS('AM23.Financial Instruments'!O$7:O$223,'AM23.Financial Instruments'!$M$7:$M$223,D798)</f>
        <v>0</v>
      </c>
      <c r="AA796" s="42"/>
      <c r="AB796" s="42"/>
      <c r="AC796" s="42"/>
      <c r="AD796" s="44">
        <f t="shared" si="138"/>
        <v>0</v>
      </c>
      <c r="AF796" s="45"/>
      <c r="AH796" s="45"/>
      <c r="AI796" s="45"/>
      <c r="AJ796" s="45"/>
      <c r="AK796" s="45"/>
      <c r="AL796" s="45"/>
      <c r="AM796" s="45"/>
      <c r="AN796" s="44">
        <f t="shared" si="139"/>
        <v>0</v>
      </c>
      <c r="AP796" s="396">
        <f t="array" ref="AP796">SUMPRODUCT(V$18:V$217*(H$18:H$217=$D796)*(J$18:J$217))</f>
        <v>0</v>
      </c>
      <c r="AQ796" s="397">
        <f t="shared" si="141"/>
        <v>0</v>
      </c>
      <c r="AR796" s="398">
        <f t="shared" si="142"/>
        <v>0</v>
      </c>
      <c r="AS796" s="397">
        <f t="array" ref="AS796">SUMPRODUCT(AF$18:AF$217*(H$18:H$217=$D796)*(J$18:J$217))</f>
        <v>0</v>
      </c>
      <c r="AT796" s="397">
        <f t="shared" si="143"/>
        <v>0</v>
      </c>
      <c r="AU796" s="398">
        <f t="shared" si="144"/>
        <v>0</v>
      </c>
      <c r="AV796" s="399" t="str">
        <f t="shared" si="145"/>
        <v/>
      </c>
    </row>
    <row r="797" spans="1:48" x14ac:dyDescent="0.2">
      <c r="A797" s="46">
        <f t="shared" si="140"/>
        <v>780</v>
      </c>
      <c r="B797" s="378" t="str">
        <f>IFERROR(VLOOKUP(G797,'AM23.Param'!$C$61:$D$407,2,FALSE),"")</f>
        <v/>
      </c>
      <c r="C797" s="379"/>
      <c r="D797" s="380"/>
      <c r="E797" s="379"/>
      <c r="F797" s="380"/>
      <c r="G797" s="379"/>
      <c r="H797" s="380"/>
      <c r="I797" s="381" t="str">
        <f t="shared" si="136"/>
        <v/>
      </c>
      <c r="J797" s="382"/>
      <c r="K797" s="382"/>
      <c r="L797" s="379"/>
      <c r="M797" s="380"/>
      <c r="N797" s="379"/>
      <c r="O797" s="379"/>
      <c r="P797" s="383"/>
      <c r="Q797" s="383"/>
      <c r="R797" s="383"/>
      <c r="S797" s="384">
        <f t="shared" si="137"/>
        <v>0</v>
      </c>
      <c r="U797" s="30">
        <v>780</v>
      </c>
      <c r="V797" s="42"/>
      <c r="X797" s="42"/>
      <c r="Y797" s="42"/>
      <c r="Z797" s="43">
        <f>SUMIFS('AM23.Financial Instruments'!O$7:O$223,'AM23.Financial Instruments'!$M$7:$M$223,D799)</f>
        <v>0</v>
      </c>
      <c r="AA797" s="42"/>
      <c r="AB797" s="42"/>
      <c r="AC797" s="42"/>
      <c r="AD797" s="44">
        <f t="shared" si="138"/>
        <v>0</v>
      </c>
      <c r="AF797" s="45"/>
      <c r="AH797" s="45"/>
      <c r="AI797" s="45"/>
      <c r="AJ797" s="45"/>
      <c r="AK797" s="45"/>
      <c r="AL797" s="45"/>
      <c r="AM797" s="45"/>
      <c r="AN797" s="44">
        <f t="shared" si="139"/>
        <v>0</v>
      </c>
      <c r="AP797" s="396">
        <f t="array" ref="AP797">SUMPRODUCT(V$18:V$217*(H$18:H$217=$D797)*(J$18:J$217))</f>
        <v>0</v>
      </c>
      <c r="AQ797" s="397">
        <f t="shared" si="141"/>
        <v>0</v>
      </c>
      <c r="AR797" s="398">
        <f t="shared" si="142"/>
        <v>0</v>
      </c>
      <c r="AS797" s="397">
        <f t="array" ref="AS797">SUMPRODUCT(AF$18:AF$217*(H$18:H$217=$D797)*(J$18:J$217))</f>
        <v>0</v>
      </c>
      <c r="AT797" s="397">
        <f t="shared" si="143"/>
        <v>0</v>
      </c>
      <c r="AU797" s="398">
        <f t="shared" si="144"/>
        <v>0</v>
      </c>
      <c r="AV797" s="399" t="str">
        <f t="shared" si="145"/>
        <v/>
      </c>
    </row>
    <row r="798" spans="1:48" x14ac:dyDescent="0.2">
      <c r="A798" s="46">
        <f t="shared" si="140"/>
        <v>781</v>
      </c>
      <c r="B798" s="378" t="str">
        <f>IFERROR(VLOOKUP(G798,'AM23.Param'!$C$61:$D$407,2,FALSE),"")</f>
        <v/>
      </c>
      <c r="C798" s="379"/>
      <c r="D798" s="380"/>
      <c r="E798" s="379"/>
      <c r="F798" s="380"/>
      <c r="G798" s="379"/>
      <c r="H798" s="380"/>
      <c r="I798" s="381" t="str">
        <f t="shared" si="136"/>
        <v/>
      </c>
      <c r="J798" s="382"/>
      <c r="K798" s="382"/>
      <c r="L798" s="379"/>
      <c r="M798" s="380"/>
      <c r="N798" s="379"/>
      <c r="O798" s="379"/>
      <c r="P798" s="383"/>
      <c r="Q798" s="383"/>
      <c r="R798" s="383"/>
      <c r="S798" s="384">
        <f t="shared" si="137"/>
        <v>0</v>
      </c>
      <c r="U798" s="30">
        <v>781</v>
      </c>
      <c r="V798" s="42"/>
      <c r="X798" s="42"/>
      <c r="Y798" s="42"/>
      <c r="Z798" s="43">
        <f>SUMIFS('AM23.Financial Instruments'!O$7:O$223,'AM23.Financial Instruments'!$M$7:$M$223,D800)</f>
        <v>0</v>
      </c>
      <c r="AA798" s="42"/>
      <c r="AB798" s="42"/>
      <c r="AC798" s="42"/>
      <c r="AD798" s="44">
        <f t="shared" si="138"/>
        <v>0</v>
      </c>
      <c r="AF798" s="45"/>
      <c r="AH798" s="45"/>
      <c r="AI798" s="45"/>
      <c r="AJ798" s="45"/>
      <c r="AK798" s="45"/>
      <c r="AL798" s="45"/>
      <c r="AM798" s="45"/>
      <c r="AN798" s="44">
        <f t="shared" si="139"/>
        <v>0</v>
      </c>
      <c r="AP798" s="396">
        <f t="array" ref="AP798">SUMPRODUCT(V$18:V$217*(H$18:H$217=$D798)*(J$18:J$217))</f>
        <v>0</v>
      </c>
      <c r="AQ798" s="397">
        <f t="shared" si="141"/>
        <v>0</v>
      </c>
      <c r="AR798" s="398">
        <f t="shared" si="142"/>
        <v>0</v>
      </c>
      <c r="AS798" s="397">
        <f t="array" ref="AS798">SUMPRODUCT(AF$18:AF$217*(H$18:H$217=$D798)*(J$18:J$217))</f>
        <v>0</v>
      </c>
      <c r="AT798" s="397">
        <f t="shared" si="143"/>
        <v>0</v>
      </c>
      <c r="AU798" s="398">
        <f t="shared" si="144"/>
        <v>0</v>
      </c>
      <c r="AV798" s="399" t="str">
        <f t="shared" si="145"/>
        <v/>
      </c>
    </row>
    <row r="799" spans="1:48" x14ac:dyDescent="0.2">
      <c r="A799" s="46">
        <f t="shared" si="140"/>
        <v>782</v>
      </c>
      <c r="B799" s="378" t="str">
        <f>IFERROR(VLOOKUP(G799,'AM23.Param'!$C$61:$D$407,2,FALSE),"")</f>
        <v/>
      </c>
      <c r="C799" s="379"/>
      <c r="D799" s="380"/>
      <c r="E799" s="379"/>
      <c r="F799" s="380"/>
      <c r="G799" s="379"/>
      <c r="H799" s="380"/>
      <c r="I799" s="381" t="str">
        <f t="shared" si="136"/>
        <v/>
      </c>
      <c r="J799" s="382"/>
      <c r="K799" s="382"/>
      <c r="L799" s="379"/>
      <c r="M799" s="380"/>
      <c r="N799" s="379"/>
      <c r="O799" s="379"/>
      <c r="P799" s="383"/>
      <c r="Q799" s="383"/>
      <c r="R799" s="383"/>
      <c r="S799" s="384">
        <f t="shared" si="137"/>
        <v>0</v>
      </c>
      <c r="U799" s="30">
        <v>782</v>
      </c>
      <c r="V799" s="42"/>
      <c r="X799" s="42"/>
      <c r="Y799" s="42"/>
      <c r="Z799" s="43">
        <f>SUMIFS('AM23.Financial Instruments'!O$7:O$223,'AM23.Financial Instruments'!$M$7:$M$223,D801)</f>
        <v>0</v>
      </c>
      <c r="AA799" s="42"/>
      <c r="AB799" s="42"/>
      <c r="AC799" s="42"/>
      <c r="AD799" s="44">
        <f t="shared" si="138"/>
        <v>0</v>
      </c>
      <c r="AF799" s="45"/>
      <c r="AH799" s="45"/>
      <c r="AI799" s="45"/>
      <c r="AJ799" s="45"/>
      <c r="AK799" s="45"/>
      <c r="AL799" s="45"/>
      <c r="AM799" s="45"/>
      <c r="AN799" s="44">
        <f t="shared" si="139"/>
        <v>0</v>
      </c>
      <c r="AP799" s="396">
        <f t="array" ref="AP799">SUMPRODUCT(V$18:V$217*(H$18:H$217=$D799)*(J$18:J$217))</f>
        <v>0</v>
      </c>
      <c r="AQ799" s="397">
        <f t="shared" si="141"/>
        <v>0</v>
      </c>
      <c r="AR799" s="398">
        <f t="shared" si="142"/>
        <v>0</v>
      </c>
      <c r="AS799" s="397">
        <f t="array" ref="AS799">SUMPRODUCT(AF$18:AF$217*(H$18:H$217=$D799)*(J$18:J$217))</f>
        <v>0</v>
      </c>
      <c r="AT799" s="397">
        <f t="shared" si="143"/>
        <v>0</v>
      </c>
      <c r="AU799" s="398">
        <f t="shared" si="144"/>
        <v>0</v>
      </c>
      <c r="AV799" s="399" t="str">
        <f t="shared" si="145"/>
        <v/>
      </c>
    </row>
    <row r="800" spans="1:48" x14ac:dyDescent="0.2">
      <c r="A800" s="46">
        <f t="shared" si="140"/>
        <v>783</v>
      </c>
      <c r="B800" s="378" t="str">
        <f>IFERROR(VLOOKUP(G800,'AM23.Param'!$C$61:$D$407,2,FALSE),"")</f>
        <v/>
      </c>
      <c r="C800" s="379"/>
      <c r="D800" s="380"/>
      <c r="E800" s="379"/>
      <c r="F800" s="380"/>
      <c r="G800" s="379"/>
      <c r="H800" s="380"/>
      <c r="I800" s="381" t="str">
        <f t="shared" si="136"/>
        <v/>
      </c>
      <c r="J800" s="382"/>
      <c r="K800" s="382"/>
      <c r="L800" s="379"/>
      <c r="M800" s="380"/>
      <c r="N800" s="379"/>
      <c r="O800" s="379"/>
      <c r="P800" s="383"/>
      <c r="Q800" s="383"/>
      <c r="R800" s="383"/>
      <c r="S800" s="384">
        <f t="shared" si="137"/>
        <v>0</v>
      </c>
      <c r="U800" s="30">
        <v>783</v>
      </c>
      <c r="V800" s="42"/>
      <c r="X800" s="42"/>
      <c r="Y800" s="42"/>
      <c r="Z800" s="43">
        <f>SUMIFS('AM23.Financial Instruments'!O$7:O$223,'AM23.Financial Instruments'!$M$7:$M$223,D802)</f>
        <v>0</v>
      </c>
      <c r="AA800" s="42"/>
      <c r="AB800" s="42"/>
      <c r="AC800" s="42"/>
      <c r="AD800" s="44">
        <f t="shared" si="138"/>
        <v>0</v>
      </c>
      <c r="AF800" s="45"/>
      <c r="AH800" s="45"/>
      <c r="AI800" s="45"/>
      <c r="AJ800" s="45"/>
      <c r="AK800" s="45"/>
      <c r="AL800" s="45"/>
      <c r="AM800" s="45"/>
      <c r="AN800" s="44">
        <f t="shared" si="139"/>
        <v>0</v>
      </c>
      <c r="AP800" s="396">
        <f t="array" ref="AP800">SUMPRODUCT(V$18:V$217*(H$18:H$217=$D800)*(J$18:J$217))</f>
        <v>0</v>
      </c>
      <c r="AQ800" s="397">
        <f t="shared" si="141"/>
        <v>0</v>
      </c>
      <c r="AR800" s="398">
        <f t="shared" si="142"/>
        <v>0</v>
      </c>
      <c r="AS800" s="397">
        <f t="array" ref="AS800">SUMPRODUCT(AF$18:AF$217*(H$18:H$217=$D800)*(J$18:J$217))</f>
        <v>0</v>
      </c>
      <c r="AT800" s="397">
        <f t="shared" si="143"/>
        <v>0</v>
      </c>
      <c r="AU800" s="398">
        <f t="shared" si="144"/>
        <v>0</v>
      </c>
      <c r="AV800" s="399" t="str">
        <f t="shared" si="145"/>
        <v/>
      </c>
    </row>
    <row r="801" spans="1:48" x14ac:dyDescent="0.2">
      <c r="A801" s="46">
        <f t="shared" si="140"/>
        <v>784</v>
      </c>
      <c r="B801" s="378" t="str">
        <f>IFERROR(VLOOKUP(G801,'AM23.Param'!$C$61:$D$407,2,FALSE),"")</f>
        <v/>
      </c>
      <c r="C801" s="379"/>
      <c r="D801" s="380"/>
      <c r="E801" s="379"/>
      <c r="F801" s="380"/>
      <c r="G801" s="379"/>
      <c r="H801" s="380"/>
      <c r="I801" s="381" t="str">
        <f t="shared" si="136"/>
        <v/>
      </c>
      <c r="J801" s="382"/>
      <c r="K801" s="382"/>
      <c r="L801" s="379"/>
      <c r="M801" s="380"/>
      <c r="N801" s="379"/>
      <c r="O801" s="379"/>
      <c r="P801" s="383"/>
      <c r="Q801" s="383"/>
      <c r="R801" s="383"/>
      <c r="S801" s="384">
        <f t="shared" si="137"/>
        <v>0</v>
      </c>
      <c r="U801" s="30">
        <v>784</v>
      </c>
      <c r="V801" s="42"/>
      <c r="X801" s="42"/>
      <c r="Y801" s="42"/>
      <c r="Z801" s="43">
        <f>SUMIFS('AM23.Financial Instruments'!O$7:O$223,'AM23.Financial Instruments'!$M$7:$M$223,D803)</f>
        <v>0</v>
      </c>
      <c r="AA801" s="42"/>
      <c r="AB801" s="42"/>
      <c r="AC801" s="42"/>
      <c r="AD801" s="44">
        <f t="shared" si="138"/>
        <v>0</v>
      </c>
      <c r="AF801" s="45"/>
      <c r="AH801" s="45"/>
      <c r="AI801" s="45"/>
      <c r="AJ801" s="45"/>
      <c r="AK801" s="45"/>
      <c r="AL801" s="45"/>
      <c r="AM801" s="45"/>
      <c r="AN801" s="44">
        <f t="shared" si="139"/>
        <v>0</v>
      </c>
      <c r="AP801" s="396">
        <f t="array" ref="AP801">SUMPRODUCT(V$18:V$217*(H$18:H$217=$D801)*(J$18:J$217))</f>
        <v>0</v>
      </c>
      <c r="AQ801" s="397">
        <f t="shared" si="141"/>
        <v>0</v>
      </c>
      <c r="AR801" s="398">
        <f t="shared" si="142"/>
        <v>0</v>
      </c>
      <c r="AS801" s="397">
        <f t="array" ref="AS801">SUMPRODUCT(AF$18:AF$217*(H$18:H$217=$D801)*(J$18:J$217))</f>
        <v>0</v>
      </c>
      <c r="AT801" s="397">
        <f t="shared" si="143"/>
        <v>0</v>
      </c>
      <c r="AU801" s="398">
        <f t="shared" si="144"/>
        <v>0</v>
      </c>
      <c r="AV801" s="399" t="str">
        <f t="shared" si="145"/>
        <v/>
      </c>
    </row>
    <row r="802" spans="1:48" x14ac:dyDescent="0.2">
      <c r="A802" s="46">
        <f t="shared" si="140"/>
        <v>785</v>
      </c>
      <c r="B802" s="378" t="str">
        <f>IFERROR(VLOOKUP(G802,'AM23.Param'!$C$61:$D$407,2,FALSE),"")</f>
        <v/>
      </c>
      <c r="C802" s="379"/>
      <c r="D802" s="380"/>
      <c r="E802" s="379"/>
      <c r="F802" s="380"/>
      <c r="G802" s="379"/>
      <c r="H802" s="380"/>
      <c r="I802" s="381" t="str">
        <f t="shared" si="136"/>
        <v/>
      </c>
      <c r="J802" s="382"/>
      <c r="K802" s="382"/>
      <c r="L802" s="379"/>
      <c r="M802" s="380"/>
      <c r="N802" s="379"/>
      <c r="O802" s="379"/>
      <c r="P802" s="383"/>
      <c r="Q802" s="383"/>
      <c r="R802" s="383"/>
      <c r="S802" s="384">
        <f t="shared" si="137"/>
        <v>0</v>
      </c>
      <c r="U802" s="30">
        <v>785</v>
      </c>
      <c r="V802" s="42"/>
      <c r="X802" s="42"/>
      <c r="Y802" s="42"/>
      <c r="Z802" s="43">
        <f>SUMIFS('AM23.Financial Instruments'!O$7:O$223,'AM23.Financial Instruments'!$M$7:$M$223,D804)</f>
        <v>0</v>
      </c>
      <c r="AA802" s="42"/>
      <c r="AB802" s="42"/>
      <c r="AC802" s="42"/>
      <c r="AD802" s="44">
        <f t="shared" si="138"/>
        <v>0</v>
      </c>
      <c r="AF802" s="45"/>
      <c r="AH802" s="45"/>
      <c r="AI802" s="45"/>
      <c r="AJ802" s="45"/>
      <c r="AK802" s="45"/>
      <c r="AL802" s="45"/>
      <c r="AM802" s="45"/>
      <c r="AN802" s="44">
        <f t="shared" si="139"/>
        <v>0</v>
      </c>
      <c r="AP802" s="396">
        <f t="array" ref="AP802">SUMPRODUCT(V$18:V$217*(H$18:H$217=$D802)*(J$18:J$217))</f>
        <v>0</v>
      </c>
      <c r="AQ802" s="397">
        <f t="shared" si="141"/>
        <v>0</v>
      </c>
      <c r="AR802" s="398">
        <f t="shared" si="142"/>
        <v>0</v>
      </c>
      <c r="AS802" s="397">
        <f t="array" ref="AS802">SUMPRODUCT(AF$18:AF$217*(H$18:H$217=$D802)*(J$18:J$217))</f>
        <v>0</v>
      </c>
      <c r="AT802" s="397">
        <f t="shared" si="143"/>
        <v>0</v>
      </c>
      <c r="AU802" s="398">
        <f t="shared" si="144"/>
        <v>0</v>
      </c>
      <c r="AV802" s="399" t="str">
        <f t="shared" si="145"/>
        <v/>
      </c>
    </row>
    <row r="803" spans="1:48" x14ac:dyDescent="0.2">
      <c r="A803" s="46">
        <f t="shared" si="140"/>
        <v>786</v>
      </c>
      <c r="B803" s="378" t="str">
        <f>IFERROR(VLOOKUP(G803,'AM23.Param'!$C$61:$D$407,2,FALSE),"")</f>
        <v/>
      </c>
      <c r="C803" s="379"/>
      <c r="D803" s="380"/>
      <c r="E803" s="379"/>
      <c r="F803" s="380"/>
      <c r="G803" s="379"/>
      <c r="H803" s="380"/>
      <c r="I803" s="381" t="str">
        <f t="shared" si="136"/>
        <v/>
      </c>
      <c r="J803" s="382"/>
      <c r="K803" s="382"/>
      <c r="L803" s="379"/>
      <c r="M803" s="380"/>
      <c r="N803" s="379"/>
      <c r="O803" s="379"/>
      <c r="P803" s="383"/>
      <c r="Q803" s="383"/>
      <c r="R803" s="383"/>
      <c r="S803" s="384">
        <f t="shared" si="137"/>
        <v>0</v>
      </c>
      <c r="U803" s="30">
        <v>786</v>
      </c>
      <c r="V803" s="42"/>
      <c r="X803" s="42"/>
      <c r="Y803" s="42"/>
      <c r="Z803" s="43">
        <f>SUMIFS('AM23.Financial Instruments'!O$7:O$223,'AM23.Financial Instruments'!$M$7:$M$223,D805)</f>
        <v>0</v>
      </c>
      <c r="AA803" s="42"/>
      <c r="AB803" s="42"/>
      <c r="AC803" s="42"/>
      <c r="AD803" s="44">
        <f t="shared" si="138"/>
        <v>0</v>
      </c>
      <c r="AF803" s="45"/>
      <c r="AH803" s="45"/>
      <c r="AI803" s="45"/>
      <c r="AJ803" s="45"/>
      <c r="AK803" s="45"/>
      <c r="AL803" s="45"/>
      <c r="AM803" s="45"/>
      <c r="AN803" s="44">
        <f t="shared" si="139"/>
        <v>0</v>
      </c>
      <c r="AP803" s="396">
        <f t="array" ref="AP803">SUMPRODUCT(V$18:V$217*(H$18:H$217=$D803)*(J$18:J$217))</f>
        <v>0</v>
      </c>
      <c r="AQ803" s="397">
        <f t="shared" si="141"/>
        <v>0</v>
      </c>
      <c r="AR803" s="398">
        <f t="shared" si="142"/>
        <v>0</v>
      </c>
      <c r="AS803" s="397">
        <f t="array" ref="AS803">SUMPRODUCT(AF$18:AF$217*(H$18:H$217=$D803)*(J$18:J$217))</f>
        <v>0</v>
      </c>
      <c r="AT803" s="397">
        <f t="shared" si="143"/>
        <v>0</v>
      </c>
      <c r="AU803" s="398">
        <f t="shared" si="144"/>
        <v>0</v>
      </c>
      <c r="AV803" s="399" t="str">
        <f t="shared" si="145"/>
        <v/>
      </c>
    </row>
    <row r="804" spans="1:48" x14ac:dyDescent="0.2">
      <c r="A804" s="46">
        <f t="shared" si="140"/>
        <v>787</v>
      </c>
      <c r="B804" s="378" t="str">
        <f>IFERROR(VLOOKUP(G804,'AM23.Param'!$C$61:$D$407,2,FALSE),"")</f>
        <v/>
      </c>
      <c r="C804" s="379"/>
      <c r="D804" s="380"/>
      <c r="E804" s="379"/>
      <c r="F804" s="380"/>
      <c r="G804" s="379"/>
      <c r="H804" s="380"/>
      <c r="I804" s="381" t="str">
        <f t="shared" si="136"/>
        <v/>
      </c>
      <c r="J804" s="382"/>
      <c r="K804" s="382"/>
      <c r="L804" s="379"/>
      <c r="M804" s="380"/>
      <c r="N804" s="379"/>
      <c r="O804" s="379"/>
      <c r="P804" s="383"/>
      <c r="Q804" s="383"/>
      <c r="R804" s="383"/>
      <c r="S804" s="384">
        <f t="shared" si="137"/>
        <v>0</v>
      </c>
      <c r="U804" s="30">
        <v>787</v>
      </c>
      <c r="V804" s="42"/>
      <c r="X804" s="42"/>
      <c r="Y804" s="42"/>
      <c r="Z804" s="43">
        <f>SUMIFS('AM23.Financial Instruments'!O$7:O$223,'AM23.Financial Instruments'!$M$7:$M$223,D806)</f>
        <v>0</v>
      </c>
      <c r="AA804" s="42"/>
      <c r="AB804" s="42"/>
      <c r="AC804" s="42"/>
      <c r="AD804" s="44">
        <f t="shared" si="138"/>
        <v>0</v>
      </c>
      <c r="AF804" s="45"/>
      <c r="AH804" s="45"/>
      <c r="AI804" s="45"/>
      <c r="AJ804" s="45"/>
      <c r="AK804" s="45"/>
      <c r="AL804" s="45"/>
      <c r="AM804" s="45"/>
      <c r="AN804" s="44">
        <f t="shared" si="139"/>
        <v>0</v>
      </c>
      <c r="AP804" s="396">
        <f t="array" ref="AP804">SUMPRODUCT(V$18:V$217*(H$18:H$217=$D804)*(J$18:J$217))</f>
        <v>0</v>
      </c>
      <c r="AQ804" s="397">
        <f t="shared" si="141"/>
        <v>0</v>
      </c>
      <c r="AR804" s="398">
        <f t="shared" si="142"/>
        <v>0</v>
      </c>
      <c r="AS804" s="397">
        <f t="array" ref="AS804">SUMPRODUCT(AF$18:AF$217*(H$18:H$217=$D804)*(J$18:J$217))</f>
        <v>0</v>
      </c>
      <c r="AT804" s="397">
        <f t="shared" si="143"/>
        <v>0</v>
      </c>
      <c r="AU804" s="398">
        <f t="shared" si="144"/>
        <v>0</v>
      </c>
      <c r="AV804" s="399" t="str">
        <f t="shared" si="145"/>
        <v/>
      </c>
    </row>
    <row r="805" spans="1:48" x14ac:dyDescent="0.2">
      <c r="A805" s="46">
        <f t="shared" si="140"/>
        <v>788</v>
      </c>
      <c r="B805" s="378" t="str">
        <f>IFERROR(VLOOKUP(G805,'AM23.Param'!$C$61:$D$407,2,FALSE),"")</f>
        <v/>
      </c>
      <c r="C805" s="379"/>
      <c r="D805" s="380"/>
      <c r="E805" s="379"/>
      <c r="F805" s="380"/>
      <c r="G805" s="379"/>
      <c r="H805" s="380"/>
      <c r="I805" s="381" t="str">
        <f t="shared" si="136"/>
        <v/>
      </c>
      <c r="J805" s="382"/>
      <c r="K805" s="382"/>
      <c r="L805" s="379"/>
      <c r="M805" s="380"/>
      <c r="N805" s="379"/>
      <c r="O805" s="379"/>
      <c r="P805" s="383"/>
      <c r="Q805" s="383"/>
      <c r="R805" s="383"/>
      <c r="S805" s="384">
        <f t="shared" si="137"/>
        <v>0</v>
      </c>
      <c r="U805" s="30">
        <v>788</v>
      </c>
      <c r="V805" s="42"/>
      <c r="X805" s="42"/>
      <c r="Y805" s="42"/>
      <c r="Z805" s="43">
        <f>SUMIFS('AM23.Financial Instruments'!O$7:O$223,'AM23.Financial Instruments'!$M$7:$M$223,D807)</f>
        <v>0</v>
      </c>
      <c r="AA805" s="42"/>
      <c r="AB805" s="42"/>
      <c r="AC805" s="42"/>
      <c r="AD805" s="44">
        <f t="shared" si="138"/>
        <v>0</v>
      </c>
      <c r="AF805" s="45"/>
      <c r="AH805" s="45"/>
      <c r="AI805" s="45"/>
      <c r="AJ805" s="45"/>
      <c r="AK805" s="45"/>
      <c r="AL805" s="45"/>
      <c r="AM805" s="45"/>
      <c r="AN805" s="44">
        <f t="shared" si="139"/>
        <v>0</v>
      </c>
      <c r="AP805" s="396">
        <f t="array" ref="AP805">SUMPRODUCT(V$18:V$217*(H$18:H$217=$D805)*(J$18:J$217))</f>
        <v>0</v>
      </c>
      <c r="AQ805" s="397">
        <f t="shared" si="141"/>
        <v>0</v>
      </c>
      <c r="AR805" s="398">
        <f t="shared" si="142"/>
        <v>0</v>
      </c>
      <c r="AS805" s="397">
        <f t="array" ref="AS805">SUMPRODUCT(AF$18:AF$217*(H$18:H$217=$D805)*(J$18:J$217))</f>
        <v>0</v>
      </c>
      <c r="AT805" s="397">
        <f t="shared" si="143"/>
        <v>0</v>
      </c>
      <c r="AU805" s="398">
        <f t="shared" si="144"/>
        <v>0</v>
      </c>
      <c r="AV805" s="399" t="str">
        <f t="shared" si="145"/>
        <v/>
      </c>
    </row>
    <row r="806" spans="1:48" x14ac:dyDescent="0.2">
      <c r="A806" s="46">
        <f t="shared" si="140"/>
        <v>789</v>
      </c>
      <c r="B806" s="378" t="str">
        <f>IFERROR(VLOOKUP(G806,'AM23.Param'!$C$61:$D$407,2,FALSE),"")</f>
        <v/>
      </c>
      <c r="C806" s="379"/>
      <c r="D806" s="380"/>
      <c r="E806" s="379"/>
      <c r="F806" s="380"/>
      <c r="G806" s="379"/>
      <c r="H806" s="380"/>
      <c r="I806" s="381" t="str">
        <f t="shared" si="136"/>
        <v/>
      </c>
      <c r="J806" s="382"/>
      <c r="K806" s="382"/>
      <c r="L806" s="379"/>
      <c r="M806" s="380"/>
      <c r="N806" s="379"/>
      <c r="O806" s="379"/>
      <c r="P806" s="383"/>
      <c r="Q806" s="383"/>
      <c r="R806" s="383"/>
      <c r="S806" s="384">
        <f t="shared" si="137"/>
        <v>0</v>
      </c>
      <c r="U806" s="30">
        <v>789</v>
      </c>
      <c r="V806" s="42"/>
      <c r="X806" s="42"/>
      <c r="Y806" s="42"/>
      <c r="Z806" s="43">
        <f>SUMIFS('AM23.Financial Instruments'!O$7:O$223,'AM23.Financial Instruments'!$M$7:$M$223,D808)</f>
        <v>0</v>
      </c>
      <c r="AA806" s="42"/>
      <c r="AB806" s="42"/>
      <c r="AC806" s="42"/>
      <c r="AD806" s="44">
        <f t="shared" si="138"/>
        <v>0</v>
      </c>
      <c r="AF806" s="45"/>
      <c r="AH806" s="45"/>
      <c r="AI806" s="45"/>
      <c r="AJ806" s="45"/>
      <c r="AK806" s="45"/>
      <c r="AL806" s="45"/>
      <c r="AM806" s="45"/>
      <c r="AN806" s="44">
        <f t="shared" si="139"/>
        <v>0</v>
      </c>
      <c r="AP806" s="396">
        <f t="array" ref="AP806">SUMPRODUCT(V$18:V$217*(H$18:H$217=$D806)*(J$18:J$217))</f>
        <v>0</v>
      </c>
      <c r="AQ806" s="397">
        <f t="shared" si="141"/>
        <v>0</v>
      </c>
      <c r="AR806" s="398">
        <f t="shared" si="142"/>
        <v>0</v>
      </c>
      <c r="AS806" s="397">
        <f t="array" ref="AS806">SUMPRODUCT(AF$18:AF$217*(H$18:H$217=$D806)*(J$18:J$217))</f>
        <v>0</v>
      </c>
      <c r="AT806" s="397">
        <f t="shared" si="143"/>
        <v>0</v>
      </c>
      <c r="AU806" s="398">
        <f t="shared" si="144"/>
        <v>0</v>
      </c>
      <c r="AV806" s="399" t="str">
        <f t="shared" si="145"/>
        <v/>
      </c>
    </row>
    <row r="807" spans="1:48" x14ac:dyDescent="0.2">
      <c r="A807" s="46">
        <f t="shared" si="140"/>
        <v>790</v>
      </c>
      <c r="B807" s="378" t="str">
        <f>IFERROR(VLOOKUP(G807,'AM23.Param'!$C$61:$D$407,2,FALSE),"")</f>
        <v/>
      </c>
      <c r="C807" s="379"/>
      <c r="D807" s="380"/>
      <c r="E807" s="379"/>
      <c r="F807" s="380"/>
      <c r="G807" s="379"/>
      <c r="H807" s="380"/>
      <c r="I807" s="381" t="str">
        <f t="shared" si="136"/>
        <v/>
      </c>
      <c r="J807" s="382"/>
      <c r="K807" s="382"/>
      <c r="L807" s="379"/>
      <c r="M807" s="380"/>
      <c r="N807" s="379"/>
      <c r="O807" s="379"/>
      <c r="P807" s="383"/>
      <c r="Q807" s="383"/>
      <c r="R807" s="383"/>
      <c r="S807" s="384">
        <f t="shared" si="137"/>
        <v>0</v>
      </c>
      <c r="U807" s="30">
        <v>790</v>
      </c>
      <c r="V807" s="42"/>
      <c r="X807" s="42"/>
      <c r="Y807" s="42"/>
      <c r="Z807" s="43">
        <f>SUMIFS('AM23.Financial Instruments'!O$7:O$223,'AM23.Financial Instruments'!$M$7:$M$223,D809)</f>
        <v>0</v>
      </c>
      <c r="AA807" s="42"/>
      <c r="AB807" s="42"/>
      <c r="AC807" s="42"/>
      <c r="AD807" s="44">
        <f t="shared" si="138"/>
        <v>0</v>
      </c>
      <c r="AF807" s="45"/>
      <c r="AH807" s="45"/>
      <c r="AI807" s="45"/>
      <c r="AJ807" s="45"/>
      <c r="AK807" s="45"/>
      <c r="AL807" s="45"/>
      <c r="AM807" s="45"/>
      <c r="AN807" s="44">
        <f t="shared" si="139"/>
        <v>0</v>
      </c>
      <c r="AP807" s="396">
        <f t="array" ref="AP807">SUMPRODUCT(V$18:V$217*(H$18:H$217=$D807)*(J$18:J$217))</f>
        <v>0</v>
      </c>
      <c r="AQ807" s="397">
        <f t="shared" si="141"/>
        <v>0</v>
      </c>
      <c r="AR807" s="398">
        <f t="shared" si="142"/>
        <v>0</v>
      </c>
      <c r="AS807" s="397">
        <f t="array" ref="AS807">SUMPRODUCT(AF$18:AF$217*(H$18:H$217=$D807)*(J$18:J$217))</f>
        <v>0</v>
      </c>
      <c r="AT807" s="397">
        <f t="shared" si="143"/>
        <v>0</v>
      </c>
      <c r="AU807" s="398">
        <f t="shared" si="144"/>
        <v>0</v>
      </c>
      <c r="AV807" s="399" t="str">
        <f t="shared" si="145"/>
        <v/>
      </c>
    </row>
    <row r="808" spans="1:48" x14ac:dyDescent="0.2">
      <c r="A808" s="46">
        <f t="shared" si="140"/>
        <v>791</v>
      </c>
      <c r="B808" s="378" t="str">
        <f>IFERROR(VLOOKUP(G808,'AM23.Param'!$C$61:$D$407,2,FALSE),"")</f>
        <v/>
      </c>
      <c r="C808" s="379"/>
      <c r="D808" s="380"/>
      <c r="E808" s="379"/>
      <c r="F808" s="380"/>
      <c r="G808" s="379"/>
      <c r="H808" s="380"/>
      <c r="I808" s="381" t="str">
        <f t="shared" si="136"/>
        <v/>
      </c>
      <c r="J808" s="382"/>
      <c r="K808" s="382"/>
      <c r="L808" s="379"/>
      <c r="M808" s="380"/>
      <c r="N808" s="379"/>
      <c r="O808" s="379"/>
      <c r="P808" s="383"/>
      <c r="Q808" s="383"/>
      <c r="R808" s="383"/>
      <c r="S808" s="384">
        <f t="shared" si="137"/>
        <v>0</v>
      </c>
      <c r="U808" s="30">
        <v>791</v>
      </c>
      <c r="V808" s="42"/>
      <c r="X808" s="42"/>
      <c r="Y808" s="42"/>
      <c r="Z808" s="43">
        <f>SUMIFS('AM23.Financial Instruments'!O$7:O$223,'AM23.Financial Instruments'!$M$7:$M$223,D810)</f>
        <v>0</v>
      </c>
      <c r="AA808" s="42"/>
      <c r="AB808" s="42"/>
      <c r="AC808" s="42"/>
      <c r="AD808" s="44">
        <f t="shared" si="138"/>
        <v>0</v>
      </c>
      <c r="AF808" s="45"/>
      <c r="AH808" s="45"/>
      <c r="AI808" s="45"/>
      <c r="AJ808" s="45"/>
      <c r="AK808" s="45"/>
      <c r="AL808" s="45"/>
      <c r="AM808" s="45"/>
      <c r="AN808" s="44">
        <f t="shared" si="139"/>
        <v>0</v>
      </c>
      <c r="AP808" s="396">
        <f t="array" ref="AP808">SUMPRODUCT(V$18:V$217*(H$18:H$217=$D808)*(J$18:J$217))</f>
        <v>0</v>
      </c>
      <c r="AQ808" s="397">
        <f t="shared" si="141"/>
        <v>0</v>
      </c>
      <c r="AR808" s="398">
        <f t="shared" si="142"/>
        <v>0</v>
      </c>
      <c r="AS808" s="397">
        <f t="array" ref="AS808">SUMPRODUCT(AF$18:AF$217*(H$18:H$217=$D808)*(J$18:J$217))</f>
        <v>0</v>
      </c>
      <c r="AT808" s="397">
        <f t="shared" si="143"/>
        <v>0</v>
      </c>
      <c r="AU808" s="398">
        <f t="shared" si="144"/>
        <v>0</v>
      </c>
      <c r="AV808" s="399" t="str">
        <f t="shared" si="145"/>
        <v/>
      </c>
    </row>
    <row r="809" spans="1:48" x14ac:dyDescent="0.2">
      <c r="A809" s="46">
        <f t="shared" si="140"/>
        <v>792</v>
      </c>
      <c r="B809" s="378" t="str">
        <f>IFERROR(VLOOKUP(G809,'AM23.Param'!$C$61:$D$407,2,FALSE),"")</f>
        <v/>
      </c>
      <c r="C809" s="379"/>
      <c r="D809" s="380"/>
      <c r="E809" s="379"/>
      <c r="F809" s="380"/>
      <c r="G809" s="379"/>
      <c r="H809" s="380"/>
      <c r="I809" s="381" t="str">
        <f t="shared" si="136"/>
        <v/>
      </c>
      <c r="J809" s="382"/>
      <c r="K809" s="382"/>
      <c r="L809" s="379"/>
      <c r="M809" s="380"/>
      <c r="N809" s="379"/>
      <c r="O809" s="379"/>
      <c r="P809" s="383"/>
      <c r="Q809" s="383"/>
      <c r="R809" s="383"/>
      <c r="S809" s="384">
        <f t="shared" si="137"/>
        <v>0</v>
      </c>
      <c r="U809" s="30">
        <v>792</v>
      </c>
      <c r="V809" s="42"/>
      <c r="X809" s="42"/>
      <c r="Y809" s="42"/>
      <c r="Z809" s="43">
        <f>SUMIFS('AM23.Financial Instruments'!O$7:O$223,'AM23.Financial Instruments'!$M$7:$M$223,D811)</f>
        <v>0</v>
      </c>
      <c r="AA809" s="42"/>
      <c r="AB809" s="42"/>
      <c r="AC809" s="42"/>
      <c r="AD809" s="44">
        <f t="shared" si="138"/>
        <v>0</v>
      </c>
      <c r="AF809" s="45"/>
      <c r="AH809" s="45"/>
      <c r="AI809" s="45"/>
      <c r="AJ809" s="45"/>
      <c r="AK809" s="45"/>
      <c r="AL809" s="45"/>
      <c r="AM809" s="45"/>
      <c r="AN809" s="44">
        <f t="shared" si="139"/>
        <v>0</v>
      </c>
      <c r="AP809" s="396">
        <f t="array" ref="AP809">SUMPRODUCT(V$18:V$217*(H$18:H$217=$D809)*(J$18:J$217))</f>
        <v>0</v>
      </c>
      <c r="AQ809" s="397">
        <f t="shared" si="141"/>
        <v>0</v>
      </c>
      <c r="AR809" s="398">
        <f t="shared" si="142"/>
        <v>0</v>
      </c>
      <c r="AS809" s="397">
        <f t="array" ref="AS809">SUMPRODUCT(AF$18:AF$217*(H$18:H$217=$D809)*(J$18:J$217))</f>
        <v>0</v>
      </c>
      <c r="AT809" s="397">
        <f t="shared" si="143"/>
        <v>0</v>
      </c>
      <c r="AU809" s="398">
        <f t="shared" si="144"/>
        <v>0</v>
      </c>
      <c r="AV809" s="399" t="str">
        <f t="shared" si="145"/>
        <v/>
      </c>
    </row>
    <row r="810" spans="1:48" x14ac:dyDescent="0.2">
      <c r="A810" s="46">
        <f t="shared" si="140"/>
        <v>793</v>
      </c>
      <c r="B810" s="378" t="str">
        <f>IFERROR(VLOOKUP(G810,'AM23.Param'!$C$61:$D$407,2,FALSE),"")</f>
        <v/>
      </c>
      <c r="C810" s="379"/>
      <c r="D810" s="380"/>
      <c r="E810" s="379"/>
      <c r="F810" s="380"/>
      <c r="G810" s="379"/>
      <c r="H810" s="380"/>
      <c r="I810" s="381" t="str">
        <f t="shared" si="136"/>
        <v/>
      </c>
      <c r="J810" s="382"/>
      <c r="K810" s="382"/>
      <c r="L810" s="379"/>
      <c r="M810" s="380"/>
      <c r="N810" s="379"/>
      <c r="O810" s="379"/>
      <c r="P810" s="383"/>
      <c r="Q810" s="383"/>
      <c r="R810" s="383"/>
      <c r="S810" s="384">
        <f t="shared" si="137"/>
        <v>0</v>
      </c>
      <c r="U810" s="30">
        <v>793</v>
      </c>
      <c r="V810" s="42"/>
      <c r="X810" s="42"/>
      <c r="Y810" s="42"/>
      <c r="Z810" s="43">
        <f>SUMIFS('AM23.Financial Instruments'!O$7:O$223,'AM23.Financial Instruments'!$M$7:$M$223,D812)</f>
        <v>0</v>
      </c>
      <c r="AA810" s="42"/>
      <c r="AB810" s="42"/>
      <c r="AC810" s="42"/>
      <c r="AD810" s="44">
        <f t="shared" si="138"/>
        <v>0</v>
      </c>
      <c r="AF810" s="45"/>
      <c r="AH810" s="45"/>
      <c r="AI810" s="45"/>
      <c r="AJ810" s="45"/>
      <c r="AK810" s="45"/>
      <c r="AL810" s="45"/>
      <c r="AM810" s="45"/>
      <c r="AN810" s="44">
        <f t="shared" si="139"/>
        <v>0</v>
      </c>
      <c r="AP810" s="396">
        <f t="array" ref="AP810">SUMPRODUCT(V$18:V$217*(H$18:H$217=$D810)*(J$18:J$217))</f>
        <v>0</v>
      </c>
      <c r="AQ810" s="397">
        <f t="shared" si="141"/>
        <v>0</v>
      </c>
      <c r="AR810" s="398">
        <f t="shared" si="142"/>
        <v>0</v>
      </c>
      <c r="AS810" s="397">
        <f t="array" ref="AS810">SUMPRODUCT(AF$18:AF$217*(H$18:H$217=$D810)*(J$18:J$217))</f>
        <v>0</v>
      </c>
      <c r="AT810" s="397">
        <f t="shared" si="143"/>
        <v>0</v>
      </c>
      <c r="AU810" s="398">
        <f t="shared" si="144"/>
        <v>0</v>
      </c>
      <c r="AV810" s="399" t="str">
        <f t="shared" si="145"/>
        <v/>
      </c>
    </row>
    <row r="811" spans="1:48" x14ac:dyDescent="0.2">
      <c r="A811" s="46">
        <f t="shared" si="140"/>
        <v>794</v>
      </c>
      <c r="B811" s="378" t="str">
        <f>IFERROR(VLOOKUP(G811,'AM23.Param'!$C$61:$D$407,2,FALSE),"")</f>
        <v/>
      </c>
      <c r="C811" s="379"/>
      <c r="D811" s="380"/>
      <c r="E811" s="379"/>
      <c r="F811" s="380"/>
      <c r="G811" s="379"/>
      <c r="H811" s="380"/>
      <c r="I811" s="381" t="str">
        <f t="shared" si="136"/>
        <v/>
      </c>
      <c r="J811" s="382"/>
      <c r="K811" s="382"/>
      <c r="L811" s="379"/>
      <c r="M811" s="380"/>
      <c r="N811" s="379"/>
      <c r="O811" s="379"/>
      <c r="P811" s="383"/>
      <c r="Q811" s="383"/>
      <c r="R811" s="383"/>
      <c r="S811" s="384">
        <f t="shared" si="137"/>
        <v>0</v>
      </c>
      <c r="U811" s="30">
        <v>794</v>
      </c>
      <c r="V811" s="42"/>
      <c r="X811" s="42"/>
      <c r="Y811" s="42"/>
      <c r="Z811" s="43">
        <f>SUMIFS('AM23.Financial Instruments'!O$7:O$223,'AM23.Financial Instruments'!$M$7:$M$223,D813)</f>
        <v>0</v>
      </c>
      <c r="AA811" s="42"/>
      <c r="AB811" s="42"/>
      <c r="AC811" s="42"/>
      <c r="AD811" s="44">
        <f t="shared" si="138"/>
        <v>0</v>
      </c>
      <c r="AF811" s="45"/>
      <c r="AH811" s="45"/>
      <c r="AI811" s="45"/>
      <c r="AJ811" s="45"/>
      <c r="AK811" s="45"/>
      <c r="AL811" s="45"/>
      <c r="AM811" s="45"/>
      <c r="AN811" s="44">
        <f t="shared" si="139"/>
        <v>0</v>
      </c>
      <c r="AP811" s="396">
        <f t="array" ref="AP811">SUMPRODUCT(V$18:V$217*(H$18:H$217=$D811)*(J$18:J$217))</f>
        <v>0</v>
      </c>
      <c r="AQ811" s="397">
        <f t="shared" si="141"/>
        <v>0</v>
      </c>
      <c r="AR811" s="398">
        <f t="shared" si="142"/>
        <v>0</v>
      </c>
      <c r="AS811" s="397">
        <f t="array" ref="AS811">SUMPRODUCT(AF$18:AF$217*(H$18:H$217=$D811)*(J$18:J$217))</f>
        <v>0</v>
      </c>
      <c r="AT811" s="397">
        <f t="shared" si="143"/>
        <v>0</v>
      </c>
      <c r="AU811" s="398">
        <f t="shared" si="144"/>
        <v>0</v>
      </c>
      <c r="AV811" s="399" t="str">
        <f t="shared" si="145"/>
        <v/>
      </c>
    </row>
    <row r="812" spans="1:48" x14ac:dyDescent="0.2">
      <c r="A812" s="46">
        <f t="shared" si="140"/>
        <v>795</v>
      </c>
      <c r="B812" s="378" t="str">
        <f>IFERROR(VLOOKUP(G812,'AM23.Param'!$C$61:$D$407,2,FALSE),"")</f>
        <v/>
      </c>
      <c r="C812" s="379"/>
      <c r="D812" s="380"/>
      <c r="E812" s="379"/>
      <c r="F812" s="380"/>
      <c r="G812" s="379"/>
      <c r="H812" s="380"/>
      <c r="I812" s="381" t="str">
        <f t="shared" si="136"/>
        <v/>
      </c>
      <c r="J812" s="382"/>
      <c r="K812" s="382"/>
      <c r="L812" s="379"/>
      <c r="M812" s="380"/>
      <c r="N812" s="379"/>
      <c r="O812" s="379"/>
      <c r="P812" s="383"/>
      <c r="Q812" s="383"/>
      <c r="R812" s="383"/>
      <c r="S812" s="384">
        <f t="shared" si="137"/>
        <v>0</v>
      </c>
      <c r="U812" s="30">
        <v>795</v>
      </c>
      <c r="V812" s="42"/>
      <c r="X812" s="42"/>
      <c r="Y812" s="42"/>
      <c r="Z812" s="43">
        <f>SUMIFS('AM23.Financial Instruments'!O$7:O$223,'AM23.Financial Instruments'!$M$7:$M$223,D814)</f>
        <v>0</v>
      </c>
      <c r="AA812" s="42"/>
      <c r="AB812" s="42"/>
      <c r="AC812" s="42"/>
      <c r="AD812" s="44">
        <f t="shared" si="138"/>
        <v>0</v>
      </c>
      <c r="AF812" s="45"/>
      <c r="AH812" s="45"/>
      <c r="AI812" s="45"/>
      <c r="AJ812" s="45"/>
      <c r="AK812" s="45"/>
      <c r="AL812" s="45"/>
      <c r="AM812" s="45"/>
      <c r="AN812" s="44">
        <f t="shared" si="139"/>
        <v>0</v>
      </c>
      <c r="AP812" s="396">
        <f t="array" ref="AP812">SUMPRODUCT(V$18:V$217*(H$18:H$217=$D812)*(J$18:J$217))</f>
        <v>0</v>
      </c>
      <c r="AQ812" s="397">
        <f t="shared" si="141"/>
        <v>0</v>
      </c>
      <c r="AR812" s="398">
        <f t="shared" si="142"/>
        <v>0</v>
      </c>
      <c r="AS812" s="397">
        <f t="array" ref="AS812">SUMPRODUCT(AF$18:AF$217*(H$18:H$217=$D812)*(J$18:J$217))</f>
        <v>0</v>
      </c>
      <c r="AT812" s="397">
        <f t="shared" si="143"/>
        <v>0</v>
      </c>
      <c r="AU812" s="398">
        <f t="shared" si="144"/>
        <v>0</v>
      </c>
      <c r="AV812" s="399" t="str">
        <f t="shared" si="145"/>
        <v/>
      </c>
    </row>
    <row r="813" spans="1:48" x14ac:dyDescent="0.2">
      <c r="A813" s="46">
        <f t="shared" si="140"/>
        <v>796</v>
      </c>
      <c r="B813" s="378" t="str">
        <f>IFERROR(VLOOKUP(G813,'AM23.Param'!$C$61:$D$407,2,FALSE),"")</f>
        <v/>
      </c>
      <c r="C813" s="379"/>
      <c r="D813" s="380"/>
      <c r="E813" s="379"/>
      <c r="F813" s="380"/>
      <c r="G813" s="379"/>
      <c r="H813" s="380"/>
      <c r="I813" s="381" t="str">
        <f t="shared" si="136"/>
        <v/>
      </c>
      <c r="J813" s="382"/>
      <c r="K813" s="382"/>
      <c r="L813" s="379"/>
      <c r="M813" s="380"/>
      <c r="N813" s="379"/>
      <c r="O813" s="379"/>
      <c r="P813" s="383"/>
      <c r="Q813" s="383"/>
      <c r="R813" s="383"/>
      <c r="S813" s="384">
        <f t="shared" si="137"/>
        <v>0</v>
      </c>
      <c r="U813" s="30">
        <v>796</v>
      </c>
      <c r="V813" s="42"/>
      <c r="X813" s="42"/>
      <c r="Y813" s="42"/>
      <c r="Z813" s="43">
        <f>SUMIFS('AM23.Financial Instruments'!O$7:O$223,'AM23.Financial Instruments'!$M$7:$M$223,D815)</f>
        <v>0</v>
      </c>
      <c r="AA813" s="42"/>
      <c r="AB813" s="42"/>
      <c r="AC813" s="42"/>
      <c r="AD813" s="44">
        <f t="shared" si="138"/>
        <v>0</v>
      </c>
      <c r="AF813" s="45"/>
      <c r="AH813" s="45"/>
      <c r="AI813" s="45"/>
      <c r="AJ813" s="45"/>
      <c r="AK813" s="45"/>
      <c r="AL813" s="45"/>
      <c r="AM813" s="45"/>
      <c r="AN813" s="44">
        <f t="shared" si="139"/>
        <v>0</v>
      </c>
      <c r="AP813" s="396">
        <f t="array" ref="AP813">SUMPRODUCT(V$18:V$217*(H$18:H$217=$D813)*(J$18:J$217))</f>
        <v>0</v>
      </c>
      <c r="AQ813" s="397">
        <f t="shared" si="141"/>
        <v>0</v>
      </c>
      <c r="AR813" s="398">
        <f t="shared" si="142"/>
        <v>0</v>
      </c>
      <c r="AS813" s="397">
        <f t="array" ref="AS813">SUMPRODUCT(AF$18:AF$217*(H$18:H$217=$D813)*(J$18:J$217))</f>
        <v>0</v>
      </c>
      <c r="AT813" s="397">
        <f t="shared" si="143"/>
        <v>0</v>
      </c>
      <c r="AU813" s="398">
        <f t="shared" si="144"/>
        <v>0</v>
      </c>
      <c r="AV813" s="399" t="str">
        <f t="shared" si="145"/>
        <v/>
      </c>
    </row>
    <row r="814" spans="1:48" x14ac:dyDescent="0.2">
      <c r="A814" s="46">
        <f t="shared" si="140"/>
        <v>797</v>
      </c>
      <c r="B814" s="378" t="str">
        <f>IFERROR(VLOOKUP(G814,'AM23.Param'!$C$61:$D$407,2,FALSE),"")</f>
        <v/>
      </c>
      <c r="C814" s="379"/>
      <c r="D814" s="380"/>
      <c r="E814" s="379"/>
      <c r="F814" s="380"/>
      <c r="G814" s="379"/>
      <c r="H814" s="380"/>
      <c r="I814" s="381" t="str">
        <f t="shared" si="136"/>
        <v/>
      </c>
      <c r="J814" s="382"/>
      <c r="K814" s="382"/>
      <c r="L814" s="379"/>
      <c r="M814" s="380"/>
      <c r="N814" s="379"/>
      <c r="O814" s="379"/>
      <c r="P814" s="383"/>
      <c r="Q814" s="383"/>
      <c r="R814" s="383"/>
      <c r="S814" s="384">
        <f t="shared" si="137"/>
        <v>0</v>
      </c>
      <c r="U814" s="30">
        <v>797</v>
      </c>
      <c r="V814" s="42"/>
      <c r="X814" s="42"/>
      <c r="Y814" s="42"/>
      <c r="Z814" s="43">
        <f>SUMIFS('AM23.Financial Instruments'!O$7:O$223,'AM23.Financial Instruments'!$M$7:$M$223,D816)</f>
        <v>0</v>
      </c>
      <c r="AA814" s="42"/>
      <c r="AB814" s="42"/>
      <c r="AC814" s="42"/>
      <c r="AD814" s="44">
        <f t="shared" si="138"/>
        <v>0</v>
      </c>
      <c r="AF814" s="45"/>
      <c r="AH814" s="45"/>
      <c r="AI814" s="45"/>
      <c r="AJ814" s="45"/>
      <c r="AK814" s="45"/>
      <c r="AL814" s="45"/>
      <c r="AM814" s="45"/>
      <c r="AN814" s="44">
        <f t="shared" si="139"/>
        <v>0</v>
      </c>
      <c r="AP814" s="396">
        <f t="array" ref="AP814">SUMPRODUCT(V$18:V$217*(H$18:H$217=$D814)*(J$18:J$217))</f>
        <v>0</v>
      </c>
      <c r="AQ814" s="397">
        <f t="shared" si="141"/>
        <v>0</v>
      </c>
      <c r="AR814" s="398">
        <f t="shared" si="142"/>
        <v>0</v>
      </c>
      <c r="AS814" s="397">
        <f t="array" ref="AS814">SUMPRODUCT(AF$18:AF$217*(H$18:H$217=$D814)*(J$18:J$217))</f>
        <v>0</v>
      </c>
      <c r="AT814" s="397">
        <f t="shared" si="143"/>
        <v>0</v>
      </c>
      <c r="AU814" s="398">
        <f t="shared" si="144"/>
        <v>0</v>
      </c>
      <c r="AV814" s="399" t="str">
        <f t="shared" si="145"/>
        <v/>
      </c>
    </row>
    <row r="815" spans="1:48" x14ac:dyDescent="0.2">
      <c r="A815" s="46">
        <f t="shared" si="140"/>
        <v>798</v>
      </c>
      <c r="B815" s="378" t="str">
        <f>IFERROR(VLOOKUP(G815,'AM23.Param'!$C$61:$D$407,2,FALSE),"")</f>
        <v/>
      </c>
      <c r="C815" s="379"/>
      <c r="D815" s="380"/>
      <c r="E815" s="379"/>
      <c r="F815" s="380"/>
      <c r="G815" s="379"/>
      <c r="H815" s="380"/>
      <c r="I815" s="381" t="str">
        <f t="shared" si="136"/>
        <v/>
      </c>
      <c r="J815" s="382"/>
      <c r="K815" s="382"/>
      <c r="L815" s="379"/>
      <c r="M815" s="380"/>
      <c r="N815" s="379"/>
      <c r="O815" s="379"/>
      <c r="P815" s="383"/>
      <c r="Q815" s="383"/>
      <c r="R815" s="383"/>
      <c r="S815" s="384">
        <f t="shared" si="137"/>
        <v>0</v>
      </c>
      <c r="U815" s="30">
        <v>798</v>
      </c>
      <c r="V815" s="42"/>
      <c r="X815" s="42"/>
      <c r="Y815" s="42"/>
      <c r="Z815" s="43">
        <f>SUMIFS('AM23.Financial Instruments'!O$7:O$223,'AM23.Financial Instruments'!$M$7:$M$223,D817)</f>
        <v>0</v>
      </c>
      <c r="AA815" s="42"/>
      <c r="AB815" s="42"/>
      <c r="AC815" s="42"/>
      <c r="AD815" s="44">
        <f t="shared" si="138"/>
        <v>0</v>
      </c>
      <c r="AF815" s="45"/>
      <c r="AH815" s="45"/>
      <c r="AI815" s="45"/>
      <c r="AJ815" s="45"/>
      <c r="AK815" s="45"/>
      <c r="AL815" s="45"/>
      <c r="AM815" s="45"/>
      <c r="AN815" s="44">
        <f t="shared" si="139"/>
        <v>0</v>
      </c>
      <c r="AP815" s="396">
        <f t="array" ref="AP815">SUMPRODUCT(V$18:V$217*(H$18:H$217=$D815)*(J$18:J$217))</f>
        <v>0</v>
      </c>
      <c r="AQ815" s="397">
        <f t="shared" si="141"/>
        <v>0</v>
      </c>
      <c r="AR815" s="398">
        <f t="shared" si="142"/>
        <v>0</v>
      </c>
      <c r="AS815" s="397">
        <f t="array" ref="AS815">SUMPRODUCT(AF$18:AF$217*(H$18:H$217=$D815)*(J$18:J$217))</f>
        <v>0</v>
      </c>
      <c r="AT815" s="397">
        <f t="shared" si="143"/>
        <v>0</v>
      </c>
      <c r="AU815" s="398">
        <f t="shared" si="144"/>
        <v>0</v>
      </c>
      <c r="AV815" s="399" t="str">
        <f t="shared" si="145"/>
        <v/>
      </c>
    </row>
    <row r="816" spans="1:48" x14ac:dyDescent="0.2">
      <c r="A816" s="46">
        <f t="shared" si="140"/>
        <v>799</v>
      </c>
      <c r="B816" s="378" t="str">
        <f>IFERROR(VLOOKUP(G816,'AM23.Param'!$C$61:$D$407,2,FALSE),"")</f>
        <v/>
      </c>
      <c r="C816" s="379"/>
      <c r="D816" s="380"/>
      <c r="E816" s="379"/>
      <c r="F816" s="380"/>
      <c r="G816" s="379"/>
      <c r="H816" s="380"/>
      <c r="I816" s="381" t="str">
        <f t="shared" si="136"/>
        <v/>
      </c>
      <c r="J816" s="382"/>
      <c r="K816" s="382"/>
      <c r="L816" s="379"/>
      <c r="M816" s="380"/>
      <c r="N816" s="379"/>
      <c r="O816" s="379"/>
      <c r="P816" s="383"/>
      <c r="Q816" s="383"/>
      <c r="R816" s="383"/>
      <c r="S816" s="384">
        <f t="shared" si="137"/>
        <v>0</v>
      </c>
      <c r="U816" s="30">
        <v>799</v>
      </c>
      <c r="V816" s="42"/>
      <c r="X816" s="42"/>
      <c r="Y816" s="42"/>
      <c r="Z816" s="43">
        <f>SUMIFS('AM23.Financial Instruments'!O$7:O$223,'AM23.Financial Instruments'!$M$7:$M$223,D818)</f>
        <v>0</v>
      </c>
      <c r="AA816" s="42"/>
      <c r="AB816" s="42"/>
      <c r="AC816" s="42"/>
      <c r="AD816" s="44">
        <f t="shared" si="138"/>
        <v>0</v>
      </c>
      <c r="AF816" s="45"/>
      <c r="AH816" s="45"/>
      <c r="AI816" s="45"/>
      <c r="AJ816" s="45"/>
      <c r="AK816" s="45"/>
      <c r="AL816" s="45"/>
      <c r="AM816" s="45"/>
      <c r="AN816" s="44">
        <f t="shared" si="139"/>
        <v>0</v>
      </c>
      <c r="AP816" s="396">
        <f t="array" ref="AP816">SUMPRODUCT(V$18:V$217*(H$18:H$217=$D816)*(J$18:J$217))</f>
        <v>0</v>
      </c>
      <c r="AQ816" s="397">
        <f t="shared" si="141"/>
        <v>0</v>
      </c>
      <c r="AR816" s="398">
        <f t="shared" si="142"/>
        <v>0</v>
      </c>
      <c r="AS816" s="397">
        <f t="array" ref="AS816">SUMPRODUCT(AF$18:AF$217*(H$18:H$217=$D816)*(J$18:J$217))</f>
        <v>0</v>
      </c>
      <c r="AT816" s="397">
        <f t="shared" si="143"/>
        <v>0</v>
      </c>
      <c r="AU816" s="398">
        <f t="shared" si="144"/>
        <v>0</v>
      </c>
      <c r="AV816" s="399" t="str">
        <f t="shared" si="145"/>
        <v/>
      </c>
    </row>
    <row r="817" spans="1:48" x14ac:dyDescent="0.2">
      <c r="A817" s="46">
        <f t="shared" si="140"/>
        <v>800</v>
      </c>
      <c r="B817" s="378" t="str">
        <f>IFERROR(VLOOKUP(G817,'AM23.Param'!$C$61:$D$407,2,FALSE),"")</f>
        <v/>
      </c>
      <c r="C817" s="379"/>
      <c r="D817" s="380"/>
      <c r="E817" s="379"/>
      <c r="F817" s="380"/>
      <c r="G817" s="379"/>
      <c r="H817" s="380"/>
      <c r="I817" s="381" t="str">
        <f t="shared" si="136"/>
        <v/>
      </c>
      <c r="J817" s="382"/>
      <c r="K817" s="382"/>
      <c r="L817" s="379"/>
      <c r="M817" s="380"/>
      <c r="N817" s="379"/>
      <c r="O817" s="379"/>
      <c r="P817" s="383"/>
      <c r="Q817" s="383"/>
      <c r="R817" s="383"/>
      <c r="S817" s="384">
        <f t="shared" si="137"/>
        <v>0</v>
      </c>
      <c r="U817" s="30">
        <v>800</v>
      </c>
      <c r="V817" s="42"/>
      <c r="X817" s="42"/>
      <c r="Y817" s="42"/>
      <c r="Z817" s="43">
        <f>SUMIFS('AM23.Financial Instruments'!O$7:O$223,'AM23.Financial Instruments'!$M$7:$M$223,D819)</f>
        <v>0</v>
      </c>
      <c r="AA817" s="42"/>
      <c r="AB817" s="42"/>
      <c r="AC817" s="42"/>
      <c r="AD817" s="44">
        <f t="shared" si="138"/>
        <v>0</v>
      </c>
      <c r="AF817" s="45"/>
      <c r="AH817" s="45"/>
      <c r="AI817" s="45"/>
      <c r="AJ817" s="45"/>
      <c r="AK817" s="45"/>
      <c r="AL817" s="45"/>
      <c r="AM817" s="45"/>
      <c r="AN817" s="44">
        <f t="shared" si="139"/>
        <v>0</v>
      </c>
      <c r="AP817" s="396">
        <f t="array" ref="AP817">SUMPRODUCT(V$18:V$217*(H$18:H$217=$D817)*(J$18:J$217))</f>
        <v>0</v>
      </c>
      <c r="AQ817" s="397">
        <f t="shared" si="141"/>
        <v>0</v>
      </c>
      <c r="AR817" s="398">
        <f t="shared" si="142"/>
        <v>0</v>
      </c>
      <c r="AS817" s="397">
        <f t="array" ref="AS817">SUMPRODUCT(AF$18:AF$217*(H$18:H$217=$D817)*(J$18:J$217))</f>
        <v>0</v>
      </c>
      <c r="AT817" s="397">
        <f t="shared" si="143"/>
        <v>0</v>
      </c>
      <c r="AU817" s="398">
        <f t="shared" si="144"/>
        <v>0</v>
      </c>
      <c r="AV817" s="399" t="str">
        <f t="shared" si="145"/>
        <v/>
      </c>
    </row>
    <row r="818" spans="1:48" x14ac:dyDescent="0.2">
      <c r="A818" s="46">
        <f t="shared" si="140"/>
        <v>801</v>
      </c>
      <c r="B818" s="378" t="str">
        <f>IFERROR(VLOOKUP(G818,'AM23.Param'!$C$61:$D$407,2,FALSE),"")</f>
        <v/>
      </c>
      <c r="C818" s="379"/>
      <c r="D818" s="380"/>
      <c r="E818" s="379"/>
      <c r="F818" s="380"/>
      <c r="G818" s="379"/>
      <c r="H818" s="380"/>
      <c r="I818" s="381" t="str">
        <f t="shared" si="136"/>
        <v/>
      </c>
      <c r="J818" s="382"/>
      <c r="K818" s="382"/>
      <c r="L818" s="379"/>
      <c r="M818" s="380"/>
      <c r="N818" s="379"/>
      <c r="O818" s="379"/>
      <c r="P818" s="383"/>
      <c r="Q818" s="383"/>
      <c r="R818" s="383"/>
      <c r="S818" s="384">
        <f t="shared" si="137"/>
        <v>0</v>
      </c>
      <c r="U818" s="30">
        <v>801</v>
      </c>
      <c r="V818" s="42"/>
      <c r="X818" s="42"/>
      <c r="Y818" s="42"/>
      <c r="Z818" s="43">
        <f>SUMIFS('AM23.Financial Instruments'!O$7:O$223,'AM23.Financial Instruments'!$M$7:$M$223,D820)</f>
        <v>0</v>
      </c>
      <c r="AA818" s="42"/>
      <c r="AB818" s="42"/>
      <c r="AC818" s="42"/>
      <c r="AD818" s="44">
        <f t="shared" si="138"/>
        <v>0</v>
      </c>
      <c r="AF818" s="45"/>
      <c r="AH818" s="45"/>
      <c r="AI818" s="45"/>
      <c r="AJ818" s="45"/>
      <c r="AK818" s="45"/>
      <c r="AL818" s="45"/>
      <c r="AM818" s="45"/>
      <c r="AN818" s="44">
        <f t="shared" si="139"/>
        <v>0</v>
      </c>
      <c r="AP818" s="396">
        <f t="array" ref="AP818">SUMPRODUCT(V$18:V$217*(H$18:H$217=$D818)*(J$18:J$217))</f>
        <v>0</v>
      </c>
      <c r="AQ818" s="397">
        <f t="shared" si="141"/>
        <v>0</v>
      </c>
      <c r="AR818" s="398">
        <f t="shared" si="142"/>
        <v>0</v>
      </c>
      <c r="AS818" s="397">
        <f t="array" ref="AS818">SUMPRODUCT(AF$18:AF$217*(H$18:H$217=$D818)*(J$18:J$217))</f>
        <v>0</v>
      </c>
      <c r="AT818" s="397">
        <f t="shared" si="143"/>
        <v>0</v>
      </c>
      <c r="AU818" s="398">
        <f t="shared" si="144"/>
        <v>0</v>
      </c>
      <c r="AV818" s="399" t="str">
        <f t="shared" si="145"/>
        <v/>
      </c>
    </row>
    <row r="819" spans="1:48" x14ac:dyDescent="0.2">
      <c r="A819" s="46">
        <f t="shared" si="140"/>
        <v>802</v>
      </c>
      <c r="B819" s="378" t="str">
        <f>IFERROR(VLOOKUP(G819,'AM23.Param'!$C$61:$D$407,2,FALSE),"")</f>
        <v/>
      </c>
      <c r="C819" s="379"/>
      <c r="D819" s="380"/>
      <c r="E819" s="379"/>
      <c r="F819" s="380"/>
      <c r="G819" s="379"/>
      <c r="H819" s="380"/>
      <c r="I819" s="381" t="str">
        <f t="shared" si="136"/>
        <v/>
      </c>
      <c r="J819" s="382"/>
      <c r="K819" s="382"/>
      <c r="L819" s="379"/>
      <c r="M819" s="380"/>
      <c r="N819" s="379"/>
      <c r="O819" s="379"/>
      <c r="P819" s="383"/>
      <c r="Q819" s="383"/>
      <c r="R819" s="383"/>
      <c r="S819" s="384">
        <f t="shared" si="137"/>
        <v>0</v>
      </c>
      <c r="U819" s="30">
        <v>802</v>
      </c>
      <c r="V819" s="42"/>
      <c r="X819" s="42"/>
      <c r="Y819" s="42"/>
      <c r="Z819" s="43">
        <f>SUMIFS('AM23.Financial Instruments'!O$7:O$223,'AM23.Financial Instruments'!$M$7:$M$223,D821)</f>
        <v>0</v>
      </c>
      <c r="AA819" s="42"/>
      <c r="AB819" s="42"/>
      <c r="AC819" s="42"/>
      <c r="AD819" s="44">
        <f t="shared" si="138"/>
        <v>0</v>
      </c>
      <c r="AF819" s="45"/>
      <c r="AH819" s="45"/>
      <c r="AI819" s="45"/>
      <c r="AJ819" s="45"/>
      <c r="AK819" s="45"/>
      <c r="AL819" s="45"/>
      <c r="AM819" s="45"/>
      <c r="AN819" s="44">
        <f t="shared" si="139"/>
        <v>0</v>
      </c>
      <c r="AP819" s="396">
        <f t="array" ref="AP819">SUMPRODUCT(V$18:V$217*(H$18:H$217=$D819)*(J$18:J$217))</f>
        <v>0</v>
      </c>
      <c r="AQ819" s="397">
        <f t="shared" si="141"/>
        <v>0</v>
      </c>
      <c r="AR819" s="398">
        <f t="shared" si="142"/>
        <v>0</v>
      </c>
      <c r="AS819" s="397">
        <f t="array" ref="AS819">SUMPRODUCT(AF$18:AF$217*(H$18:H$217=$D819)*(J$18:J$217))</f>
        <v>0</v>
      </c>
      <c r="AT819" s="397">
        <f t="shared" si="143"/>
        <v>0</v>
      </c>
      <c r="AU819" s="398">
        <f t="shared" si="144"/>
        <v>0</v>
      </c>
      <c r="AV819" s="399" t="str">
        <f t="shared" si="145"/>
        <v/>
      </c>
    </row>
    <row r="820" spans="1:48" x14ac:dyDescent="0.2">
      <c r="A820" s="46">
        <f t="shared" si="140"/>
        <v>803</v>
      </c>
      <c r="B820" s="378" t="str">
        <f>IFERROR(VLOOKUP(G820,'AM23.Param'!$C$61:$D$407,2,FALSE),"")</f>
        <v/>
      </c>
      <c r="C820" s="379"/>
      <c r="D820" s="380"/>
      <c r="E820" s="379"/>
      <c r="F820" s="380"/>
      <c r="G820" s="379"/>
      <c r="H820" s="380"/>
      <c r="I820" s="381" t="str">
        <f t="shared" si="136"/>
        <v/>
      </c>
      <c r="J820" s="382"/>
      <c r="K820" s="382"/>
      <c r="L820" s="379"/>
      <c r="M820" s="380"/>
      <c r="N820" s="379"/>
      <c r="O820" s="379"/>
      <c r="P820" s="383"/>
      <c r="Q820" s="383"/>
      <c r="R820" s="383"/>
      <c r="S820" s="384">
        <f t="shared" si="137"/>
        <v>0</v>
      </c>
      <c r="U820" s="30">
        <v>803</v>
      </c>
      <c r="V820" s="42"/>
      <c r="X820" s="42"/>
      <c r="Y820" s="42"/>
      <c r="Z820" s="43">
        <f>SUMIFS('AM23.Financial Instruments'!O$7:O$223,'AM23.Financial Instruments'!$M$7:$M$223,D822)</f>
        <v>0</v>
      </c>
      <c r="AA820" s="42"/>
      <c r="AB820" s="42"/>
      <c r="AC820" s="42"/>
      <c r="AD820" s="44">
        <f t="shared" si="138"/>
        <v>0</v>
      </c>
      <c r="AF820" s="45"/>
      <c r="AH820" s="45"/>
      <c r="AI820" s="45"/>
      <c r="AJ820" s="45"/>
      <c r="AK820" s="45"/>
      <c r="AL820" s="45"/>
      <c r="AM820" s="45"/>
      <c r="AN820" s="44">
        <f t="shared" si="139"/>
        <v>0</v>
      </c>
      <c r="AP820" s="396">
        <f t="array" ref="AP820">SUMPRODUCT(V$18:V$217*(H$18:H$217=$D820)*(J$18:J$217))</f>
        <v>0</v>
      </c>
      <c r="AQ820" s="397">
        <f t="shared" si="141"/>
        <v>0</v>
      </c>
      <c r="AR820" s="398">
        <f t="shared" si="142"/>
        <v>0</v>
      </c>
      <c r="AS820" s="397">
        <f t="array" ref="AS820">SUMPRODUCT(AF$18:AF$217*(H$18:H$217=$D820)*(J$18:J$217))</f>
        <v>0</v>
      </c>
      <c r="AT820" s="397">
        <f t="shared" si="143"/>
        <v>0</v>
      </c>
      <c r="AU820" s="398">
        <f t="shared" si="144"/>
        <v>0</v>
      </c>
      <c r="AV820" s="399" t="str">
        <f t="shared" si="145"/>
        <v/>
      </c>
    </row>
    <row r="821" spans="1:48" x14ac:dyDescent="0.2">
      <c r="A821" s="46">
        <f t="shared" si="140"/>
        <v>804</v>
      </c>
      <c r="B821" s="378" t="str">
        <f>IFERROR(VLOOKUP(G821,'AM23.Param'!$C$61:$D$407,2,FALSE),"")</f>
        <v/>
      </c>
      <c r="C821" s="379"/>
      <c r="D821" s="380"/>
      <c r="E821" s="379"/>
      <c r="F821" s="380"/>
      <c r="G821" s="379"/>
      <c r="H821" s="380"/>
      <c r="I821" s="381" t="str">
        <f t="shared" si="136"/>
        <v/>
      </c>
      <c r="J821" s="382"/>
      <c r="K821" s="382"/>
      <c r="L821" s="379"/>
      <c r="M821" s="380"/>
      <c r="N821" s="379"/>
      <c r="O821" s="379"/>
      <c r="P821" s="383"/>
      <c r="Q821" s="383"/>
      <c r="R821" s="383"/>
      <c r="S821" s="384">
        <f t="shared" si="137"/>
        <v>0</v>
      </c>
      <c r="U821" s="30">
        <v>804</v>
      </c>
      <c r="V821" s="42"/>
      <c r="X821" s="42"/>
      <c r="Y821" s="42"/>
      <c r="Z821" s="43">
        <f>SUMIFS('AM23.Financial Instruments'!O$7:O$223,'AM23.Financial Instruments'!$M$7:$M$223,D823)</f>
        <v>0</v>
      </c>
      <c r="AA821" s="42"/>
      <c r="AB821" s="42"/>
      <c r="AC821" s="42"/>
      <c r="AD821" s="44">
        <f t="shared" si="138"/>
        <v>0</v>
      </c>
      <c r="AF821" s="45"/>
      <c r="AH821" s="45"/>
      <c r="AI821" s="45"/>
      <c r="AJ821" s="45"/>
      <c r="AK821" s="45"/>
      <c r="AL821" s="45"/>
      <c r="AM821" s="45"/>
      <c r="AN821" s="44">
        <f t="shared" si="139"/>
        <v>0</v>
      </c>
      <c r="AP821" s="396">
        <f t="array" ref="AP821">SUMPRODUCT(V$18:V$217*(H$18:H$217=$D821)*(J$18:J$217))</f>
        <v>0</v>
      </c>
      <c r="AQ821" s="397">
        <f t="shared" si="141"/>
        <v>0</v>
      </c>
      <c r="AR821" s="398">
        <f t="shared" si="142"/>
        <v>0</v>
      </c>
      <c r="AS821" s="397">
        <f t="array" ref="AS821">SUMPRODUCT(AF$18:AF$217*(H$18:H$217=$D821)*(J$18:J$217))</f>
        <v>0</v>
      </c>
      <c r="AT821" s="397">
        <f t="shared" si="143"/>
        <v>0</v>
      </c>
      <c r="AU821" s="398">
        <f t="shared" si="144"/>
        <v>0</v>
      </c>
      <c r="AV821" s="399" t="str">
        <f t="shared" si="145"/>
        <v/>
      </c>
    </row>
    <row r="822" spans="1:48" x14ac:dyDescent="0.2">
      <c r="A822" s="46">
        <f t="shared" si="140"/>
        <v>805</v>
      </c>
      <c r="B822" s="378" t="str">
        <f>IFERROR(VLOOKUP(G822,'AM23.Param'!$C$61:$D$407,2,FALSE),"")</f>
        <v/>
      </c>
      <c r="C822" s="379"/>
      <c r="D822" s="380"/>
      <c r="E822" s="379"/>
      <c r="F822" s="380"/>
      <c r="G822" s="379"/>
      <c r="H822" s="380"/>
      <c r="I822" s="381" t="str">
        <f t="shared" si="136"/>
        <v/>
      </c>
      <c r="J822" s="382"/>
      <c r="K822" s="382"/>
      <c r="L822" s="379"/>
      <c r="M822" s="380"/>
      <c r="N822" s="379"/>
      <c r="O822" s="379"/>
      <c r="P822" s="383"/>
      <c r="Q822" s="383"/>
      <c r="R822" s="383"/>
      <c r="S822" s="384">
        <f t="shared" si="137"/>
        <v>0</v>
      </c>
      <c r="U822" s="30">
        <v>805</v>
      </c>
      <c r="V822" s="42"/>
      <c r="X822" s="42"/>
      <c r="Y822" s="42"/>
      <c r="Z822" s="43">
        <f>SUMIFS('AM23.Financial Instruments'!O$7:O$223,'AM23.Financial Instruments'!$M$7:$M$223,D824)</f>
        <v>0</v>
      </c>
      <c r="AA822" s="42"/>
      <c r="AB822" s="42"/>
      <c r="AC822" s="42"/>
      <c r="AD822" s="44">
        <f t="shared" si="138"/>
        <v>0</v>
      </c>
      <c r="AF822" s="45"/>
      <c r="AH822" s="45"/>
      <c r="AI822" s="45"/>
      <c r="AJ822" s="45"/>
      <c r="AK822" s="45"/>
      <c r="AL822" s="45"/>
      <c r="AM822" s="45"/>
      <c r="AN822" s="44">
        <f t="shared" si="139"/>
        <v>0</v>
      </c>
      <c r="AP822" s="396">
        <f t="array" ref="AP822">SUMPRODUCT(V$18:V$217*(H$18:H$217=$D822)*(J$18:J$217))</f>
        <v>0</v>
      </c>
      <c r="AQ822" s="397">
        <f t="shared" si="141"/>
        <v>0</v>
      </c>
      <c r="AR822" s="398">
        <f t="shared" si="142"/>
        <v>0</v>
      </c>
      <c r="AS822" s="397">
        <f t="array" ref="AS822">SUMPRODUCT(AF$18:AF$217*(H$18:H$217=$D822)*(J$18:J$217))</f>
        <v>0</v>
      </c>
      <c r="AT822" s="397">
        <f t="shared" si="143"/>
        <v>0</v>
      </c>
      <c r="AU822" s="398">
        <f t="shared" si="144"/>
        <v>0</v>
      </c>
      <c r="AV822" s="399" t="str">
        <f t="shared" si="145"/>
        <v/>
      </c>
    </row>
    <row r="823" spans="1:48" x14ac:dyDescent="0.2">
      <c r="A823" s="46">
        <f t="shared" si="140"/>
        <v>806</v>
      </c>
      <c r="B823" s="378" t="str">
        <f>IFERROR(VLOOKUP(G823,'AM23.Param'!$C$61:$D$407,2,FALSE),"")</f>
        <v/>
      </c>
      <c r="C823" s="379"/>
      <c r="D823" s="380"/>
      <c r="E823" s="379"/>
      <c r="F823" s="380"/>
      <c r="G823" s="379"/>
      <c r="H823" s="380"/>
      <c r="I823" s="381" t="str">
        <f t="shared" si="136"/>
        <v/>
      </c>
      <c r="J823" s="382"/>
      <c r="K823" s="382"/>
      <c r="L823" s="379"/>
      <c r="M823" s="380"/>
      <c r="N823" s="379"/>
      <c r="O823" s="379"/>
      <c r="P823" s="383"/>
      <c r="Q823" s="383"/>
      <c r="R823" s="383"/>
      <c r="S823" s="384">
        <f t="shared" si="137"/>
        <v>0</v>
      </c>
      <c r="U823" s="30">
        <v>806</v>
      </c>
      <c r="V823" s="42"/>
      <c r="X823" s="42"/>
      <c r="Y823" s="42"/>
      <c r="Z823" s="43">
        <f>SUMIFS('AM23.Financial Instruments'!O$7:O$223,'AM23.Financial Instruments'!$M$7:$M$223,D825)</f>
        <v>0</v>
      </c>
      <c r="AA823" s="42"/>
      <c r="AB823" s="42"/>
      <c r="AC823" s="42"/>
      <c r="AD823" s="44">
        <f t="shared" si="138"/>
        <v>0</v>
      </c>
      <c r="AF823" s="45"/>
      <c r="AH823" s="45"/>
      <c r="AI823" s="45"/>
      <c r="AJ823" s="45"/>
      <c r="AK823" s="45"/>
      <c r="AL823" s="45"/>
      <c r="AM823" s="45"/>
      <c r="AN823" s="44">
        <f t="shared" si="139"/>
        <v>0</v>
      </c>
      <c r="AP823" s="396">
        <f t="array" ref="AP823">SUMPRODUCT(V$18:V$217*(H$18:H$217=$D823)*(J$18:J$217))</f>
        <v>0</v>
      </c>
      <c r="AQ823" s="397">
        <f t="shared" si="141"/>
        <v>0</v>
      </c>
      <c r="AR823" s="398">
        <f t="shared" si="142"/>
        <v>0</v>
      </c>
      <c r="AS823" s="397">
        <f t="array" ref="AS823">SUMPRODUCT(AF$18:AF$217*(H$18:H$217=$D823)*(J$18:J$217))</f>
        <v>0</v>
      </c>
      <c r="AT823" s="397">
        <f t="shared" si="143"/>
        <v>0</v>
      </c>
      <c r="AU823" s="398">
        <f t="shared" si="144"/>
        <v>0</v>
      </c>
      <c r="AV823" s="399" t="str">
        <f t="shared" si="145"/>
        <v/>
      </c>
    </row>
    <row r="824" spans="1:48" x14ac:dyDescent="0.2">
      <c r="A824" s="46">
        <f t="shared" si="140"/>
        <v>807</v>
      </c>
      <c r="B824" s="378" t="str">
        <f>IFERROR(VLOOKUP(G824,'AM23.Param'!$C$61:$D$407,2,FALSE),"")</f>
        <v/>
      </c>
      <c r="C824" s="379"/>
      <c r="D824" s="380"/>
      <c r="E824" s="379"/>
      <c r="F824" s="380"/>
      <c r="G824" s="379"/>
      <c r="H824" s="380"/>
      <c r="I824" s="381" t="str">
        <f t="shared" si="136"/>
        <v/>
      </c>
      <c r="J824" s="382"/>
      <c r="K824" s="382"/>
      <c r="L824" s="379"/>
      <c r="M824" s="380"/>
      <c r="N824" s="379"/>
      <c r="O824" s="379"/>
      <c r="P824" s="383"/>
      <c r="Q824" s="383"/>
      <c r="R824" s="383"/>
      <c r="S824" s="384">
        <f t="shared" si="137"/>
        <v>0</v>
      </c>
      <c r="U824" s="30">
        <v>807</v>
      </c>
      <c r="V824" s="42"/>
      <c r="X824" s="42"/>
      <c r="Y824" s="42"/>
      <c r="Z824" s="43">
        <f>SUMIFS('AM23.Financial Instruments'!O$7:O$223,'AM23.Financial Instruments'!$M$7:$M$223,D826)</f>
        <v>0</v>
      </c>
      <c r="AA824" s="42"/>
      <c r="AB824" s="42"/>
      <c r="AC824" s="42"/>
      <c r="AD824" s="44">
        <f t="shared" si="138"/>
        <v>0</v>
      </c>
      <c r="AF824" s="45"/>
      <c r="AH824" s="45"/>
      <c r="AI824" s="45"/>
      <c r="AJ824" s="45"/>
      <c r="AK824" s="45"/>
      <c r="AL824" s="45"/>
      <c r="AM824" s="45"/>
      <c r="AN824" s="44">
        <f t="shared" si="139"/>
        <v>0</v>
      </c>
      <c r="AP824" s="396">
        <f t="array" ref="AP824">SUMPRODUCT(V$18:V$217*(H$18:H$217=$D824)*(J$18:J$217))</f>
        <v>0</v>
      </c>
      <c r="AQ824" s="397">
        <f t="shared" si="141"/>
        <v>0</v>
      </c>
      <c r="AR824" s="398">
        <f t="shared" si="142"/>
        <v>0</v>
      </c>
      <c r="AS824" s="397">
        <f t="array" ref="AS824">SUMPRODUCT(AF$18:AF$217*(H$18:H$217=$D824)*(J$18:J$217))</f>
        <v>0</v>
      </c>
      <c r="AT824" s="397">
        <f t="shared" si="143"/>
        <v>0</v>
      </c>
      <c r="AU824" s="398">
        <f t="shared" si="144"/>
        <v>0</v>
      </c>
      <c r="AV824" s="399" t="str">
        <f t="shared" si="145"/>
        <v/>
      </c>
    </row>
    <row r="825" spans="1:48" x14ac:dyDescent="0.2">
      <c r="A825" s="46">
        <f t="shared" si="140"/>
        <v>808</v>
      </c>
      <c r="B825" s="378" t="str">
        <f>IFERROR(VLOOKUP(G825,'AM23.Param'!$C$61:$D$407,2,FALSE),"")</f>
        <v/>
      </c>
      <c r="C825" s="379"/>
      <c r="D825" s="380"/>
      <c r="E825" s="379"/>
      <c r="F825" s="380"/>
      <c r="G825" s="379"/>
      <c r="H825" s="380"/>
      <c r="I825" s="381" t="str">
        <f t="shared" si="136"/>
        <v/>
      </c>
      <c r="J825" s="382"/>
      <c r="K825" s="382"/>
      <c r="L825" s="379"/>
      <c r="M825" s="380"/>
      <c r="N825" s="379"/>
      <c r="O825" s="379"/>
      <c r="P825" s="383"/>
      <c r="Q825" s="383"/>
      <c r="R825" s="383"/>
      <c r="S825" s="384">
        <f t="shared" si="137"/>
        <v>0</v>
      </c>
      <c r="U825" s="30">
        <v>808</v>
      </c>
      <c r="V825" s="42"/>
      <c r="X825" s="42"/>
      <c r="Y825" s="42"/>
      <c r="Z825" s="43">
        <f>SUMIFS('AM23.Financial Instruments'!O$7:O$223,'AM23.Financial Instruments'!$M$7:$M$223,D827)</f>
        <v>0</v>
      </c>
      <c r="AA825" s="42"/>
      <c r="AB825" s="42"/>
      <c r="AC825" s="42"/>
      <c r="AD825" s="44">
        <f t="shared" si="138"/>
        <v>0</v>
      </c>
      <c r="AF825" s="45"/>
      <c r="AH825" s="45"/>
      <c r="AI825" s="45"/>
      <c r="AJ825" s="45"/>
      <c r="AK825" s="45"/>
      <c r="AL825" s="45"/>
      <c r="AM825" s="45"/>
      <c r="AN825" s="44">
        <f t="shared" si="139"/>
        <v>0</v>
      </c>
      <c r="AP825" s="396">
        <f t="array" ref="AP825">SUMPRODUCT(V$18:V$217*(H$18:H$217=$D825)*(J$18:J$217))</f>
        <v>0</v>
      </c>
      <c r="AQ825" s="397">
        <f t="shared" si="141"/>
        <v>0</v>
      </c>
      <c r="AR825" s="398">
        <f t="shared" si="142"/>
        <v>0</v>
      </c>
      <c r="AS825" s="397">
        <f t="array" ref="AS825">SUMPRODUCT(AF$18:AF$217*(H$18:H$217=$D825)*(J$18:J$217))</f>
        <v>0</v>
      </c>
      <c r="AT825" s="397">
        <f t="shared" si="143"/>
        <v>0</v>
      </c>
      <c r="AU825" s="398">
        <f t="shared" si="144"/>
        <v>0</v>
      </c>
      <c r="AV825" s="399" t="str">
        <f t="shared" si="145"/>
        <v/>
      </c>
    </row>
    <row r="826" spans="1:48" x14ac:dyDescent="0.2">
      <c r="A826" s="46">
        <f t="shared" si="140"/>
        <v>809</v>
      </c>
      <c r="B826" s="378" t="str">
        <f>IFERROR(VLOOKUP(G826,'AM23.Param'!$C$61:$D$407,2,FALSE),"")</f>
        <v/>
      </c>
      <c r="C826" s="379"/>
      <c r="D826" s="380"/>
      <c r="E826" s="379"/>
      <c r="F826" s="380"/>
      <c r="G826" s="379"/>
      <c r="H826" s="380"/>
      <c r="I826" s="381" t="str">
        <f t="shared" si="136"/>
        <v/>
      </c>
      <c r="J826" s="382"/>
      <c r="K826" s="382"/>
      <c r="L826" s="379"/>
      <c r="M826" s="380"/>
      <c r="N826" s="379"/>
      <c r="O826" s="379"/>
      <c r="P826" s="383"/>
      <c r="Q826" s="383"/>
      <c r="R826" s="383"/>
      <c r="S826" s="384">
        <f t="shared" si="137"/>
        <v>0</v>
      </c>
      <c r="U826" s="30">
        <v>809</v>
      </c>
      <c r="V826" s="42"/>
      <c r="X826" s="42"/>
      <c r="Y826" s="42"/>
      <c r="Z826" s="43">
        <f>SUMIFS('AM23.Financial Instruments'!O$7:O$223,'AM23.Financial Instruments'!$M$7:$M$223,D828)</f>
        <v>0</v>
      </c>
      <c r="AA826" s="42"/>
      <c r="AB826" s="42"/>
      <c r="AC826" s="42"/>
      <c r="AD826" s="44">
        <f t="shared" si="138"/>
        <v>0</v>
      </c>
      <c r="AF826" s="45"/>
      <c r="AH826" s="45"/>
      <c r="AI826" s="45"/>
      <c r="AJ826" s="45"/>
      <c r="AK826" s="45"/>
      <c r="AL826" s="45"/>
      <c r="AM826" s="45"/>
      <c r="AN826" s="44">
        <f t="shared" si="139"/>
        <v>0</v>
      </c>
      <c r="AP826" s="396">
        <f t="array" ref="AP826">SUMPRODUCT(V$18:V$217*(H$18:H$217=$D826)*(J$18:J$217))</f>
        <v>0</v>
      </c>
      <c r="AQ826" s="397">
        <f t="shared" si="141"/>
        <v>0</v>
      </c>
      <c r="AR826" s="398">
        <f t="shared" si="142"/>
        <v>0</v>
      </c>
      <c r="AS826" s="397">
        <f t="array" ref="AS826">SUMPRODUCT(AF$18:AF$217*(H$18:H$217=$D826)*(J$18:J$217))</f>
        <v>0</v>
      </c>
      <c r="AT826" s="397">
        <f t="shared" si="143"/>
        <v>0</v>
      </c>
      <c r="AU826" s="398">
        <f t="shared" si="144"/>
        <v>0</v>
      </c>
      <c r="AV826" s="399" t="str">
        <f t="shared" si="145"/>
        <v/>
      </c>
    </row>
    <row r="827" spans="1:48" x14ac:dyDescent="0.2">
      <c r="A827" s="46">
        <f t="shared" si="140"/>
        <v>810</v>
      </c>
      <c r="B827" s="378" t="str">
        <f>IFERROR(VLOOKUP(G827,'AM23.Param'!$C$61:$D$407,2,FALSE),"")</f>
        <v/>
      </c>
      <c r="C827" s="379"/>
      <c r="D827" s="380"/>
      <c r="E827" s="379"/>
      <c r="F827" s="380"/>
      <c r="G827" s="379"/>
      <c r="H827" s="380"/>
      <c r="I827" s="381" t="str">
        <f t="shared" si="136"/>
        <v/>
      </c>
      <c r="J827" s="382"/>
      <c r="K827" s="382"/>
      <c r="L827" s="379"/>
      <c r="M827" s="380"/>
      <c r="N827" s="379"/>
      <c r="O827" s="379"/>
      <c r="P827" s="383"/>
      <c r="Q827" s="383"/>
      <c r="R827" s="383"/>
      <c r="S827" s="384">
        <f t="shared" si="137"/>
        <v>0</v>
      </c>
      <c r="U827" s="30">
        <v>810</v>
      </c>
      <c r="V827" s="42"/>
      <c r="X827" s="42"/>
      <c r="Y827" s="42"/>
      <c r="Z827" s="43">
        <f>SUMIFS('AM23.Financial Instruments'!O$7:O$223,'AM23.Financial Instruments'!$M$7:$M$223,D829)</f>
        <v>0</v>
      </c>
      <c r="AA827" s="42"/>
      <c r="AB827" s="42"/>
      <c r="AC827" s="42"/>
      <c r="AD827" s="44">
        <f t="shared" si="138"/>
        <v>0</v>
      </c>
      <c r="AF827" s="45"/>
      <c r="AH827" s="45"/>
      <c r="AI827" s="45"/>
      <c r="AJ827" s="45"/>
      <c r="AK827" s="45"/>
      <c r="AL827" s="45"/>
      <c r="AM827" s="45"/>
      <c r="AN827" s="44">
        <f t="shared" si="139"/>
        <v>0</v>
      </c>
      <c r="AP827" s="396">
        <f t="array" ref="AP827">SUMPRODUCT(V$18:V$217*(H$18:H$217=$D827)*(J$18:J$217))</f>
        <v>0</v>
      </c>
      <c r="AQ827" s="397">
        <f t="shared" si="141"/>
        <v>0</v>
      </c>
      <c r="AR827" s="398">
        <f t="shared" si="142"/>
        <v>0</v>
      </c>
      <c r="AS827" s="397">
        <f t="array" ref="AS827">SUMPRODUCT(AF$18:AF$217*(H$18:H$217=$D827)*(J$18:J$217))</f>
        <v>0</v>
      </c>
      <c r="AT827" s="397">
        <f t="shared" si="143"/>
        <v>0</v>
      </c>
      <c r="AU827" s="398">
        <f t="shared" si="144"/>
        <v>0</v>
      </c>
      <c r="AV827" s="399" t="str">
        <f t="shared" si="145"/>
        <v/>
      </c>
    </row>
    <row r="828" spans="1:48" x14ac:dyDescent="0.2">
      <c r="A828" s="46">
        <f t="shared" si="140"/>
        <v>811</v>
      </c>
      <c r="B828" s="378" t="str">
        <f>IFERROR(VLOOKUP(G828,'AM23.Param'!$C$61:$D$407,2,FALSE),"")</f>
        <v/>
      </c>
      <c r="C828" s="379"/>
      <c r="D828" s="380"/>
      <c r="E828" s="379"/>
      <c r="F828" s="380"/>
      <c r="G828" s="379"/>
      <c r="H828" s="380"/>
      <c r="I828" s="381" t="str">
        <f t="shared" si="136"/>
        <v/>
      </c>
      <c r="J828" s="382"/>
      <c r="K828" s="382"/>
      <c r="L828" s="379"/>
      <c r="M828" s="380"/>
      <c r="N828" s="379"/>
      <c r="O828" s="379"/>
      <c r="P828" s="383"/>
      <c r="Q828" s="383"/>
      <c r="R828" s="383"/>
      <c r="S828" s="384">
        <f t="shared" si="137"/>
        <v>0</v>
      </c>
      <c r="U828" s="30">
        <v>811</v>
      </c>
      <c r="V828" s="42"/>
      <c r="X828" s="42"/>
      <c r="Y828" s="42"/>
      <c r="Z828" s="43">
        <f>SUMIFS('AM23.Financial Instruments'!O$7:O$223,'AM23.Financial Instruments'!$M$7:$M$223,D830)</f>
        <v>0</v>
      </c>
      <c r="AA828" s="42"/>
      <c r="AB828" s="42"/>
      <c r="AC828" s="42"/>
      <c r="AD828" s="44">
        <f t="shared" si="138"/>
        <v>0</v>
      </c>
      <c r="AF828" s="45"/>
      <c r="AH828" s="45"/>
      <c r="AI828" s="45"/>
      <c r="AJ828" s="45"/>
      <c r="AK828" s="45"/>
      <c r="AL828" s="45"/>
      <c r="AM828" s="45"/>
      <c r="AN828" s="44">
        <f t="shared" si="139"/>
        <v>0</v>
      </c>
      <c r="AP828" s="396">
        <f t="array" ref="AP828">SUMPRODUCT(V$18:V$217*(H$18:H$217=$D828)*(J$18:J$217))</f>
        <v>0</v>
      </c>
      <c r="AQ828" s="397">
        <f t="shared" si="141"/>
        <v>0</v>
      </c>
      <c r="AR828" s="398">
        <f t="shared" si="142"/>
        <v>0</v>
      </c>
      <c r="AS828" s="397">
        <f t="array" ref="AS828">SUMPRODUCT(AF$18:AF$217*(H$18:H$217=$D828)*(J$18:J$217))</f>
        <v>0</v>
      </c>
      <c r="AT828" s="397">
        <f t="shared" si="143"/>
        <v>0</v>
      </c>
      <c r="AU828" s="398">
        <f t="shared" si="144"/>
        <v>0</v>
      </c>
      <c r="AV828" s="399" t="str">
        <f t="shared" si="145"/>
        <v/>
      </c>
    </row>
    <row r="829" spans="1:48" x14ac:dyDescent="0.2">
      <c r="A829" s="46">
        <f t="shared" si="140"/>
        <v>812</v>
      </c>
      <c r="B829" s="378" t="str">
        <f>IFERROR(VLOOKUP(G829,'AM23.Param'!$C$61:$D$407,2,FALSE),"")</f>
        <v/>
      </c>
      <c r="C829" s="379"/>
      <c r="D829" s="380"/>
      <c r="E829" s="379"/>
      <c r="F829" s="380"/>
      <c r="G829" s="379"/>
      <c r="H829" s="380"/>
      <c r="I829" s="381" t="str">
        <f t="shared" si="136"/>
        <v/>
      </c>
      <c r="J829" s="382"/>
      <c r="K829" s="382"/>
      <c r="L829" s="379"/>
      <c r="M829" s="380"/>
      <c r="N829" s="379"/>
      <c r="O829" s="379"/>
      <c r="P829" s="383"/>
      <c r="Q829" s="383"/>
      <c r="R829" s="383"/>
      <c r="S829" s="384">
        <f t="shared" si="137"/>
        <v>0</v>
      </c>
      <c r="U829" s="30">
        <v>812</v>
      </c>
      <c r="V829" s="42"/>
      <c r="X829" s="42"/>
      <c r="Y829" s="42"/>
      <c r="Z829" s="43">
        <f>SUMIFS('AM23.Financial Instruments'!O$7:O$223,'AM23.Financial Instruments'!$M$7:$M$223,D831)</f>
        <v>0</v>
      </c>
      <c r="AA829" s="42"/>
      <c r="AB829" s="42"/>
      <c r="AC829" s="42"/>
      <c r="AD829" s="44">
        <f t="shared" si="138"/>
        <v>0</v>
      </c>
      <c r="AF829" s="45"/>
      <c r="AH829" s="45"/>
      <c r="AI829" s="45"/>
      <c r="AJ829" s="45"/>
      <c r="AK829" s="45"/>
      <c r="AL829" s="45"/>
      <c r="AM829" s="45"/>
      <c r="AN829" s="44">
        <f t="shared" si="139"/>
        <v>0</v>
      </c>
      <c r="AP829" s="396">
        <f t="array" ref="AP829">SUMPRODUCT(V$18:V$217*(H$18:H$217=$D829)*(J$18:J$217))</f>
        <v>0</v>
      </c>
      <c r="AQ829" s="397">
        <f t="shared" si="141"/>
        <v>0</v>
      </c>
      <c r="AR829" s="398">
        <f t="shared" si="142"/>
        <v>0</v>
      </c>
      <c r="AS829" s="397">
        <f t="array" ref="AS829">SUMPRODUCT(AF$18:AF$217*(H$18:H$217=$D829)*(J$18:J$217))</f>
        <v>0</v>
      </c>
      <c r="AT829" s="397">
        <f t="shared" si="143"/>
        <v>0</v>
      </c>
      <c r="AU829" s="398">
        <f t="shared" si="144"/>
        <v>0</v>
      </c>
      <c r="AV829" s="399" t="str">
        <f t="shared" si="145"/>
        <v/>
      </c>
    </row>
    <row r="830" spans="1:48" x14ac:dyDescent="0.2">
      <c r="A830" s="46">
        <f t="shared" si="140"/>
        <v>813</v>
      </c>
      <c r="B830" s="378" t="str">
        <f>IFERROR(VLOOKUP(G830,'AM23.Param'!$C$61:$D$407,2,FALSE),"")</f>
        <v/>
      </c>
      <c r="C830" s="379"/>
      <c r="D830" s="380"/>
      <c r="E830" s="379"/>
      <c r="F830" s="380"/>
      <c r="G830" s="379"/>
      <c r="H830" s="380"/>
      <c r="I830" s="381" t="str">
        <f t="shared" si="136"/>
        <v/>
      </c>
      <c r="J830" s="382"/>
      <c r="K830" s="382"/>
      <c r="L830" s="379"/>
      <c r="M830" s="380"/>
      <c r="N830" s="379"/>
      <c r="O830" s="379"/>
      <c r="P830" s="383"/>
      <c r="Q830" s="383"/>
      <c r="R830" s="383"/>
      <c r="S830" s="384">
        <f t="shared" si="137"/>
        <v>0</v>
      </c>
      <c r="U830" s="30">
        <v>813</v>
      </c>
      <c r="V830" s="42"/>
      <c r="X830" s="42"/>
      <c r="Y830" s="42"/>
      <c r="Z830" s="43">
        <f>SUMIFS('AM23.Financial Instruments'!O$7:O$223,'AM23.Financial Instruments'!$M$7:$M$223,D832)</f>
        <v>0</v>
      </c>
      <c r="AA830" s="42"/>
      <c r="AB830" s="42"/>
      <c r="AC830" s="42"/>
      <c r="AD830" s="44">
        <f t="shared" si="138"/>
        <v>0</v>
      </c>
      <c r="AF830" s="45"/>
      <c r="AH830" s="45"/>
      <c r="AI830" s="45"/>
      <c r="AJ830" s="45"/>
      <c r="AK830" s="45"/>
      <c r="AL830" s="45"/>
      <c r="AM830" s="45"/>
      <c r="AN830" s="44">
        <f t="shared" si="139"/>
        <v>0</v>
      </c>
      <c r="AP830" s="396">
        <f t="array" ref="AP830">SUMPRODUCT(V$18:V$217*(H$18:H$217=$D830)*(J$18:J$217))</f>
        <v>0</v>
      </c>
      <c r="AQ830" s="397">
        <f t="shared" si="141"/>
        <v>0</v>
      </c>
      <c r="AR830" s="398">
        <f t="shared" si="142"/>
        <v>0</v>
      </c>
      <c r="AS830" s="397">
        <f t="array" ref="AS830">SUMPRODUCT(AF$18:AF$217*(H$18:H$217=$D830)*(J$18:J$217))</f>
        <v>0</v>
      </c>
      <c r="AT830" s="397">
        <f t="shared" si="143"/>
        <v>0</v>
      </c>
      <c r="AU830" s="398">
        <f t="shared" si="144"/>
        <v>0</v>
      </c>
      <c r="AV830" s="399" t="str">
        <f t="shared" si="145"/>
        <v/>
      </c>
    </row>
    <row r="831" spans="1:48" x14ac:dyDescent="0.2">
      <c r="A831" s="46">
        <f t="shared" si="140"/>
        <v>814</v>
      </c>
      <c r="B831" s="378" t="str">
        <f>IFERROR(VLOOKUP(G831,'AM23.Param'!$C$61:$D$407,2,FALSE),"")</f>
        <v/>
      </c>
      <c r="C831" s="379"/>
      <c r="D831" s="380"/>
      <c r="E831" s="379"/>
      <c r="F831" s="380"/>
      <c r="G831" s="379"/>
      <c r="H831" s="380"/>
      <c r="I831" s="381" t="str">
        <f t="shared" si="136"/>
        <v/>
      </c>
      <c r="J831" s="382"/>
      <c r="K831" s="382"/>
      <c r="L831" s="379"/>
      <c r="M831" s="380"/>
      <c r="N831" s="379"/>
      <c r="O831" s="379"/>
      <c r="P831" s="383"/>
      <c r="Q831" s="383"/>
      <c r="R831" s="383"/>
      <c r="S831" s="384">
        <f t="shared" si="137"/>
        <v>0</v>
      </c>
      <c r="U831" s="30">
        <v>814</v>
      </c>
      <c r="V831" s="42"/>
      <c r="X831" s="42"/>
      <c r="Y831" s="42"/>
      <c r="Z831" s="43">
        <f>SUMIFS('AM23.Financial Instruments'!O$7:O$223,'AM23.Financial Instruments'!$M$7:$M$223,D833)</f>
        <v>0</v>
      </c>
      <c r="AA831" s="42"/>
      <c r="AB831" s="42"/>
      <c r="AC831" s="42"/>
      <c r="AD831" s="44">
        <f t="shared" si="138"/>
        <v>0</v>
      </c>
      <c r="AF831" s="45"/>
      <c r="AH831" s="45"/>
      <c r="AI831" s="45"/>
      <c r="AJ831" s="45"/>
      <c r="AK831" s="45"/>
      <c r="AL831" s="45"/>
      <c r="AM831" s="45"/>
      <c r="AN831" s="44">
        <f t="shared" si="139"/>
        <v>0</v>
      </c>
      <c r="AP831" s="396">
        <f t="array" ref="AP831">SUMPRODUCT(V$18:V$217*(H$18:H$217=$D831)*(J$18:J$217))</f>
        <v>0</v>
      </c>
      <c r="AQ831" s="397">
        <f t="shared" si="141"/>
        <v>0</v>
      </c>
      <c r="AR831" s="398">
        <f t="shared" si="142"/>
        <v>0</v>
      </c>
      <c r="AS831" s="397">
        <f t="array" ref="AS831">SUMPRODUCT(AF$18:AF$217*(H$18:H$217=$D831)*(J$18:J$217))</f>
        <v>0</v>
      </c>
      <c r="AT831" s="397">
        <f t="shared" si="143"/>
        <v>0</v>
      </c>
      <c r="AU831" s="398">
        <f t="shared" si="144"/>
        <v>0</v>
      </c>
      <c r="AV831" s="399" t="str">
        <f t="shared" si="145"/>
        <v/>
      </c>
    </row>
    <row r="832" spans="1:48" x14ac:dyDescent="0.2">
      <c r="A832" s="46">
        <f t="shared" si="140"/>
        <v>815</v>
      </c>
      <c r="B832" s="378" t="str">
        <f>IFERROR(VLOOKUP(G832,'AM23.Param'!$C$61:$D$407,2,FALSE),"")</f>
        <v/>
      </c>
      <c r="C832" s="379"/>
      <c r="D832" s="380"/>
      <c r="E832" s="379"/>
      <c r="F832" s="380"/>
      <c r="G832" s="379"/>
      <c r="H832" s="380"/>
      <c r="I832" s="381" t="str">
        <f t="shared" si="136"/>
        <v/>
      </c>
      <c r="J832" s="382"/>
      <c r="K832" s="382"/>
      <c r="L832" s="379"/>
      <c r="M832" s="380"/>
      <c r="N832" s="379"/>
      <c r="O832" s="379"/>
      <c r="P832" s="383"/>
      <c r="Q832" s="383"/>
      <c r="R832" s="383"/>
      <c r="S832" s="384">
        <f t="shared" si="137"/>
        <v>0</v>
      </c>
      <c r="U832" s="30">
        <v>815</v>
      </c>
      <c r="V832" s="42"/>
      <c r="X832" s="42"/>
      <c r="Y832" s="42"/>
      <c r="Z832" s="43">
        <f>SUMIFS('AM23.Financial Instruments'!O$7:O$223,'AM23.Financial Instruments'!$M$7:$M$223,D834)</f>
        <v>0</v>
      </c>
      <c r="AA832" s="42"/>
      <c r="AB832" s="42"/>
      <c r="AC832" s="42"/>
      <c r="AD832" s="44">
        <f t="shared" si="138"/>
        <v>0</v>
      </c>
      <c r="AF832" s="45"/>
      <c r="AH832" s="45"/>
      <c r="AI832" s="45"/>
      <c r="AJ832" s="45"/>
      <c r="AK832" s="45"/>
      <c r="AL832" s="45"/>
      <c r="AM832" s="45"/>
      <c r="AN832" s="44">
        <f t="shared" si="139"/>
        <v>0</v>
      </c>
      <c r="AP832" s="396">
        <f t="array" ref="AP832">SUMPRODUCT(V$18:V$217*(H$18:H$217=$D832)*(J$18:J$217))</f>
        <v>0</v>
      </c>
      <c r="AQ832" s="397">
        <f t="shared" si="141"/>
        <v>0</v>
      </c>
      <c r="AR832" s="398">
        <f t="shared" si="142"/>
        <v>0</v>
      </c>
      <c r="AS832" s="397">
        <f t="array" ref="AS832">SUMPRODUCT(AF$18:AF$217*(H$18:H$217=$D832)*(J$18:J$217))</f>
        <v>0</v>
      </c>
      <c r="AT832" s="397">
        <f t="shared" si="143"/>
        <v>0</v>
      </c>
      <c r="AU832" s="398">
        <f t="shared" si="144"/>
        <v>0</v>
      </c>
      <c r="AV832" s="399" t="str">
        <f t="shared" si="145"/>
        <v/>
      </c>
    </row>
    <row r="833" spans="1:48" x14ac:dyDescent="0.2">
      <c r="A833" s="46">
        <f t="shared" si="140"/>
        <v>816</v>
      </c>
      <c r="B833" s="378" t="str">
        <f>IFERROR(VLOOKUP(G833,'AM23.Param'!$C$61:$D$407,2,FALSE),"")</f>
        <v/>
      </c>
      <c r="C833" s="379"/>
      <c r="D833" s="380"/>
      <c r="E833" s="379"/>
      <c r="F833" s="380"/>
      <c r="G833" s="379"/>
      <c r="H833" s="380"/>
      <c r="I833" s="381" t="str">
        <f t="shared" si="136"/>
        <v/>
      </c>
      <c r="J833" s="382"/>
      <c r="K833" s="382"/>
      <c r="L833" s="379"/>
      <c r="M833" s="380"/>
      <c r="N833" s="379"/>
      <c r="O833" s="379"/>
      <c r="P833" s="383"/>
      <c r="Q833" s="383"/>
      <c r="R833" s="383"/>
      <c r="S833" s="384">
        <f t="shared" si="137"/>
        <v>0</v>
      </c>
      <c r="U833" s="30">
        <v>816</v>
      </c>
      <c r="V833" s="42"/>
      <c r="X833" s="42"/>
      <c r="Y833" s="42"/>
      <c r="Z833" s="43">
        <f>SUMIFS('AM23.Financial Instruments'!O$7:O$223,'AM23.Financial Instruments'!$M$7:$M$223,D835)</f>
        <v>0</v>
      </c>
      <c r="AA833" s="42"/>
      <c r="AB833" s="42"/>
      <c r="AC833" s="42"/>
      <c r="AD833" s="44">
        <f t="shared" si="138"/>
        <v>0</v>
      </c>
      <c r="AF833" s="45"/>
      <c r="AH833" s="45"/>
      <c r="AI833" s="45"/>
      <c r="AJ833" s="45"/>
      <c r="AK833" s="45"/>
      <c r="AL833" s="45"/>
      <c r="AM833" s="45"/>
      <c r="AN833" s="44">
        <f t="shared" si="139"/>
        <v>0</v>
      </c>
      <c r="AP833" s="396">
        <f t="array" ref="AP833">SUMPRODUCT(V$18:V$217*(H$18:H$217=$D833)*(J$18:J$217))</f>
        <v>0</v>
      </c>
      <c r="AQ833" s="397">
        <f t="shared" si="141"/>
        <v>0</v>
      </c>
      <c r="AR833" s="398">
        <f t="shared" si="142"/>
        <v>0</v>
      </c>
      <c r="AS833" s="397">
        <f t="array" ref="AS833">SUMPRODUCT(AF$18:AF$217*(H$18:H$217=$D833)*(J$18:J$217))</f>
        <v>0</v>
      </c>
      <c r="AT833" s="397">
        <f t="shared" si="143"/>
        <v>0</v>
      </c>
      <c r="AU833" s="398">
        <f t="shared" si="144"/>
        <v>0</v>
      </c>
      <c r="AV833" s="399" t="str">
        <f t="shared" si="145"/>
        <v/>
      </c>
    </row>
    <row r="834" spans="1:48" x14ac:dyDescent="0.2">
      <c r="A834" s="46">
        <f t="shared" si="140"/>
        <v>817</v>
      </c>
      <c r="B834" s="378" t="str">
        <f>IFERROR(VLOOKUP(G834,'AM23.Param'!$C$61:$D$407,2,FALSE),"")</f>
        <v/>
      </c>
      <c r="C834" s="379"/>
      <c r="D834" s="380"/>
      <c r="E834" s="379"/>
      <c r="F834" s="380"/>
      <c r="G834" s="379"/>
      <c r="H834" s="380"/>
      <c r="I834" s="381" t="str">
        <f t="shared" si="136"/>
        <v/>
      </c>
      <c r="J834" s="382"/>
      <c r="K834" s="382"/>
      <c r="L834" s="379"/>
      <c r="M834" s="380"/>
      <c r="N834" s="379"/>
      <c r="O834" s="379"/>
      <c r="P834" s="383"/>
      <c r="Q834" s="383"/>
      <c r="R834" s="383"/>
      <c r="S834" s="384">
        <f t="shared" si="137"/>
        <v>0</v>
      </c>
      <c r="U834" s="30">
        <v>817</v>
      </c>
      <c r="V834" s="42"/>
      <c r="X834" s="42"/>
      <c r="Y834" s="42"/>
      <c r="Z834" s="43">
        <f>SUMIFS('AM23.Financial Instruments'!O$7:O$223,'AM23.Financial Instruments'!$M$7:$M$223,D836)</f>
        <v>0</v>
      </c>
      <c r="AA834" s="42"/>
      <c r="AB834" s="42"/>
      <c r="AC834" s="42"/>
      <c r="AD834" s="44">
        <f t="shared" si="138"/>
        <v>0</v>
      </c>
      <c r="AF834" s="45"/>
      <c r="AH834" s="45"/>
      <c r="AI834" s="45"/>
      <c r="AJ834" s="45"/>
      <c r="AK834" s="45"/>
      <c r="AL834" s="45"/>
      <c r="AM834" s="45"/>
      <c r="AN834" s="44">
        <f t="shared" si="139"/>
        <v>0</v>
      </c>
      <c r="AP834" s="396">
        <f t="array" ref="AP834">SUMPRODUCT(V$18:V$217*(H$18:H$217=$D834)*(J$18:J$217))</f>
        <v>0</v>
      </c>
      <c r="AQ834" s="397">
        <f t="shared" si="141"/>
        <v>0</v>
      </c>
      <c r="AR834" s="398">
        <f t="shared" si="142"/>
        <v>0</v>
      </c>
      <c r="AS834" s="397">
        <f t="array" ref="AS834">SUMPRODUCT(AF$18:AF$217*(H$18:H$217=$D834)*(J$18:J$217))</f>
        <v>0</v>
      </c>
      <c r="AT834" s="397">
        <f t="shared" si="143"/>
        <v>0</v>
      </c>
      <c r="AU834" s="398">
        <f t="shared" si="144"/>
        <v>0</v>
      </c>
      <c r="AV834" s="399" t="str">
        <f t="shared" si="145"/>
        <v/>
      </c>
    </row>
    <row r="835" spans="1:48" x14ac:dyDescent="0.2">
      <c r="A835" s="46">
        <f t="shared" si="140"/>
        <v>818</v>
      </c>
      <c r="B835" s="378" t="str">
        <f>IFERROR(VLOOKUP(G835,'AM23.Param'!$C$61:$D$407,2,FALSE),"")</f>
        <v/>
      </c>
      <c r="C835" s="379"/>
      <c r="D835" s="380"/>
      <c r="E835" s="379"/>
      <c r="F835" s="380"/>
      <c r="G835" s="379"/>
      <c r="H835" s="380"/>
      <c r="I835" s="381" t="str">
        <f t="shared" si="136"/>
        <v/>
      </c>
      <c r="J835" s="382"/>
      <c r="K835" s="382"/>
      <c r="L835" s="379"/>
      <c r="M835" s="380"/>
      <c r="N835" s="379"/>
      <c r="O835" s="379"/>
      <c r="P835" s="383"/>
      <c r="Q835" s="383"/>
      <c r="R835" s="383"/>
      <c r="S835" s="384">
        <f t="shared" si="137"/>
        <v>0</v>
      </c>
      <c r="U835" s="30">
        <v>818</v>
      </c>
      <c r="V835" s="42"/>
      <c r="X835" s="42"/>
      <c r="Y835" s="42"/>
      <c r="Z835" s="43">
        <f>SUMIFS('AM23.Financial Instruments'!O$7:O$223,'AM23.Financial Instruments'!$M$7:$M$223,D837)</f>
        <v>0</v>
      </c>
      <c r="AA835" s="42"/>
      <c r="AB835" s="42"/>
      <c r="AC835" s="42"/>
      <c r="AD835" s="44">
        <f t="shared" si="138"/>
        <v>0</v>
      </c>
      <c r="AF835" s="45"/>
      <c r="AH835" s="45"/>
      <c r="AI835" s="45"/>
      <c r="AJ835" s="45"/>
      <c r="AK835" s="45"/>
      <c r="AL835" s="45"/>
      <c r="AM835" s="45"/>
      <c r="AN835" s="44">
        <f t="shared" si="139"/>
        <v>0</v>
      </c>
      <c r="AP835" s="396">
        <f t="array" ref="AP835">SUMPRODUCT(V$18:V$217*(H$18:H$217=$D835)*(J$18:J$217))</f>
        <v>0</v>
      </c>
      <c r="AQ835" s="397">
        <f t="shared" si="141"/>
        <v>0</v>
      </c>
      <c r="AR835" s="398">
        <f t="shared" si="142"/>
        <v>0</v>
      </c>
      <c r="AS835" s="397">
        <f t="array" ref="AS835">SUMPRODUCT(AF$18:AF$217*(H$18:H$217=$D835)*(J$18:J$217))</f>
        <v>0</v>
      </c>
      <c r="AT835" s="397">
        <f t="shared" si="143"/>
        <v>0</v>
      </c>
      <c r="AU835" s="398">
        <f t="shared" si="144"/>
        <v>0</v>
      </c>
      <c r="AV835" s="399" t="str">
        <f t="shared" si="145"/>
        <v/>
      </c>
    </row>
    <row r="836" spans="1:48" x14ac:dyDescent="0.2">
      <c r="A836" s="46">
        <f t="shared" si="140"/>
        <v>819</v>
      </c>
      <c r="B836" s="378" t="str">
        <f>IFERROR(VLOOKUP(G836,'AM23.Param'!$C$61:$D$407,2,FALSE),"")</f>
        <v/>
      </c>
      <c r="C836" s="379"/>
      <c r="D836" s="380"/>
      <c r="E836" s="379"/>
      <c r="F836" s="380"/>
      <c r="G836" s="379"/>
      <c r="H836" s="380"/>
      <c r="I836" s="381" t="str">
        <f t="shared" si="136"/>
        <v/>
      </c>
      <c r="J836" s="382"/>
      <c r="K836" s="382"/>
      <c r="L836" s="379"/>
      <c r="M836" s="380"/>
      <c r="N836" s="379"/>
      <c r="O836" s="379"/>
      <c r="P836" s="383"/>
      <c r="Q836" s="383"/>
      <c r="R836" s="383"/>
      <c r="S836" s="384">
        <f t="shared" si="137"/>
        <v>0</v>
      </c>
      <c r="U836" s="30">
        <v>819</v>
      </c>
      <c r="V836" s="42"/>
      <c r="X836" s="42"/>
      <c r="Y836" s="42"/>
      <c r="Z836" s="43">
        <f>SUMIFS('AM23.Financial Instruments'!O$7:O$223,'AM23.Financial Instruments'!$M$7:$M$223,D838)</f>
        <v>0</v>
      </c>
      <c r="AA836" s="42"/>
      <c r="AB836" s="42"/>
      <c r="AC836" s="42"/>
      <c r="AD836" s="44">
        <f t="shared" si="138"/>
        <v>0</v>
      </c>
      <c r="AF836" s="45"/>
      <c r="AH836" s="45"/>
      <c r="AI836" s="45"/>
      <c r="AJ836" s="45"/>
      <c r="AK836" s="45"/>
      <c r="AL836" s="45"/>
      <c r="AM836" s="45"/>
      <c r="AN836" s="44">
        <f t="shared" si="139"/>
        <v>0</v>
      </c>
      <c r="AP836" s="396">
        <f t="array" ref="AP836">SUMPRODUCT(V$18:V$217*(H$18:H$217=$D836)*(J$18:J$217))</f>
        <v>0</v>
      </c>
      <c r="AQ836" s="397">
        <f t="shared" si="141"/>
        <v>0</v>
      </c>
      <c r="AR836" s="398">
        <f t="shared" si="142"/>
        <v>0</v>
      </c>
      <c r="AS836" s="397">
        <f t="array" ref="AS836">SUMPRODUCT(AF$18:AF$217*(H$18:H$217=$D836)*(J$18:J$217))</f>
        <v>0</v>
      </c>
      <c r="AT836" s="397">
        <f t="shared" si="143"/>
        <v>0</v>
      </c>
      <c r="AU836" s="398">
        <f t="shared" si="144"/>
        <v>0</v>
      </c>
      <c r="AV836" s="399" t="str">
        <f t="shared" si="145"/>
        <v/>
      </c>
    </row>
    <row r="837" spans="1:48" x14ac:dyDescent="0.2">
      <c r="A837" s="46">
        <f t="shared" si="140"/>
        <v>820</v>
      </c>
      <c r="B837" s="378" t="str">
        <f>IFERROR(VLOOKUP(G837,'AM23.Param'!$C$61:$D$407,2,FALSE),"")</f>
        <v/>
      </c>
      <c r="C837" s="379"/>
      <c r="D837" s="380"/>
      <c r="E837" s="379"/>
      <c r="F837" s="380"/>
      <c r="G837" s="379"/>
      <c r="H837" s="380"/>
      <c r="I837" s="381" t="str">
        <f t="shared" si="136"/>
        <v/>
      </c>
      <c r="J837" s="382"/>
      <c r="K837" s="382"/>
      <c r="L837" s="379"/>
      <c r="M837" s="380"/>
      <c r="N837" s="379"/>
      <c r="O837" s="379"/>
      <c r="P837" s="383"/>
      <c r="Q837" s="383"/>
      <c r="R837" s="383"/>
      <c r="S837" s="384">
        <f t="shared" si="137"/>
        <v>0</v>
      </c>
      <c r="U837" s="30">
        <v>820</v>
      </c>
      <c r="V837" s="42"/>
      <c r="X837" s="42"/>
      <c r="Y837" s="42"/>
      <c r="Z837" s="43">
        <f>SUMIFS('AM23.Financial Instruments'!O$7:O$223,'AM23.Financial Instruments'!$M$7:$M$223,D839)</f>
        <v>0</v>
      </c>
      <c r="AA837" s="42"/>
      <c r="AB837" s="42"/>
      <c r="AC837" s="42"/>
      <c r="AD837" s="44">
        <f t="shared" si="138"/>
        <v>0</v>
      </c>
      <c r="AF837" s="45"/>
      <c r="AH837" s="45"/>
      <c r="AI837" s="45"/>
      <c r="AJ837" s="45"/>
      <c r="AK837" s="45"/>
      <c r="AL837" s="45"/>
      <c r="AM837" s="45"/>
      <c r="AN837" s="44">
        <f t="shared" si="139"/>
        <v>0</v>
      </c>
      <c r="AP837" s="396">
        <f t="array" ref="AP837">SUMPRODUCT(V$18:V$217*(H$18:H$217=$D837)*(J$18:J$217))</f>
        <v>0</v>
      </c>
      <c r="AQ837" s="397">
        <f t="shared" si="141"/>
        <v>0</v>
      </c>
      <c r="AR837" s="398">
        <f t="shared" si="142"/>
        <v>0</v>
      </c>
      <c r="AS837" s="397">
        <f t="array" ref="AS837">SUMPRODUCT(AF$18:AF$217*(H$18:H$217=$D837)*(J$18:J$217))</f>
        <v>0</v>
      </c>
      <c r="AT837" s="397">
        <f t="shared" si="143"/>
        <v>0</v>
      </c>
      <c r="AU837" s="398">
        <f t="shared" si="144"/>
        <v>0</v>
      </c>
      <c r="AV837" s="399" t="str">
        <f t="shared" si="145"/>
        <v/>
      </c>
    </row>
    <row r="838" spans="1:48" x14ac:dyDescent="0.2">
      <c r="A838" s="46">
        <f t="shared" si="140"/>
        <v>821</v>
      </c>
      <c r="B838" s="378" t="str">
        <f>IFERROR(VLOOKUP(G838,'AM23.Param'!$C$61:$D$407,2,FALSE),"")</f>
        <v/>
      </c>
      <c r="C838" s="379"/>
      <c r="D838" s="380"/>
      <c r="E838" s="379"/>
      <c r="F838" s="380"/>
      <c r="G838" s="379"/>
      <c r="H838" s="380"/>
      <c r="I838" s="381" t="str">
        <f t="shared" si="136"/>
        <v/>
      </c>
      <c r="J838" s="382"/>
      <c r="K838" s="382"/>
      <c r="L838" s="379"/>
      <c r="M838" s="380"/>
      <c r="N838" s="379"/>
      <c r="O838" s="379"/>
      <c r="P838" s="383"/>
      <c r="Q838" s="383"/>
      <c r="R838" s="383"/>
      <c r="S838" s="384">
        <f t="shared" si="137"/>
        <v>0</v>
      </c>
      <c r="U838" s="30">
        <v>821</v>
      </c>
      <c r="V838" s="42"/>
      <c r="X838" s="42"/>
      <c r="Y838" s="42"/>
      <c r="Z838" s="43">
        <f>SUMIFS('AM23.Financial Instruments'!O$7:O$223,'AM23.Financial Instruments'!$M$7:$M$223,D840)</f>
        <v>0</v>
      </c>
      <c r="AA838" s="42"/>
      <c r="AB838" s="42"/>
      <c r="AC838" s="42"/>
      <c r="AD838" s="44">
        <f t="shared" si="138"/>
        <v>0</v>
      </c>
      <c r="AF838" s="45"/>
      <c r="AH838" s="45"/>
      <c r="AI838" s="45"/>
      <c r="AJ838" s="45"/>
      <c r="AK838" s="45"/>
      <c r="AL838" s="45"/>
      <c r="AM838" s="45"/>
      <c r="AN838" s="44">
        <f t="shared" si="139"/>
        <v>0</v>
      </c>
      <c r="AP838" s="396">
        <f t="array" ref="AP838">SUMPRODUCT(V$18:V$217*(H$18:H$217=$D838)*(J$18:J$217))</f>
        <v>0</v>
      </c>
      <c r="AQ838" s="397">
        <f t="shared" si="141"/>
        <v>0</v>
      </c>
      <c r="AR838" s="398">
        <f t="shared" si="142"/>
        <v>0</v>
      </c>
      <c r="AS838" s="397">
        <f t="array" ref="AS838">SUMPRODUCT(AF$18:AF$217*(H$18:H$217=$D838)*(J$18:J$217))</f>
        <v>0</v>
      </c>
      <c r="AT838" s="397">
        <f t="shared" si="143"/>
        <v>0</v>
      </c>
      <c r="AU838" s="398">
        <f t="shared" si="144"/>
        <v>0</v>
      </c>
      <c r="AV838" s="399" t="str">
        <f t="shared" si="145"/>
        <v/>
      </c>
    </row>
    <row r="839" spans="1:48" x14ac:dyDescent="0.2">
      <c r="A839" s="46">
        <f t="shared" si="140"/>
        <v>822</v>
      </c>
      <c r="B839" s="378" t="str">
        <f>IFERROR(VLOOKUP(G839,'AM23.Param'!$C$61:$D$407,2,FALSE),"")</f>
        <v/>
      </c>
      <c r="C839" s="379"/>
      <c r="D839" s="380"/>
      <c r="E839" s="379"/>
      <c r="F839" s="380"/>
      <c r="G839" s="379"/>
      <c r="H839" s="380"/>
      <c r="I839" s="381" t="str">
        <f t="shared" si="136"/>
        <v/>
      </c>
      <c r="J839" s="382"/>
      <c r="K839" s="382"/>
      <c r="L839" s="379"/>
      <c r="M839" s="380"/>
      <c r="N839" s="379"/>
      <c r="O839" s="379"/>
      <c r="P839" s="383"/>
      <c r="Q839" s="383"/>
      <c r="R839" s="383"/>
      <c r="S839" s="384">
        <f t="shared" si="137"/>
        <v>0</v>
      </c>
      <c r="U839" s="30">
        <v>822</v>
      </c>
      <c r="V839" s="42"/>
      <c r="X839" s="42"/>
      <c r="Y839" s="42"/>
      <c r="Z839" s="43">
        <f>SUMIFS('AM23.Financial Instruments'!O$7:O$223,'AM23.Financial Instruments'!$M$7:$M$223,D841)</f>
        <v>0</v>
      </c>
      <c r="AA839" s="42"/>
      <c r="AB839" s="42"/>
      <c r="AC839" s="42"/>
      <c r="AD839" s="44">
        <f t="shared" si="138"/>
        <v>0</v>
      </c>
      <c r="AF839" s="45"/>
      <c r="AH839" s="45"/>
      <c r="AI839" s="45"/>
      <c r="AJ839" s="45"/>
      <c r="AK839" s="45"/>
      <c r="AL839" s="45"/>
      <c r="AM839" s="45"/>
      <c r="AN839" s="44">
        <f t="shared" si="139"/>
        <v>0</v>
      </c>
      <c r="AP839" s="396">
        <f t="array" ref="AP839">SUMPRODUCT(V$18:V$217*(H$18:H$217=$D839)*(J$18:J$217))</f>
        <v>0</v>
      </c>
      <c r="AQ839" s="397">
        <f t="shared" si="141"/>
        <v>0</v>
      </c>
      <c r="AR839" s="398">
        <f t="shared" si="142"/>
        <v>0</v>
      </c>
      <c r="AS839" s="397">
        <f t="array" ref="AS839">SUMPRODUCT(AF$18:AF$217*(H$18:H$217=$D839)*(J$18:J$217))</f>
        <v>0</v>
      </c>
      <c r="AT839" s="397">
        <f t="shared" si="143"/>
        <v>0</v>
      </c>
      <c r="AU839" s="398">
        <f t="shared" si="144"/>
        <v>0</v>
      </c>
      <c r="AV839" s="399" t="str">
        <f t="shared" si="145"/>
        <v/>
      </c>
    </row>
    <row r="840" spans="1:48" x14ac:dyDescent="0.2">
      <c r="A840" s="46">
        <f t="shared" si="140"/>
        <v>823</v>
      </c>
      <c r="B840" s="378" t="str">
        <f>IFERROR(VLOOKUP(G840,'AM23.Param'!$C$61:$D$407,2,FALSE),"")</f>
        <v/>
      </c>
      <c r="C840" s="379"/>
      <c r="D840" s="380"/>
      <c r="E840" s="379"/>
      <c r="F840" s="380"/>
      <c r="G840" s="379"/>
      <c r="H840" s="380"/>
      <c r="I840" s="381" t="str">
        <f t="shared" si="136"/>
        <v/>
      </c>
      <c r="J840" s="382"/>
      <c r="K840" s="382"/>
      <c r="L840" s="379"/>
      <c r="M840" s="380"/>
      <c r="N840" s="379"/>
      <c r="O840" s="379"/>
      <c r="P840" s="383"/>
      <c r="Q840" s="383"/>
      <c r="R840" s="383"/>
      <c r="S840" s="384">
        <f t="shared" si="137"/>
        <v>0</v>
      </c>
      <c r="U840" s="30">
        <v>823</v>
      </c>
      <c r="V840" s="42"/>
      <c r="X840" s="42"/>
      <c r="Y840" s="42"/>
      <c r="Z840" s="43">
        <f>SUMIFS('AM23.Financial Instruments'!O$7:O$223,'AM23.Financial Instruments'!$M$7:$M$223,D842)</f>
        <v>0</v>
      </c>
      <c r="AA840" s="42"/>
      <c r="AB840" s="42"/>
      <c r="AC840" s="42"/>
      <c r="AD840" s="44">
        <f t="shared" si="138"/>
        <v>0</v>
      </c>
      <c r="AF840" s="45"/>
      <c r="AH840" s="45"/>
      <c r="AI840" s="45"/>
      <c r="AJ840" s="45"/>
      <c r="AK840" s="45"/>
      <c r="AL840" s="45"/>
      <c r="AM840" s="45"/>
      <c r="AN840" s="44">
        <f t="shared" si="139"/>
        <v>0</v>
      </c>
      <c r="AP840" s="396">
        <f t="array" ref="AP840">SUMPRODUCT(V$18:V$217*(H$18:H$217=$D840)*(J$18:J$217))</f>
        <v>0</v>
      </c>
      <c r="AQ840" s="397">
        <f t="shared" si="141"/>
        <v>0</v>
      </c>
      <c r="AR840" s="398">
        <f t="shared" si="142"/>
        <v>0</v>
      </c>
      <c r="AS840" s="397">
        <f t="array" ref="AS840">SUMPRODUCT(AF$18:AF$217*(H$18:H$217=$D840)*(J$18:J$217))</f>
        <v>0</v>
      </c>
      <c r="AT840" s="397">
        <f t="shared" si="143"/>
        <v>0</v>
      </c>
      <c r="AU840" s="398">
        <f t="shared" si="144"/>
        <v>0</v>
      </c>
      <c r="AV840" s="399" t="str">
        <f t="shared" si="145"/>
        <v/>
      </c>
    </row>
    <row r="841" spans="1:48" x14ac:dyDescent="0.2">
      <c r="A841" s="46">
        <f t="shared" si="140"/>
        <v>824</v>
      </c>
      <c r="B841" s="378" t="str">
        <f>IFERROR(VLOOKUP(G841,'AM23.Param'!$C$61:$D$407,2,FALSE),"")</f>
        <v/>
      </c>
      <c r="C841" s="379"/>
      <c r="D841" s="380"/>
      <c r="E841" s="379"/>
      <c r="F841" s="380"/>
      <c r="G841" s="379"/>
      <c r="H841" s="380"/>
      <c r="I841" s="381" t="str">
        <f t="shared" si="136"/>
        <v/>
      </c>
      <c r="J841" s="382"/>
      <c r="K841" s="382"/>
      <c r="L841" s="379"/>
      <c r="M841" s="380"/>
      <c r="N841" s="379"/>
      <c r="O841" s="379"/>
      <c r="P841" s="383"/>
      <c r="Q841" s="383"/>
      <c r="R841" s="383"/>
      <c r="S841" s="384">
        <f t="shared" si="137"/>
        <v>0</v>
      </c>
      <c r="U841" s="30">
        <v>824</v>
      </c>
      <c r="V841" s="42"/>
      <c r="X841" s="42"/>
      <c r="Y841" s="42"/>
      <c r="Z841" s="43">
        <f>SUMIFS('AM23.Financial Instruments'!O$7:O$223,'AM23.Financial Instruments'!$M$7:$M$223,D843)</f>
        <v>0</v>
      </c>
      <c r="AA841" s="42"/>
      <c r="AB841" s="42"/>
      <c r="AC841" s="42"/>
      <c r="AD841" s="44">
        <f t="shared" si="138"/>
        <v>0</v>
      </c>
      <c r="AF841" s="45"/>
      <c r="AH841" s="45"/>
      <c r="AI841" s="45"/>
      <c r="AJ841" s="45"/>
      <c r="AK841" s="45"/>
      <c r="AL841" s="45"/>
      <c r="AM841" s="45"/>
      <c r="AN841" s="44">
        <f t="shared" si="139"/>
        <v>0</v>
      </c>
      <c r="AP841" s="396">
        <f t="array" ref="AP841">SUMPRODUCT(V$18:V$217*(H$18:H$217=$D841)*(J$18:J$217))</f>
        <v>0</v>
      </c>
      <c r="AQ841" s="397">
        <f t="shared" si="141"/>
        <v>0</v>
      </c>
      <c r="AR841" s="398">
        <f t="shared" si="142"/>
        <v>0</v>
      </c>
      <c r="AS841" s="397">
        <f t="array" ref="AS841">SUMPRODUCT(AF$18:AF$217*(H$18:H$217=$D841)*(J$18:J$217))</f>
        <v>0</v>
      </c>
      <c r="AT841" s="397">
        <f t="shared" si="143"/>
        <v>0</v>
      </c>
      <c r="AU841" s="398">
        <f t="shared" si="144"/>
        <v>0</v>
      </c>
      <c r="AV841" s="399" t="str">
        <f t="shared" si="145"/>
        <v/>
      </c>
    </row>
    <row r="842" spans="1:48" x14ac:dyDescent="0.2">
      <c r="A842" s="46">
        <f t="shared" si="140"/>
        <v>825</v>
      </c>
      <c r="B842" s="378" t="str">
        <f>IFERROR(VLOOKUP(G842,'AM23.Param'!$C$61:$D$407,2,FALSE),"")</f>
        <v/>
      </c>
      <c r="C842" s="379"/>
      <c r="D842" s="380"/>
      <c r="E842" s="379"/>
      <c r="F842" s="380"/>
      <c r="G842" s="379"/>
      <c r="H842" s="380"/>
      <c r="I842" s="381" t="str">
        <f t="shared" si="136"/>
        <v/>
      </c>
      <c r="J842" s="382"/>
      <c r="K842" s="382"/>
      <c r="L842" s="379"/>
      <c r="M842" s="380"/>
      <c r="N842" s="379"/>
      <c r="O842" s="379"/>
      <c r="P842" s="383"/>
      <c r="Q842" s="383"/>
      <c r="R842" s="383"/>
      <c r="S842" s="384">
        <f t="shared" si="137"/>
        <v>0</v>
      </c>
      <c r="U842" s="30">
        <v>825</v>
      </c>
      <c r="V842" s="42"/>
      <c r="X842" s="42"/>
      <c r="Y842" s="42"/>
      <c r="Z842" s="43">
        <f>SUMIFS('AM23.Financial Instruments'!O$7:O$223,'AM23.Financial Instruments'!$M$7:$M$223,D844)</f>
        <v>0</v>
      </c>
      <c r="AA842" s="42"/>
      <c r="AB842" s="42"/>
      <c r="AC842" s="42"/>
      <c r="AD842" s="44">
        <f t="shared" si="138"/>
        <v>0</v>
      </c>
      <c r="AF842" s="45"/>
      <c r="AH842" s="45"/>
      <c r="AI842" s="45"/>
      <c r="AJ842" s="45"/>
      <c r="AK842" s="45"/>
      <c r="AL842" s="45"/>
      <c r="AM842" s="45"/>
      <c r="AN842" s="44">
        <f t="shared" si="139"/>
        <v>0</v>
      </c>
      <c r="AP842" s="396">
        <f t="array" ref="AP842">SUMPRODUCT(V$18:V$217*(H$18:H$217=$D842)*(J$18:J$217))</f>
        <v>0</v>
      </c>
      <c r="AQ842" s="397">
        <f t="shared" si="141"/>
        <v>0</v>
      </c>
      <c r="AR842" s="398">
        <f t="shared" si="142"/>
        <v>0</v>
      </c>
      <c r="AS842" s="397">
        <f t="array" ref="AS842">SUMPRODUCT(AF$18:AF$217*(H$18:H$217=$D842)*(J$18:J$217))</f>
        <v>0</v>
      </c>
      <c r="AT842" s="397">
        <f t="shared" si="143"/>
        <v>0</v>
      </c>
      <c r="AU842" s="398">
        <f t="shared" si="144"/>
        <v>0</v>
      </c>
      <c r="AV842" s="399" t="str">
        <f t="shared" si="145"/>
        <v/>
      </c>
    </row>
    <row r="843" spans="1:48" x14ac:dyDescent="0.2">
      <c r="A843" s="46">
        <f t="shared" si="140"/>
        <v>826</v>
      </c>
      <c r="B843" s="378" t="str">
        <f>IFERROR(VLOOKUP(G843,'AM23.Param'!$C$61:$D$407,2,FALSE),"")</f>
        <v/>
      </c>
      <c r="C843" s="379"/>
      <c r="D843" s="380"/>
      <c r="E843" s="379"/>
      <c r="F843" s="380"/>
      <c r="G843" s="379"/>
      <c r="H843" s="380"/>
      <c r="I843" s="381" t="str">
        <f t="shared" si="136"/>
        <v/>
      </c>
      <c r="J843" s="382"/>
      <c r="K843" s="382"/>
      <c r="L843" s="379"/>
      <c r="M843" s="380"/>
      <c r="N843" s="379"/>
      <c r="O843" s="379"/>
      <c r="P843" s="383"/>
      <c r="Q843" s="383"/>
      <c r="R843" s="383"/>
      <c r="S843" s="384">
        <f t="shared" si="137"/>
        <v>0</v>
      </c>
      <c r="U843" s="30">
        <v>826</v>
      </c>
      <c r="V843" s="42"/>
      <c r="X843" s="42"/>
      <c r="Y843" s="42"/>
      <c r="Z843" s="43">
        <f>SUMIFS('AM23.Financial Instruments'!O$7:O$223,'AM23.Financial Instruments'!$M$7:$M$223,D845)</f>
        <v>0</v>
      </c>
      <c r="AA843" s="42"/>
      <c r="AB843" s="42"/>
      <c r="AC843" s="42"/>
      <c r="AD843" s="44">
        <f t="shared" si="138"/>
        <v>0</v>
      </c>
      <c r="AF843" s="45"/>
      <c r="AH843" s="45"/>
      <c r="AI843" s="45"/>
      <c r="AJ843" s="45"/>
      <c r="AK843" s="45"/>
      <c r="AL843" s="45"/>
      <c r="AM843" s="45"/>
      <c r="AN843" s="44">
        <f t="shared" si="139"/>
        <v>0</v>
      </c>
      <c r="AP843" s="396">
        <f t="array" ref="AP843">SUMPRODUCT(V$18:V$217*(H$18:H$217=$D843)*(J$18:J$217))</f>
        <v>0</v>
      </c>
      <c r="AQ843" s="397">
        <f t="shared" si="141"/>
        <v>0</v>
      </c>
      <c r="AR843" s="398">
        <f t="shared" si="142"/>
        <v>0</v>
      </c>
      <c r="AS843" s="397">
        <f t="array" ref="AS843">SUMPRODUCT(AF$18:AF$217*(H$18:H$217=$D843)*(J$18:J$217))</f>
        <v>0</v>
      </c>
      <c r="AT843" s="397">
        <f t="shared" si="143"/>
        <v>0</v>
      </c>
      <c r="AU843" s="398">
        <f t="shared" si="144"/>
        <v>0</v>
      </c>
      <c r="AV843" s="399" t="str">
        <f t="shared" si="145"/>
        <v/>
      </c>
    </row>
    <row r="844" spans="1:48" x14ac:dyDescent="0.2">
      <c r="A844" s="46">
        <f t="shared" si="140"/>
        <v>827</v>
      </c>
      <c r="B844" s="378" t="str">
        <f>IFERROR(VLOOKUP(G844,'AM23.Param'!$C$61:$D$407,2,FALSE),"")</f>
        <v/>
      </c>
      <c r="C844" s="379"/>
      <c r="D844" s="380"/>
      <c r="E844" s="379"/>
      <c r="F844" s="380"/>
      <c r="G844" s="379"/>
      <c r="H844" s="380"/>
      <c r="I844" s="381" t="str">
        <f t="shared" si="136"/>
        <v/>
      </c>
      <c r="J844" s="382"/>
      <c r="K844" s="382"/>
      <c r="L844" s="379"/>
      <c r="M844" s="380"/>
      <c r="N844" s="379"/>
      <c r="O844" s="379"/>
      <c r="P844" s="383"/>
      <c r="Q844" s="383"/>
      <c r="R844" s="383"/>
      <c r="S844" s="384">
        <f t="shared" si="137"/>
        <v>0</v>
      </c>
      <c r="U844" s="30">
        <v>827</v>
      </c>
      <c r="V844" s="42"/>
      <c r="X844" s="42"/>
      <c r="Y844" s="42"/>
      <c r="Z844" s="43">
        <f>SUMIFS('AM23.Financial Instruments'!O$7:O$223,'AM23.Financial Instruments'!$M$7:$M$223,D846)</f>
        <v>0</v>
      </c>
      <c r="AA844" s="42"/>
      <c r="AB844" s="42"/>
      <c r="AC844" s="42"/>
      <c r="AD844" s="44">
        <f t="shared" si="138"/>
        <v>0</v>
      </c>
      <c r="AF844" s="45"/>
      <c r="AH844" s="45"/>
      <c r="AI844" s="45"/>
      <c r="AJ844" s="45"/>
      <c r="AK844" s="45"/>
      <c r="AL844" s="45"/>
      <c r="AM844" s="45"/>
      <c r="AN844" s="44">
        <f t="shared" si="139"/>
        <v>0</v>
      </c>
      <c r="AP844" s="396">
        <f t="array" ref="AP844">SUMPRODUCT(V$18:V$217*(H$18:H$217=$D844)*(J$18:J$217))</f>
        <v>0</v>
      </c>
      <c r="AQ844" s="397">
        <f t="shared" si="141"/>
        <v>0</v>
      </c>
      <c r="AR844" s="398">
        <f t="shared" si="142"/>
        <v>0</v>
      </c>
      <c r="AS844" s="397">
        <f t="array" ref="AS844">SUMPRODUCT(AF$18:AF$217*(H$18:H$217=$D844)*(J$18:J$217))</f>
        <v>0</v>
      </c>
      <c r="AT844" s="397">
        <f t="shared" si="143"/>
        <v>0</v>
      </c>
      <c r="AU844" s="398">
        <f t="shared" si="144"/>
        <v>0</v>
      </c>
      <c r="AV844" s="399" t="str">
        <f t="shared" si="145"/>
        <v/>
      </c>
    </row>
    <row r="845" spans="1:48" x14ac:dyDescent="0.2">
      <c r="A845" s="46">
        <f t="shared" si="140"/>
        <v>828</v>
      </c>
      <c r="B845" s="378" t="str">
        <f>IFERROR(VLOOKUP(G845,'AM23.Param'!$C$61:$D$407,2,FALSE),"")</f>
        <v/>
      </c>
      <c r="C845" s="379"/>
      <c r="D845" s="380"/>
      <c r="E845" s="379"/>
      <c r="F845" s="380"/>
      <c r="G845" s="379"/>
      <c r="H845" s="380"/>
      <c r="I845" s="381" t="str">
        <f t="shared" si="136"/>
        <v/>
      </c>
      <c r="J845" s="382"/>
      <c r="K845" s="382"/>
      <c r="L845" s="379"/>
      <c r="M845" s="380"/>
      <c r="N845" s="379"/>
      <c r="O845" s="379"/>
      <c r="P845" s="383"/>
      <c r="Q845" s="383"/>
      <c r="R845" s="383"/>
      <c r="S845" s="384">
        <f t="shared" si="137"/>
        <v>0</v>
      </c>
      <c r="U845" s="30">
        <v>828</v>
      </c>
      <c r="V845" s="42"/>
      <c r="X845" s="42"/>
      <c r="Y845" s="42"/>
      <c r="Z845" s="43">
        <f>SUMIFS('AM23.Financial Instruments'!O$7:O$223,'AM23.Financial Instruments'!$M$7:$M$223,D847)</f>
        <v>0</v>
      </c>
      <c r="AA845" s="42"/>
      <c r="AB845" s="42"/>
      <c r="AC845" s="42"/>
      <c r="AD845" s="44">
        <f t="shared" si="138"/>
        <v>0</v>
      </c>
      <c r="AF845" s="45"/>
      <c r="AH845" s="45"/>
      <c r="AI845" s="45"/>
      <c r="AJ845" s="45"/>
      <c r="AK845" s="45"/>
      <c r="AL845" s="45"/>
      <c r="AM845" s="45"/>
      <c r="AN845" s="44">
        <f t="shared" si="139"/>
        <v>0</v>
      </c>
      <c r="AP845" s="396">
        <f t="array" ref="AP845">SUMPRODUCT(V$18:V$217*(H$18:H$217=$D845)*(J$18:J$217))</f>
        <v>0</v>
      </c>
      <c r="AQ845" s="397">
        <f t="shared" si="141"/>
        <v>0</v>
      </c>
      <c r="AR845" s="398">
        <f t="shared" si="142"/>
        <v>0</v>
      </c>
      <c r="AS845" s="397">
        <f t="array" ref="AS845">SUMPRODUCT(AF$18:AF$217*(H$18:H$217=$D845)*(J$18:J$217))</f>
        <v>0</v>
      </c>
      <c r="AT845" s="397">
        <f t="shared" si="143"/>
        <v>0</v>
      </c>
      <c r="AU845" s="398">
        <f t="shared" si="144"/>
        <v>0</v>
      </c>
      <c r="AV845" s="399" t="str">
        <f t="shared" si="145"/>
        <v/>
      </c>
    </row>
    <row r="846" spans="1:48" x14ac:dyDescent="0.2">
      <c r="A846" s="46">
        <f t="shared" si="140"/>
        <v>829</v>
      </c>
      <c r="B846" s="378" t="str">
        <f>IFERROR(VLOOKUP(G846,'AM23.Param'!$C$61:$D$407,2,FALSE),"")</f>
        <v/>
      </c>
      <c r="C846" s="379"/>
      <c r="D846" s="380"/>
      <c r="E846" s="379"/>
      <c r="F846" s="380"/>
      <c r="G846" s="379"/>
      <c r="H846" s="380"/>
      <c r="I846" s="381" t="str">
        <f t="shared" si="136"/>
        <v/>
      </c>
      <c r="J846" s="382"/>
      <c r="K846" s="382"/>
      <c r="L846" s="379"/>
      <c r="M846" s="380"/>
      <c r="N846" s="379"/>
      <c r="O846" s="379"/>
      <c r="P846" s="383"/>
      <c r="Q846" s="383"/>
      <c r="R846" s="383"/>
      <c r="S846" s="384">
        <f t="shared" si="137"/>
        <v>0</v>
      </c>
      <c r="U846" s="30">
        <v>829</v>
      </c>
      <c r="V846" s="42"/>
      <c r="X846" s="42"/>
      <c r="Y846" s="42"/>
      <c r="Z846" s="43">
        <f>SUMIFS('AM23.Financial Instruments'!O$7:O$223,'AM23.Financial Instruments'!$M$7:$M$223,D848)</f>
        <v>0</v>
      </c>
      <c r="AA846" s="42"/>
      <c r="AB846" s="42"/>
      <c r="AC846" s="42"/>
      <c r="AD846" s="44">
        <f t="shared" si="138"/>
        <v>0</v>
      </c>
      <c r="AF846" s="45"/>
      <c r="AH846" s="45"/>
      <c r="AI846" s="45"/>
      <c r="AJ846" s="45"/>
      <c r="AK846" s="45"/>
      <c r="AL846" s="45"/>
      <c r="AM846" s="45"/>
      <c r="AN846" s="44">
        <f t="shared" si="139"/>
        <v>0</v>
      </c>
      <c r="AP846" s="396">
        <f t="array" ref="AP846">SUMPRODUCT(V$18:V$217*(H$18:H$217=$D846)*(J$18:J$217))</f>
        <v>0</v>
      </c>
      <c r="AQ846" s="397">
        <f t="shared" si="141"/>
        <v>0</v>
      </c>
      <c r="AR846" s="398">
        <f t="shared" si="142"/>
        <v>0</v>
      </c>
      <c r="AS846" s="397">
        <f t="array" ref="AS846">SUMPRODUCT(AF$18:AF$217*(H$18:H$217=$D846)*(J$18:J$217))</f>
        <v>0</v>
      </c>
      <c r="AT846" s="397">
        <f t="shared" si="143"/>
        <v>0</v>
      </c>
      <c r="AU846" s="398">
        <f t="shared" si="144"/>
        <v>0</v>
      </c>
      <c r="AV846" s="399" t="str">
        <f t="shared" si="145"/>
        <v/>
      </c>
    </row>
    <row r="847" spans="1:48" x14ac:dyDescent="0.2">
      <c r="A847" s="46">
        <f t="shared" si="140"/>
        <v>830</v>
      </c>
      <c r="B847" s="378" t="str">
        <f>IFERROR(VLOOKUP(G847,'AM23.Param'!$C$61:$D$407,2,FALSE),"")</f>
        <v/>
      </c>
      <c r="C847" s="379"/>
      <c r="D847" s="380"/>
      <c r="E847" s="379"/>
      <c r="F847" s="380"/>
      <c r="G847" s="379"/>
      <c r="H847" s="380"/>
      <c r="I847" s="381" t="str">
        <f t="shared" si="136"/>
        <v/>
      </c>
      <c r="J847" s="382"/>
      <c r="K847" s="382"/>
      <c r="L847" s="379"/>
      <c r="M847" s="380"/>
      <c r="N847" s="379"/>
      <c r="O847" s="379"/>
      <c r="P847" s="383"/>
      <c r="Q847" s="383"/>
      <c r="R847" s="383"/>
      <c r="S847" s="384">
        <f t="shared" si="137"/>
        <v>0</v>
      </c>
      <c r="U847" s="30">
        <v>830</v>
      </c>
      <c r="V847" s="42"/>
      <c r="X847" s="42"/>
      <c r="Y847" s="42"/>
      <c r="Z847" s="43">
        <f>SUMIFS('AM23.Financial Instruments'!O$7:O$223,'AM23.Financial Instruments'!$M$7:$M$223,D849)</f>
        <v>0</v>
      </c>
      <c r="AA847" s="42"/>
      <c r="AB847" s="42"/>
      <c r="AC847" s="42"/>
      <c r="AD847" s="44">
        <f t="shared" si="138"/>
        <v>0</v>
      </c>
      <c r="AF847" s="45"/>
      <c r="AH847" s="45"/>
      <c r="AI847" s="45"/>
      <c r="AJ847" s="45"/>
      <c r="AK847" s="45"/>
      <c r="AL847" s="45"/>
      <c r="AM847" s="45"/>
      <c r="AN847" s="44">
        <f t="shared" si="139"/>
        <v>0</v>
      </c>
      <c r="AP847" s="396">
        <f t="array" ref="AP847">SUMPRODUCT(V$18:V$217*(H$18:H$217=$D847)*(J$18:J$217))</f>
        <v>0</v>
      </c>
      <c r="AQ847" s="397">
        <f t="shared" si="141"/>
        <v>0</v>
      </c>
      <c r="AR847" s="398">
        <f t="shared" si="142"/>
        <v>0</v>
      </c>
      <c r="AS847" s="397">
        <f t="array" ref="AS847">SUMPRODUCT(AF$18:AF$217*(H$18:H$217=$D847)*(J$18:J$217))</f>
        <v>0</v>
      </c>
      <c r="AT847" s="397">
        <f t="shared" si="143"/>
        <v>0</v>
      </c>
      <c r="AU847" s="398">
        <f t="shared" si="144"/>
        <v>0</v>
      </c>
      <c r="AV847" s="399" t="str">
        <f t="shared" si="145"/>
        <v/>
      </c>
    </row>
    <row r="848" spans="1:48" x14ac:dyDescent="0.2">
      <c r="A848" s="46">
        <f t="shared" si="140"/>
        <v>831</v>
      </c>
      <c r="B848" s="378" t="str">
        <f>IFERROR(VLOOKUP(G848,'AM23.Param'!$C$61:$D$407,2,FALSE),"")</f>
        <v/>
      </c>
      <c r="C848" s="379"/>
      <c r="D848" s="380"/>
      <c r="E848" s="379"/>
      <c r="F848" s="380"/>
      <c r="G848" s="379"/>
      <c r="H848" s="380"/>
      <c r="I848" s="381" t="str">
        <f t="shared" si="136"/>
        <v/>
      </c>
      <c r="J848" s="382"/>
      <c r="K848" s="382"/>
      <c r="L848" s="379"/>
      <c r="M848" s="380"/>
      <c r="N848" s="379"/>
      <c r="O848" s="379"/>
      <c r="P848" s="383"/>
      <c r="Q848" s="383"/>
      <c r="R848" s="383"/>
      <c r="S848" s="384">
        <f t="shared" si="137"/>
        <v>0</v>
      </c>
      <c r="U848" s="30">
        <v>831</v>
      </c>
      <c r="V848" s="42"/>
      <c r="X848" s="42"/>
      <c r="Y848" s="42"/>
      <c r="Z848" s="43">
        <f>SUMIFS('AM23.Financial Instruments'!O$7:O$223,'AM23.Financial Instruments'!$M$7:$M$223,D850)</f>
        <v>0</v>
      </c>
      <c r="AA848" s="42"/>
      <c r="AB848" s="42"/>
      <c r="AC848" s="42"/>
      <c r="AD848" s="44">
        <f t="shared" si="138"/>
        <v>0</v>
      </c>
      <c r="AF848" s="45"/>
      <c r="AH848" s="45"/>
      <c r="AI848" s="45"/>
      <c r="AJ848" s="45"/>
      <c r="AK848" s="45"/>
      <c r="AL848" s="45"/>
      <c r="AM848" s="45"/>
      <c r="AN848" s="44">
        <f t="shared" si="139"/>
        <v>0</v>
      </c>
      <c r="AP848" s="396">
        <f t="array" ref="AP848">SUMPRODUCT(V$18:V$217*(H$18:H$217=$D848)*(J$18:J$217))</f>
        <v>0</v>
      </c>
      <c r="AQ848" s="397">
        <f t="shared" si="141"/>
        <v>0</v>
      </c>
      <c r="AR848" s="398">
        <f t="shared" si="142"/>
        <v>0</v>
      </c>
      <c r="AS848" s="397">
        <f t="array" ref="AS848">SUMPRODUCT(AF$18:AF$217*(H$18:H$217=$D848)*(J$18:J$217))</f>
        <v>0</v>
      </c>
      <c r="AT848" s="397">
        <f t="shared" si="143"/>
        <v>0</v>
      </c>
      <c r="AU848" s="398">
        <f t="shared" si="144"/>
        <v>0</v>
      </c>
      <c r="AV848" s="399" t="str">
        <f t="shared" si="145"/>
        <v/>
      </c>
    </row>
    <row r="849" spans="1:48" x14ac:dyDescent="0.2">
      <c r="A849" s="46">
        <f t="shared" si="140"/>
        <v>832</v>
      </c>
      <c r="B849" s="378" t="str">
        <f>IFERROR(VLOOKUP(G849,'AM23.Param'!$C$61:$D$407,2,FALSE),"")</f>
        <v/>
      </c>
      <c r="C849" s="379"/>
      <c r="D849" s="380"/>
      <c r="E849" s="379"/>
      <c r="F849" s="380"/>
      <c r="G849" s="379"/>
      <c r="H849" s="380"/>
      <c r="I849" s="381" t="str">
        <f t="shared" si="136"/>
        <v/>
      </c>
      <c r="J849" s="382"/>
      <c r="K849" s="382"/>
      <c r="L849" s="379"/>
      <c r="M849" s="380"/>
      <c r="N849" s="379"/>
      <c r="O849" s="379"/>
      <c r="P849" s="383"/>
      <c r="Q849" s="383"/>
      <c r="R849" s="383"/>
      <c r="S849" s="384">
        <f t="shared" si="137"/>
        <v>0</v>
      </c>
      <c r="U849" s="30">
        <v>832</v>
      </c>
      <c r="V849" s="42"/>
      <c r="X849" s="42"/>
      <c r="Y849" s="42"/>
      <c r="Z849" s="43">
        <f>SUMIFS('AM23.Financial Instruments'!O$7:O$223,'AM23.Financial Instruments'!$M$7:$M$223,D851)</f>
        <v>0</v>
      </c>
      <c r="AA849" s="42"/>
      <c r="AB849" s="42"/>
      <c r="AC849" s="42"/>
      <c r="AD849" s="44">
        <f t="shared" si="138"/>
        <v>0</v>
      </c>
      <c r="AF849" s="45"/>
      <c r="AH849" s="45"/>
      <c r="AI849" s="45"/>
      <c r="AJ849" s="45"/>
      <c r="AK849" s="45"/>
      <c r="AL849" s="45"/>
      <c r="AM849" s="45"/>
      <c r="AN849" s="44">
        <f t="shared" si="139"/>
        <v>0</v>
      </c>
      <c r="AP849" s="396">
        <f t="array" ref="AP849">SUMPRODUCT(V$18:V$217*(H$18:H$217=$D849)*(J$18:J$217))</f>
        <v>0</v>
      </c>
      <c r="AQ849" s="397">
        <f t="shared" si="141"/>
        <v>0</v>
      </c>
      <c r="AR849" s="398">
        <f t="shared" si="142"/>
        <v>0</v>
      </c>
      <c r="AS849" s="397">
        <f t="array" ref="AS849">SUMPRODUCT(AF$18:AF$217*(H$18:H$217=$D849)*(J$18:J$217))</f>
        <v>0</v>
      </c>
      <c r="AT849" s="397">
        <f t="shared" si="143"/>
        <v>0</v>
      </c>
      <c r="AU849" s="398">
        <f t="shared" si="144"/>
        <v>0</v>
      </c>
      <c r="AV849" s="399" t="str">
        <f t="shared" si="145"/>
        <v/>
      </c>
    </row>
    <row r="850" spans="1:48" x14ac:dyDescent="0.2">
      <c r="A850" s="46">
        <f t="shared" si="140"/>
        <v>833</v>
      </c>
      <c r="B850" s="378" t="str">
        <f>IFERROR(VLOOKUP(G850,'AM23.Param'!$C$61:$D$407,2,FALSE),"")</f>
        <v/>
      </c>
      <c r="C850" s="379"/>
      <c r="D850" s="380"/>
      <c r="E850" s="379"/>
      <c r="F850" s="380"/>
      <c r="G850" s="379"/>
      <c r="H850" s="380"/>
      <c r="I850" s="381" t="str">
        <f t="shared" si="136"/>
        <v/>
      </c>
      <c r="J850" s="382"/>
      <c r="K850" s="382"/>
      <c r="L850" s="379"/>
      <c r="M850" s="380"/>
      <c r="N850" s="379"/>
      <c r="O850" s="379"/>
      <c r="P850" s="383"/>
      <c r="Q850" s="383"/>
      <c r="R850" s="383"/>
      <c r="S850" s="384">
        <f t="shared" si="137"/>
        <v>0</v>
      </c>
      <c r="U850" s="30">
        <v>833</v>
      </c>
      <c r="V850" s="42"/>
      <c r="X850" s="42"/>
      <c r="Y850" s="42"/>
      <c r="Z850" s="43">
        <f>SUMIFS('AM23.Financial Instruments'!O$7:O$223,'AM23.Financial Instruments'!$M$7:$M$223,D852)</f>
        <v>0</v>
      </c>
      <c r="AA850" s="42"/>
      <c r="AB850" s="42"/>
      <c r="AC850" s="42"/>
      <c r="AD850" s="44">
        <f t="shared" si="138"/>
        <v>0</v>
      </c>
      <c r="AF850" s="45"/>
      <c r="AH850" s="45"/>
      <c r="AI850" s="45"/>
      <c r="AJ850" s="45"/>
      <c r="AK850" s="45"/>
      <c r="AL850" s="45"/>
      <c r="AM850" s="45"/>
      <c r="AN850" s="44">
        <f t="shared" si="139"/>
        <v>0</v>
      </c>
      <c r="AP850" s="396">
        <f t="array" ref="AP850">SUMPRODUCT(V$18:V$217*(H$18:H$217=$D850)*(J$18:J$217))</f>
        <v>0</v>
      </c>
      <c r="AQ850" s="397">
        <f t="shared" si="141"/>
        <v>0</v>
      </c>
      <c r="AR850" s="398">
        <f t="shared" si="142"/>
        <v>0</v>
      </c>
      <c r="AS850" s="397">
        <f t="array" ref="AS850">SUMPRODUCT(AF$18:AF$217*(H$18:H$217=$D850)*(J$18:J$217))</f>
        <v>0</v>
      </c>
      <c r="AT850" s="397">
        <f t="shared" si="143"/>
        <v>0</v>
      </c>
      <c r="AU850" s="398">
        <f t="shared" si="144"/>
        <v>0</v>
      </c>
      <c r="AV850" s="399" t="str">
        <f t="shared" si="145"/>
        <v/>
      </c>
    </row>
    <row r="851" spans="1:48" x14ac:dyDescent="0.2">
      <c r="A851" s="46">
        <f t="shared" si="140"/>
        <v>834</v>
      </c>
      <c r="B851" s="378" t="str">
        <f>IFERROR(VLOOKUP(G851,'AM23.Param'!$C$61:$D$407,2,FALSE),"")</f>
        <v/>
      </c>
      <c r="C851" s="379"/>
      <c r="D851" s="380"/>
      <c r="E851" s="379"/>
      <c r="F851" s="380"/>
      <c r="G851" s="379"/>
      <c r="H851" s="380"/>
      <c r="I851" s="381" t="str">
        <f t="shared" ref="I851:I914" si="146">IFERROR(VLOOKUP(H851,$D$18:$F$1017,3,FALSE),"")</f>
        <v/>
      </c>
      <c r="J851" s="382"/>
      <c r="K851" s="382"/>
      <c r="L851" s="379"/>
      <c r="M851" s="380"/>
      <c r="N851" s="379"/>
      <c r="O851" s="379"/>
      <c r="P851" s="383"/>
      <c r="Q851" s="383"/>
      <c r="R851" s="383"/>
      <c r="S851" s="384">
        <f t="shared" si="137"/>
        <v>0</v>
      </c>
      <c r="U851" s="30">
        <v>834</v>
      </c>
      <c r="V851" s="42"/>
      <c r="X851" s="42"/>
      <c r="Y851" s="42"/>
      <c r="Z851" s="43">
        <f>SUMIFS('AM23.Financial Instruments'!O$7:O$223,'AM23.Financial Instruments'!$M$7:$M$223,D853)</f>
        <v>0</v>
      </c>
      <c r="AA851" s="42"/>
      <c r="AB851" s="42"/>
      <c r="AC851" s="42"/>
      <c r="AD851" s="44">
        <f t="shared" si="138"/>
        <v>0</v>
      </c>
      <c r="AF851" s="45"/>
      <c r="AH851" s="45"/>
      <c r="AI851" s="45"/>
      <c r="AJ851" s="45"/>
      <c r="AK851" s="45"/>
      <c r="AL851" s="45"/>
      <c r="AM851" s="45"/>
      <c r="AN851" s="44">
        <f t="shared" si="139"/>
        <v>0</v>
      </c>
      <c r="AP851" s="396">
        <f t="array" ref="AP851">SUMPRODUCT(V$18:V$217*(H$18:H$217=$D851)*(J$18:J$217))</f>
        <v>0</v>
      </c>
      <c r="AQ851" s="397">
        <f t="shared" si="141"/>
        <v>0</v>
      </c>
      <c r="AR851" s="398">
        <f t="shared" si="142"/>
        <v>0</v>
      </c>
      <c r="AS851" s="397">
        <f t="array" ref="AS851">SUMPRODUCT(AF$18:AF$217*(H$18:H$217=$D851)*(J$18:J$217))</f>
        <v>0</v>
      </c>
      <c r="AT851" s="397">
        <f t="shared" si="143"/>
        <v>0</v>
      </c>
      <c r="AU851" s="398">
        <f t="shared" si="144"/>
        <v>0</v>
      </c>
      <c r="AV851" s="399" t="str">
        <f t="shared" si="145"/>
        <v/>
      </c>
    </row>
    <row r="852" spans="1:48" x14ac:dyDescent="0.2">
      <c r="A852" s="46">
        <f t="shared" si="140"/>
        <v>835</v>
      </c>
      <c r="B852" s="378" t="str">
        <f>IFERROR(VLOOKUP(G852,'AM23.Param'!$C$61:$D$407,2,FALSE),"")</f>
        <v/>
      </c>
      <c r="C852" s="379"/>
      <c r="D852" s="380"/>
      <c r="E852" s="379"/>
      <c r="F852" s="380"/>
      <c r="G852" s="379"/>
      <c r="H852" s="380"/>
      <c r="I852" s="381" t="str">
        <f t="shared" si="146"/>
        <v/>
      </c>
      <c r="J852" s="382"/>
      <c r="K852" s="382"/>
      <c r="L852" s="379"/>
      <c r="M852" s="380"/>
      <c r="N852" s="379"/>
      <c r="O852" s="379"/>
      <c r="P852" s="383"/>
      <c r="Q852" s="383"/>
      <c r="R852" s="383"/>
      <c r="S852" s="384">
        <f t="shared" si="137"/>
        <v>0</v>
      </c>
      <c r="U852" s="30">
        <v>835</v>
      </c>
      <c r="V852" s="42"/>
      <c r="X852" s="42"/>
      <c r="Y852" s="42"/>
      <c r="Z852" s="43">
        <f>SUMIFS('AM23.Financial Instruments'!O$7:O$223,'AM23.Financial Instruments'!$M$7:$M$223,D854)</f>
        <v>0</v>
      </c>
      <c r="AA852" s="42"/>
      <c r="AB852" s="42"/>
      <c r="AC852" s="42"/>
      <c r="AD852" s="44">
        <f t="shared" si="138"/>
        <v>0</v>
      </c>
      <c r="AF852" s="45"/>
      <c r="AH852" s="45"/>
      <c r="AI852" s="45"/>
      <c r="AJ852" s="45"/>
      <c r="AK852" s="45"/>
      <c r="AL852" s="45"/>
      <c r="AM852" s="45"/>
      <c r="AN852" s="44">
        <f t="shared" si="139"/>
        <v>0</v>
      </c>
      <c r="AP852" s="396">
        <f t="array" ref="AP852">SUMPRODUCT(V$18:V$217*(H$18:H$217=$D852)*(J$18:J$217))</f>
        <v>0</v>
      </c>
      <c r="AQ852" s="397">
        <f t="shared" si="141"/>
        <v>0</v>
      </c>
      <c r="AR852" s="398">
        <f t="shared" si="142"/>
        <v>0</v>
      </c>
      <c r="AS852" s="397">
        <f t="array" ref="AS852">SUMPRODUCT(AF$18:AF$217*(H$18:H$217=$D852)*(J$18:J$217))</f>
        <v>0</v>
      </c>
      <c r="AT852" s="397">
        <f t="shared" si="143"/>
        <v>0</v>
      </c>
      <c r="AU852" s="398">
        <f t="shared" si="144"/>
        <v>0</v>
      </c>
      <c r="AV852" s="399" t="str">
        <f t="shared" si="145"/>
        <v/>
      </c>
    </row>
    <row r="853" spans="1:48" x14ac:dyDescent="0.2">
      <c r="A853" s="46">
        <f t="shared" si="140"/>
        <v>836</v>
      </c>
      <c r="B853" s="378" t="str">
        <f>IFERROR(VLOOKUP(G853,'AM23.Param'!$C$61:$D$407,2,FALSE),"")</f>
        <v/>
      </c>
      <c r="C853" s="379"/>
      <c r="D853" s="380"/>
      <c r="E853" s="379"/>
      <c r="F853" s="380"/>
      <c r="G853" s="379"/>
      <c r="H853" s="380"/>
      <c r="I853" s="381" t="str">
        <f t="shared" si="146"/>
        <v/>
      </c>
      <c r="J853" s="382"/>
      <c r="K853" s="382"/>
      <c r="L853" s="379"/>
      <c r="M853" s="380"/>
      <c r="N853" s="379"/>
      <c r="O853" s="379"/>
      <c r="P853" s="383"/>
      <c r="Q853" s="383"/>
      <c r="R853" s="383"/>
      <c r="S853" s="384">
        <f t="shared" ref="S853:S916" si="147">Q853-R853</f>
        <v>0</v>
      </c>
      <c r="U853" s="30">
        <v>836</v>
      </c>
      <c r="V853" s="42"/>
      <c r="X853" s="42"/>
      <c r="Y853" s="42"/>
      <c r="Z853" s="43">
        <f>SUMIFS('AM23.Financial Instruments'!O$7:O$223,'AM23.Financial Instruments'!$M$7:$M$223,D855)</f>
        <v>0</v>
      </c>
      <c r="AA853" s="42"/>
      <c r="AB853" s="42"/>
      <c r="AC853" s="42"/>
      <c r="AD853" s="44">
        <f t="shared" ref="AD853:AD916" si="148">X853-SUM(Y853:AC853)</f>
        <v>0</v>
      </c>
      <c r="AF853" s="45"/>
      <c r="AH853" s="45"/>
      <c r="AI853" s="45"/>
      <c r="AJ853" s="45"/>
      <c r="AK853" s="45"/>
      <c r="AL853" s="45"/>
      <c r="AM853" s="45"/>
      <c r="AN853" s="44">
        <f t="shared" ref="AN853:AN916" si="149">AH853-SUM(AI853:AM853)</f>
        <v>0</v>
      </c>
      <c r="AP853" s="396">
        <f t="array" ref="AP853">SUMPRODUCT(V$18:V$217*(H$18:H$217=$D853)*(J$18:J$217))</f>
        <v>0</v>
      </c>
      <c r="AQ853" s="397">
        <f t="shared" si="141"/>
        <v>0</v>
      </c>
      <c r="AR853" s="398">
        <f t="shared" si="142"/>
        <v>0</v>
      </c>
      <c r="AS853" s="397">
        <f t="array" ref="AS853">SUMPRODUCT(AF$18:AF$217*(H$18:H$217=$D853)*(J$18:J$217))</f>
        <v>0</v>
      </c>
      <c r="AT853" s="397">
        <f t="shared" si="143"/>
        <v>0</v>
      </c>
      <c r="AU853" s="398">
        <f t="shared" si="144"/>
        <v>0</v>
      </c>
      <c r="AV853" s="399" t="str">
        <f t="shared" si="145"/>
        <v/>
      </c>
    </row>
    <row r="854" spans="1:48" x14ac:dyDescent="0.2">
      <c r="A854" s="46">
        <f t="shared" si="140"/>
        <v>837</v>
      </c>
      <c r="B854" s="378" t="str">
        <f>IFERROR(VLOOKUP(G854,'AM23.Param'!$C$61:$D$407,2,FALSE),"")</f>
        <v/>
      </c>
      <c r="C854" s="379"/>
      <c r="D854" s="380"/>
      <c r="E854" s="379"/>
      <c r="F854" s="380"/>
      <c r="G854" s="379"/>
      <c r="H854" s="380"/>
      <c r="I854" s="381" t="str">
        <f t="shared" si="146"/>
        <v/>
      </c>
      <c r="J854" s="382"/>
      <c r="K854" s="382"/>
      <c r="L854" s="379"/>
      <c r="M854" s="380"/>
      <c r="N854" s="379"/>
      <c r="O854" s="379"/>
      <c r="P854" s="383"/>
      <c r="Q854" s="383"/>
      <c r="R854" s="383"/>
      <c r="S854" s="384">
        <f t="shared" si="147"/>
        <v>0</v>
      </c>
      <c r="U854" s="30">
        <v>837</v>
      </c>
      <c r="V854" s="42"/>
      <c r="X854" s="42"/>
      <c r="Y854" s="42"/>
      <c r="Z854" s="43">
        <f>SUMIFS('AM23.Financial Instruments'!O$7:O$223,'AM23.Financial Instruments'!$M$7:$M$223,D856)</f>
        <v>0</v>
      </c>
      <c r="AA854" s="42"/>
      <c r="AB854" s="42"/>
      <c r="AC854" s="42"/>
      <c r="AD854" s="44">
        <f t="shared" si="148"/>
        <v>0</v>
      </c>
      <c r="AF854" s="45"/>
      <c r="AH854" s="45"/>
      <c r="AI854" s="45"/>
      <c r="AJ854" s="45"/>
      <c r="AK854" s="45"/>
      <c r="AL854" s="45"/>
      <c r="AM854" s="45"/>
      <c r="AN854" s="44">
        <f t="shared" si="149"/>
        <v>0</v>
      </c>
      <c r="AP854" s="396">
        <f t="array" ref="AP854">SUMPRODUCT(V$18:V$217*(H$18:H$217=$D854)*(J$18:J$217))</f>
        <v>0</v>
      </c>
      <c r="AQ854" s="397">
        <f t="shared" si="141"/>
        <v>0</v>
      </c>
      <c r="AR854" s="398">
        <f t="shared" si="142"/>
        <v>0</v>
      </c>
      <c r="AS854" s="397">
        <f t="array" ref="AS854">SUMPRODUCT(AF$18:AF$217*(H$18:H$217=$D854)*(J$18:J$217))</f>
        <v>0</v>
      </c>
      <c r="AT854" s="397">
        <f t="shared" si="143"/>
        <v>0</v>
      </c>
      <c r="AU854" s="398">
        <f t="shared" si="144"/>
        <v>0</v>
      </c>
      <c r="AV854" s="399" t="str">
        <f t="shared" si="145"/>
        <v/>
      </c>
    </row>
    <row r="855" spans="1:48" x14ac:dyDescent="0.2">
      <c r="A855" s="46">
        <f t="shared" si="140"/>
        <v>838</v>
      </c>
      <c r="B855" s="378" t="str">
        <f>IFERROR(VLOOKUP(G855,'AM23.Param'!$C$61:$D$407,2,FALSE),"")</f>
        <v/>
      </c>
      <c r="C855" s="379"/>
      <c r="D855" s="380"/>
      <c r="E855" s="379"/>
      <c r="F855" s="380"/>
      <c r="G855" s="379"/>
      <c r="H855" s="380"/>
      <c r="I855" s="381" t="str">
        <f t="shared" si="146"/>
        <v/>
      </c>
      <c r="J855" s="382"/>
      <c r="K855" s="382"/>
      <c r="L855" s="379"/>
      <c r="M855" s="380"/>
      <c r="N855" s="379"/>
      <c r="O855" s="379"/>
      <c r="P855" s="383"/>
      <c r="Q855" s="383"/>
      <c r="R855" s="383"/>
      <c r="S855" s="384">
        <f t="shared" si="147"/>
        <v>0</v>
      </c>
      <c r="U855" s="30">
        <v>838</v>
      </c>
      <c r="V855" s="42"/>
      <c r="X855" s="42"/>
      <c r="Y855" s="42"/>
      <c r="Z855" s="43">
        <f>SUMIFS('AM23.Financial Instruments'!O$7:O$223,'AM23.Financial Instruments'!$M$7:$M$223,D857)</f>
        <v>0</v>
      </c>
      <c r="AA855" s="42"/>
      <c r="AB855" s="42"/>
      <c r="AC855" s="42"/>
      <c r="AD855" s="44">
        <f t="shared" si="148"/>
        <v>0</v>
      </c>
      <c r="AF855" s="45"/>
      <c r="AH855" s="45"/>
      <c r="AI855" s="45"/>
      <c r="AJ855" s="45"/>
      <c r="AK855" s="45"/>
      <c r="AL855" s="45"/>
      <c r="AM855" s="45"/>
      <c r="AN855" s="44">
        <f t="shared" si="149"/>
        <v>0</v>
      </c>
      <c r="AP855" s="396">
        <f t="array" ref="AP855">SUMPRODUCT(V$18:V$217*(H$18:H$217=$D855)*(J$18:J$217))</f>
        <v>0</v>
      </c>
      <c r="AQ855" s="397">
        <f t="shared" si="141"/>
        <v>0</v>
      </c>
      <c r="AR855" s="398">
        <f t="shared" si="142"/>
        <v>0</v>
      </c>
      <c r="AS855" s="397">
        <f t="array" ref="AS855">SUMPRODUCT(AF$18:AF$217*(H$18:H$217=$D855)*(J$18:J$217))</f>
        <v>0</v>
      </c>
      <c r="AT855" s="397">
        <f t="shared" si="143"/>
        <v>0</v>
      </c>
      <c r="AU855" s="398">
        <f t="shared" si="144"/>
        <v>0</v>
      </c>
      <c r="AV855" s="399" t="str">
        <f t="shared" si="145"/>
        <v/>
      </c>
    </row>
    <row r="856" spans="1:48" x14ac:dyDescent="0.2">
      <c r="A856" s="46">
        <f t="shared" si="140"/>
        <v>839</v>
      </c>
      <c r="B856" s="378" t="str">
        <f>IFERROR(VLOOKUP(G856,'AM23.Param'!$C$61:$D$407,2,FALSE),"")</f>
        <v/>
      </c>
      <c r="C856" s="379"/>
      <c r="D856" s="380"/>
      <c r="E856" s="379"/>
      <c r="F856" s="380"/>
      <c r="G856" s="379"/>
      <c r="H856" s="380"/>
      <c r="I856" s="381" t="str">
        <f t="shared" si="146"/>
        <v/>
      </c>
      <c r="J856" s="382"/>
      <c r="K856" s="382"/>
      <c r="L856" s="379"/>
      <c r="M856" s="380"/>
      <c r="N856" s="379"/>
      <c r="O856" s="379"/>
      <c r="P856" s="383"/>
      <c r="Q856" s="383"/>
      <c r="R856" s="383"/>
      <c r="S856" s="384">
        <f t="shared" si="147"/>
        <v>0</v>
      </c>
      <c r="U856" s="30">
        <v>839</v>
      </c>
      <c r="V856" s="42"/>
      <c r="X856" s="42"/>
      <c r="Y856" s="42"/>
      <c r="Z856" s="43">
        <f>SUMIFS('AM23.Financial Instruments'!O$7:O$223,'AM23.Financial Instruments'!$M$7:$M$223,D858)</f>
        <v>0</v>
      </c>
      <c r="AA856" s="42"/>
      <c r="AB856" s="42"/>
      <c r="AC856" s="42"/>
      <c r="AD856" s="44">
        <f t="shared" si="148"/>
        <v>0</v>
      </c>
      <c r="AF856" s="45"/>
      <c r="AH856" s="45"/>
      <c r="AI856" s="45"/>
      <c r="AJ856" s="45"/>
      <c r="AK856" s="45"/>
      <c r="AL856" s="45"/>
      <c r="AM856" s="45"/>
      <c r="AN856" s="44">
        <f t="shared" si="149"/>
        <v>0</v>
      </c>
      <c r="AP856" s="396">
        <f t="array" ref="AP856">SUMPRODUCT(V$18:V$217*(H$18:H$217=$D856)*(J$18:J$217))</f>
        <v>0</v>
      </c>
      <c r="AQ856" s="397">
        <f t="shared" si="141"/>
        <v>0</v>
      </c>
      <c r="AR856" s="398">
        <f t="shared" si="142"/>
        <v>0</v>
      </c>
      <c r="AS856" s="397">
        <f t="array" ref="AS856">SUMPRODUCT(AF$18:AF$217*(H$18:H$217=$D856)*(J$18:J$217))</f>
        <v>0</v>
      </c>
      <c r="AT856" s="397">
        <f t="shared" si="143"/>
        <v>0</v>
      </c>
      <c r="AU856" s="398">
        <f t="shared" si="144"/>
        <v>0</v>
      </c>
      <c r="AV856" s="399" t="str">
        <f t="shared" si="145"/>
        <v/>
      </c>
    </row>
    <row r="857" spans="1:48" x14ac:dyDescent="0.2">
      <c r="A857" s="46">
        <f t="shared" si="140"/>
        <v>840</v>
      </c>
      <c r="B857" s="378" t="str">
        <f>IFERROR(VLOOKUP(G857,'AM23.Param'!$C$61:$D$407,2,FALSE),"")</f>
        <v/>
      </c>
      <c r="C857" s="379"/>
      <c r="D857" s="380"/>
      <c r="E857" s="379"/>
      <c r="F857" s="380"/>
      <c r="G857" s="379"/>
      <c r="H857" s="380"/>
      <c r="I857" s="381" t="str">
        <f t="shared" si="146"/>
        <v/>
      </c>
      <c r="J857" s="382"/>
      <c r="K857" s="382"/>
      <c r="L857" s="379"/>
      <c r="M857" s="380"/>
      <c r="N857" s="379"/>
      <c r="O857" s="379"/>
      <c r="P857" s="383"/>
      <c r="Q857" s="383"/>
      <c r="R857" s="383"/>
      <c r="S857" s="384">
        <f t="shared" si="147"/>
        <v>0</v>
      </c>
      <c r="U857" s="30">
        <v>840</v>
      </c>
      <c r="V857" s="42"/>
      <c r="X857" s="42"/>
      <c r="Y857" s="42"/>
      <c r="Z857" s="43">
        <f>SUMIFS('AM23.Financial Instruments'!O$7:O$223,'AM23.Financial Instruments'!$M$7:$M$223,D859)</f>
        <v>0</v>
      </c>
      <c r="AA857" s="42"/>
      <c r="AB857" s="42"/>
      <c r="AC857" s="42"/>
      <c r="AD857" s="44">
        <f t="shared" si="148"/>
        <v>0</v>
      </c>
      <c r="AF857" s="45"/>
      <c r="AH857" s="45"/>
      <c r="AI857" s="45"/>
      <c r="AJ857" s="45"/>
      <c r="AK857" s="45"/>
      <c r="AL857" s="45"/>
      <c r="AM857" s="45"/>
      <c r="AN857" s="44">
        <f t="shared" si="149"/>
        <v>0</v>
      </c>
      <c r="AP857" s="396">
        <f t="array" ref="AP857">SUMPRODUCT(V$18:V$217*(H$18:H$217=$D857)*(J$18:J$217))</f>
        <v>0</v>
      </c>
      <c r="AQ857" s="397">
        <f t="shared" si="141"/>
        <v>0</v>
      </c>
      <c r="AR857" s="398">
        <f t="shared" si="142"/>
        <v>0</v>
      </c>
      <c r="AS857" s="397">
        <f t="array" ref="AS857">SUMPRODUCT(AF$18:AF$217*(H$18:H$217=$D857)*(J$18:J$217))</f>
        <v>0</v>
      </c>
      <c r="AT857" s="397">
        <f t="shared" si="143"/>
        <v>0</v>
      </c>
      <c r="AU857" s="398">
        <f t="shared" si="144"/>
        <v>0</v>
      </c>
      <c r="AV857" s="399" t="str">
        <f t="shared" si="145"/>
        <v/>
      </c>
    </row>
    <row r="858" spans="1:48" x14ac:dyDescent="0.2">
      <c r="A858" s="46">
        <f t="shared" ref="A858:A921" si="150">A857+1</f>
        <v>841</v>
      </c>
      <c r="B858" s="378" t="str">
        <f>IFERROR(VLOOKUP(G858,'AM23.Param'!$C$61:$D$407,2,FALSE),"")</f>
        <v/>
      </c>
      <c r="C858" s="379"/>
      <c r="D858" s="380"/>
      <c r="E858" s="379"/>
      <c r="F858" s="380"/>
      <c r="G858" s="379"/>
      <c r="H858" s="380"/>
      <c r="I858" s="381" t="str">
        <f t="shared" si="146"/>
        <v/>
      </c>
      <c r="J858" s="382"/>
      <c r="K858" s="382"/>
      <c r="L858" s="379"/>
      <c r="M858" s="380"/>
      <c r="N858" s="379"/>
      <c r="O858" s="379"/>
      <c r="P858" s="383"/>
      <c r="Q858" s="383"/>
      <c r="R858" s="383"/>
      <c r="S858" s="384">
        <f t="shared" si="147"/>
        <v>0</v>
      </c>
      <c r="U858" s="30">
        <v>841</v>
      </c>
      <c r="V858" s="42"/>
      <c r="X858" s="42"/>
      <c r="Y858" s="42"/>
      <c r="Z858" s="43">
        <f>SUMIFS('AM23.Financial Instruments'!O$7:O$223,'AM23.Financial Instruments'!$M$7:$M$223,D860)</f>
        <v>0</v>
      </c>
      <c r="AA858" s="42"/>
      <c r="AB858" s="42"/>
      <c r="AC858" s="42"/>
      <c r="AD858" s="44">
        <f t="shared" si="148"/>
        <v>0</v>
      </c>
      <c r="AF858" s="45"/>
      <c r="AH858" s="45"/>
      <c r="AI858" s="45"/>
      <c r="AJ858" s="45"/>
      <c r="AK858" s="45"/>
      <c r="AL858" s="45"/>
      <c r="AM858" s="45"/>
      <c r="AN858" s="44">
        <f t="shared" si="149"/>
        <v>0</v>
      </c>
      <c r="AP858" s="396">
        <f t="array" ref="AP858">SUMPRODUCT(V$18:V$217*(H$18:H$217=$D858)*(J$18:J$217))</f>
        <v>0</v>
      </c>
      <c r="AQ858" s="397">
        <f t="shared" ref="AQ858:AQ921" si="151">Y858</f>
        <v>0</v>
      </c>
      <c r="AR858" s="398">
        <f t="shared" ref="AR858:AR921" si="152">AP858-AQ858</f>
        <v>0</v>
      </c>
      <c r="AS858" s="397">
        <f t="array" ref="AS858">SUMPRODUCT(AF$18:AF$217*(H$18:H$217=$D858)*(J$18:J$217))</f>
        <v>0</v>
      </c>
      <c r="AT858" s="397">
        <f t="shared" ref="AT858:AT921" si="153">AI858</f>
        <v>0</v>
      </c>
      <c r="AU858" s="398">
        <f t="shared" ref="AU858:AU921" si="154">AS858-AT858</f>
        <v>0</v>
      </c>
      <c r="AV858" s="399" t="str">
        <f t="shared" ref="AV858:AV921" si="155">IFERROR(AD858/AN858,"")</f>
        <v/>
      </c>
    </row>
    <row r="859" spans="1:48" x14ac:dyDescent="0.2">
      <c r="A859" s="46">
        <f t="shared" si="150"/>
        <v>842</v>
      </c>
      <c r="B859" s="378" t="str">
        <f>IFERROR(VLOOKUP(G859,'AM23.Param'!$C$61:$D$407,2,FALSE),"")</f>
        <v/>
      </c>
      <c r="C859" s="379"/>
      <c r="D859" s="380"/>
      <c r="E859" s="379"/>
      <c r="F859" s="380"/>
      <c r="G859" s="379"/>
      <c r="H859" s="380"/>
      <c r="I859" s="381" t="str">
        <f t="shared" si="146"/>
        <v/>
      </c>
      <c r="J859" s="382"/>
      <c r="K859" s="382"/>
      <c r="L859" s="379"/>
      <c r="M859" s="380"/>
      <c r="N859" s="379"/>
      <c r="O859" s="379"/>
      <c r="P859" s="383"/>
      <c r="Q859" s="383"/>
      <c r="R859" s="383"/>
      <c r="S859" s="384">
        <f t="shared" si="147"/>
        <v>0</v>
      </c>
      <c r="U859" s="30">
        <v>842</v>
      </c>
      <c r="V859" s="42"/>
      <c r="X859" s="42"/>
      <c r="Y859" s="42"/>
      <c r="Z859" s="43">
        <f>SUMIFS('AM23.Financial Instruments'!O$7:O$223,'AM23.Financial Instruments'!$M$7:$M$223,D861)</f>
        <v>0</v>
      </c>
      <c r="AA859" s="42"/>
      <c r="AB859" s="42"/>
      <c r="AC859" s="42"/>
      <c r="AD859" s="44">
        <f t="shared" si="148"/>
        <v>0</v>
      </c>
      <c r="AF859" s="45"/>
      <c r="AH859" s="45"/>
      <c r="AI859" s="45"/>
      <c r="AJ859" s="45"/>
      <c r="AK859" s="45"/>
      <c r="AL859" s="45"/>
      <c r="AM859" s="45"/>
      <c r="AN859" s="44">
        <f t="shared" si="149"/>
        <v>0</v>
      </c>
      <c r="AP859" s="396">
        <f t="array" ref="AP859">SUMPRODUCT(V$18:V$217*(H$18:H$217=$D859)*(J$18:J$217))</f>
        <v>0</v>
      </c>
      <c r="AQ859" s="397">
        <f t="shared" si="151"/>
        <v>0</v>
      </c>
      <c r="AR859" s="398">
        <f t="shared" si="152"/>
        <v>0</v>
      </c>
      <c r="AS859" s="397">
        <f t="array" ref="AS859">SUMPRODUCT(AF$18:AF$217*(H$18:H$217=$D859)*(J$18:J$217))</f>
        <v>0</v>
      </c>
      <c r="AT859" s="397">
        <f t="shared" si="153"/>
        <v>0</v>
      </c>
      <c r="AU859" s="398">
        <f t="shared" si="154"/>
        <v>0</v>
      </c>
      <c r="AV859" s="399" t="str">
        <f t="shared" si="155"/>
        <v/>
      </c>
    </row>
    <row r="860" spans="1:48" x14ac:dyDescent="0.2">
      <c r="A860" s="46">
        <f t="shared" si="150"/>
        <v>843</v>
      </c>
      <c r="B860" s="378" t="str">
        <f>IFERROR(VLOOKUP(G860,'AM23.Param'!$C$61:$D$407,2,FALSE),"")</f>
        <v/>
      </c>
      <c r="C860" s="379"/>
      <c r="D860" s="380"/>
      <c r="E860" s="379"/>
      <c r="F860" s="380"/>
      <c r="G860" s="379"/>
      <c r="H860" s="380"/>
      <c r="I860" s="381" t="str">
        <f t="shared" si="146"/>
        <v/>
      </c>
      <c r="J860" s="382"/>
      <c r="K860" s="382"/>
      <c r="L860" s="379"/>
      <c r="M860" s="380"/>
      <c r="N860" s="379"/>
      <c r="O860" s="379"/>
      <c r="P860" s="383"/>
      <c r="Q860" s="383"/>
      <c r="R860" s="383"/>
      <c r="S860" s="384">
        <f t="shared" si="147"/>
        <v>0</v>
      </c>
      <c r="U860" s="30">
        <v>843</v>
      </c>
      <c r="V860" s="42"/>
      <c r="X860" s="42"/>
      <c r="Y860" s="42"/>
      <c r="Z860" s="43">
        <f>SUMIFS('AM23.Financial Instruments'!O$7:O$223,'AM23.Financial Instruments'!$M$7:$M$223,D862)</f>
        <v>0</v>
      </c>
      <c r="AA860" s="42"/>
      <c r="AB860" s="42"/>
      <c r="AC860" s="42"/>
      <c r="AD860" s="44">
        <f t="shared" si="148"/>
        <v>0</v>
      </c>
      <c r="AF860" s="45"/>
      <c r="AH860" s="45"/>
      <c r="AI860" s="45"/>
      <c r="AJ860" s="45"/>
      <c r="AK860" s="45"/>
      <c r="AL860" s="45"/>
      <c r="AM860" s="45"/>
      <c r="AN860" s="44">
        <f t="shared" si="149"/>
        <v>0</v>
      </c>
      <c r="AP860" s="396">
        <f t="array" ref="AP860">SUMPRODUCT(V$18:V$217*(H$18:H$217=$D860)*(J$18:J$217))</f>
        <v>0</v>
      </c>
      <c r="AQ860" s="397">
        <f t="shared" si="151"/>
        <v>0</v>
      </c>
      <c r="AR860" s="398">
        <f t="shared" si="152"/>
        <v>0</v>
      </c>
      <c r="AS860" s="397">
        <f t="array" ref="AS860">SUMPRODUCT(AF$18:AF$217*(H$18:H$217=$D860)*(J$18:J$217))</f>
        <v>0</v>
      </c>
      <c r="AT860" s="397">
        <f t="shared" si="153"/>
        <v>0</v>
      </c>
      <c r="AU860" s="398">
        <f t="shared" si="154"/>
        <v>0</v>
      </c>
      <c r="AV860" s="399" t="str">
        <f t="shared" si="155"/>
        <v/>
      </c>
    </row>
    <row r="861" spans="1:48" x14ac:dyDescent="0.2">
      <c r="A861" s="46">
        <f t="shared" si="150"/>
        <v>844</v>
      </c>
      <c r="B861" s="378" t="str">
        <f>IFERROR(VLOOKUP(G861,'AM23.Param'!$C$61:$D$407,2,FALSE),"")</f>
        <v/>
      </c>
      <c r="C861" s="379"/>
      <c r="D861" s="380"/>
      <c r="E861" s="379"/>
      <c r="F861" s="380"/>
      <c r="G861" s="379"/>
      <c r="H861" s="380"/>
      <c r="I861" s="381" t="str">
        <f t="shared" si="146"/>
        <v/>
      </c>
      <c r="J861" s="382"/>
      <c r="K861" s="382"/>
      <c r="L861" s="379"/>
      <c r="M861" s="380"/>
      <c r="N861" s="379"/>
      <c r="O861" s="379"/>
      <c r="P861" s="383"/>
      <c r="Q861" s="383"/>
      <c r="R861" s="383"/>
      <c r="S861" s="384">
        <f t="shared" si="147"/>
        <v>0</v>
      </c>
      <c r="U861" s="30">
        <v>844</v>
      </c>
      <c r="V861" s="42"/>
      <c r="X861" s="42"/>
      <c r="Y861" s="42"/>
      <c r="Z861" s="43">
        <f>SUMIFS('AM23.Financial Instruments'!O$7:O$223,'AM23.Financial Instruments'!$M$7:$M$223,D863)</f>
        <v>0</v>
      </c>
      <c r="AA861" s="42"/>
      <c r="AB861" s="42"/>
      <c r="AC861" s="42"/>
      <c r="AD861" s="44">
        <f t="shared" si="148"/>
        <v>0</v>
      </c>
      <c r="AF861" s="45"/>
      <c r="AH861" s="45"/>
      <c r="AI861" s="45"/>
      <c r="AJ861" s="45"/>
      <c r="AK861" s="45"/>
      <c r="AL861" s="45"/>
      <c r="AM861" s="45"/>
      <c r="AN861" s="44">
        <f t="shared" si="149"/>
        <v>0</v>
      </c>
      <c r="AP861" s="396">
        <f t="array" ref="AP861">SUMPRODUCT(V$18:V$217*(H$18:H$217=$D861)*(J$18:J$217))</f>
        <v>0</v>
      </c>
      <c r="AQ861" s="397">
        <f t="shared" si="151"/>
        <v>0</v>
      </c>
      <c r="AR861" s="398">
        <f t="shared" si="152"/>
        <v>0</v>
      </c>
      <c r="AS861" s="397">
        <f t="array" ref="AS861">SUMPRODUCT(AF$18:AF$217*(H$18:H$217=$D861)*(J$18:J$217))</f>
        <v>0</v>
      </c>
      <c r="AT861" s="397">
        <f t="shared" si="153"/>
        <v>0</v>
      </c>
      <c r="AU861" s="398">
        <f t="shared" si="154"/>
        <v>0</v>
      </c>
      <c r="AV861" s="399" t="str">
        <f t="shared" si="155"/>
        <v/>
      </c>
    </row>
    <row r="862" spans="1:48" x14ac:dyDescent="0.2">
      <c r="A862" s="46">
        <f t="shared" si="150"/>
        <v>845</v>
      </c>
      <c r="B862" s="378" t="str">
        <f>IFERROR(VLOOKUP(G862,'AM23.Param'!$C$61:$D$407,2,FALSE),"")</f>
        <v/>
      </c>
      <c r="C862" s="379"/>
      <c r="D862" s="380"/>
      <c r="E862" s="379"/>
      <c r="F862" s="380"/>
      <c r="G862" s="379"/>
      <c r="H862" s="380"/>
      <c r="I862" s="381" t="str">
        <f t="shared" si="146"/>
        <v/>
      </c>
      <c r="J862" s="382"/>
      <c r="K862" s="382"/>
      <c r="L862" s="379"/>
      <c r="M862" s="380"/>
      <c r="N862" s="379"/>
      <c r="O862" s="379"/>
      <c r="P862" s="383"/>
      <c r="Q862" s="383"/>
      <c r="R862" s="383"/>
      <c r="S862" s="384">
        <f t="shared" si="147"/>
        <v>0</v>
      </c>
      <c r="U862" s="30">
        <v>845</v>
      </c>
      <c r="V862" s="42"/>
      <c r="X862" s="42"/>
      <c r="Y862" s="42"/>
      <c r="Z862" s="43">
        <f>SUMIFS('AM23.Financial Instruments'!O$7:O$223,'AM23.Financial Instruments'!$M$7:$M$223,D864)</f>
        <v>0</v>
      </c>
      <c r="AA862" s="42"/>
      <c r="AB862" s="42"/>
      <c r="AC862" s="42"/>
      <c r="AD862" s="44">
        <f t="shared" si="148"/>
        <v>0</v>
      </c>
      <c r="AF862" s="45"/>
      <c r="AH862" s="45"/>
      <c r="AI862" s="45"/>
      <c r="AJ862" s="45"/>
      <c r="AK862" s="45"/>
      <c r="AL862" s="45"/>
      <c r="AM862" s="45"/>
      <c r="AN862" s="44">
        <f t="shared" si="149"/>
        <v>0</v>
      </c>
      <c r="AP862" s="396">
        <f t="array" ref="AP862">SUMPRODUCT(V$18:V$217*(H$18:H$217=$D862)*(J$18:J$217))</f>
        <v>0</v>
      </c>
      <c r="AQ862" s="397">
        <f t="shared" si="151"/>
        <v>0</v>
      </c>
      <c r="AR862" s="398">
        <f t="shared" si="152"/>
        <v>0</v>
      </c>
      <c r="AS862" s="397">
        <f t="array" ref="AS862">SUMPRODUCT(AF$18:AF$217*(H$18:H$217=$D862)*(J$18:J$217))</f>
        <v>0</v>
      </c>
      <c r="AT862" s="397">
        <f t="shared" si="153"/>
        <v>0</v>
      </c>
      <c r="AU862" s="398">
        <f t="shared" si="154"/>
        <v>0</v>
      </c>
      <c r="AV862" s="399" t="str">
        <f t="shared" si="155"/>
        <v/>
      </c>
    </row>
    <row r="863" spans="1:48" x14ac:dyDescent="0.2">
      <c r="A863" s="46">
        <f t="shared" si="150"/>
        <v>846</v>
      </c>
      <c r="B863" s="378" t="str">
        <f>IFERROR(VLOOKUP(G863,'AM23.Param'!$C$61:$D$407,2,FALSE),"")</f>
        <v/>
      </c>
      <c r="C863" s="379"/>
      <c r="D863" s="380"/>
      <c r="E863" s="379"/>
      <c r="F863" s="380"/>
      <c r="G863" s="379"/>
      <c r="H863" s="380"/>
      <c r="I863" s="381" t="str">
        <f t="shared" si="146"/>
        <v/>
      </c>
      <c r="J863" s="382"/>
      <c r="K863" s="382"/>
      <c r="L863" s="379"/>
      <c r="M863" s="380"/>
      <c r="N863" s="379"/>
      <c r="O863" s="379"/>
      <c r="P863" s="383"/>
      <c r="Q863" s="383"/>
      <c r="R863" s="383"/>
      <c r="S863" s="384">
        <f t="shared" si="147"/>
        <v>0</v>
      </c>
      <c r="U863" s="30">
        <v>846</v>
      </c>
      <c r="V863" s="42"/>
      <c r="X863" s="42"/>
      <c r="Y863" s="42"/>
      <c r="Z863" s="43">
        <f>SUMIFS('AM23.Financial Instruments'!O$7:O$223,'AM23.Financial Instruments'!$M$7:$M$223,D865)</f>
        <v>0</v>
      </c>
      <c r="AA863" s="42"/>
      <c r="AB863" s="42"/>
      <c r="AC863" s="42"/>
      <c r="AD863" s="44">
        <f t="shared" si="148"/>
        <v>0</v>
      </c>
      <c r="AF863" s="45"/>
      <c r="AH863" s="45"/>
      <c r="AI863" s="45"/>
      <c r="AJ863" s="45"/>
      <c r="AK863" s="45"/>
      <c r="AL863" s="45"/>
      <c r="AM863" s="45"/>
      <c r="AN863" s="44">
        <f t="shared" si="149"/>
        <v>0</v>
      </c>
      <c r="AP863" s="396">
        <f t="array" ref="AP863">SUMPRODUCT(V$18:V$217*(H$18:H$217=$D863)*(J$18:J$217))</f>
        <v>0</v>
      </c>
      <c r="AQ863" s="397">
        <f t="shared" si="151"/>
        <v>0</v>
      </c>
      <c r="AR863" s="398">
        <f t="shared" si="152"/>
        <v>0</v>
      </c>
      <c r="AS863" s="397">
        <f t="array" ref="AS863">SUMPRODUCT(AF$18:AF$217*(H$18:H$217=$D863)*(J$18:J$217))</f>
        <v>0</v>
      </c>
      <c r="AT863" s="397">
        <f t="shared" si="153"/>
        <v>0</v>
      </c>
      <c r="AU863" s="398">
        <f t="shared" si="154"/>
        <v>0</v>
      </c>
      <c r="AV863" s="399" t="str">
        <f t="shared" si="155"/>
        <v/>
      </c>
    </row>
    <row r="864" spans="1:48" x14ac:dyDescent="0.2">
      <c r="A864" s="46">
        <f t="shared" si="150"/>
        <v>847</v>
      </c>
      <c r="B864" s="378" t="str">
        <f>IFERROR(VLOOKUP(G864,'AM23.Param'!$C$61:$D$407,2,FALSE),"")</f>
        <v/>
      </c>
      <c r="C864" s="379"/>
      <c r="D864" s="380"/>
      <c r="E864" s="379"/>
      <c r="F864" s="380"/>
      <c r="G864" s="379"/>
      <c r="H864" s="380"/>
      <c r="I864" s="381" t="str">
        <f t="shared" si="146"/>
        <v/>
      </c>
      <c r="J864" s="382"/>
      <c r="K864" s="382"/>
      <c r="L864" s="379"/>
      <c r="M864" s="380"/>
      <c r="N864" s="379"/>
      <c r="O864" s="379"/>
      <c r="P864" s="383"/>
      <c r="Q864" s="383"/>
      <c r="R864" s="383"/>
      <c r="S864" s="384">
        <f t="shared" si="147"/>
        <v>0</v>
      </c>
      <c r="U864" s="30">
        <v>847</v>
      </c>
      <c r="V864" s="42"/>
      <c r="X864" s="42"/>
      <c r="Y864" s="42"/>
      <c r="Z864" s="43">
        <f>SUMIFS('AM23.Financial Instruments'!O$7:O$223,'AM23.Financial Instruments'!$M$7:$M$223,D866)</f>
        <v>0</v>
      </c>
      <c r="AA864" s="42"/>
      <c r="AB864" s="42"/>
      <c r="AC864" s="42"/>
      <c r="AD864" s="44">
        <f t="shared" si="148"/>
        <v>0</v>
      </c>
      <c r="AF864" s="45"/>
      <c r="AH864" s="45"/>
      <c r="AI864" s="45"/>
      <c r="AJ864" s="45"/>
      <c r="AK864" s="45"/>
      <c r="AL864" s="45"/>
      <c r="AM864" s="45"/>
      <c r="AN864" s="44">
        <f t="shared" si="149"/>
        <v>0</v>
      </c>
      <c r="AP864" s="396">
        <f t="array" ref="AP864">SUMPRODUCT(V$18:V$217*(H$18:H$217=$D864)*(J$18:J$217))</f>
        <v>0</v>
      </c>
      <c r="AQ864" s="397">
        <f t="shared" si="151"/>
        <v>0</v>
      </c>
      <c r="AR864" s="398">
        <f t="shared" si="152"/>
        <v>0</v>
      </c>
      <c r="AS864" s="397">
        <f t="array" ref="AS864">SUMPRODUCT(AF$18:AF$217*(H$18:H$217=$D864)*(J$18:J$217))</f>
        <v>0</v>
      </c>
      <c r="AT864" s="397">
        <f t="shared" si="153"/>
        <v>0</v>
      </c>
      <c r="AU864" s="398">
        <f t="shared" si="154"/>
        <v>0</v>
      </c>
      <c r="AV864" s="399" t="str">
        <f t="shared" si="155"/>
        <v/>
      </c>
    </row>
    <row r="865" spans="1:48" x14ac:dyDescent="0.2">
      <c r="A865" s="46">
        <f t="shared" si="150"/>
        <v>848</v>
      </c>
      <c r="B865" s="378" t="str">
        <f>IFERROR(VLOOKUP(G865,'AM23.Param'!$C$61:$D$407,2,FALSE),"")</f>
        <v/>
      </c>
      <c r="C865" s="379"/>
      <c r="D865" s="380"/>
      <c r="E865" s="379"/>
      <c r="F865" s="380"/>
      <c r="G865" s="379"/>
      <c r="H865" s="380"/>
      <c r="I865" s="381" t="str">
        <f t="shared" si="146"/>
        <v/>
      </c>
      <c r="J865" s="382"/>
      <c r="K865" s="382"/>
      <c r="L865" s="379"/>
      <c r="M865" s="380"/>
      <c r="N865" s="379"/>
      <c r="O865" s="379"/>
      <c r="P865" s="383"/>
      <c r="Q865" s="383"/>
      <c r="R865" s="383"/>
      <c r="S865" s="384">
        <f t="shared" si="147"/>
        <v>0</v>
      </c>
      <c r="U865" s="30">
        <v>848</v>
      </c>
      <c r="V865" s="42"/>
      <c r="X865" s="42"/>
      <c r="Y865" s="42"/>
      <c r="Z865" s="43">
        <f>SUMIFS('AM23.Financial Instruments'!O$7:O$223,'AM23.Financial Instruments'!$M$7:$M$223,D867)</f>
        <v>0</v>
      </c>
      <c r="AA865" s="42"/>
      <c r="AB865" s="42"/>
      <c r="AC865" s="42"/>
      <c r="AD865" s="44">
        <f t="shared" si="148"/>
        <v>0</v>
      </c>
      <c r="AF865" s="45"/>
      <c r="AH865" s="45"/>
      <c r="AI865" s="45"/>
      <c r="AJ865" s="45"/>
      <c r="AK865" s="45"/>
      <c r="AL865" s="45"/>
      <c r="AM865" s="45"/>
      <c r="AN865" s="44">
        <f t="shared" si="149"/>
        <v>0</v>
      </c>
      <c r="AP865" s="396">
        <f t="array" ref="AP865">SUMPRODUCT(V$18:V$217*(H$18:H$217=$D865)*(J$18:J$217))</f>
        <v>0</v>
      </c>
      <c r="AQ865" s="397">
        <f t="shared" si="151"/>
        <v>0</v>
      </c>
      <c r="AR865" s="398">
        <f t="shared" si="152"/>
        <v>0</v>
      </c>
      <c r="AS865" s="397">
        <f t="array" ref="AS865">SUMPRODUCT(AF$18:AF$217*(H$18:H$217=$D865)*(J$18:J$217))</f>
        <v>0</v>
      </c>
      <c r="AT865" s="397">
        <f t="shared" si="153"/>
        <v>0</v>
      </c>
      <c r="AU865" s="398">
        <f t="shared" si="154"/>
        <v>0</v>
      </c>
      <c r="AV865" s="399" t="str">
        <f t="shared" si="155"/>
        <v/>
      </c>
    </row>
    <row r="866" spans="1:48" x14ac:dyDescent="0.2">
      <c r="A866" s="46">
        <f t="shared" si="150"/>
        <v>849</v>
      </c>
      <c r="B866" s="378" t="str">
        <f>IFERROR(VLOOKUP(G866,'AM23.Param'!$C$61:$D$407,2,FALSE),"")</f>
        <v/>
      </c>
      <c r="C866" s="379"/>
      <c r="D866" s="380"/>
      <c r="E866" s="379"/>
      <c r="F866" s="380"/>
      <c r="G866" s="379"/>
      <c r="H866" s="380"/>
      <c r="I866" s="381" t="str">
        <f t="shared" si="146"/>
        <v/>
      </c>
      <c r="J866" s="382"/>
      <c r="K866" s="382"/>
      <c r="L866" s="379"/>
      <c r="M866" s="380"/>
      <c r="N866" s="379"/>
      <c r="O866" s="379"/>
      <c r="P866" s="383"/>
      <c r="Q866" s="383"/>
      <c r="R866" s="383"/>
      <c r="S866" s="384">
        <f t="shared" si="147"/>
        <v>0</v>
      </c>
      <c r="U866" s="30">
        <v>849</v>
      </c>
      <c r="V866" s="42"/>
      <c r="X866" s="42"/>
      <c r="Y866" s="42"/>
      <c r="Z866" s="43">
        <f>SUMIFS('AM23.Financial Instruments'!O$7:O$223,'AM23.Financial Instruments'!$M$7:$M$223,D868)</f>
        <v>0</v>
      </c>
      <c r="AA866" s="42"/>
      <c r="AB866" s="42"/>
      <c r="AC866" s="42"/>
      <c r="AD866" s="44">
        <f t="shared" si="148"/>
        <v>0</v>
      </c>
      <c r="AF866" s="45"/>
      <c r="AH866" s="45"/>
      <c r="AI866" s="45"/>
      <c r="AJ866" s="45"/>
      <c r="AK866" s="45"/>
      <c r="AL866" s="45"/>
      <c r="AM866" s="45"/>
      <c r="AN866" s="44">
        <f t="shared" si="149"/>
        <v>0</v>
      </c>
      <c r="AP866" s="396">
        <f t="array" ref="AP866">SUMPRODUCT(V$18:V$217*(H$18:H$217=$D866)*(J$18:J$217))</f>
        <v>0</v>
      </c>
      <c r="AQ866" s="397">
        <f t="shared" si="151"/>
        <v>0</v>
      </c>
      <c r="AR866" s="398">
        <f t="shared" si="152"/>
        <v>0</v>
      </c>
      <c r="AS866" s="397">
        <f t="array" ref="AS866">SUMPRODUCT(AF$18:AF$217*(H$18:H$217=$D866)*(J$18:J$217))</f>
        <v>0</v>
      </c>
      <c r="AT866" s="397">
        <f t="shared" si="153"/>
        <v>0</v>
      </c>
      <c r="AU866" s="398">
        <f t="shared" si="154"/>
        <v>0</v>
      </c>
      <c r="AV866" s="399" t="str">
        <f t="shared" si="155"/>
        <v/>
      </c>
    </row>
    <row r="867" spans="1:48" x14ac:dyDescent="0.2">
      <c r="A867" s="46">
        <f t="shared" si="150"/>
        <v>850</v>
      </c>
      <c r="B867" s="378" t="str">
        <f>IFERROR(VLOOKUP(G867,'AM23.Param'!$C$61:$D$407,2,FALSE),"")</f>
        <v/>
      </c>
      <c r="C867" s="379"/>
      <c r="D867" s="380"/>
      <c r="E867" s="379"/>
      <c r="F867" s="380"/>
      <c r="G867" s="379"/>
      <c r="H867" s="380"/>
      <c r="I867" s="381" t="str">
        <f t="shared" si="146"/>
        <v/>
      </c>
      <c r="J867" s="382"/>
      <c r="K867" s="382"/>
      <c r="L867" s="379"/>
      <c r="M867" s="380"/>
      <c r="N867" s="379"/>
      <c r="O867" s="379"/>
      <c r="P867" s="383"/>
      <c r="Q867" s="383"/>
      <c r="R867" s="383"/>
      <c r="S867" s="384">
        <f t="shared" si="147"/>
        <v>0</v>
      </c>
      <c r="U867" s="30">
        <v>850</v>
      </c>
      <c r="V867" s="42"/>
      <c r="X867" s="42"/>
      <c r="Y867" s="42"/>
      <c r="Z867" s="43">
        <f>SUMIFS('AM23.Financial Instruments'!O$7:O$223,'AM23.Financial Instruments'!$M$7:$M$223,D869)</f>
        <v>0</v>
      </c>
      <c r="AA867" s="42"/>
      <c r="AB867" s="42"/>
      <c r="AC867" s="42"/>
      <c r="AD867" s="44">
        <f t="shared" si="148"/>
        <v>0</v>
      </c>
      <c r="AF867" s="45"/>
      <c r="AH867" s="45"/>
      <c r="AI867" s="45"/>
      <c r="AJ867" s="45"/>
      <c r="AK867" s="45"/>
      <c r="AL867" s="45"/>
      <c r="AM867" s="45"/>
      <c r="AN867" s="44">
        <f t="shared" si="149"/>
        <v>0</v>
      </c>
      <c r="AP867" s="396">
        <f t="array" ref="AP867">SUMPRODUCT(V$18:V$217*(H$18:H$217=$D867)*(J$18:J$217))</f>
        <v>0</v>
      </c>
      <c r="AQ867" s="397">
        <f t="shared" si="151"/>
        <v>0</v>
      </c>
      <c r="AR867" s="398">
        <f t="shared" si="152"/>
        <v>0</v>
      </c>
      <c r="AS867" s="397">
        <f t="array" ref="AS867">SUMPRODUCT(AF$18:AF$217*(H$18:H$217=$D867)*(J$18:J$217))</f>
        <v>0</v>
      </c>
      <c r="AT867" s="397">
        <f t="shared" si="153"/>
        <v>0</v>
      </c>
      <c r="AU867" s="398">
        <f t="shared" si="154"/>
        <v>0</v>
      </c>
      <c r="AV867" s="399" t="str">
        <f t="shared" si="155"/>
        <v/>
      </c>
    </row>
    <row r="868" spans="1:48" x14ac:dyDescent="0.2">
      <c r="A868" s="46">
        <f t="shared" si="150"/>
        <v>851</v>
      </c>
      <c r="B868" s="378" t="str">
        <f>IFERROR(VLOOKUP(G868,'AM23.Param'!$C$61:$D$407,2,FALSE),"")</f>
        <v/>
      </c>
      <c r="C868" s="379"/>
      <c r="D868" s="380"/>
      <c r="E868" s="379"/>
      <c r="F868" s="380"/>
      <c r="G868" s="379"/>
      <c r="H868" s="380"/>
      <c r="I868" s="381" t="str">
        <f t="shared" si="146"/>
        <v/>
      </c>
      <c r="J868" s="382"/>
      <c r="K868" s="382"/>
      <c r="L868" s="379"/>
      <c r="M868" s="380"/>
      <c r="N868" s="379"/>
      <c r="O868" s="379"/>
      <c r="P868" s="383"/>
      <c r="Q868" s="383"/>
      <c r="R868" s="383"/>
      <c r="S868" s="384">
        <f t="shared" si="147"/>
        <v>0</v>
      </c>
      <c r="U868" s="30">
        <v>851</v>
      </c>
      <c r="V868" s="42"/>
      <c r="X868" s="42"/>
      <c r="Y868" s="42"/>
      <c r="Z868" s="43">
        <f>SUMIFS('AM23.Financial Instruments'!O$7:O$223,'AM23.Financial Instruments'!$M$7:$M$223,D870)</f>
        <v>0</v>
      </c>
      <c r="AA868" s="42"/>
      <c r="AB868" s="42"/>
      <c r="AC868" s="42"/>
      <c r="AD868" s="44">
        <f t="shared" si="148"/>
        <v>0</v>
      </c>
      <c r="AF868" s="45"/>
      <c r="AH868" s="45"/>
      <c r="AI868" s="45"/>
      <c r="AJ868" s="45"/>
      <c r="AK868" s="45"/>
      <c r="AL868" s="45"/>
      <c r="AM868" s="45"/>
      <c r="AN868" s="44">
        <f t="shared" si="149"/>
        <v>0</v>
      </c>
      <c r="AP868" s="396">
        <f t="array" ref="AP868">SUMPRODUCT(V$18:V$217*(H$18:H$217=$D868)*(J$18:J$217))</f>
        <v>0</v>
      </c>
      <c r="AQ868" s="397">
        <f t="shared" si="151"/>
        <v>0</v>
      </c>
      <c r="AR868" s="398">
        <f t="shared" si="152"/>
        <v>0</v>
      </c>
      <c r="AS868" s="397">
        <f t="array" ref="AS868">SUMPRODUCT(AF$18:AF$217*(H$18:H$217=$D868)*(J$18:J$217))</f>
        <v>0</v>
      </c>
      <c r="AT868" s="397">
        <f t="shared" si="153"/>
        <v>0</v>
      </c>
      <c r="AU868" s="398">
        <f t="shared" si="154"/>
        <v>0</v>
      </c>
      <c r="AV868" s="399" t="str">
        <f t="shared" si="155"/>
        <v/>
      </c>
    </row>
    <row r="869" spans="1:48" x14ac:dyDescent="0.2">
      <c r="A869" s="46">
        <f t="shared" si="150"/>
        <v>852</v>
      </c>
      <c r="B869" s="378" t="str">
        <f>IFERROR(VLOOKUP(G869,'AM23.Param'!$C$61:$D$407,2,FALSE),"")</f>
        <v/>
      </c>
      <c r="C869" s="379"/>
      <c r="D869" s="380"/>
      <c r="E869" s="379"/>
      <c r="F869" s="380"/>
      <c r="G869" s="379"/>
      <c r="H869" s="380"/>
      <c r="I869" s="381" t="str">
        <f t="shared" si="146"/>
        <v/>
      </c>
      <c r="J869" s="382"/>
      <c r="K869" s="382"/>
      <c r="L869" s="379"/>
      <c r="M869" s="380"/>
      <c r="N869" s="379"/>
      <c r="O869" s="379"/>
      <c r="P869" s="383"/>
      <c r="Q869" s="383"/>
      <c r="R869" s="383"/>
      <c r="S869" s="384">
        <f t="shared" si="147"/>
        <v>0</v>
      </c>
      <c r="U869" s="30">
        <v>852</v>
      </c>
      <c r="V869" s="42"/>
      <c r="X869" s="42"/>
      <c r="Y869" s="42"/>
      <c r="Z869" s="43">
        <f>SUMIFS('AM23.Financial Instruments'!O$7:O$223,'AM23.Financial Instruments'!$M$7:$M$223,D871)</f>
        <v>0</v>
      </c>
      <c r="AA869" s="42"/>
      <c r="AB869" s="42"/>
      <c r="AC869" s="42"/>
      <c r="AD869" s="44">
        <f t="shared" si="148"/>
        <v>0</v>
      </c>
      <c r="AF869" s="45"/>
      <c r="AH869" s="45"/>
      <c r="AI869" s="45"/>
      <c r="AJ869" s="45"/>
      <c r="AK869" s="45"/>
      <c r="AL869" s="45"/>
      <c r="AM869" s="45"/>
      <c r="AN869" s="44">
        <f t="shared" si="149"/>
        <v>0</v>
      </c>
      <c r="AP869" s="396">
        <f t="array" ref="AP869">SUMPRODUCT(V$18:V$217*(H$18:H$217=$D869)*(J$18:J$217))</f>
        <v>0</v>
      </c>
      <c r="AQ869" s="397">
        <f t="shared" si="151"/>
        <v>0</v>
      </c>
      <c r="AR869" s="398">
        <f t="shared" si="152"/>
        <v>0</v>
      </c>
      <c r="AS869" s="397">
        <f t="array" ref="AS869">SUMPRODUCT(AF$18:AF$217*(H$18:H$217=$D869)*(J$18:J$217))</f>
        <v>0</v>
      </c>
      <c r="AT869" s="397">
        <f t="shared" si="153"/>
        <v>0</v>
      </c>
      <c r="AU869" s="398">
        <f t="shared" si="154"/>
        <v>0</v>
      </c>
      <c r="AV869" s="399" t="str">
        <f t="shared" si="155"/>
        <v/>
      </c>
    </row>
    <row r="870" spans="1:48" x14ac:dyDescent="0.2">
      <c r="A870" s="46">
        <f t="shared" si="150"/>
        <v>853</v>
      </c>
      <c r="B870" s="378" t="str">
        <f>IFERROR(VLOOKUP(G870,'AM23.Param'!$C$61:$D$407,2,FALSE),"")</f>
        <v/>
      </c>
      <c r="C870" s="379"/>
      <c r="D870" s="380"/>
      <c r="E870" s="379"/>
      <c r="F870" s="380"/>
      <c r="G870" s="379"/>
      <c r="H870" s="380"/>
      <c r="I870" s="381" t="str">
        <f t="shared" si="146"/>
        <v/>
      </c>
      <c r="J870" s="382"/>
      <c r="K870" s="382"/>
      <c r="L870" s="379"/>
      <c r="M870" s="380"/>
      <c r="N870" s="379"/>
      <c r="O870" s="379"/>
      <c r="P870" s="383"/>
      <c r="Q870" s="383"/>
      <c r="R870" s="383"/>
      <c r="S870" s="384">
        <f t="shared" si="147"/>
        <v>0</v>
      </c>
      <c r="U870" s="30">
        <v>853</v>
      </c>
      <c r="V870" s="42"/>
      <c r="X870" s="42"/>
      <c r="Y870" s="42"/>
      <c r="Z870" s="43">
        <f>SUMIFS('AM23.Financial Instruments'!O$7:O$223,'AM23.Financial Instruments'!$M$7:$M$223,D872)</f>
        <v>0</v>
      </c>
      <c r="AA870" s="42"/>
      <c r="AB870" s="42"/>
      <c r="AC870" s="42"/>
      <c r="AD870" s="44">
        <f t="shared" si="148"/>
        <v>0</v>
      </c>
      <c r="AF870" s="45"/>
      <c r="AH870" s="45"/>
      <c r="AI870" s="45"/>
      <c r="AJ870" s="45"/>
      <c r="AK870" s="45"/>
      <c r="AL870" s="45"/>
      <c r="AM870" s="45"/>
      <c r="AN870" s="44">
        <f t="shared" si="149"/>
        <v>0</v>
      </c>
      <c r="AP870" s="396">
        <f t="array" ref="AP870">SUMPRODUCT(V$18:V$217*(H$18:H$217=$D870)*(J$18:J$217))</f>
        <v>0</v>
      </c>
      <c r="AQ870" s="397">
        <f t="shared" si="151"/>
        <v>0</v>
      </c>
      <c r="AR870" s="398">
        <f t="shared" si="152"/>
        <v>0</v>
      </c>
      <c r="AS870" s="397">
        <f t="array" ref="AS870">SUMPRODUCT(AF$18:AF$217*(H$18:H$217=$D870)*(J$18:J$217))</f>
        <v>0</v>
      </c>
      <c r="AT870" s="397">
        <f t="shared" si="153"/>
        <v>0</v>
      </c>
      <c r="AU870" s="398">
        <f t="shared" si="154"/>
        <v>0</v>
      </c>
      <c r="AV870" s="399" t="str">
        <f t="shared" si="155"/>
        <v/>
      </c>
    </row>
    <row r="871" spans="1:48" x14ac:dyDescent="0.2">
      <c r="A871" s="46">
        <f t="shared" si="150"/>
        <v>854</v>
      </c>
      <c r="B871" s="378" t="str">
        <f>IFERROR(VLOOKUP(G871,'AM23.Param'!$C$61:$D$407,2,FALSE),"")</f>
        <v/>
      </c>
      <c r="C871" s="379"/>
      <c r="D871" s="380"/>
      <c r="E871" s="379"/>
      <c r="F871" s="380"/>
      <c r="G871" s="379"/>
      <c r="H871" s="380"/>
      <c r="I871" s="381" t="str">
        <f t="shared" si="146"/>
        <v/>
      </c>
      <c r="J871" s="382"/>
      <c r="K871" s="382"/>
      <c r="L871" s="379"/>
      <c r="M871" s="380"/>
      <c r="N871" s="379"/>
      <c r="O871" s="379"/>
      <c r="P871" s="383"/>
      <c r="Q871" s="383"/>
      <c r="R871" s="383"/>
      <c r="S871" s="384">
        <f t="shared" si="147"/>
        <v>0</v>
      </c>
      <c r="U871" s="30">
        <v>854</v>
      </c>
      <c r="V871" s="42"/>
      <c r="X871" s="42"/>
      <c r="Y871" s="42"/>
      <c r="Z871" s="43">
        <f>SUMIFS('AM23.Financial Instruments'!O$7:O$223,'AM23.Financial Instruments'!$M$7:$M$223,D873)</f>
        <v>0</v>
      </c>
      <c r="AA871" s="42"/>
      <c r="AB871" s="42"/>
      <c r="AC871" s="42"/>
      <c r="AD871" s="44">
        <f t="shared" si="148"/>
        <v>0</v>
      </c>
      <c r="AF871" s="45"/>
      <c r="AH871" s="45"/>
      <c r="AI871" s="45"/>
      <c r="AJ871" s="45"/>
      <c r="AK871" s="45"/>
      <c r="AL871" s="45"/>
      <c r="AM871" s="45"/>
      <c r="AN871" s="44">
        <f t="shared" si="149"/>
        <v>0</v>
      </c>
      <c r="AP871" s="396">
        <f t="array" ref="AP871">SUMPRODUCT(V$18:V$217*(H$18:H$217=$D871)*(J$18:J$217))</f>
        <v>0</v>
      </c>
      <c r="AQ871" s="397">
        <f t="shared" si="151"/>
        <v>0</v>
      </c>
      <c r="AR871" s="398">
        <f t="shared" si="152"/>
        <v>0</v>
      </c>
      <c r="AS871" s="397">
        <f t="array" ref="AS871">SUMPRODUCT(AF$18:AF$217*(H$18:H$217=$D871)*(J$18:J$217))</f>
        <v>0</v>
      </c>
      <c r="AT871" s="397">
        <f t="shared" si="153"/>
        <v>0</v>
      </c>
      <c r="AU871" s="398">
        <f t="shared" si="154"/>
        <v>0</v>
      </c>
      <c r="AV871" s="399" t="str">
        <f t="shared" si="155"/>
        <v/>
      </c>
    </row>
    <row r="872" spans="1:48" x14ac:dyDescent="0.2">
      <c r="A872" s="46">
        <f t="shared" si="150"/>
        <v>855</v>
      </c>
      <c r="B872" s="378" t="str">
        <f>IFERROR(VLOOKUP(G872,'AM23.Param'!$C$61:$D$407,2,FALSE),"")</f>
        <v/>
      </c>
      <c r="C872" s="379"/>
      <c r="D872" s="380"/>
      <c r="E872" s="379"/>
      <c r="F872" s="380"/>
      <c r="G872" s="379"/>
      <c r="H872" s="380"/>
      <c r="I872" s="381" t="str">
        <f t="shared" si="146"/>
        <v/>
      </c>
      <c r="J872" s="382"/>
      <c r="K872" s="382"/>
      <c r="L872" s="379"/>
      <c r="M872" s="380"/>
      <c r="N872" s="379"/>
      <c r="O872" s="379"/>
      <c r="P872" s="383"/>
      <c r="Q872" s="383"/>
      <c r="R872" s="383"/>
      <c r="S872" s="384">
        <f t="shared" si="147"/>
        <v>0</v>
      </c>
      <c r="U872" s="30">
        <v>855</v>
      </c>
      <c r="V872" s="42"/>
      <c r="X872" s="42"/>
      <c r="Y872" s="42"/>
      <c r="Z872" s="43">
        <f>SUMIFS('AM23.Financial Instruments'!O$7:O$223,'AM23.Financial Instruments'!$M$7:$M$223,D874)</f>
        <v>0</v>
      </c>
      <c r="AA872" s="42"/>
      <c r="AB872" s="42"/>
      <c r="AC872" s="42"/>
      <c r="AD872" s="44">
        <f t="shared" si="148"/>
        <v>0</v>
      </c>
      <c r="AF872" s="45"/>
      <c r="AH872" s="45"/>
      <c r="AI872" s="45"/>
      <c r="AJ872" s="45"/>
      <c r="AK872" s="45"/>
      <c r="AL872" s="45"/>
      <c r="AM872" s="45"/>
      <c r="AN872" s="44">
        <f t="shared" si="149"/>
        <v>0</v>
      </c>
      <c r="AP872" s="396">
        <f t="array" ref="AP872">SUMPRODUCT(V$18:V$217*(H$18:H$217=$D872)*(J$18:J$217))</f>
        <v>0</v>
      </c>
      <c r="AQ872" s="397">
        <f t="shared" si="151"/>
        <v>0</v>
      </c>
      <c r="AR872" s="398">
        <f t="shared" si="152"/>
        <v>0</v>
      </c>
      <c r="AS872" s="397">
        <f t="array" ref="AS872">SUMPRODUCT(AF$18:AF$217*(H$18:H$217=$D872)*(J$18:J$217))</f>
        <v>0</v>
      </c>
      <c r="AT872" s="397">
        <f t="shared" si="153"/>
        <v>0</v>
      </c>
      <c r="AU872" s="398">
        <f t="shared" si="154"/>
        <v>0</v>
      </c>
      <c r="AV872" s="399" t="str">
        <f t="shared" si="155"/>
        <v/>
      </c>
    </row>
    <row r="873" spans="1:48" x14ac:dyDescent="0.2">
      <c r="A873" s="46">
        <f t="shared" si="150"/>
        <v>856</v>
      </c>
      <c r="B873" s="378" t="str">
        <f>IFERROR(VLOOKUP(G873,'AM23.Param'!$C$61:$D$407,2,FALSE),"")</f>
        <v/>
      </c>
      <c r="C873" s="379"/>
      <c r="D873" s="380"/>
      <c r="E873" s="379"/>
      <c r="F873" s="380"/>
      <c r="G873" s="379"/>
      <c r="H873" s="380"/>
      <c r="I873" s="381" t="str">
        <f t="shared" si="146"/>
        <v/>
      </c>
      <c r="J873" s="382"/>
      <c r="K873" s="382"/>
      <c r="L873" s="379"/>
      <c r="M873" s="380"/>
      <c r="N873" s="379"/>
      <c r="O873" s="379"/>
      <c r="P873" s="383"/>
      <c r="Q873" s="383"/>
      <c r="R873" s="383"/>
      <c r="S873" s="384">
        <f t="shared" si="147"/>
        <v>0</v>
      </c>
      <c r="U873" s="30">
        <v>856</v>
      </c>
      <c r="V873" s="42"/>
      <c r="X873" s="42"/>
      <c r="Y873" s="42"/>
      <c r="Z873" s="43">
        <f>SUMIFS('AM23.Financial Instruments'!O$7:O$223,'AM23.Financial Instruments'!$M$7:$M$223,D875)</f>
        <v>0</v>
      </c>
      <c r="AA873" s="42"/>
      <c r="AB873" s="42"/>
      <c r="AC873" s="42"/>
      <c r="AD873" s="44">
        <f t="shared" si="148"/>
        <v>0</v>
      </c>
      <c r="AF873" s="45"/>
      <c r="AH873" s="45"/>
      <c r="AI873" s="45"/>
      <c r="AJ873" s="45"/>
      <c r="AK873" s="45"/>
      <c r="AL873" s="45"/>
      <c r="AM873" s="45"/>
      <c r="AN873" s="44">
        <f t="shared" si="149"/>
        <v>0</v>
      </c>
      <c r="AP873" s="396">
        <f t="array" ref="AP873">SUMPRODUCT(V$18:V$217*(H$18:H$217=$D873)*(J$18:J$217))</f>
        <v>0</v>
      </c>
      <c r="AQ873" s="397">
        <f t="shared" si="151"/>
        <v>0</v>
      </c>
      <c r="AR873" s="398">
        <f t="shared" si="152"/>
        <v>0</v>
      </c>
      <c r="AS873" s="397">
        <f t="array" ref="AS873">SUMPRODUCT(AF$18:AF$217*(H$18:H$217=$D873)*(J$18:J$217))</f>
        <v>0</v>
      </c>
      <c r="AT873" s="397">
        <f t="shared" si="153"/>
        <v>0</v>
      </c>
      <c r="AU873" s="398">
        <f t="shared" si="154"/>
        <v>0</v>
      </c>
      <c r="AV873" s="399" t="str">
        <f t="shared" si="155"/>
        <v/>
      </c>
    </row>
    <row r="874" spans="1:48" x14ac:dyDescent="0.2">
      <c r="A874" s="46">
        <f t="shared" si="150"/>
        <v>857</v>
      </c>
      <c r="B874" s="378" t="str">
        <f>IFERROR(VLOOKUP(G874,'AM23.Param'!$C$61:$D$407,2,FALSE),"")</f>
        <v/>
      </c>
      <c r="C874" s="379"/>
      <c r="D874" s="380"/>
      <c r="E874" s="379"/>
      <c r="F874" s="380"/>
      <c r="G874" s="379"/>
      <c r="H874" s="380"/>
      <c r="I874" s="381" t="str">
        <f t="shared" si="146"/>
        <v/>
      </c>
      <c r="J874" s="382"/>
      <c r="K874" s="382"/>
      <c r="L874" s="379"/>
      <c r="M874" s="380"/>
      <c r="N874" s="379"/>
      <c r="O874" s="379"/>
      <c r="P874" s="383"/>
      <c r="Q874" s="383"/>
      <c r="R874" s="383"/>
      <c r="S874" s="384">
        <f t="shared" si="147"/>
        <v>0</v>
      </c>
      <c r="U874" s="30">
        <v>857</v>
      </c>
      <c r="V874" s="42"/>
      <c r="X874" s="42"/>
      <c r="Y874" s="42"/>
      <c r="Z874" s="43">
        <f>SUMIFS('AM23.Financial Instruments'!O$7:O$223,'AM23.Financial Instruments'!$M$7:$M$223,D876)</f>
        <v>0</v>
      </c>
      <c r="AA874" s="42"/>
      <c r="AB874" s="42"/>
      <c r="AC874" s="42"/>
      <c r="AD874" s="44">
        <f t="shared" si="148"/>
        <v>0</v>
      </c>
      <c r="AF874" s="45"/>
      <c r="AH874" s="45"/>
      <c r="AI874" s="45"/>
      <c r="AJ874" s="45"/>
      <c r="AK874" s="45"/>
      <c r="AL874" s="45"/>
      <c r="AM874" s="45"/>
      <c r="AN874" s="44">
        <f t="shared" si="149"/>
        <v>0</v>
      </c>
      <c r="AP874" s="396">
        <f t="array" ref="AP874">SUMPRODUCT(V$18:V$217*(H$18:H$217=$D874)*(J$18:J$217))</f>
        <v>0</v>
      </c>
      <c r="AQ874" s="397">
        <f t="shared" si="151"/>
        <v>0</v>
      </c>
      <c r="AR874" s="398">
        <f t="shared" si="152"/>
        <v>0</v>
      </c>
      <c r="AS874" s="397">
        <f t="array" ref="AS874">SUMPRODUCT(AF$18:AF$217*(H$18:H$217=$D874)*(J$18:J$217))</f>
        <v>0</v>
      </c>
      <c r="AT874" s="397">
        <f t="shared" si="153"/>
        <v>0</v>
      </c>
      <c r="AU874" s="398">
        <f t="shared" si="154"/>
        <v>0</v>
      </c>
      <c r="AV874" s="399" t="str">
        <f t="shared" si="155"/>
        <v/>
      </c>
    </row>
    <row r="875" spans="1:48" x14ac:dyDescent="0.2">
      <c r="A875" s="46">
        <f t="shared" si="150"/>
        <v>858</v>
      </c>
      <c r="B875" s="378" t="str">
        <f>IFERROR(VLOOKUP(G875,'AM23.Param'!$C$61:$D$407,2,FALSE),"")</f>
        <v/>
      </c>
      <c r="C875" s="379"/>
      <c r="D875" s="380"/>
      <c r="E875" s="379"/>
      <c r="F875" s="380"/>
      <c r="G875" s="379"/>
      <c r="H875" s="380"/>
      <c r="I875" s="381" t="str">
        <f t="shared" si="146"/>
        <v/>
      </c>
      <c r="J875" s="382"/>
      <c r="K875" s="382"/>
      <c r="L875" s="379"/>
      <c r="M875" s="380"/>
      <c r="N875" s="379"/>
      <c r="O875" s="379"/>
      <c r="P875" s="383"/>
      <c r="Q875" s="383"/>
      <c r="R875" s="383"/>
      <c r="S875" s="384">
        <f t="shared" si="147"/>
        <v>0</v>
      </c>
      <c r="U875" s="30">
        <v>858</v>
      </c>
      <c r="V875" s="42"/>
      <c r="X875" s="42"/>
      <c r="Y875" s="42"/>
      <c r="Z875" s="43">
        <f>SUMIFS('AM23.Financial Instruments'!O$7:O$223,'AM23.Financial Instruments'!$M$7:$M$223,D877)</f>
        <v>0</v>
      </c>
      <c r="AA875" s="42"/>
      <c r="AB875" s="42"/>
      <c r="AC875" s="42"/>
      <c r="AD875" s="44">
        <f t="shared" si="148"/>
        <v>0</v>
      </c>
      <c r="AF875" s="45"/>
      <c r="AH875" s="45"/>
      <c r="AI875" s="45"/>
      <c r="AJ875" s="45"/>
      <c r="AK875" s="45"/>
      <c r="AL875" s="45"/>
      <c r="AM875" s="45"/>
      <c r="AN875" s="44">
        <f t="shared" si="149"/>
        <v>0</v>
      </c>
      <c r="AP875" s="396">
        <f t="array" ref="AP875">SUMPRODUCT(V$18:V$217*(H$18:H$217=$D875)*(J$18:J$217))</f>
        <v>0</v>
      </c>
      <c r="AQ875" s="397">
        <f t="shared" si="151"/>
        <v>0</v>
      </c>
      <c r="AR875" s="398">
        <f t="shared" si="152"/>
        <v>0</v>
      </c>
      <c r="AS875" s="397">
        <f t="array" ref="AS875">SUMPRODUCT(AF$18:AF$217*(H$18:H$217=$D875)*(J$18:J$217))</f>
        <v>0</v>
      </c>
      <c r="AT875" s="397">
        <f t="shared" si="153"/>
        <v>0</v>
      </c>
      <c r="AU875" s="398">
        <f t="shared" si="154"/>
        <v>0</v>
      </c>
      <c r="AV875" s="399" t="str">
        <f t="shared" si="155"/>
        <v/>
      </c>
    </row>
    <row r="876" spans="1:48" x14ac:dyDescent="0.2">
      <c r="A876" s="46">
        <f t="shared" si="150"/>
        <v>859</v>
      </c>
      <c r="B876" s="378" t="str">
        <f>IFERROR(VLOOKUP(G876,'AM23.Param'!$C$61:$D$407,2,FALSE),"")</f>
        <v/>
      </c>
      <c r="C876" s="379"/>
      <c r="D876" s="380"/>
      <c r="E876" s="379"/>
      <c r="F876" s="380"/>
      <c r="G876" s="379"/>
      <c r="H876" s="380"/>
      <c r="I876" s="381" t="str">
        <f t="shared" si="146"/>
        <v/>
      </c>
      <c r="J876" s="382"/>
      <c r="K876" s="382"/>
      <c r="L876" s="379"/>
      <c r="M876" s="380"/>
      <c r="N876" s="379"/>
      <c r="O876" s="379"/>
      <c r="P876" s="383"/>
      <c r="Q876" s="383"/>
      <c r="R876" s="383"/>
      <c r="S876" s="384">
        <f t="shared" si="147"/>
        <v>0</v>
      </c>
      <c r="U876" s="30">
        <v>859</v>
      </c>
      <c r="V876" s="42"/>
      <c r="X876" s="42"/>
      <c r="Y876" s="42"/>
      <c r="Z876" s="43">
        <f>SUMIFS('AM23.Financial Instruments'!O$7:O$223,'AM23.Financial Instruments'!$M$7:$M$223,D878)</f>
        <v>0</v>
      </c>
      <c r="AA876" s="42"/>
      <c r="AB876" s="42"/>
      <c r="AC876" s="42"/>
      <c r="AD876" s="44">
        <f t="shared" si="148"/>
        <v>0</v>
      </c>
      <c r="AF876" s="45"/>
      <c r="AH876" s="45"/>
      <c r="AI876" s="45"/>
      <c r="AJ876" s="45"/>
      <c r="AK876" s="45"/>
      <c r="AL876" s="45"/>
      <c r="AM876" s="45"/>
      <c r="AN876" s="44">
        <f t="shared" si="149"/>
        <v>0</v>
      </c>
      <c r="AP876" s="396">
        <f t="array" ref="AP876">SUMPRODUCT(V$18:V$217*(H$18:H$217=$D876)*(J$18:J$217))</f>
        <v>0</v>
      </c>
      <c r="AQ876" s="397">
        <f t="shared" si="151"/>
        <v>0</v>
      </c>
      <c r="AR876" s="398">
        <f t="shared" si="152"/>
        <v>0</v>
      </c>
      <c r="AS876" s="397">
        <f t="array" ref="AS876">SUMPRODUCT(AF$18:AF$217*(H$18:H$217=$D876)*(J$18:J$217))</f>
        <v>0</v>
      </c>
      <c r="AT876" s="397">
        <f t="shared" si="153"/>
        <v>0</v>
      </c>
      <c r="AU876" s="398">
        <f t="shared" si="154"/>
        <v>0</v>
      </c>
      <c r="AV876" s="399" t="str">
        <f t="shared" si="155"/>
        <v/>
      </c>
    </row>
    <row r="877" spans="1:48" x14ac:dyDescent="0.2">
      <c r="A877" s="46">
        <f t="shared" si="150"/>
        <v>860</v>
      </c>
      <c r="B877" s="378" t="str">
        <f>IFERROR(VLOOKUP(G877,'AM23.Param'!$C$61:$D$407,2,FALSE),"")</f>
        <v/>
      </c>
      <c r="C877" s="379"/>
      <c r="D877" s="380"/>
      <c r="E877" s="379"/>
      <c r="F877" s="380"/>
      <c r="G877" s="379"/>
      <c r="H877" s="380"/>
      <c r="I877" s="381" t="str">
        <f t="shared" si="146"/>
        <v/>
      </c>
      <c r="J877" s="382"/>
      <c r="K877" s="382"/>
      <c r="L877" s="379"/>
      <c r="M877" s="380"/>
      <c r="N877" s="379"/>
      <c r="O877" s="379"/>
      <c r="P877" s="383"/>
      <c r="Q877" s="383"/>
      <c r="R877" s="383"/>
      <c r="S877" s="384">
        <f t="shared" si="147"/>
        <v>0</v>
      </c>
      <c r="U877" s="30">
        <v>860</v>
      </c>
      <c r="V877" s="42"/>
      <c r="X877" s="42"/>
      <c r="Y877" s="42"/>
      <c r="Z877" s="43">
        <f>SUMIFS('AM23.Financial Instruments'!O$7:O$223,'AM23.Financial Instruments'!$M$7:$M$223,D879)</f>
        <v>0</v>
      </c>
      <c r="AA877" s="42"/>
      <c r="AB877" s="42"/>
      <c r="AC877" s="42"/>
      <c r="AD877" s="44">
        <f t="shared" si="148"/>
        <v>0</v>
      </c>
      <c r="AF877" s="45"/>
      <c r="AH877" s="45"/>
      <c r="AI877" s="45"/>
      <c r="AJ877" s="45"/>
      <c r="AK877" s="45"/>
      <c r="AL877" s="45"/>
      <c r="AM877" s="45"/>
      <c r="AN877" s="44">
        <f t="shared" si="149"/>
        <v>0</v>
      </c>
      <c r="AP877" s="396">
        <f t="array" ref="AP877">SUMPRODUCT(V$18:V$217*(H$18:H$217=$D877)*(J$18:J$217))</f>
        <v>0</v>
      </c>
      <c r="AQ877" s="397">
        <f t="shared" si="151"/>
        <v>0</v>
      </c>
      <c r="AR877" s="398">
        <f t="shared" si="152"/>
        <v>0</v>
      </c>
      <c r="AS877" s="397">
        <f t="array" ref="AS877">SUMPRODUCT(AF$18:AF$217*(H$18:H$217=$D877)*(J$18:J$217))</f>
        <v>0</v>
      </c>
      <c r="AT877" s="397">
        <f t="shared" si="153"/>
        <v>0</v>
      </c>
      <c r="AU877" s="398">
        <f t="shared" si="154"/>
        <v>0</v>
      </c>
      <c r="AV877" s="399" t="str">
        <f t="shared" si="155"/>
        <v/>
      </c>
    </row>
    <row r="878" spans="1:48" x14ac:dyDescent="0.2">
      <c r="A878" s="46">
        <f t="shared" si="150"/>
        <v>861</v>
      </c>
      <c r="B878" s="378" t="str">
        <f>IFERROR(VLOOKUP(G878,'AM23.Param'!$C$61:$D$407,2,FALSE),"")</f>
        <v/>
      </c>
      <c r="C878" s="379"/>
      <c r="D878" s="380"/>
      <c r="E878" s="379"/>
      <c r="F878" s="380"/>
      <c r="G878" s="379"/>
      <c r="H878" s="380"/>
      <c r="I878" s="381" t="str">
        <f t="shared" si="146"/>
        <v/>
      </c>
      <c r="J878" s="382"/>
      <c r="K878" s="382"/>
      <c r="L878" s="379"/>
      <c r="M878" s="380"/>
      <c r="N878" s="379"/>
      <c r="O878" s="379"/>
      <c r="P878" s="383"/>
      <c r="Q878" s="383"/>
      <c r="R878" s="383"/>
      <c r="S878" s="384">
        <f t="shared" si="147"/>
        <v>0</v>
      </c>
      <c r="U878" s="30">
        <v>861</v>
      </c>
      <c r="V878" s="42"/>
      <c r="X878" s="42"/>
      <c r="Y878" s="42"/>
      <c r="Z878" s="43">
        <f>SUMIFS('AM23.Financial Instruments'!O$7:O$223,'AM23.Financial Instruments'!$M$7:$M$223,D880)</f>
        <v>0</v>
      </c>
      <c r="AA878" s="42"/>
      <c r="AB878" s="42"/>
      <c r="AC878" s="42"/>
      <c r="AD878" s="44">
        <f t="shared" si="148"/>
        <v>0</v>
      </c>
      <c r="AF878" s="45"/>
      <c r="AH878" s="45"/>
      <c r="AI878" s="45"/>
      <c r="AJ878" s="45"/>
      <c r="AK878" s="45"/>
      <c r="AL878" s="45"/>
      <c r="AM878" s="45"/>
      <c r="AN878" s="44">
        <f t="shared" si="149"/>
        <v>0</v>
      </c>
      <c r="AP878" s="396">
        <f t="array" ref="AP878">SUMPRODUCT(V$18:V$217*(H$18:H$217=$D878)*(J$18:J$217))</f>
        <v>0</v>
      </c>
      <c r="AQ878" s="397">
        <f t="shared" si="151"/>
        <v>0</v>
      </c>
      <c r="AR878" s="398">
        <f t="shared" si="152"/>
        <v>0</v>
      </c>
      <c r="AS878" s="397">
        <f t="array" ref="AS878">SUMPRODUCT(AF$18:AF$217*(H$18:H$217=$D878)*(J$18:J$217))</f>
        <v>0</v>
      </c>
      <c r="AT878" s="397">
        <f t="shared" si="153"/>
        <v>0</v>
      </c>
      <c r="AU878" s="398">
        <f t="shared" si="154"/>
        <v>0</v>
      </c>
      <c r="AV878" s="399" t="str">
        <f t="shared" si="155"/>
        <v/>
      </c>
    </row>
    <row r="879" spans="1:48" x14ac:dyDescent="0.2">
      <c r="A879" s="46">
        <f t="shared" si="150"/>
        <v>862</v>
      </c>
      <c r="B879" s="378" t="str">
        <f>IFERROR(VLOOKUP(G879,'AM23.Param'!$C$61:$D$407,2,FALSE),"")</f>
        <v/>
      </c>
      <c r="C879" s="379"/>
      <c r="D879" s="380"/>
      <c r="E879" s="379"/>
      <c r="F879" s="380"/>
      <c r="G879" s="379"/>
      <c r="H879" s="380"/>
      <c r="I879" s="381" t="str">
        <f t="shared" si="146"/>
        <v/>
      </c>
      <c r="J879" s="382"/>
      <c r="K879" s="382"/>
      <c r="L879" s="379"/>
      <c r="M879" s="380"/>
      <c r="N879" s="379"/>
      <c r="O879" s="379"/>
      <c r="P879" s="383"/>
      <c r="Q879" s="383"/>
      <c r="R879" s="383"/>
      <c r="S879" s="384">
        <f t="shared" si="147"/>
        <v>0</v>
      </c>
      <c r="U879" s="30">
        <v>862</v>
      </c>
      <c r="V879" s="42"/>
      <c r="X879" s="42"/>
      <c r="Y879" s="42"/>
      <c r="Z879" s="43">
        <f>SUMIFS('AM23.Financial Instruments'!O$7:O$223,'AM23.Financial Instruments'!$M$7:$M$223,D881)</f>
        <v>0</v>
      </c>
      <c r="AA879" s="42"/>
      <c r="AB879" s="42"/>
      <c r="AC879" s="42"/>
      <c r="AD879" s="44">
        <f t="shared" si="148"/>
        <v>0</v>
      </c>
      <c r="AF879" s="45"/>
      <c r="AH879" s="45"/>
      <c r="AI879" s="45"/>
      <c r="AJ879" s="45"/>
      <c r="AK879" s="45"/>
      <c r="AL879" s="45"/>
      <c r="AM879" s="45"/>
      <c r="AN879" s="44">
        <f t="shared" si="149"/>
        <v>0</v>
      </c>
      <c r="AP879" s="396">
        <f t="array" ref="AP879">SUMPRODUCT(V$18:V$217*(H$18:H$217=$D879)*(J$18:J$217))</f>
        <v>0</v>
      </c>
      <c r="AQ879" s="397">
        <f t="shared" si="151"/>
        <v>0</v>
      </c>
      <c r="AR879" s="398">
        <f t="shared" si="152"/>
        <v>0</v>
      </c>
      <c r="AS879" s="397">
        <f t="array" ref="AS879">SUMPRODUCT(AF$18:AF$217*(H$18:H$217=$D879)*(J$18:J$217))</f>
        <v>0</v>
      </c>
      <c r="AT879" s="397">
        <f t="shared" si="153"/>
        <v>0</v>
      </c>
      <c r="AU879" s="398">
        <f t="shared" si="154"/>
        <v>0</v>
      </c>
      <c r="AV879" s="399" t="str">
        <f t="shared" si="155"/>
        <v/>
      </c>
    </row>
    <row r="880" spans="1:48" x14ac:dyDescent="0.2">
      <c r="A880" s="46">
        <f t="shared" si="150"/>
        <v>863</v>
      </c>
      <c r="B880" s="378" t="str">
        <f>IFERROR(VLOOKUP(G880,'AM23.Param'!$C$61:$D$407,2,FALSE),"")</f>
        <v/>
      </c>
      <c r="C880" s="379"/>
      <c r="D880" s="380"/>
      <c r="E880" s="379"/>
      <c r="F880" s="380"/>
      <c r="G880" s="379"/>
      <c r="H880" s="380"/>
      <c r="I880" s="381" t="str">
        <f t="shared" si="146"/>
        <v/>
      </c>
      <c r="J880" s="382"/>
      <c r="K880" s="382"/>
      <c r="L880" s="379"/>
      <c r="M880" s="380"/>
      <c r="N880" s="379"/>
      <c r="O880" s="379"/>
      <c r="P880" s="383"/>
      <c r="Q880" s="383"/>
      <c r="R880" s="383"/>
      <c r="S880" s="384">
        <f t="shared" si="147"/>
        <v>0</v>
      </c>
      <c r="U880" s="30">
        <v>863</v>
      </c>
      <c r="V880" s="42"/>
      <c r="X880" s="42"/>
      <c r="Y880" s="42"/>
      <c r="Z880" s="43">
        <f>SUMIFS('AM23.Financial Instruments'!O$7:O$223,'AM23.Financial Instruments'!$M$7:$M$223,D882)</f>
        <v>0</v>
      </c>
      <c r="AA880" s="42"/>
      <c r="AB880" s="42"/>
      <c r="AC880" s="42"/>
      <c r="AD880" s="44">
        <f t="shared" si="148"/>
        <v>0</v>
      </c>
      <c r="AF880" s="45"/>
      <c r="AH880" s="45"/>
      <c r="AI880" s="45"/>
      <c r="AJ880" s="45"/>
      <c r="AK880" s="45"/>
      <c r="AL880" s="45"/>
      <c r="AM880" s="45"/>
      <c r="AN880" s="44">
        <f t="shared" si="149"/>
        <v>0</v>
      </c>
      <c r="AP880" s="396">
        <f t="array" ref="AP880">SUMPRODUCT(V$18:V$217*(H$18:H$217=$D880)*(J$18:J$217))</f>
        <v>0</v>
      </c>
      <c r="AQ880" s="397">
        <f t="shared" si="151"/>
        <v>0</v>
      </c>
      <c r="AR880" s="398">
        <f t="shared" si="152"/>
        <v>0</v>
      </c>
      <c r="AS880" s="397">
        <f t="array" ref="AS880">SUMPRODUCT(AF$18:AF$217*(H$18:H$217=$D880)*(J$18:J$217))</f>
        <v>0</v>
      </c>
      <c r="AT880" s="397">
        <f t="shared" si="153"/>
        <v>0</v>
      </c>
      <c r="AU880" s="398">
        <f t="shared" si="154"/>
        <v>0</v>
      </c>
      <c r="AV880" s="399" t="str">
        <f t="shared" si="155"/>
        <v/>
      </c>
    </row>
    <row r="881" spans="1:48" x14ac:dyDescent="0.2">
      <c r="A881" s="46">
        <f t="shared" si="150"/>
        <v>864</v>
      </c>
      <c r="B881" s="378" t="str">
        <f>IFERROR(VLOOKUP(G881,'AM23.Param'!$C$61:$D$407,2,FALSE),"")</f>
        <v/>
      </c>
      <c r="C881" s="379"/>
      <c r="D881" s="380"/>
      <c r="E881" s="379"/>
      <c r="F881" s="380"/>
      <c r="G881" s="379"/>
      <c r="H881" s="380"/>
      <c r="I881" s="381" t="str">
        <f t="shared" si="146"/>
        <v/>
      </c>
      <c r="J881" s="382"/>
      <c r="K881" s="382"/>
      <c r="L881" s="379"/>
      <c r="M881" s="380"/>
      <c r="N881" s="379"/>
      <c r="O881" s="379"/>
      <c r="P881" s="383"/>
      <c r="Q881" s="383"/>
      <c r="R881" s="383"/>
      <c r="S881" s="384">
        <f t="shared" si="147"/>
        <v>0</v>
      </c>
      <c r="U881" s="30">
        <v>864</v>
      </c>
      <c r="V881" s="42"/>
      <c r="X881" s="42"/>
      <c r="Y881" s="42"/>
      <c r="Z881" s="43">
        <f>SUMIFS('AM23.Financial Instruments'!O$7:O$223,'AM23.Financial Instruments'!$M$7:$M$223,D883)</f>
        <v>0</v>
      </c>
      <c r="AA881" s="42"/>
      <c r="AB881" s="42"/>
      <c r="AC881" s="42"/>
      <c r="AD881" s="44">
        <f t="shared" si="148"/>
        <v>0</v>
      </c>
      <c r="AF881" s="45"/>
      <c r="AH881" s="45"/>
      <c r="AI881" s="45"/>
      <c r="AJ881" s="45"/>
      <c r="AK881" s="45"/>
      <c r="AL881" s="45"/>
      <c r="AM881" s="45"/>
      <c r="AN881" s="44">
        <f t="shared" si="149"/>
        <v>0</v>
      </c>
      <c r="AP881" s="396">
        <f t="array" ref="AP881">SUMPRODUCT(V$18:V$217*(H$18:H$217=$D881)*(J$18:J$217))</f>
        <v>0</v>
      </c>
      <c r="AQ881" s="397">
        <f t="shared" si="151"/>
        <v>0</v>
      </c>
      <c r="AR881" s="398">
        <f t="shared" si="152"/>
        <v>0</v>
      </c>
      <c r="AS881" s="397">
        <f t="array" ref="AS881">SUMPRODUCT(AF$18:AF$217*(H$18:H$217=$D881)*(J$18:J$217))</f>
        <v>0</v>
      </c>
      <c r="AT881" s="397">
        <f t="shared" si="153"/>
        <v>0</v>
      </c>
      <c r="AU881" s="398">
        <f t="shared" si="154"/>
        <v>0</v>
      </c>
      <c r="AV881" s="399" t="str">
        <f t="shared" si="155"/>
        <v/>
      </c>
    </row>
    <row r="882" spans="1:48" x14ac:dyDescent="0.2">
      <c r="A882" s="46">
        <f t="shared" si="150"/>
        <v>865</v>
      </c>
      <c r="B882" s="378" t="str">
        <f>IFERROR(VLOOKUP(G882,'AM23.Param'!$C$61:$D$407,2,FALSE),"")</f>
        <v/>
      </c>
      <c r="C882" s="379"/>
      <c r="D882" s="380"/>
      <c r="E882" s="379"/>
      <c r="F882" s="380"/>
      <c r="G882" s="379"/>
      <c r="H882" s="380"/>
      <c r="I882" s="381" t="str">
        <f t="shared" si="146"/>
        <v/>
      </c>
      <c r="J882" s="382"/>
      <c r="K882" s="382"/>
      <c r="L882" s="379"/>
      <c r="M882" s="380"/>
      <c r="N882" s="379"/>
      <c r="O882" s="379"/>
      <c r="P882" s="383"/>
      <c r="Q882" s="383"/>
      <c r="R882" s="383"/>
      <c r="S882" s="384">
        <f t="shared" si="147"/>
        <v>0</v>
      </c>
      <c r="U882" s="30">
        <v>865</v>
      </c>
      <c r="V882" s="42"/>
      <c r="X882" s="42"/>
      <c r="Y882" s="42"/>
      <c r="Z882" s="43">
        <f>SUMIFS('AM23.Financial Instruments'!O$7:O$223,'AM23.Financial Instruments'!$M$7:$M$223,D884)</f>
        <v>0</v>
      </c>
      <c r="AA882" s="42"/>
      <c r="AB882" s="42"/>
      <c r="AC882" s="42"/>
      <c r="AD882" s="44">
        <f t="shared" si="148"/>
        <v>0</v>
      </c>
      <c r="AF882" s="45"/>
      <c r="AH882" s="45"/>
      <c r="AI882" s="45"/>
      <c r="AJ882" s="45"/>
      <c r="AK882" s="45"/>
      <c r="AL882" s="45"/>
      <c r="AM882" s="45"/>
      <c r="AN882" s="44">
        <f t="shared" si="149"/>
        <v>0</v>
      </c>
      <c r="AP882" s="396">
        <f t="array" ref="AP882">SUMPRODUCT(V$18:V$217*(H$18:H$217=$D882)*(J$18:J$217))</f>
        <v>0</v>
      </c>
      <c r="AQ882" s="397">
        <f t="shared" si="151"/>
        <v>0</v>
      </c>
      <c r="AR882" s="398">
        <f t="shared" si="152"/>
        <v>0</v>
      </c>
      <c r="AS882" s="397">
        <f t="array" ref="AS882">SUMPRODUCT(AF$18:AF$217*(H$18:H$217=$D882)*(J$18:J$217))</f>
        <v>0</v>
      </c>
      <c r="AT882" s="397">
        <f t="shared" si="153"/>
        <v>0</v>
      </c>
      <c r="AU882" s="398">
        <f t="shared" si="154"/>
        <v>0</v>
      </c>
      <c r="AV882" s="399" t="str">
        <f t="shared" si="155"/>
        <v/>
      </c>
    </row>
    <row r="883" spans="1:48" x14ac:dyDescent="0.2">
      <c r="A883" s="46">
        <f t="shared" si="150"/>
        <v>866</v>
      </c>
      <c r="B883" s="378" t="str">
        <f>IFERROR(VLOOKUP(G883,'AM23.Param'!$C$61:$D$407,2,FALSE),"")</f>
        <v/>
      </c>
      <c r="C883" s="379"/>
      <c r="D883" s="380"/>
      <c r="E883" s="379"/>
      <c r="F883" s="380"/>
      <c r="G883" s="379"/>
      <c r="H883" s="380"/>
      <c r="I883" s="381" t="str">
        <f t="shared" si="146"/>
        <v/>
      </c>
      <c r="J883" s="382"/>
      <c r="K883" s="382"/>
      <c r="L883" s="379"/>
      <c r="M883" s="380"/>
      <c r="N883" s="379"/>
      <c r="O883" s="379"/>
      <c r="P883" s="383"/>
      <c r="Q883" s="383"/>
      <c r="R883" s="383"/>
      <c r="S883" s="384">
        <f t="shared" si="147"/>
        <v>0</v>
      </c>
      <c r="U883" s="30">
        <v>866</v>
      </c>
      <c r="V883" s="42"/>
      <c r="X883" s="42"/>
      <c r="Y883" s="42"/>
      <c r="Z883" s="43">
        <f>SUMIFS('AM23.Financial Instruments'!O$7:O$223,'AM23.Financial Instruments'!$M$7:$M$223,D885)</f>
        <v>0</v>
      </c>
      <c r="AA883" s="42"/>
      <c r="AB883" s="42"/>
      <c r="AC883" s="42"/>
      <c r="AD883" s="44">
        <f t="shared" si="148"/>
        <v>0</v>
      </c>
      <c r="AF883" s="45"/>
      <c r="AH883" s="45"/>
      <c r="AI883" s="45"/>
      <c r="AJ883" s="45"/>
      <c r="AK883" s="45"/>
      <c r="AL883" s="45"/>
      <c r="AM883" s="45"/>
      <c r="AN883" s="44">
        <f t="shared" si="149"/>
        <v>0</v>
      </c>
      <c r="AP883" s="396">
        <f t="array" ref="AP883">SUMPRODUCT(V$18:V$217*(H$18:H$217=$D883)*(J$18:J$217))</f>
        <v>0</v>
      </c>
      <c r="AQ883" s="397">
        <f t="shared" si="151"/>
        <v>0</v>
      </c>
      <c r="AR883" s="398">
        <f t="shared" si="152"/>
        <v>0</v>
      </c>
      <c r="AS883" s="397">
        <f t="array" ref="AS883">SUMPRODUCT(AF$18:AF$217*(H$18:H$217=$D883)*(J$18:J$217))</f>
        <v>0</v>
      </c>
      <c r="AT883" s="397">
        <f t="shared" si="153"/>
        <v>0</v>
      </c>
      <c r="AU883" s="398">
        <f t="shared" si="154"/>
        <v>0</v>
      </c>
      <c r="AV883" s="399" t="str">
        <f t="shared" si="155"/>
        <v/>
      </c>
    </row>
    <row r="884" spans="1:48" x14ac:dyDescent="0.2">
      <c r="A884" s="46">
        <f t="shared" si="150"/>
        <v>867</v>
      </c>
      <c r="B884" s="378" t="str">
        <f>IFERROR(VLOOKUP(G884,'AM23.Param'!$C$61:$D$407,2,FALSE),"")</f>
        <v/>
      </c>
      <c r="C884" s="379"/>
      <c r="D884" s="380"/>
      <c r="E884" s="379"/>
      <c r="F884" s="380"/>
      <c r="G884" s="379"/>
      <c r="H884" s="380"/>
      <c r="I884" s="381" t="str">
        <f t="shared" si="146"/>
        <v/>
      </c>
      <c r="J884" s="382"/>
      <c r="K884" s="382"/>
      <c r="L884" s="379"/>
      <c r="M884" s="380"/>
      <c r="N884" s="379"/>
      <c r="O884" s="379"/>
      <c r="P884" s="383"/>
      <c r="Q884" s="383"/>
      <c r="R884" s="383"/>
      <c r="S884" s="384">
        <f t="shared" si="147"/>
        <v>0</v>
      </c>
      <c r="U884" s="30">
        <v>867</v>
      </c>
      <c r="V884" s="42"/>
      <c r="X884" s="42"/>
      <c r="Y884" s="42"/>
      <c r="Z884" s="43">
        <f>SUMIFS('AM23.Financial Instruments'!O$7:O$223,'AM23.Financial Instruments'!$M$7:$M$223,D886)</f>
        <v>0</v>
      </c>
      <c r="AA884" s="42"/>
      <c r="AB884" s="42"/>
      <c r="AC884" s="42"/>
      <c r="AD884" s="44">
        <f t="shared" si="148"/>
        <v>0</v>
      </c>
      <c r="AF884" s="45"/>
      <c r="AH884" s="45"/>
      <c r="AI884" s="45"/>
      <c r="AJ884" s="45"/>
      <c r="AK884" s="45"/>
      <c r="AL884" s="45"/>
      <c r="AM884" s="45"/>
      <c r="AN884" s="44">
        <f t="shared" si="149"/>
        <v>0</v>
      </c>
      <c r="AP884" s="396">
        <f t="array" ref="AP884">SUMPRODUCT(V$18:V$217*(H$18:H$217=$D884)*(J$18:J$217))</f>
        <v>0</v>
      </c>
      <c r="AQ884" s="397">
        <f t="shared" si="151"/>
        <v>0</v>
      </c>
      <c r="AR884" s="398">
        <f t="shared" si="152"/>
        <v>0</v>
      </c>
      <c r="AS884" s="397">
        <f t="array" ref="AS884">SUMPRODUCT(AF$18:AF$217*(H$18:H$217=$D884)*(J$18:J$217))</f>
        <v>0</v>
      </c>
      <c r="AT884" s="397">
        <f t="shared" si="153"/>
        <v>0</v>
      </c>
      <c r="AU884" s="398">
        <f t="shared" si="154"/>
        <v>0</v>
      </c>
      <c r="AV884" s="399" t="str">
        <f t="shared" si="155"/>
        <v/>
      </c>
    </row>
    <row r="885" spans="1:48" x14ac:dyDescent="0.2">
      <c r="A885" s="46">
        <f t="shared" si="150"/>
        <v>868</v>
      </c>
      <c r="B885" s="378" t="str">
        <f>IFERROR(VLOOKUP(G885,'AM23.Param'!$C$61:$D$407,2,FALSE),"")</f>
        <v/>
      </c>
      <c r="C885" s="379"/>
      <c r="D885" s="380"/>
      <c r="E885" s="379"/>
      <c r="F885" s="380"/>
      <c r="G885" s="379"/>
      <c r="H885" s="380"/>
      <c r="I885" s="381" t="str">
        <f t="shared" si="146"/>
        <v/>
      </c>
      <c r="J885" s="382"/>
      <c r="K885" s="382"/>
      <c r="L885" s="379"/>
      <c r="M885" s="380"/>
      <c r="N885" s="379"/>
      <c r="O885" s="379"/>
      <c r="P885" s="383"/>
      <c r="Q885" s="383"/>
      <c r="R885" s="383"/>
      <c r="S885" s="384">
        <f t="shared" si="147"/>
        <v>0</v>
      </c>
      <c r="U885" s="30">
        <v>868</v>
      </c>
      <c r="V885" s="42"/>
      <c r="X885" s="42"/>
      <c r="Y885" s="42"/>
      <c r="Z885" s="43">
        <f>SUMIFS('AM23.Financial Instruments'!O$7:O$223,'AM23.Financial Instruments'!$M$7:$M$223,D887)</f>
        <v>0</v>
      </c>
      <c r="AA885" s="42"/>
      <c r="AB885" s="42"/>
      <c r="AC885" s="42"/>
      <c r="AD885" s="44">
        <f t="shared" si="148"/>
        <v>0</v>
      </c>
      <c r="AF885" s="45"/>
      <c r="AH885" s="45"/>
      <c r="AI885" s="45"/>
      <c r="AJ885" s="45"/>
      <c r="AK885" s="45"/>
      <c r="AL885" s="45"/>
      <c r="AM885" s="45"/>
      <c r="AN885" s="44">
        <f t="shared" si="149"/>
        <v>0</v>
      </c>
      <c r="AP885" s="396">
        <f t="array" ref="AP885">SUMPRODUCT(V$18:V$217*(H$18:H$217=$D885)*(J$18:J$217))</f>
        <v>0</v>
      </c>
      <c r="AQ885" s="397">
        <f t="shared" si="151"/>
        <v>0</v>
      </c>
      <c r="AR885" s="398">
        <f t="shared" si="152"/>
        <v>0</v>
      </c>
      <c r="AS885" s="397">
        <f t="array" ref="AS885">SUMPRODUCT(AF$18:AF$217*(H$18:H$217=$D885)*(J$18:J$217))</f>
        <v>0</v>
      </c>
      <c r="AT885" s="397">
        <f t="shared" si="153"/>
        <v>0</v>
      </c>
      <c r="AU885" s="398">
        <f t="shared" si="154"/>
        <v>0</v>
      </c>
      <c r="AV885" s="399" t="str">
        <f t="shared" si="155"/>
        <v/>
      </c>
    </row>
    <row r="886" spans="1:48" x14ac:dyDescent="0.2">
      <c r="A886" s="46">
        <f t="shared" si="150"/>
        <v>869</v>
      </c>
      <c r="B886" s="378" t="str">
        <f>IFERROR(VLOOKUP(G886,'AM23.Param'!$C$61:$D$407,2,FALSE),"")</f>
        <v/>
      </c>
      <c r="C886" s="379"/>
      <c r="D886" s="380"/>
      <c r="E886" s="379"/>
      <c r="F886" s="380"/>
      <c r="G886" s="379"/>
      <c r="H886" s="380"/>
      <c r="I886" s="381" t="str">
        <f t="shared" si="146"/>
        <v/>
      </c>
      <c r="J886" s="382"/>
      <c r="K886" s="382"/>
      <c r="L886" s="379"/>
      <c r="M886" s="380"/>
      <c r="N886" s="379"/>
      <c r="O886" s="379"/>
      <c r="P886" s="383"/>
      <c r="Q886" s="383"/>
      <c r="R886" s="383"/>
      <c r="S886" s="384">
        <f t="shared" si="147"/>
        <v>0</v>
      </c>
      <c r="U886" s="30">
        <v>869</v>
      </c>
      <c r="V886" s="42"/>
      <c r="X886" s="42"/>
      <c r="Y886" s="42"/>
      <c r="Z886" s="43">
        <f>SUMIFS('AM23.Financial Instruments'!O$7:O$223,'AM23.Financial Instruments'!$M$7:$M$223,D888)</f>
        <v>0</v>
      </c>
      <c r="AA886" s="42"/>
      <c r="AB886" s="42"/>
      <c r="AC886" s="42"/>
      <c r="AD886" s="44">
        <f t="shared" si="148"/>
        <v>0</v>
      </c>
      <c r="AF886" s="45"/>
      <c r="AH886" s="45"/>
      <c r="AI886" s="45"/>
      <c r="AJ886" s="45"/>
      <c r="AK886" s="45"/>
      <c r="AL886" s="45"/>
      <c r="AM886" s="45"/>
      <c r="AN886" s="44">
        <f t="shared" si="149"/>
        <v>0</v>
      </c>
      <c r="AP886" s="396">
        <f t="array" ref="AP886">SUMPRODUCT(V$18:V$217*(H$18:H$217=$D886)*(J$18:J$217))</f>
        <v>0</v>
      </c>
      <c r="AQ886" s="397">
        <f t="shared" si="151"/>
        <v>0</v>
      </c>
      <c r="AR886" s="398">
        <f t="shared" si="152"/>
        <v>0</v>
      </c>
      <c r="AS886" s="397">
        <f t="array" ref="AS886">SUMPRODUCT(AF$18:AF$217*(H$18:H$217=$D886)*(J$18:J$217))</f>
        <v>0</v>
      </c>
      <c r="AT886" s="397">
        <f t="shared" si="153"/>
        <v>0</v>
      </c>
      <c r="AU886" s="398">
        <f t="shared" si="154"/>
        <v>0</v>
      </c>
      <c r="AV886" s="399" t="str">
        <f t="shared" si="155"/>
        <v/>
      </c>
    </row>
    <row r="887" spans="1:48" x14ac:dyDescent="0.2">
      <c r="A887" s="46">
        <f t="shared" si="150"/>
        <v>870</v>
      </c>
      <c r="B887" s="378" t="str">
        <f>IFERROR(VLOOKUP(G887,'AM23.Param'!$C$61:$D$407,2,FALSE),"")</f>
        <v/>
      </c>
      <c r="C887" s="379"/>
      <c r="D887" s="380"/>
      <c r="E887" s="379"/>
      <c r="F887" s="380"/>
      <c r="G887" s="379"/>
      <c r="H887" s="380"/>
      <c r="I887" s="381" t="str">
        <f t="shared" si="146"/>
        <v/>
      </c>
      <c r="J887" s="382"/>
      <c r="K887" s="382"/>
      <c r="L887" s="379"/>
      <c r="M887" s="380"/>
      <c r="N887" s="379"/>
      <c r="O887" s="379"/>
      <c r="P887" s="383"/>
      <c r="Q887" s="383"/>
      <c r="R887" s="383"/>
      <c r="S887" s="384">
        <f t="shared" si="147"/>
        <v>0</v>
      </c>
      <c r="U887" s="30">
        <v>870</v>
      </c>
      <c r="V887" s="42"/>
      <c r="X887" s="42"/>
      <c r="Y887" s="42"/>
      <c r="Z887" s="43">
        <f>SUMIFS('AM23.Financial Instruments'!O$7:O$223,'AM23.Financial Instruments'!$M$7:$M$223,D889)</f>
        <v>0</v>
      </c>
      <c r="AA887" s="42"/>
      <c r="AB887" s="42"/>
      <c r="AC887" s="42"/>
      <c r="AD887" s="44">
        <f t="shared" si="148"/>
        <v>0</v>
      </c>
      <c r="AF887" s="45"/>
      <c r="AH887" s="45"/>
      <c r="AI887" s="45"/>
      <c r="AJ887" s="45"/>
      <c r="AK887" s="45"/>
      <c r="AL887" s="45"/>
      <c r="AM887" s="45"/>
      <c r="AN887" s="44">
        <f t="shared" si="149"/>
        <v>0</v>
      </c>
      <c r="AP887" s="396">
        <f t="array" ref="AP887">SUMPRODUCT(V$18:V$217*(H$18:H$217=$D887)*(J$18:J$217))</f>
        <v>0</v>
      </c>
      <c r="AQ887" s="397">
        <f t="shared" si="151"/>
        <v>0</v>
      </c>
      <c r="AR887" s="398">
        <f t="shared" si="152"/>
        <v>0</v>
      </c>
      <c r="AS887" s="397">
        <f t="array" ref="AS887">SUMPRODUCT(AF$18:AF$217*(H$18:H$217=$D887)*(J$18:J$217))</f>
        <v>0</v>
      </c>
      <c r="AT887" s="397">
        <f t="shared" si="153"/>
        <v>0</v>
      </c>
      <c r="AU887" s="398">
        <f t="shared" si="154"/>
        <v>0</v>
      </c>
      <c r="AV887" s="399" t="str">
        <f t="shared" si="155"/>
        <v/>
      </c>
    </row>
    <row r="888" spans="1:48" x14ac:dyDescent="0.2">
      <c r="A888" s="46">
        <f t="shared" si="150"/>
        <v>871</v>
      </c>
      <c r="B888" s="378" t="str">
        <f>IFERROR(VLOOKUP(G888,'AM23.Param'!$C$61:$D$407,2,FALSE),"")</f>
        <v/>
      </c>
      <c r="C888" s="379"/>
      <c r="D888" s="380"/>
      <c r="E888" s="379"/>
      <c r="F888" s="380"/>
      <c r="G888" s="379"/>
      <c r="H888" s="380"/>
      <c r="I888" s="381" t="str">
        <f t="shared" si="146"/>
        <v/>
      </c>
      <c r="J888" s="382"/>
      <c r="K888" s="382"/>
      <c r="L888" s="379"/>
      <c r="M888" s="380"/>
      <c r="N888" s="379"/>
      <c r="O888" s="379"/>
      <c r="P888" s="383"/>
      <c r="Q888" s="383"/>
      <c r="R888" s="383"/>
      <c r="S888" s="384">
        <f t="shared" si="147"/>
        <v>0</v>
      </c>
      <c r="U888" s="30">
        <v>871</v>
      </c>
      <c r="V888" s="42"/>
      <c r="X888" s="42"/>
      <c r="Y888" s="42"/>
      <c r="Z888" s="43">
        <f>SUMIFS('AM23.Financial Instruments'!O$7:O$223,'AM23.Financial Instruments'!$M$7:$M$223,D890)</f>
        <v>0</v>
      </c>
      <c r="AA888" s="42"/>
      <c r="AB888" s="42"/>
      <c r="AC888" s="42"/>
      <c r="AD888" s="44">
        <f t="shared" si="148"/>
        <v>0</v>
      </c>
      <c r="AF888" s="45"/>
      <c r="AH888" s="45"/>
      <c r="AI888" s="45"/>
      <c r="AJ888" s="45"/>
      <c r="AK888" s="45"/>
      <c r="AL888" s="45"/>
      <c r="AM888" s="45"/>
      <c r="AN888" s="44">
        <f t="shared" si="149"/>
        <v>0</v>
      </c>
      <c r="AP888" s="396">
        <f t="array" ref="AP888">SUMPRODUCT(V$18:V$217*(H$18:H$217=$D888)*(J$18:J$217))</f>
        <v>0</v>
      </c>
      <c r="AQ888" s="397">
        <f t="shared" si="151"/>
        <v>0</v>
      </c>
      <c r="AR888" s="398">
        <f t="shared" si="152"/>
        <v>0</v>
      </c>
      <c r="AS888" s="397">
        <f t="array" ref="AS888">SUMPRODUCT(AF$18:AF$217*(H$18:H$217=$D888)*(J$18:J$217))</f>
        <v>0</v>
      </c>
      <c r="AT888" s="397">
        <f t="shared" si="153"/>
        <v>0</v>
      </c>
      <c r="AU888" s="398">
        <f t="shared" si="154"/>
        <v>0</v>
      </c>
      <c r="AV888" s="399" t="str">
        <f t="shared" si="155"/>
        <v/>
      </c>
    </row>
    <row r="889" spans="1:48" x14ac:dyDescent="0.2">
      <c r="A889" s="46">
        <f t="shared" si="150"/>
        <v>872</v>
      </c>
      <c r="B889" s="378" t="str">
        <f>IFERROR(VLOOKUP(G889,'AM23.Param'!$C$61:$D$407,2,FALSE),"")</f>
        <v/>
      </c>
      <c r="C889" s="379"/>
      <c r="D889" s="380"/>
      <c r="E889" s="379"/>
      <c r="F889" s="380"/>
      <c r="G889" s="379"/>
      <c r="H889" s="380"/>
      <c r="I889" s="381" t="str">
        <f t="shared" si="146"/>
        <v/>
      </c>
      <c r="J889" s="382"/>
      <c r="K889" s="382"/>
      <c r="L889" s="379"/>
      <c r="M889" s="380"/>
      <c r="N889" s="379"/>
      <c r="O889" s="379"/>
      <c r="P889" s="383"/>
      <c r="Q889" s="383"/>
      <c r="R889" s="383"/>
      <c r="S889" s="384">
        <f t="shared" si="147"/>
        <v>0</v>
      </c>
      <c r="U889" s="30">
        <v>872</v>
      </c>
      <c r="V889" s="42"/>
      <c r="X889" s="42"/>
      <c r="Y889" s="42"/>
      <c r="Z889" s="43">
        <f>SUMIFS('AM23.Financial Instruments'!O$7:O$223,'AM23.Financial Instruments'!$M$7:$M$223,D891)</f>
        <v>0</v>
      </c>
      <c r="AA889" s="42"/>
      <c r="AB889" s="42"/>
      <c r="AC889" s="42"/>
      <c r="AD889" s="44">
        <f t="shared" si="148"/>
        <v>0</v>
      </c>
      <c r="AF889" s="45"/>
      <c r="AH889" s="45"/>
      <c r="AI889" s="45"/>
      <c r="AJ889" s="45"/>
      <c r="AK889" s="45"/>
      <c r="AL889" s="45"/>
      <c r="AM889" s="45"/>
      <c r="AN889" s="44">
        <f t="shared" si="149"/>
        <v>0</v>
      </c>
      <c r="AP889" s="396">
        <f t="array" ref="AP889">SUMPRODUCT(V$18:V$217*(H$18:H$217=$D889)*(J$18:J$217))</f>
        <v>0</v>
      </c>
      <c r="AQ889" s="397">
        <f t="shared" si="151"/>
        <v>0</v>
      </c>
      <c r="AR889" s="398">
        <f t="shared" si="152"/>
        <v>0</v>
      </c>
      <c r="AS889" s="397">
        <f t="array" ref="AS889">SUMPRODUCT(AF$18:AF$217*(H$18:H$217=$D889)*(J$18:J$217))</f>
        <v>0</v>
      </c>
      <c r="AT889" s="397">
        <f t="shared" si="153"/>
        <v>0</v>
      </c>
      <c r="AU889" s="398">
        <f t="shared" si="154"/>
        <v>0</v>
      </c>
      <c r="AV889" s="399" t="str">
        <f t="shared" si="155"/>
        <v/>
      </c>
    </row>
    <row r="890" spans="1:48" x14ac:dyDescent="0.2">
      <c r="A890" s="46">
        <f t="shared" si="150"/>
        <v>873</v>
      </c>
      <c r="B890" s="378" t="str">
        <f>IFERROR(VLOOKUP(G890,'AM23.Param'!$C$61:$D$407,2,FALSE),"")</f>
        <v/>
      </c>
      <c r="C890" s="379"/>
      <c r="D890" s="380"/>
      <c r="E890" s="379"/>
      <c r="F890" s="380"/>
      <c r="G890" s="379"/>
      <c r="H890" s="380"/>
      <c r="I890" s="381" t="str">
        <f t="shared" si="146"/>
        <v/>
      </c>
      <c r="J890" s="382"/>
      <c r="K890" s="382"/>
      <c r="L890" s="379"/>
      <c r="M890" s="380"/>
      <c r="N890" s="379"/>
      <c r="O890" s="379"/>
      <c r="P890" s="383"/>
      <c r="Q890" s="383"/>
      <c r="R890" s="383"/>
      <c r="S890" s="384">
        <f t="shared" si="147"/>
        <v>0</v>
      </c>
      <c r="U890" s="30">
        <v>873</v>
      </c>
      <c r="V890" s="42"/>
      <c r="X890" s="42"/>
      <c r="Y890" s="42"/>
      <c r="Z890" s="43">
        <f>SUMIFS('AM23.Financial Instruments'!O$7:O$223,'AM23.Financial Instruments'!$M$7:$M$223,D892)</f>
        <v>0</v>
      </c>
      <c r="AA890" s="42"/>
      <c r="AB890" s="42"/>
      <c r="AC890" s="42"/>
      <c r="AD890" s="44">
        <f t="shared" si="148"/>
        <v>0</v>
      </c>
      <c r="AF890" s="45"/>
      <c r="AH890" s="45"/>
      <c r="AI890" s="45"/>
      <c r="AJ890" s="45"/>
      <c r="AK890" s="45"/>
      <c r="AL890" s="45"/>
      <c r="AM890" s="45"/>
      <c r="AN890" s="44">
        <f t="shared" si="149"/>
        <v>0</v>
      </c>
      <c r="AP890" s="396">
        <f t="array" ref="AP890">SUMPRODUCT(V$18:V$217*(H$18:H$217=$D890)*(J$18:J$217))</f>
        <v>0</v>
      </c>
      <c r="AQ890" s="397">
        <f t="shared" si="151"/>
        <v>0</v>
      </c>
      <c r="AR890" s="398">
        <f t="shared" si="152"/>
        <v>0</v>
      </c>
      <c r="AS890" s="397">
        <f t="array" ref="AS890">SUMPRODUCT(AF$18:AF$217*(H$18:H$217=$D890)*(J$18:J$217))</f>
        <v>0</v>
      </c>
      <c r="AT890" s="397">
        <f t="shared" si="153"/>
        <v>0</v>
      </c>
      <c r="AU890" s="398">
        <f t="shared" si="154"/>
        <v>0</v>
      </c>
      <c r="AV890" s="399" t="str">
        <f t="shared" si="155"/>
        <v/>
      </c>
    </row>
    <row r="891" spans="1:48" x14ac:dyDescent="0.2">
      <c r="A891" s="46">
        <f t="shared" si="150"/>
        <v>874</v>
      </c>
      <c r="B891" s="378" t="str">
        <f>IFERROR(VLOOKUP(G891,'AM23.Param'!$C$61:$D$407,2,FALSE),"")</f>
        <v/>
      </c>
      <c r="C891" s="379"/>
      <c r="D891" s="380"/>
      <c r="E891" s="379"/>
      <c r="F891" s="380"/>
      <c r="G891" s="379"/>
      <c r="H891" s="380"/>
      <c r="I891" s="381" t="str">
        <f t="shared" si="146"/>
        <v/>
      </c>
      <c r="J891" s="382"/>
      <c r="K891" s="382"/>
      <c r="L891" s="379"/>
      <c r="M891" s="380"/>
      <c r="N891" s="379"/>
      <c r="O891" s="379"/>
      <c r="P891" s="383"/>
      <c r="Q891" s="383"/>
      <c r="R891" s="383"/>
      <c r="S891" s="384">
        <f t="shared" si="147"/>
        <v>0</v>
      </c>
      <c r="U891" s="30">
        <v>874</v>
      </c>
      <c r="V891" s="42"/>
      <c r="X891" s="42"/>
      <c r="Y891" s="42"/>
      <c r="Z891" s="43">
        <f>SUMIFS('AM23.Financial Instruments'!O$7:O$223,'AM23.Financial Instruments'!$M$7:$M$223,D893)</f>
        <v>0</v>
      </c>
      <c r="AA891" s="42"/>
      <c r="AB891" s="42"/>
      <c r="AC891" s="42"/>
      <c r="AD891" s="44">
        <f t="shared" si="148"/>
        <v>0</v>
      </c>
      <c r="AF891" s="45"/>
      <c r="AH891" s="45"/>
      <c r="AI891" s="45"/>
      <c r="AJ891" s="45"/>
      <c r="AK891" s="45"/>
      <c r="AL891" s="45"/>
      <c r="AM891" s="45"/>
      <c r="AN891" s="44">
        <f t="shared" si="149"/>
        <v>0</v>
      </c>
      <c r="AP891" s="396">
        <f t="array" ref="AP891">SUMPRODUCT(V$18:V$217*(H$18:H$217=$D891)*(J$18:J$217))</f>
        <v>0</v>
      </c>
      <c r="AQ891" s="397">
        <f t="shared" si="151"/>
        <v>0</v>
      </c>
      <c r="AR891" s="398">
        <f t="shared" si="152"/>
        <v>0</v>
      </c>
      <c r="AS891" s="397">
        <f t="array" ref="AS891">SUMPRODUCT(AF$18:AF$217*(H$18:H$217=$D891)*(J$18:J$217))</f>
        <v>0</v>
      </c>
      <c r="AT891" s="397">
        <f t="shared" si="153"/>
        <v>0</v>
      </c>
      <c r="AU891" s="398">
        <f t="shared" si="154"/>
        <v>0</v>
      </c>
      <c r="AV891" s="399" t="str">
        <f t="shared" si="155"/>
        <v/>
      </c>
    </row>
    <row r="892" spans="1:48" x14ac:dyDescent="0.2">
      <c r="A892" s="46">
        <f t="shared" si="150"/>
        <v>875</v>
      </c>
      <c r="B892" s="378" t="str">
        <f>IFERROR(VLOOKUP(G892,'AM23.Param'!$C$61:$D$407,2,FALSE),"")</f>
        <v/>
      </c>
      <c r="C892" s="379"/>
      <c r="D892" s="380"/>
      <c r="E892" s="379"/>
      <c r="F892" s="380"/>
      <c r="G892" s="379"/>
      <c r="H892" s="380"/>
      <c r="I892" s="381" t="str">
        <f t="shared" si="146"/>
        <v/>
      </c>
      <c r="J892" s="382"/>
      <c r="K892" s="382"/>
      <c r="L892" s="379"/>
      <c r="M892" s="380"/>
      <c r="N892" s="379"/>
      <c r="O892" s="379"/>
      <c r="P892" s="383"/>
      <c r="Q892" s="383"/>
      <c r="R892" s="383"/>
      <c r="S892" s="384">
        <f t="shared" si="147"/>
        <v>0</v>
      </c>
      <c r="U892" s="30">
        <v>875</v>
      </c>
      <c r="V892" s="42"/>
      <c r="X892" s="42"/>
      <c r="Y892" s="42"/>
      <c r="Z892" s="43">
        <f>SUMIFS('AM23.Financial Instruments'!O$7:O$223,'AM23.Financial Instruments'!$M$7:$M$223,D894)</f>
        <v>0</v>
      </c>
      <c r="AA892" s="42"/>
      <c r="AB892" s="42"/>
      <c r="AC892" s="42"/>
      <c r="AD892" s="44">
        <f t="shared" si="148"/>
        <v>0</v>
      </c>
      <c r="AF892" s="45"/>
      <c r="AH892" s="45"/>
      <c r="AI892" s="45"/>
      <c r="AJ892" s="45"/>
      <c r="AK892" s="45"/>
      <c r="AL892" s="45"/>
      <c r="AM892" s="45"/>
      <c r="AN892" s="44">
        <f t="shared" si="149"/>
        <v>0</v>
      </c>
      <c r="AP892" s="396">
        <f t="array" ref="AP892">SUMPRODUCT(V$18:V$217*(H$18:H$217=$D892)*(J$18:J$217))</f>
        <v>0</v>
      </c>
      <c r="AQ892" s="397">
        <f t="shared" si="151"/>
        <v>0</v>
      </c>
      <c r="AR892" s="398">
        <f t="shared" si="152"/>
        <v>0</v>
      </c>
      <c r="AS892" s="397">
        <f t="array" ref="AS892">SUMPRODUCT(AF$18:AF$217*(H$18:H$217=$D892)*(J$18:J$217))</f>
        <v>0</v>
      </c>
      <c r="AT892" s="397">
        <f t="shared" si="153"/>
        <v>0</v>
      </c>
      <c r="AU892" s="398">
        <f t="shared" si="154"/>
        <v>0</v>
      </c>
      <c r="AV892" s="399" t="str">
        <f t="shared" si="155"/>
        <v/>
      </c>
    </row>
    <row r="893" spans="1:48" x14ac:dyDescent="0.2">
      <c r="A893" s="46">
        <f t="shared" si="150"/>
        <v>876</v>
      </c>
      <c r="B893" s="378" t="str">
        <f>IFERROR(VLOOKUP(G893,'AM23.Param'!$C$61:$D$407,2,FALSE),"")</f>
        <v/>
      </c>
      <c r="C893" s="379"/>
      <c r="D893" s="380"/>
      <c r="E893" s="379"/>
      <c r="F893" s="380"/>
      <c r="G893" s="379"/>
      <c r="H893" s="380"/>
      <c r="I893" s="381" t="str">
        <f t="shared" si="146"/>
        <v/>
      </c>
      <c r="J893" s="382"/>
      <c r="K893" s="382"/>
      <c r="L893" s="379"/>
      <c r="M893" s="380"/>
      <c r="N893" s="379"/>
      <c r="O893" s="379"/>
      <c r="P893" s="383"/>
      <c r="Q893" s="383"/>
      <c r="R893" s="383"/>
      <c r="S893" s="384">
        <f t="shared" si="147"/>
        <v>0</v>
      </c>
      <c r="U893" s="30">
        <v>876</v>
      </c>
      <c r="V893" s="42"/>
      <c r="X893" s="42"/>
      <c r="Y893" s="42"/>
      <c r="Z893" s="43">
        <f>SUMIFS('AM23.Financial Instruments'!O$7:O$223,'AM23.Financial Instruments'!$M$7:$M$223,D895)</f>
        <v>0</v>
      </c>
      <c r="AA893" s="42"/>
      <c r="AB893" s="42"/>
      <c r="AC893" s="42"/>
      <c r="AD893" s="44">
        <f t="shared" si="148"/>
        <v>0</v>
      </c>
      <c r="AF893" s="45"/>
      <c r="AH893" s="45"/>
      <c r="AI893" s="45"/>
      <c r="AJ893" s="45"/>
      <c r="AK893" s="45"/>
      <c r="AL893" s="45"/>
      <c r="AM893" s="45"/>
      <c r="AN893" s="44">
        <f t="shared" si="149"/>
        <v>0</v>
      </c>
      <c r="AP893" s="396">
        <f t="array" ref="AP893">SUMPRODUCT(V$18:V$217*(H$18:H$217=$D893)*(J$18:J$217))</f>
        <v>0</v>
      </c>
      <c r="AQ893" s="397">
        <f t="shared" si="151"/>
        <v>0</v>
      </c>
      <c r="AR893" s="398">
        <f t="shared" si="152"/>
        <v>0</v>
      </c>
      <c r="AS893" s="397">
        <f t="array" ref="AS893">SUMPRODUCT(AF$18:AF$217*(H$18:H$217=$D893)*(J$18:J$217))</f>
        <v>0</v>
      </c>
      <c r="AT893" s="397">
        <f t="shared" si="153"/>
        <v>0</v>
      </c>
      <c r="AU893" s="398">
        <f t="shared" si="154"/>
        <v>0</v>
      </c>
      <c r="AV893" s="399" t="str">
        <f t="shared" si="155"/>
        <v/>
      </c>
    </row>
    <row r="894" spans="1:48" x14ac:dyDescent="0.2">
      <c r="A894" s="46">
        <f t="shared" si="150"/>
        <v>877</v>
      </c>
      <c r="B894" s="378" t="str">
        <f>IFERROR(VLOOKUP(G894,'AM23.Param'!$C$61:$D$407,2,FALSE),"")</f>
        <v/>
      </c>
      <c r="C894" s="379"/>
      <c r="D894" s="380"/>
      <c r="E894" s="379"/>
      <c r="F894" s="380"/>
      <c r="G894" s="379"/>
      <c r="H894" s="380"/>
      <c r="I894" s="381" t="str">
        <f t="shared" si="146"/>
        <v/>
      </c>
      <c r="J894" s="382"/>
      <c r="K894" s="382"/>
      <c r="L894" s="379"/>
      <c r="M894" s="380"/>
      <c r="N894" s="379"/>
      <c r="O894" s="379"/>
      <c r="P894" s="383"/>
      <c r="Q894" s="383"/>
      <c r="R894" s="383"/>
      <c r="S894" s="384">
        <f t="shared" si="147"/>
        <v>0</v>
      </c>
      <c r="U894" s="30">
        <v>877</v>
      </c>
      <c r="V894" s="42"/>
      <c r="X894" s="42"/>
      <c r="Y894" s="42"/>
      <c r="Z894" s="43">
        <f>SUMIFS('AM23.Financial Instruments'!O$7:O$223,'AM23.Financial Instruments'!$M$7:$M$223,D896)</f>
        <v>0</v>
      </c>
      <c r="AA894" s="42"/>
      <c r="AB894" s="42"/>
      <c r="AC894" s="42"/>
      <c r="AD894" s="44">
        <f t="shared" si="148"/>
        <v>0</v>
      </c>
      <c r="AF894" s="45"/>
      <c r="AH894" s="45"/>
      <c r="AI894" s="45"/>
      <c r="AJ894" s="45"/>
      <c r="AK894" s="45"/>
      <c r="AL894" s="45"/>
      <c r="AM894" s="45"/>
      <c r="AN894" s="44">
        <f t="shared" si="149"/>
        <v>0</v>
      </c>
      <c r="AP894" s="396">
        <f t="array" ref="AP894">SUMPRODUCT(V$18:V$217*(H$18:H$217=$D894)*(J$18:J$217))</f>
        <v>0</v>
      </c>
      <c r="AQ894" s="397">
        <f t="shared" si="151"/>
        <v>0</v>
      </c>
      <c r="AR894" s="398">
        <f t="shared" si="152"/>
        <v>0</v>
      </c>
      <c r="AS894" s="397">
        <f t="array" ref="AS894">SUMPRODUCT(AF$18:AF$217*(H$18:H$217=$D894)*(J$18:J$217))</f>
        <v>0</v>
      </c>
      <c r="AT894" s="397">
        <f t="shared" si="153"/>
        <v>0</v>
      </c>
      <c r="AU894" s="398">
        <f t="shared" si="154"/>
        <v>0</v>
      </c>
      <c r="AV894" s="399" t="str">
        <f t="shared" si="155"/>
        <v/>
      </c>
    </row>
    <row r="895" spans="1:48" x14ac:dyDescent="0.2">
      <c r="A895" s="46">
        <f t="shared" si="150"/>
        <v>878</v>
      </c>
      <c r="B895" s="378" t="str">
        <f>IFERROR(VLOOKUP(G895,'AM23.Param'!$C$61:$D$407,2,FALSE),"")</f>
        <v/>
      </c>
      <c r="C895" s="379"/>
      <c r="D895" s="380"/>
      <c r="E895" s="379"/>
      <c r="F895" s="380"/>
      <c r="G895" s="379"/>
      <c r="H895" s="380"/>
      <c r="I895" s="381" t="str">
        <f t="shared" si="146"/>
        <v/>
      </c>
      <c r="J895" s="382"/>
      <c r="K895" s="382"/>
      <c r="L895" s="379"/>
      <c r="M895" s="380"/>
      <c r="N895" s="379"/>
      <c r="O895" s="379"/>
      <c r="P895" s="383"/>
      <c r="Q895" s="383"/>
      <c r="R895" s="383"/>
      <c r="S895" s="384">
        <f t="shared" si="147"/>
        <v>0</v>
      </c>
      <c r="U895" s="30">
        <v>878</v>
      </c>
      <c r="V895" s="42"/>
      <c r="X895" s="42"/>
      <c r="Y895" s="42"/>
      <c r="Z895" s="43">
        <f>SUMIFS('AM23.Financial Instruments'!O$7:O$223,'AM23.Financial Instruments'!$M$7:$M$223,D897)</f>
        <v>0</v>
      </c>
      <c r="AA895" s="42"/>
      <c r="AB895" s="42"/>
      <c r="AC895" s="42"/>
      <c r="AD895" s="44">
        <f t="shared" si="148"/>
        <v>0</v>
      </c>
      <c r="AF895" s="45"/>
      <c r="AH895" s="45"/>
      <c r="AI895" s="45"/>
      <c r="AJ895" s="45"/>
      <c r="AK895" s="45"/>
      <c r="AL895" s="45"/>
      <c r="AM895" s="45"/>
      <c r="AN895" s="44">
        <f t="shared" si="149"/>
        <v>0</v>
      </c>
      <c r="AP895" s="396">
        <f t="array" ref="AP895">SUMPRODUCT(V$18:V$217*(H$18:H$217=$D895)*(J$18:J$217))</f>
        <v>0</v>
      </c>
      <c r="AQ895" s="397">
        <f t="shared" si="151"/>
        <v>0</v>
      </c>
      <c r="AR895" s="398">
        <f t="shared" si="152"/>
        <v>0</v>
      </c>
      <c r="AS895" s="397">
        <f t="array" ref="AS895">SUMPRODUCT(AF$18:AF$217*(H$18:H$217=$D895)*(J$18:J$217))</f>
        <v>0</v>
      </c>
      <c r="AT895" s="397">
        <f t="shared" si="153"/>
        <v>0</v>
      </c>
      <c r="AU895" s="398">
        <f t="shared" si="154"/>
        <v>0</v>
      </c>
      <c r="AV895" s="399" t="str">
        <f t="shared" si="155"/>
        <v/>
      </c>
    </row>
    <row r="896" spans="1:48" x14ac:dyDescent="0.2">
      <c r="A896" s="46">
        <f t="shared" si="150"/>
        <v>879</v>
      </c>
      <c r="B896" s="378" t="str">
        <f>IFERROR(VLOOKUP(G896,'AM23.Param'!$C$61:$D$407,2,FALSE),"")</f>
        <v/>
      </c>
      <c r="C896" s="379"/>
      <c r="D896" s="380"/>
      <c r="E896" s="379"/>
      <c r="F896" s="380"/>
      <c r="G896" s="379"/>
      <c r="H896" s="380"/>
      <c r="I896" s="381" t="str">
        <f t="shared" si="146"/>
        <v/>
      </c>
      <c r="J896" s="382"/>
      <c r="K896" s="382"/>
      <c r="L896" s="379"/>
      <c r="M896" s="380"/>
      <c r="N896" s="379"/>
      <c r="O896" s="379"/>
      <c r="P896" s="383"/>
      <c r="Q896" s="383"/>
      <c r="R896" s="383"/>
      <c r="S896" s="384">
        <f t="shared" si="147"/>
        <v>0</v>
      </c>
      <c r="U896" s="30">
        <v>879</v>
      </c>
      <c r="V896" s="42"/>
      <c r="X896" s="42"/>
      <c r="Y896" s="42"/>
      <c r="Z896" s="43">
        <f>SUMIFS('AM23.Financial Instruments'!O$7:O$223,'AM23.Financial Instruments'!$M$7:$M$223,D898)</f>
        <v>0</v>
      </c>
      <c r="AA896" s="42"/>
      <c r="AB896" s="42"/>
      <c r="AC896" s="42"/>
      <c r="AD896" s="44">
        <f t="shared" si="148"/>
        <v>0</v>
      </c>
      <c r="AF896" s="45"/>
      <c r="AH896" s="45"/>
      <c r="AI896" s="45"/>
      <c r="AJ896" s="45"/>
      <c r="AK896" s="45"/>
      <c r="AL896" s="45"/>
      <c r="AM896" s="45"/>
      <c r="AN896" s="44">
        <f t="shared" si="149"/>
        <v>0</v>
      </c>
      <c r="AP896" s="396">
        <f t="array" ref="AP896">SUMPRODUCT(V$18:V$217*(H$18:H$217=$D896)*(J$18:J$217))</f>
        <v>0</v>
      </c>
      <c r="AQ896" s="397">
        <f t="shared" si="151"/>
        <v>0</v>
      </c>
      <c r="AR896" s="398">
        <f t="shared" si="152"/>
        <v>0</v>
      </c>
      <c r="AS896" s="397">
        <f t="array" ref="AS896">SUMPRODUCT(AF$18:AF$217*(H$18:H$217=$D896)*(J$18:J$217))</f>
        <v>0</v>
      </c>
      <c r="AT896" s="397">
        <f t="shared" si="153"/>
        <v>0</v>
      </c>
      <c r="AU896" s="398">
        <f t="shared" si="154"/>
        <v>0</v>
      </c>
      <c r="AV896" s="399" t="str">
        <f t="shared" si="155"/>
        <v/>
      </c>
    </row>
    <row r="897" spans="1:48" x14ac:dyDescent="0.2">
      <c r="A897" s="46">
        <f t="shared" si="150"/>
        <v>880</v>
      </c>
      <c r="B897" s="378" t="str">
        <f>IFERROR(VLOOKUP(G897,'AM23.Param'!$C$61:$D$407,2,FALSE),"")</f>
        <v/>
      </c>
      <c r="C897" s="379"/>
      <c r="D897" s="380"/>
      <c r="E897" s="379"/>
      <c r="F897" s="380"/>
      <c r="G897" s="379"/>
      <c r="H897" s="380"/>
      <c r="I897" s="381" t="str">
        <f t="shared" si="146"/>
        <v/>
      </c>
      <c r="J897" s="382"/>
      <c r="K897" s="382"/>
      <c r="L897" s="379"/>
      <c r="M897" s="380"/>
      <c r="N897" s="379"/>
      <c r="O897" s="379"/>
      <c r="P897" s="383"/>
      <c r="Q897" s="383"/>
      <c r="R897" s="383"/>
      <c r="S897" s="384">
        <f t="shared" si="147"/>
        <v>0</v>
      </c>
      <c r="U897" s="30">
        <v>880</v>
      </c>
      <c r="V897" s="42"/>
      <c r="X897" s="42"/>
      <c r="Y897" s="42"/>
      <c r="Z897" s="43">
        <f>SUMIFS('AM23.Financial Instruments'!O$7:O$223,'AM23.Financial Instruments'!$M$7:$M$223,D899)</f>
        <v>0</v>
      </c>
      <c r="AA897" s="42"/>
      <c r="AB897" s="42"/>
      <c r="AC897" s="42"/>
      <c r="AD897" s="44">
        <f t="shared" si="148"/>
        <v>0</v>
      </c>
      <c r="AF897" s="45"/>
      <c r="AH897" s="45"/>
      <c r="AI897" s="45"/>
      <c r="AJ897" s="45"/>
      <c r="AK897" s="45"/>
      <c r="AL897" s="45"/>
      <c r="AM897" s="45"/>
      <c r="AN897" s="44">
        <f t="shared" si="149"/>
        <v>0</v>
      </c>
      <c r="AP897" s="396">
        <f t="array" ref="AP897">SUMPRODUCT(V$18:V$217*(H$18:H$217=$D897)*(J$18:J$217))</f>
        <v>0</v>
      </c>
      <c r="AQ897" s="397">
        <f t="shared" si="151"/>
        <v>0</v>
      </c>
      <c r="AR897" s="398">
        <f t="shared" si="152"/>
        <v>0</v>
      </c>
      <c r="AS897" s="397">
        <f t="array" ref="AS897">SUMPRODUCT(AF$18:AF$217*(H$18:H$217=$D897)*(J$18:J$217))</f>
        <v>0</v>
      </c>
      <c r="AT897" s="397">
        <f t="shared" si="153"/>
        <v>0</v>
      </c>
      <c r="AU897" s="398">
        <f t="shared" si="154"/>
        <v>0</v>
      </c>
      <c r="AV897" s="399" t="str">
        <f t="shared" si="155"/>
        <v/>
      </c>
    </row>
    <row r="898" spans="1:48" x14ac:dyDescent="0.2">
      <c r="A898" s="46">
        <f t="shared" si="150"/>
        <v>881</v>
      </c>
      <c r="B898" s="378" t="str">
        <f>IFERROR(VLOOKUP(G898,'AM23.Param'!$C$61:$D$407,2,FALSE),"")</f>
        <v/>
      </c>
      <c r="C898" s="379"/>
      <c r="D898" s="380"/>
      <c r="E898" s="379"/>
      <c r="F898" s="380"/>
      <c r="G898" s="379"/>
      <c r="H898" s="380"/>
      <c r="I898" s="381" t="str">
        <f t="shared" si="146"/>
        <v/>
      </c>
      <c r="J898" s="382"/>
      <c r="K898" s="382"/>
      <c r="L898" s="379"/>
      <c r="M898" s="380"/>
      <c r="N898" s="379"/>
      <c r="O898" s="379"/>
      <c r="P898" s="383"/>
      <c r="Q898" s="383"/>
      <c r="R898" s="383"/>
      <c r="S898" s="384">
        <f t="shared" si="147"/>
        <v>0</v>
      </c>
      <c r="U898" s="30">
        <v>881</v>
      </c>
      <c r="V898" s="42"/>
      <c r="X898" s="42"/>
      <c r="Y898" s="42"/>
      <c r="Z898" s="43">
        <f>SUMIFS('AM23.Financial Instruments'!O$7:O$223,'AM23.Financial Instruments'!$M$7:$M$223,D900)</f>
        <v>0</v>
      </c>
      <c r="AA898" s="42"/>
      <c r="AB898" s="42"/>
      <c r="AC898" s="42"/>
      <c r="AD898" s="44">
        <f t="shared" si="148"/>
        <v>0</v>
      </c>
      <c r="AF898" s="45"/>
      <c r="AH898" s="45"/>
      <c r="AI898" s="45"/>
      <c r="AJ898" s="45"/>
      <c r="AK898" s="45"/>
      <c r="AL898" s="45"/>
      <c r="AM898" s="45"/>
      <c r="AN898" s="44">
        <f t="shared" si="149"/>
        <v>0</v>
      </c>
      <c r="AP898" s="396">
        <f t="array" ref="AP898">SUMPRODUCT(V$18:V$217*(H$18:H$217=$D898)*(J$18:J$217))</f>
        <v>0</v>
      </c>
      <c r="AQ898" s="397">
        <f t="shared" si="151"/>
        <v>0</v>
      </c>
      <c r="AR898" s="398">
        <f t="shared" si="152"/>
        <v>0</v>
      </c>
      <c r="AS898" s="397">
        <f t="array" ref="AS898">SUMPRODUCT(AF$18:AF$217*(H$18:H$217=$D898)*(J$18:J$217))</f>
        <v>0</v>
      </c>
      <c r="AT898" s="397">
        <f t="shared" si="153"/>
        <v>0</v>
      </c>
      <c r="AU898" s="398">
        <f t="shared" si="154"/>
        <v>0</v>
      </c>
      <c r="AV898" s="399" t="str">
        <f t="shared" si="155"/>
        <v/>
      </c>
    </row>
    <row r="899" spans="1:48" x14ac:dyDescent="0.2">
      <c r="A899" s="46">
        <f t="shared" si="150"/>
        <v>882</v>
      </c>
      <c r="B899" s="378" t="str">
        <f>IFERROR(VLOOKUP(G899,'AM23.Param'!$C$61:$D$407,2,FALSE),"")</f>
        <v/>
      </c>
      <c r="C899" s="379"/>
      <c r="D899" s="380"/>
      <c r="E899" s="379"/>
      <c r="F899" s="380"/>
      <c r="G899" s="379"/>
      <c r="H899" s="380"/>
      <c r="I899" s="381" t="str">
        <f t="shared" si="146"/>
        <v/>
      </c>
      <c r="J899" s="382"/>
      <c r="K899" s="382"/>
      <c r="L899" s="379"/>
      <c r="M899" s="380"/>
      <c r="N899" s="379"/>
      <c r="O899" s="379"/>
      <c r="P899" s="383"/>
      <c r="Q899" s="383"/>
      <c r="R899" s="383"/>
      <c r="S899" s="384">
        <f t="shared" si="147"/>
        <v>0</v>
      </c>
      <c r="U899" s="30">
        <v>882</v>
      </c>
      <c r="V899" s="42"/>
      <c r="X899" s="42"/>
      <c r="Y899" s="42"/>
      <c r="Z899" s="43">
        <f>SUMIFS('AM23.Financial Instruments'!O$7:O$223,'AM23.Financial Instruments'!$M$7:$M$223,D901)</f>
        <v>0</v>
      </c>
      <c r="AA899" s="42"/>
      <c r="AB899" s="42"/>
      <c r="AC899" s="42"/>
      <c r="AD899" s="44">
        <f t="shared" si="148"/>
        <v>0</v>
      </c>
      <c r="AF899" s="45"/>
      <c r="AH899" s="45"/>
      <c r="AI899" s="45"/>
      <c r="AJ899" s="45"/>
      <c r="AK899" s="45"/>
      <c r="AL899" s="45"/>
      <c r="AM899" s="45"/>
      <c r="AN899" s="44">
        <f t="shared" si="149"/>
        <v>0</v>
      </c>
      <c r="AP899" s="396">
        <f t="array" ref="AP899">SUMPRODUCT(V$18:V$217*(H$18:H$217=$D899)*(J$18:J$217))</f>
        <v>0</v>
      </c>
      <c r="AQ899" s="397">
        <f t="shared" si="151"/>
        <v>0</v>
      </c>
      <c r="AR899" s="398">
        <f t="shared" si="152"/>
        <v>0</v>
      </c>
      <c r="AS899" s="397">
        <f t="array" ref="AS899">SUMPRODUCT(AF$18:AF$217*(H$18:H$217=$D899)*(J$18:J$217))</f>
        <v>0</v>
      </c>
      <c r="AT899" s="397">
        <f t="shared" si="153"/>
        <v>0</v>
      </c>
      <c r="AU899" s="398">
        <f t="shared" si="154"/>
        <v>0</v>
      </c>
      <c r="AV899" s="399" t="str">
        <f t="shared" si="155"/>
        <v/>
      </c>
    </row>
    <row r="900" spans="1:48" x14ac:dyDescent="0.2">
      <c r="A900" s="46">
        <f t="shared" si="150"/>
        <v>883</v>
      </c>
      <c r="B900" s="378" t="str">
        <f>IFERROR(VLOOKUP(G900,'AM23.Param'!$C$61:$D$407,2,FALSE),"")</f>
        <v/>
      </c>
      <c r="C900" s="379"/>
      <c r="D900" s="380"/>
      <c r="E900" s="379"/>
      <c r="F900" s="380"/>
      <c r="G900" s="379"/>
      <c r="H900" s="380"/>
      <c r="I900" s="381" t="str">
        <f t="shared" si="146"/>
        <v/>
      </c>
      <c r="J900" s="382"/>
      <c r="K900" s="382"/>
      <c r="L900" s="379"/>
      <c r="M900" s="380"/>
      <c r="N900" s="379"/>
      <c r="O900" s="379"/>
      <c r="P900" s="383"/>
      <c r="Q900" s="383"/>
      <c r="R900" s="383"/>
      <c r="S900" s="384">
        <f t="shared" si="147"/>
        <v>0</v>
      </c>
      <c r="U900" s="30">
        <v>883</v>
      </c>
      <c r="V900" s="42"/>
      <c r="X900" s="42"/>
      <c r="Y900" s="42"/>
      <c r="Z900" s="43">
        <f>SUMIFS('AM23.Financial Instruments'!O$7:O$223,'AM23.Financial Instruments'!$M$7:$M$223,D902)</f>
        <v>0</v>
      </c>
      <c r="AA900" s="42"/>
      <c r="AB900" s="42"/>
      <c r="AC900" s="42"/>
      <c r="AD900" s="44">
        <f t="shared" si="148"/>
        <v>0</v>
      </c>
      <c r="AF900" s="45"/>
      <c r="AH900" s="45"/>
      <c r="AI900" s="45"/>
      <c r="AJ900" s="45"/>
      <c r="AK900" s="45"/>
      <c r="AL900" s="45"/>
      <c r="AM900" s="45"/>
      <c r="AN900" s="44">
        <f t="shared" si="149"/>
        <v>0</v>
      </c>
      <c r="AP900" s="396">
        <f t="array" ref="AP900">SUMPRODUCT(V$18:V$217*(H$18:H$217=$D900)*(J$18:J$217))</f>
        <v>0</v>
      </c>
      <c r="AQ900" s="397">
        <f t="shared" si="151"/>
        <v>0</v>
      </c>
      <c r="AR900" s="398">
        <f t="shared" si="152"/>
        <v>0</v>
      </c>
      <c r="AS900" s="397">
        <f t="array" ref="AS900">SUMPRODUCT(AF$18:AF$217*(H$18:H$217=$D900)*(J$18:J$217))</f>
        <v>0</v>
      </c>
      <c r="AT900" s="397">
        <f t="shared" si="153"/>
        <v>0</v>
      </c>
      <c r="AU900" s="398">
        <f t="shared" si="154"/>
        <v>0</v>
      </c>
      <c r="AV900" s="399" t="str">
        <f t="shared" si="155"/>
        <v/>
      </c>
    </row>
    <row r="901" spans="1:48" x14ac:dyDescent="0.2">
      <c r="A901" s="46">
        <f t="shared" si="150"/>
        <v>884</v>
      </c>
      <c r="B901" s="378" t="str">
        <f>IFERROR(VLOOKUP(G901,'AM23.Param'!$C$61:$D$407,2,FALSE),"")</f>
        <v/>
      </c>
      <c r="C901" s="379"/>
      <c r="D901" s="380"/>
      <c r="E901" s="379"/>
      <c r="F901" s="380"/>
      <c r="G901" s="379"/>
      <c r="H901" s="380"/>
      <c r="I901" s="381" t="str">
        <f t="shared" si="146"/>
        <v/>
      </c>
      <c r="J901" s="382"/>
      <c r="K901" s="382"/>
      <c r="L901" s="379"/>
      <c r="M901" s="380"/>
      <c r="N901" s="379"/>
      <c r="O901" s="379"/>
      <c r="P901" s="383"/>
      <c r="Q901" s="383"/>
      <c r="R901" s="383"/>
      <c r="S901" s="384">
        <f t="shared" si="147"/>
        <v>0</v>
      </c>
      <c r="U901" s="30">
        <v>884</v>
      </c>
      <c r="V901" s="42"/>
      <c r="X901" s="42"/>
      <c r="Y901" s="42"/>
      <c r="Z901" s="43">
        <f>SUMIFS('AM23.Financial Instruments'!O$7:O$223,'AM23.Financial Instruments'!$M$7:$M$223,D903)</f>
        <v>0</v>
      </c>
      <c r="AA901" s="42"/>
      <c r="AB901" s="42"/>
      <c r="AC901" s="42"/>
      <c r="AD901" s="44">
        <f t="shared" si="148"/>
        <v>0</v>
      </c>
      <c r="AF901" s="45"/>
      <c r="AH901" s="45"/>
      <c r="AI901" s="45"/>
      <c r="AJ901" s="45"/>
      <c r="AK901" s="45"/>
      <c r="AL901" s="45"/>
      <c r="AM901" s="45"/>
      <c r="AN901" s="44">
        <f t="shared" si="149"/>
        <v>0</v>
      </c>
      <c r="AP901" s="396">
        <f t="array" ref="AP901">SUMPRODUCT(V$18:V$217*(H$18:H$217=$D901)*(J$18:J$217))</f>
        <v>0</v>
      </c>
      <c r="AQ901" s="397">
        <f t="shared" si="151"/>
        <v>0</v>
      </c>
      <c r="AR901" s="398">
        <f t="shared" si="152"/>
        <v>0</v>
      </c>
      <c r="AS901" s="397">
        <f t="array" ref="AS901">SUMPRODUCT(AF$18:AF$217*(H$18:H$217=$D901)*(J$18:J$217))</f>
        <v>0</v>
      </c>
      <c r="AT901" s="397">
        <f t="shared" si="153"/>
        <v>0</v>
      </c>
      <c r="AU901" s="398">
        <f t="shared" si="154"/>
        <v>0</v>
      </c>
      <c r="AV901" s="399" t="str">
        <f t="shared" si="155"/>
        <v/>
      </c>
    </row>
    <row r="902" spans="1:48" x14ac:dyDescent="0.2">
      <c r="A902" s="46">
        <f t="shared" si="150"/>
        <v>885</v>
      </c>
      <c r="B902" s="378" t="str">
        <f>IFERROR(VLOOKUP(G902,'AM23.Param'!$C$61:$D$407,2,FALSE),"")</f>
        <v/>
      </c>
      <c r="C902" s="379"/>
      <c r="D902" s="380"/>
      <c r="E902" s="379"/>
      <c r="F902" s="380"/>
      <c r="G902" s="379"/>
      <c r="H902" s="380"/>
      <c r="I902" s="381" t="str">
        <f t="shared" si="146"/>
        <v/>
      </c>
      <c r="J902" s="382"/>
      <c r="K902" s="382"/>
      <c r="L902" s="379"/>
      <c r="M902" s="380"/>
      <c r="N902" s="379"/>
      <c r="O902" s="379"/>
      <c r="P902" s="383"/>
      <c r="Q902" s="383"/>
      <c r="R902" s="383"/>
      <c r="S902" s="384">
        <f t="shared" si="147"/>
        <v>0</v>
      </c>
      <c r="U902" s="30">
        <v>885</v>
      </c>
      <c r="V902" s="42"/>
      <c r="X902" s="42"/>
      <c r="Y902" s="42"/>
      <c r="Z902" s="43">
        <f>SUMIFS('AM23.Financial Instruments'!O$7:O$223,'AM23.Financial Instruments'!$M$7:$M$223,D904)</f>
        <v>0</v>
      </c>
      <c r="AA902" s="42"/>
      <c r="AB902" s="42"/>
      <c r="AC902" s="42"/>
      <c r="AD902" s="44">
        <f t="shared" si="148"/>
        <v>0</v>
      </c>
      <c r="AF902" s="45"/>
      <c r="AH902" s="45"/>
      <c r="AI902" s="45"/>
      <c r="AJ902" s="45"/>
      <c r="AK902" s="45"/>
      <c r="AL902" s="45"/>
      <c r="AM902" s="45"/>
      <c r="AN902" s="44">
        <f t="shared" si="149"/>
        <v>0</v>
      </c>
      <c r="AP902" s="396">
        <f t="array" ref="AP902">SUMPRODUCT(V$18:V$217*(H$18:H$217=$D902)*(J$18:J$217))</f>
        <v>0</v>
      </c>
      <c r="AQ902" s="397">
        <f t="shared" si="151"/>
        <v>0</v>
      </c>
      <c r="AR902" s="398">
        <f t="shared" si="152"/>
        <v>0</v>
      </c>
      <c r="AS902" s="397">
        <f t="array" ref="AS902">SUMPRODUCT(AF$18:AF$217*(H$18:H$217=$D902)*(J$18:J$217))</f>
        <v>0</v>
      </c>
      <c r="AT902" s="397">
        <f t="shared" si="153"/>
        <v>0</v>
      </c>
      <c r="AU902" s="398">
        <f t="shared" si="154"/>
        <v>0</v>
      </c>
      <c r="AV902" s="399" t="str">
        <f t="shared" si="155"/>
        <v/>
      </c>
    </row>
    <row r="903" spans="1:48" x14ac:dyDescent="0.2">
      <c r="A903" s="46">
        <f t="shared" si="150"/>
        <v>886</v>
      </c>
      <c r="B903" s="378" t="str">
        <f>IFERROR(VLOOKUP(G903,'AM23.Param'!$C$61:$D$407,2,FALSE),"")</f>
        <v/>
      </c>
      <c r="C903" s="379"/>
      <c r="D903" s="380"/>
      <c r="E903" s="379"/>
      <c r="F903" s="380"/>
      <c r="G903" s="379"/>
      <c r="H903" s="380"/>
      <c r="I903" s="381" t="str">
        <f t="shared" si="146"/>
        <v/>
      </c>
      <c r="J903" s="382"/>
      <c r="K903" s="382"/>
      <c r="L903" s="379"/>
      <c r="M903" s="380"/>
      <c r="N903" s="379"/>
      <c r="O903" s="379"/>
      <c r="P903" s="383"/>
      <c r="Q903" s="383"/>
      <c r="R903" s="383"/>
      <c r="S903" s="384">
        <f t="shared" si="147"/>
        <v>0</v>
      </c>
      <c r="U903" s="30">
        <v>886</v>
      </c>
      <c r="V903" s="42"/>
      <c r="X903" s="42"/>
      <c r="Y903" s="42"/>
      <c r="Z903" s="43">
        <f>SUMIFS('AM23.Financial Instruments'!O$7:O$223,'AM23.Financial Instruments'!$M$7:$M$223,D905)</f>
        <v>0</v>
      </c>
      <c r="AA903" s="42"/>
      <c r="AB903" s="42"/>
      <c r="AC903" s="42"/>
      <c r="AD903" s="44">
        <f t="shared" si="148"/>
        <v>0</v>
      </c>
      <c r="AF903" s="45"/>
      <c r="AH903" s="45"/>
      <c r="AI903" s="45"/>
      <c r="AJ903" s="45"/>
      <c r="AK903" s="45"/>
      <c r="AL903" s="45"/>
      <c r="AM903" s="45"/>
      <c r="AN903" s="44">
        <f t="shared" si="149"/>
        <v>0</v>
      </c>
      <c r="AP903" s="396">
        <f t="array" ref="AP903">SUMPRODUCT(V$18:V$217*(H$18:H$217=$D903)*(J$18:J$217))</f>
        <v>0</v>
      </c>
      <c r="AQ903" s="397">
        <f t="shared" si="151"/>
        <v>0</v>
      </c>
      <c r="AR903" s="398">
        <f t="shared" si="152"/>
        <v>0</v>
      </c>
      <c r="AS903" s="397">
        <f t="array" ref="AS903">SUMPRODUCT(AF$18:AF$217*(H$18:H$217=$D903)*(J$18:J$217))</f>
        <v>0</v>
      </c>
      <c r="AT903" s="397">
        <f t="shared" si="153"/>
        <v>0</v>
      </c>
      <c r="AU903" s="398">
        <f t="shared" si="154"/>
        <v>0</v>
      </c>
      <c r="AV903" s="399" t="str">
        <f t="shared" si="155"/>
        <v/>
      </c>
    </row>
    <row r="904" spans="1:48" x14ac:dyDescent="0.2">
      <c r="A904" s="46">
        <f t="shared" si="150"/>
        <v>887</v>
      </c>
      <c r="B904" s="378" t="str">
        <f>IFERROR(VLOOKUP(G904,'AM23.Param'!$C$61:$D$407,2,FALSE),"")</f>
        <v/>
      </c>
      <c r="C904" s="379"/>
      <c r="D904" s="380"/>
      <c r="E904" s="379"/>
      <c r="F904" s="380"/>
      <c r="G904" s="379"/>
      <c r="H904" s="380"/>
      <c r="I904" s="381" t="str">
        <f t="shared" si="146"/>
        <v/>
      </c>
      <c r="J904" s="382"/>
      <c r="K904" s="382"/>
      <c r="L904" s="379"/>
      <c r="M904" s="380"/>
      <c r="N904" s="379"/>
      <c r="O904" s="379"/>
      <c r="P904" s="383"/>
      <c r="Q904" s="383"/>
      <c r="R904" s="383"/>
      <c r="S904" s="384">
        <f t="shared" si="147"/>
        <v>0</v>
      </c>
      <c r="U904" s="30">
        <v>887</v>
      </c>
      <c r="V904" s="42"/>
      <c r="X904" s="42"/>
      <c r="Y904" s="42"/>
      <c r="Z904" s="43">
        <f>SUMIFS('AM23.Financial Instruments'!O$7:O$223,'AM23.Financial Instruments'!$M$7:$M$223,D906)</f>
        <v>0</v>
      </c>
      <c r="AA904" s="42"/>
      <c r="AB904" s="42"/>
      <c r="AC904" s="42"/>
      <c r="AD904" s="44">
        <f t="shared" si="148"/>
        <v>0</v>
      </c>
      <c r="AF904" s="45"/>
      <c r="AH904" s="45"/>
      <c r="AI904" s="45"/>
      <c r="AJ904" s="45"/>
      <c r="AK904" s="45"/>
      <c r="AL904" s="45"/>
      <c r="AM904" s="45"/>
      <c r="AN904" s="44">
        <f t="shared" si="149"/>
        <v>0</v>
      </c>
      <c r="AP904" s="396">
        <f t="array" ref="AP904">SUMPRODUCT(V$18:V$217*(H$18:H$217=$D904)*(J$18:J$217))</f>
        <v>0</v>
      </c>
      <c r="AQ904" s="397">
        <f t="shared" si="151"/>
        <v>0</v>
      </c>
      <c r="AR904" s="398">
        <f t="shared" si="152"/>
        <v>0</v>
      </c>
      <c r="AS904" s="397">
        <f t="array" ref="AS904">SUMPRODUCT(AF$18:AF$217*(H$18:H$217=$D904)*(J$18:J$217))</f>
        <v>0</v>
      </c>
      <c r="AT904" s="397">
        <f t="shared" si="153"/>
        <v>0</v>
      </c>
      <c r="AU904" s="398">
        <f t="shared" si="154"/>
        <v>0</v>
      </c>
      <c r="AV904" s="399" t="str">
        <f t="shared" si="155"/>
        <v/>
      </c>
    </row>
    <row r="905" spans="1:48" x14ac:dyDescent="0.2">
      <c r="A905" s="46">
        <f t="shared" si="150"/>
        <v>888</v>
      </c>
      <c r="B905" s="378" t="str">
        <f>IFERROR(VLOOKUP(G905,'AM23.Param'!$C$61:$D$407,2,FALSE),"")</f>
        <v/>
      </c>
      <c r="C905" s="379"/>
      <c r="D905" s="380"/>
      <c r="E905" s="379"/>
      <c r="F905" s="380"/>
      <c r="G905" s="379"/>
      <c r="H905" s="380"/>
      <c r="I905" s="381" t="str">
        <f t="shared" si="146"/>
        <v/>
      </c>
      <c r="J905" s="382"/>
      <c r="K905" s="382"/>
      <c r="L905" s="379"/>
      <c r="M905" s="380"/>
      <c r="N905" s="379"/>
      <c r="O905" s="379"/>
      <c r="P905" s="383"/>
      <c r="Q905" s="383"/>
      <c r="R905" s="383"/>
      <c r="S905" s="384">
        <f t="shared" si="147"/>
        <v>0</v>
      </c>
      <c r="U905" s="30">
        <v>888</v>
      </c>
      <c r="V905" s="42"/>
      <c r="X905" s="42"/>
      <c r="Y905" s="42"/>
      <c r="Z905" s="43">
        <f>SUMIFS('AM23.Financial Instruments'!O$7:O$223,'AM23.Financial Instruments'!$M$7:$M$223,D907)</f>
        <v>0</v>
      </c>
      <c r="AA905" s="42"/>
      <c r="AB905" s="42"/>
      <c r="AC905" s="42"/>
      <c r="AD905" s="44">
        <f t="shared" si="148"/>
        <v>0</v>
      </c>
      <c r="AF905" s="45"/>
      <c r="AH905" s="45"/>
      <c r="AI905" s="45"/>
      <c r="AJ905" s="45"/>
      <c r="AK905" s="45"/>
      <c r="AL905" s="45"/>
      <c r="AM905" s="45"/>
      <c r="AN905" s="44">
        <f t="shared" si="149"/>
        <v>0</v>
      </c>
      <c r="AP905" s="396">
        <f t="array" ref="AP905">SUMPRODUCT(V$18:V$217*(H$18:H$217=$D905)*(J$18:J$217))</f>
        <v>0</v>
      </c>
      <c r="AQ905" s="397">
        <f t="shared" si="151"/>
        <v>0</v>
      </c>
      <c r="AR905" s="398">
        <f t="shared" si="152"/>
        <v>0</v>
      </c>
      <c r="AS905" s="397">
        <f t="array" ref="AS905">SUMPRODUCT(AF$18:AF$217*(H$18:H$217=$D905)*(J$18:J$217))</f>
        <v>0</v>
      </c>
      <c r="AT905" s="397">
        <f t="shared" si="153"/>
        <v>0</v>
      </c>
      <c r="AU905" s="398">
        <f t="shared" si="154"/>
        <v>0</v>
      </c>
      <c r="AV905" s="399" t="str">
        <f t="shared" si="155"/>
        <v/>
      </c>
    </row>
    <row r="906" spans="1:48" x14ac:dyDescent="0.2">
      <c r="A906" s="46">
        <f t="shared" si="150"/>
        <v>889</v>
      </c>
      <c r="B906" s="378" t="str">
        <f>IFERROR(VLOOKUP(G906,'AM23.Param'!$C$61:$D$407,2,FALSE),"")</f>
        <v/>
      </c>
      <c r="C906" s="379"/>
      <c r="D906" s="380"/>
      <c r="E906" s="379"/>
      <c r="F906" s="380"/>
      <c r="G906" s="379"/>
      <c r="H906" s="380"/>
      <c r="I906" s="381" t="str">
        <f t="shared" si="146"/>
        <v/>
      </c>
      <c r="J906" s="382"/>
      <c r="K906" s="382"/>
      <c r="L906" s="379"/>
      <c r="M906" s="380"/>
      <c r="N906" s="379"/>
      <c r="O906" s="379"/>
      <c r="P906" s="383"/>
      <c r="Q906" s="383"/>
      <c r="R906" s="383"/>
      <c r="S906" s="384">
        <f t="shared" si="147"/>
        <v>0</v>
      </c>
      <c r="U906" s="30">
        <v>889</v>
      </c>
      <c r="V906" s="42"/>
      <c r="X906" s="42"/>
      <c r="Y906" s="42"/>
      <c r="Z906" s="43">
        <f>SUMIFS('AM23.Financial Instruments'!O$7:O$223,'AM23.Financial Instruments'!$M$7:$M$223,D908)</f>
        <v>0</v>
      </c>
      <c r="AA906" s="42"/>
      <c r="AB906" s="42"/>
      <c r="AC906" s="42"/>
      <c r="AD906" s="44">
        <f t="shared" si="148"/>
        <v>0</v>
      </c>
      <c r="AF906" s="45"/>
      <c r="AH906" s="45"/>
      <c r="AI906" s="45"/>
      <c r="AJ906" s="45"/>
      <c r="AK906" s="45"/>
      <c r="AL906" s="45"/>
      <c r="AM906" s="45"/>
      <c r="AN906" s="44">
        <f t="shared" si="149"/>
        <v>0</v>
      </c>
      <c r="AP906" s="396">
        <f t="array" ref="AP906">SUMPRODUCT(V$18:V$217*(H$18:H$217=$D906)*(J$18:J$217))</f>
        <v>0</v>
      </c>
      <c r="AQ906" s="397">
        <f t="shared" si="151"/>
        <v>0</v>
      </c>
      <c r="AR906" s="398">
        <f t="shared" si="152"/>
        <v>0</v>
      </c>
      <c r="AS906" s="397">
        <f t="array" ref="AS906">SUMPRODUCT(AF$18:AF$217*(H$18:H$217=$D906)*(J$18:J$217))</f>
        <v>0</v>
      </c>
      <c r="AT906" s="397">
        <f t="shared" si="153"/>
        <v>0</v>
      </c>
      <c r="AU906" s="398">
        <f t="shared" si="154"/>
        <v>0</v>
      </c>
      <c r="AV906" s="399" t="str">
        <f t="shared" si="155"/>
        <v/>
      </c>
    </row>
    <row r="907" spans="1:48" x14ac:dyDescent="0.2">
      <c r="A907" s="46">
        <f t="shared" si="150"/>
        <v>890</v>
      </c>
      <c r="B907" s="378" t="str">
        <f>IFERROR(VLOOKUP(G907,'AM23.Param'!$C$61:$D$407,2,FALSE),"")</f>
        <v/>
      </c>
      <c r="C907" s="379"/>
      <c r="D907" s="380"/>
      <c r="E907" s="379"/>
      <c r="F907" s="380"/>
      <c r="G907" s="379"/>
      <c r="H907" s="380"/>
      <c r="I907" s="381" t="str">
        <f t="shared" si="146"/>
        <v/>
      </c>
      <c r="J907" s="382"/>
      <c r="K907" s="382"/>
      <c r="L907" s="379"/>
      <c r="M907" s="380"/>
      <c r="N907" s="379"/>
      <c r="O907" s="379"/>
      <c r="P907" s="383"/>
      <c r="Q907" s="383"/>
      <c r="R907" s="383"/>
      <c r="S907" s="384">
        <f t="shared" si="147"/>
        <v>0</v>
      </c>
      <c r="U907" s="30">
        <v>890</v>
      </c>
      <c r="V907" s="42"/>
      <c r="X907" s="42"/>
      <c r="Y907" s="42"/>
      <c r="Z907" s="43">
        <f>SUMIFS('AM23.Financial Instruments'!O$7:O$223,'AM23.Financial Instruments'!$M$7:$M$223,D909)</f>
        <v>0</v>
      </c>
      <c r="AA907" s="42"/>
      <c r="AB907" s="42"/>
      <c r="AC907" s="42"/>
      <c r="AD907" s="44">
        <f t="shared" si="148"/>
        <v>0</v>
      </c>
      <c r="AF907" s="45"/>
      <c r="AH907" s="45"/>
      <c r="AI907" s="45"/>
      <c r="AJ907" s="45"/>
      <c r="AK907" s="45"/>
      <c r="AL907" s="45"/>
      <c r="AM907" s="45"/>
      <c r="AN907" s="44">
        <f t="shared" si="149"/>
        <v>0</v>
      </c>
      <c r="AP907" s="396">
        <f t="array" ref="AP907">SUMPRODUCT(V$18:V$217*(H$18:H$217=$D907)*(J$18:J$217))</f>
        <v>0</v>
      </c>
      <c r="AQ907" s="397">
        <f t="shared" si="151"/>
        <v>0</v>
      </c>
      <c r="AR907" s="398">
        <f t="shared" si="152"/>
        <v>0</v>
      </c>
      <c r="AS907" s="397">
        <f t="array" ref="AS907">SUMPRODUCT(AF$18:AF$217*(H$18:H$217=$D907)*(J$18:J$217))</f>
        <v>0</v>
      </c>
      <c r="AT907" s="397">
        <f t="shared" si="153"/>
        <v>0</v>
      </c>
      <c r="AU907" s="398">
        <f t="shared" si="154"/>
        <v>0</v>
      </c>
      <c r="AV907" s="399" t="str">
        <f t="shared" si="155"/>
        <v/>
      </c>
    </row>
    <row r="908" spans="1:48" x14ac:dyDescent="0.2">
      <c r="A908" s="46">
        <f t="shared" si="150"/>
        <v>891</v>
      </c>
      <c r="B908" s="378" t="str">
        <f>IFERROR(VLOOKUP(G908,'AM23.Param'!$C$61:$D$407,2,FALSE),"")</f>
        <v/>
      </c>
      <c r="C908" s="379"/>
      <c r="D908" s="380"/>
      <c r="E908" s="379"/>
      <c r="F908" s="380"/>
      <c r="G908" s="379"/>
      <c r="H908" s="380"/>
      <c r="I908" s="381" t="str">
        <f t="shared" si="146"/>
        <v/>
      </c>
      <c r="J908" s="382"/>
      <c r="K908" s="382"/>
      <c r="L908" s="379"/>
      <c r="M908" s="380"/>
      <c r="N908" s="379"/>
      <c r="O908" s="379"/>
      <c r="P908" s="383"/>
      <c r="Q908" s="383"/>
      <c r="R908" s="383"/>
      <c r="S908" s="384">
        <f t="shared" si="147"/>
        <v>0</v>
      </c>
      <c r="U908" s="30">
        <v>891</v>
      </c>
      <c r="V908" s="42"/>
      <c r="X908" s="42"/>
      <c r="Y908" s="42"/>
      <c r="Z908" s="43">
        <f>SUMIFS('AM23.Financial Instruments'!O$7:O$223,'AM23.Financial Instruments'!$M$7:$M$223,D910)</f>
        <v>0</v>
      </c>
      <c r="AA908" s="42"/>
      <c r="AB908" s="42"/>
      <c r="AC908" s="42"/>
      <c r="AD908" s="44">
        <f t="shared" si="148"/>
        <v>0</v>
      </c>
      <c r="AF908" s="45"/>
      <c r="AH908" s="45"/>
      <c r="AI908" s="45"/>
      <c r="AJ908" s="45"/>
      <c r="AK908" s="45"/>
      <c r="AL908" s="45"/>
      <c r="AM908" s="45"/>
      <c r="AN908" s="44">
        <f t="shared" si="149"/>
        <v>0</v>
      </c>
      <c r="AP908" s="396">
        <f t="array" ref="AP908">SUMPRODUCT(V$18:V$217*(H$18:H$217=$D908)*(J$18:J$217))</f>
        <v>0</v>
      </c>
      <c r="AQ908" s="397">
        <f t="shared" si="151"/>
        <v>0</v>
      </c>
      <c r="AR908" s="398">
        <f t="shared" si="152"/>
        <v>0</v>
      </c>
      <c r="AS908" s="397">
        <f t="array" ref="AS908">SUMPRODUCT(AF$18:AF$217*(H$18:H$217=$D908)*(J$18:J$217))</f>
        <v>0</v>
      </c>
      <c r="AT908" s="397">
        <f t="shared" si="153"/>
        <v>0</v>
      </c>
      <c r="AU908" s="398">
        <f t="shared" si="154"/>
        <v>0</v>
      </c>
      <c r="AV908" s="399" t="str">
        <f t="shared" si="155"/>
        <v/>
      </c>
    </row>
    <row r="909" spans="1:48" x14ac:dyDescent="0.2">
      <c r="A909" s="46">
        <f t="shared" si="150"/>
        <v>892</v>
      </c>
      <c r="B909" s="378" t="str">
        <f>IFERROR(VLOOKUP(G909,'AM23.Param'!$C$61:$D$407,2,FALSE),"")</f>
        <v/>
      </c>
      <c r="C909" s="379"/>
      <c r="D909" s="380"/>
      <c r="E909" s="379"/>
      <c r="F909" s="380"/>
      <c r="G909" s="379"/>
      <c r="H909" s="380"/>
      <c r="I909" s="381" t="str">
        <f t="shared" si="146"/>
        <v/>
      </c>
      <c r="J909" s="382"/>
      <c r="K909" s="382"/>
      <c r="L909" s="379"/>
      <c r="M909" s="380"/>
      <c r="N909" s="379"/>
      <c r="O909" s="379"/>
      <c r="P909" s="383"/>
      <c r="Q909" s="383"/>
      <c r="R909" s="383"/>
      <c r="S909" s="384">
        <f t="shared" si="147"/>
        <v>0</v>
      </c>
      <c r="U909" s="30">
        <v>892</v>
      </c>
      <c r="V909" s="42"/>
      <c r="X909" s="42"/>
      <c r="Y909" s="42"/>
      <c r="Z909" s="43">
        <f>SUMIFS('AM23.Financial Instruments'!O$7:O$223,'AM23.Financial Instruments'!$M$7:$M$223,D911)</f>
        <v>0</v>
      </c>
      <c r="AA909" s="42"/>
      <c r="AB909" s="42"/>
      <c r="AC909" s="42"/>
      <c r="AD909" s="44">
        <f t="shared" si="148"/>
        <v>0</v>
      </c>
      <c r="AF909" s="45"/>
      <c r="AH909" s="45"/>
      <c r="AI909" s="45"/>
      <c r="AJ909" s="45"/>
      <c r="AK909" s="45"/>
      <c r="AL909" s="45"/>
      <c r="AM909" s="45"/>
      <c r="AN909" s="44">
        <f t="shared" si="149"/>
        <v>0</v>
      </c>
      <c r="AP909" s="396">
        <f t="array" ref="AP909">SUMPRODUCT(V$18:V$217*(H$18:H$217=$D909)*(J$18:J$217))</f>
        <v>0</v>
      </c>
      <c r="AQ909" s="397">
        <f t="shared" si="151"/>
        <v>0</v>
      </c>
      <c r="AR909" s="398">
        <f t="shared" si="152"/>
        <v>0</v>
      </c>
      <c r="AS909" s="397">
        <f t="array" ref="AS909">SUMPRODUCT(AF$18:AF$217*(H$18:H$217=$D909)*(J$18:J$217))</f>
        <v>0</v>
      </c>
      <c r="AT909" s="397">
        <f t="shared" si="153"/>
        <v>0</v>
      </c>
      <c r="AU909" s="398">
        <f t="shared" si="154"/>
        <v>0</v>
      </c>
      <c r="AV909" s="399" t="str">
        <f t="shared" si="155"/>
        <v/>
      </c>
    </row>
    <row r="910" spans="1:48" x14ac:dyDescent="0.2">
      <c r="A910" s="46">
        <f t="shared" si="150"/>
        <v>893</v>
      </c>
      <c r="B910" s="378" t="str">
        <f>IFERROR(VLOOKUP(G910,'AM23.Param'!$C$61:$D$407,2,FALSE),"")</f>
        <v/>
      </c>
      <c r="C910" s="379"/>
      <c r="D910" s="380"/>
      <c r="E910" s="379"/>
      <c r="F910" s="380"/>
      <c r="G910" s="379"/>
      <c r="H910" s="380"/>
      <c r="I910" s="381" t="str">
        <f t="shared" si="146"/>
        <v/>
      </c>
      <c r="J910" s="382"/>
      <c r="K910" s="382"/>
      <c r="L910" s="379"/>
      <c r="M910" s="380"/>
      <c r="N910" s="379"/>
      <c r="O910" s="379"/>
      <c r="P910" s="383"/>
      <c r="Q910" s="383"/>
      <c r="R910" s="383"/>
      <c r="S910" s="384">
        <f t="shared" si="147"/>
        <v>0</v>
      </c>
      <c r="U910" s="30">
        <v>893</v>
      </c>
      <c r="V910" s="42"/>
      <c r="X910" s="42"/>
      <c r="Y910" s="42"/>
      <c r="Z910" s="43">
        <f>SUMIFS('AM23.Financial Instruments'!O$7:O$223,'AM23.Financial Instruments'!$M$7:$M$223,D912)</f>
        <v>0</v>
      </c>
      <c r="AA910" s="42"/>
      <c r="AB910" s="42"/>
      <c r="AC910" s="42"/>
      <c r="AD910" s="44">
        <f t="shared" si="148"/>
        <v>0</v>
      </c>
      <c r="AF910" s="45"/>
      <c r="AH910" s="45"/>
      <c r="AI910" s="45"/>
      <c r="AJ910" s="45"/>
      <c r="AK910" s="45"/>
      <c r="AL910" s="45"/>
      <c r="AM910" s="45"/>
      <c r="AN910" s="44">
        <f t="shared" si="149"/>
        <v>0</v>
      </c>
      <c r="AP910" s="396">
        <f t="array" ref="AP910">SUMPRODUCT(V$18:V$217*(H$18:H$217=$D910)*(J$18:J$217))</f>
        <v>0</v>
      </c>
      <c r="AQ910" s="397">
        <f t="shared" si="151"/>
        <v>0</v>
      </c>
      <c r="AR910" s="398">
        <f t="shared" si="152"/>
        <v>0</v>
      </c>
      <c r="AS910" s="397">
        <f t="array" ref="AS910">SUMPRODUCT(AF$18:AF$217*(H$18:H$217=$D910)*(J$18:J$217))</f>
        <v>0</v>
      </c>
      <c r="AT910" s="397">
        <f t="shared" si="153"/>
        <v>0</v>
      </c>
      <c r="AU910" s="398">
        <f t="shared" si="154"/>
        <v>0</v>
      </c>
      <c r="AV910" s="399" t="str">
        <f t="shared" si="155"/>
        <v/>
      </c>
    </row>
    <row r="911" spans="1:48" x14ac:dyDescent="0.2">
      <c r="A911" s="46">
        <f t="shared" si="150"/>
        <v>894</v>
      </c>
      <c r="B911" s="378" t="str">
        <f>IFERROR(VLOOKUP(G911,'AM23.Param'!$C$61:$D$407,2,FALSE),"")</f>
        <v/>
      </c>
      <c r="C911" s="379"/>
      <c r="D911" s="380"/>
      <c r="E911" s="379"/>
      <c r="F911" s="380"/>
      <c r="G911" s="379"/>
      <c r="H911" s="380"/>
      <c r="I911" s="381" t="str">
        <f t="shared" si="146"/>
        <v/>
      </c>
      <c r="J911" s="382"/>
      <c r="K911" s="382"/>
      <c r="L911" s="379"/>
      <c r="M911" s="380"/>
      <c r="N911" s="379"/>
      <c r="O911" s="379"/>
      <c r="P911" s="383"/>
      <c r="Q911" s="383"/>
      <c r="R911" s="383"/>
      <c r="S911" s="384">
        <f t="shared" si="147"/>
        <v>0</v>
      </c>
      <c r="U911" s="30">
        <v>894</v>
      </c>
      <c r="V911" s="42"/>
      <c r="X911" s="42"/>
      <c r="Y911" s="42"/>
      <c r="Z911" s="43">
        <f>SUMIFS('AM23.Financial Instruments'!O$7:O$223,'AM23.Financial Instruments'!$M$7:$M$223,D913)</f>
        <v>0</v>
      </c>
      <c r="AA911" s="42"/>
      <c r="AB911" s="42"/>
      <c r="AC911" s="42"/>
      <c r="AD911" s="44">
        <f t="shared" si="148"/>
        <v>0</v>
      </c>
      <c r="AF911" s="45"/>
      <c r="AH911" s="45"/>
      <c r="AI911" s="45"/>
      <c r="AJ911" s="45"/>
      <c r="AK911" s="45"/>
      <c r="AL911" s="45"/>
      <c r="AM911" s="45"/>
      <c r="AN911" s="44">
        <f t="shared" si="149"/>
        <v>0</v>
      </c>
      <c r="AP911" s="396">
        <f t="array" ref="AP911">SUMPRODUCT(V$18:V$217*(H$18:H$217=$D911)*(J$18:J$217))</f>
        <v>0</v>
      </c>
      <c r="AQ911" s="397">
        <f t="shared" si="151"/>
        <v>0</v>
      </c>
      <c r="AR911" s="398">
        <f t="shared" si="152"/>
        <v>0</v>
      </c>
      <c r="AS911" s="397">
        <f t="array" ref="AS911">SUMPRODUCT(AF$18:AF$217*(H$18:H$217=$D911)*(J$18:J$217))</f>
        <v>0</v>
      </c>
      <c r="AT911" s="397">
        <f t="shared" si="153"/>
        <v>0</v>
      </c>
      <c r="AU911" s="398">
        <f t="shared" si="154"/>
        <v>0</v>
      </c>
      <c r="AV911" s="399" t="str">
        <f t="shared" si="155"/>
        <v/>
      </c>
    </row>
    <row r="912" spans="1:48" x14ac:dyDescent="0.2">
      <c r="A912" s="46">
        <f t="shared" si="150"/>
        <v>895</v>
      </c>
      <c r="B912" s="378" t="str">
        <f>IFERROR(VLOOKUP(G912,'AM23.Param'!$C$61:$D$407,2,FALSE),"")</f>
        <v/>
      </c>
      <c r="C912" s="379"/>
      <c r="D912" s="380"/>
      <c r="E912" s="379"/>
      <c r="F912" s="380"/>
      <c r="G912" s="379"/>
      <c r="H912" s="380"/>
      <c r="I912" s="381" t="str">
        <f t="shared" si="146"/>
        <v/>
      </c>
      <c r="J912" s="382"/>
      <c r="K912" s="382"/>
      <c r="L912" s="379"/>
      <c r="M912" s="380"/>
      <c r="N912" s="379"/>
      <c r="O912" s="379"/>
      <c r="P912" s="383"/>
      <c r="Q912" s="383"/>
      <c r="R912" s="383"/>
      <c r="S912" s="384">
        <f t="shared" si="147"/>
        <v>0</v>
      </c>
      <c r="U912" s="30">
        <v>895</v>
      </c>
      <c r="V912" s="42"/>
      <c r="X912" s="42"/>
      <c r="Y912" s="42"/>
      <c r="Z912" s="43">
        <f>SUMIFS('AM23.Financial Instruments'!O$7:O$223,'AM23.Financial Instruments'!$M$7:$M$223,D914)</f>
        <v>0</v>
      </c>
      <c r="AA912" s="42"/>
      <c r="AB912" s="42"/>
      <c r="AC912" s="42"/>
      <c r="AD912" s="44">
        <f t="shared" si="148"/>
        <v>0</v>
      </c>
      <c r="AF912" s="45"/>
      <c r="AH912" s="45"/>
      <c r="AI912" s="45"/>
      <c r="AJ912" s="45"/>
      <c r="AK912" s="45"/>
      <c r="AL912" s="45"/>
      <c r="AM912" s="45"/>
      <c r="AN912" s="44">
        <f t="shared" si="149"/>
        <v>0</v>
      </c>
      <c r="AP912" s="396">
        <f t="array" ref="AP912">SUMPRODUCT(V$18:V$217*(H$18:H$217=$D912)*(J$18:J$217))</f>
        <v>0</v>
      </c>
      <c r="AQ912" s="397">
        <f t="shared" si="151"/>
        <v>0</v>
      </c>
      <c r="AR912" s="398">
        <f t="shared" si="152"/>
        <v>0</v>
      </c>
      <c r="AS912" s="397">
        <f t="array" ref="AS912">SUMPRODUCT(AF$18:AF$217*(H$18:H$217=$D912)*(J$18:J$217))</f>
        <v>0</v>
      </c>
      <c r="AT912" s="397">
        <f t="shared" si="153"/>
        <v>0</v>
      </c>
      <c r="AU912" s="398">
        <f t="shared" si="154"/>
        <v>0</v>
      </c>
      <c r="AV912" s="399" t="str">
        <f t="shared" si="155"/>
        <v/>
      </c>
    </row>
    <row r="913" spans="1:48" x14ac:dyDescent="0.2">
      <c r="A913" s="46">
        <f t="shared" si="150"/>
        <v>896</v>
      </c>
      <c r="B913" s="378" t="str">
        <f>IFERROR(VLOOKUP(G913,'AM23.Param'!$C$61:$D$407,2,FALSE),"")</f>
        <v/>
      </c>
      <c r="C913" s="379"/>
      <c r="D913" s="380"/>
      <c r="E913" s="379"/>
      <c r="F913" s="380"/>
      <c r="G913" s="379"/>
      <c r="H913" s="380"/>
      <c r="I913" s="381" t="str">
        <f t="shared" si="146"/>
        <v/>
      </c>
      <c r="J913" s="382"/>
      <c r="K913" s="382"/>
      <c r="L913" s="379"/>
      <c r="M913" s="380"/>
      <c r="N913" s="379"/>
      <c r="O913" s="379"/>
      <c r="P913" s="383"/>
      <c r="Q913" s="383"/>
      <c r="R913" s="383"/>
      <c r="S913" s="384">
        <f t="shared" si="147"/>
        <v>0</v>
      </c>
      <c r="U913" s="30">
        <v>896</v>
      </c>
      <c r="V913" s="42"/>
      <c r="X913" s="42"/>
      <c r="Y913" s="42"/>
      <c r="Z913" s="43">
        <f>SUMIFS('AM23.Financial Instruments'!O$7:O$223,'AM23.Financial Instruments'!$M$7:$M$223,D915)</f>
        <v>0</v>
      </c>
      <c r="AA913" s="42"/>
      <c r="AB913" s="42"/>
      <c r="AC913" s="42"/>
      <c r="AD913" s="44">
        <f t="shared" si="148"/>
        <v>0</v>
      </c>
      <c r="AF913" s="45"/>
      <c r="AH913" s="45"/>
      <c r="AI913" s="45"/>
      <c r="AJ913" s="45"/>
      <c r="AK913" s="45"/>
      <c r="AL913" s="45"/>
      <c r="AM913" s="45"/>
      <c r="AN913" s="44">
        <f t="shared" si="149"/>
        <v>0</v>
      </c>
      <c r="AP913" s="396">
        <f t="array" ref="AP913">SUMPRODUCT(V$18:V$217*(H$18:H$217=$D913)*(J$18:J$217))</f>
        <v>0</v>
      </c>
      <c r="AQ913" s="397">
        <f t="shared" si="151"/>
        <v>0</v>
      </c>
      <c r="AR913" s="398">
        <f t="shared" si="152"/>
        <v>0</v>
      </c>
      <c r="AS913" s="397">
        <f t="array" ref="AS913">SUMPRODUCT(AF$18:AF$217*(H$18:H$217=$D913)*(J$18:J$217))</f>
        <v>0</v>
      </c>
      <c r="AT913" s="397">
        <f t="shared" si="153"/>
        <v>0</v>
      </c>
      <c r="AU913" s="398">
        <f t="shared" si="154"/>
        <v>0</v>
      </c>
      <c r="AV913" s="399" t="str">
        <f t="shared" si="155"/>
        <v/>
      </c>
    </row>
    <row r="914" spans="1:48" x14ac:dyDescent="0.2">
      <c r="A914" s="46">
        <f t="shared" si="150"/>
        <v>897</v>
      </c>
      <c r="B914" s="378" t="str">
        <f>IFERROR(VLOOKUP(G914,'AM23.Param'!$C$61:$D$407,2,FALSE),"")</f>
        <v/>
      </c>
      <c r="C914" s="379"/>
      <c r="D914" s="380"/>
      <c r="E914" s="379"/>
      <c r="F914" s="380"/>
      <c r="G914" s="379"/>
      <c r="H914" s="380"/>
      <c r="I914" s="381" t="str">
        <f t="shared" si="146"/>
        <v/>
      </c>
      <c r="J914" s="382"/>
      <c r="K914" s="382"/>
      <c r="L914" s="379"/>
      <c r="M914" s="380"/>
      <c r="N914" s="379"/>
      <c r="O914" s="379"/>
      <c r="P914" s="383"/>
      <c r="Q914" s="383"/>
      <c r="R914" s="383"/>
      <c r="S914" s="384">
        <f t="shared" si="147"/>
        <v>0</v>
      </c>
      <c r="U914" s="30">
        <v>897</v>
      </c>
      <c r="V914" s="42"/>
      <c r="X914" s="42"/>
      <c r="Y914" s="42"/>
      <c r="Z914" s="43">
        <f>SUMIFS('AM23.Financial Instruments'!O$7:O$223,'AM23.Financial Instruments'!$M$7:$M$223,D916)</f>
        <v>0</v>
      </c>
      <c r="AA914" s="42"/>
      <c r="AB914" s="42"/>
      <c r="AC914" s="42"/>
      <c r="AD914" s="44">
        <f t="shared" si="148"/>
        <v>0</v>
      </c>
      <c r="AF914" s="45"/>
      <c r="AH914" s="45"/>
      <c r="AI914" s="45"/>
      <c r="AJ914" s="45"/>
      <c r="AK914" s="45"/>
      <c r="AL914" s="45"/>
      <c r="AM914" s="45"/>
      <c r="AN914" s="44">
        <f t="shared" si="149"/>
        <v>0</v>
      </c>
      <c r="AP914" s="396">
        <f t="array" ref="AP914">SUMPRODUCT(V$18:V$217*(H$18:H$217=$D914)*(J$18:J$217))</f>
        <v>0</v>
      </c>
      <c r="AQ914" s="397">
        <f t="shared" si="151"/>
        <v>0</v>
      </c>
      <c r="AR914" s="398">
        <f t="shared" si="152"/>
        <v>0</v>
      </c>
      <c r="AS914" s="397">
        <f t="array" ref="AS914">SUMPRODUCT(AF$18:AF$217*(H$18:H$217=$D914)*(J$18:J$217))</f>
        <v>0</v>
      </c>
      <c r="AT914" s="397">
        <f t="shared" si="153"/>
        <v>0</v>
      </c>
      <c r="AU914" s="398">
        <f t="shared" si="154"/>
        <v>0</v>
      </c>
      <c r="AV914" s="399" t="str">
        <f t="shared" si="155"/>
        <v/>
      </c>
    </row>
    <row r="915" spans="1:48" x14ac:dyDescent="0.2">
      <c r="A915" s="46">
        <f t="shared" si="150"/>
        <v>898</v>
      </c>
      <c r="B915" s="378" t="str">
        <f>IFERROR(VLOOKUP(G915,'AM23.Param'!$C$61:$D$407,2,FALSE),"")</f>
        <v/>
      </c>
      <c r="C915" s="379"/>
      <c r="D915" s="380"/>
      <c r="E915" s="379"/>
      <c r="F915" s="380"/>
      <c r="G915" s="379"/>
      <c r="H915" s="380"/>
      <c r="I915" s="381" t="str">
        <f t="shared" ref="I915:I978" si="156">IFERROR(VLOOKUP(H915,$D$18:$F$1017,3,FALSE),"")</f>
        <v/>
      </c>
      <c r="J915" s="382"/>
      <c r="K915" s="382"/>
      <c r="L915" s="379"/>
      <c r="M915" s="380"/>
      <c r="N915" s="379"/>
      <c r="O915" s="379"/>
      <c r="P915" s="383"/>
      <c r="Q915" s="383"/>
      <c r="R915" s="383"/>
      <c r="S915" s="384">
        <f t="shared" si="147"/>
        <v>0</v>
      </c>
      <c r="U915" s="30">
        <v>898</v>
      </c>
      <c r="V915" s="42"/>
      <c r="X915" s="42"/>
      <c r="Y915" s="42"/>
      <c r="Z915" s="43">
        <f>SUMIFS('AM23.Financial Instruments'!O$7:O$223,'AM23.Financial Instruments'!$M$7:$M$223,D917)</f>
        <v>0</v>
      </c>
      <c r="AA915" s="42"/>
      <c r="AB915" s="42"/>
      <c r="AC915" s="42"/>
      <c r="AD915" s="44">
        <f t="shared" si="148"/>
        <v>0</v>
      </c>
      <c r="AF915" s="45"/>
      <c r="AH915" s="45"/>
      <c r="AI915" s="45"/>
      <c r="AJ915" s="45"/>
      <c r="AK915" s="45"/>
      <c r="AL915" s="45"/>
      <c r="AM915" s="45"/>
      <c r="AN915" s="44">
        <f t="shared" si="149"/>
        <v>0</v>
      </c>
      <c r="AP915" s="396">
        <f t="array" ref="AP915">SUMPRODUCT(V$18:V$217*(H$18:H$217=$D915)*(J$18:J$217))</f>
        <v>0</v>
      </c>
      <c r="AQ915" s="397">
        <f t="shared" si="151"/>
        <v>0</v>
      </c>
      <c r="AR915" s="398">
        <f t="shared" si="152"/>
        <v>0</v>
      </c>
      <c r="AS915" s="397">
        <f t="array" ref="AS915">SUMPRODUCT(AF$18:AF$217*(H$18:H$217=$D915)*(J$18:J$217))</f>
        <v>0</v>
      </c>
      <c r="AT915" s="397">
        <f t="shared" si="153"/>
        <v>0</v>
      </c>
      <c r="AU915" s="398">
        <f t="shared" si="154"/>
        <v>0</v>
      </c>
      <c r="AV915" s="399" t="str">
        <f t="shared" si="155"/>
        <v/>
      </c>
    </row>
    <row r="916" spans="1:48" x14ac:dyDescent="0.2">
      <c r="A916" s="46">
        <f t="shared" si="150"/>
        <v>899</v>
      </c>
      <c r="B916" s="378" t="str">
        <f>IFERROR(VLOOKUP(G916,'AM23.Param'!$C$61:$D$407,2,FALSE),"")</f>
        <v/>
      </c>
      <c r="C916" s="379"/>
      <c r="D916" s="380"/>
      <c r="E916" s="379"/>
      <c r="F916" s="380"/>
      <c r="G916" s="379"/>
      <c r="H916" s="380"/>
      <c r="I916" s="381" t="str">
        <f t="shared" si="156"/>
        <v/>
      </c>
      <c r="J916" s="382"/>
      <c r="K916" s="382"/>
      <c r="L916" s="379"/>
      <c r="M916" s="380"/>
      <c r="N916" s="379"/>
      <c r="O916" s="379"/>
      <c r="P916" s="383"/>
      <c r="Q916" s="383"/>
      <c r="R916" s="383"/>
      <c r="S916" s="384">
        <f t="shared" si="147"/>
        <v>0</v>
      </c>
      <c r="U916" s="30">
        <v>899</v>
      </c>
      <c r="V916" s="42"/>
      <c r="X916" s="42"/>
      <c r="Y916" s="42"/>
      <c r="Z916" s="43">
        <f>SUMIFS('AM23.Financial Instruments'!O$7:O$223,'AM23.Financial Instruments'!$M$7:$M$223,D918)</f>
        <v>0</v>
      </c>
      <c r="AA916" s="42"/>
      <c r="AB916" s="42"/>
      <c r="AC916" s="42"/>
      <c r="AD916" s="44">
        <f t="shared" si="148"/>
        <v>0</v>
      </c>
      <c r="AF916" s="45"/>
      <c r="AH916" s="45"/>
      <c r="AI916" s="45"/>
      <c r="AJ916" s="45"/>
      <c r="AK916" s="45"/>
      <c r="AL916" s="45"/>
      <c r="AM916" s="45"/>
      <c r="AN916" s="44">
        <f t="shared" si="149"/>
        <v>0</v>
      </c>
      <c r="AP916" s="396">
        <f t="array" ref="AP916">SUMPRODUCT(V$18:V$217*(H$18:H$217=$D916)*(J$18:J$217))</f>
        <v>0</v>
      </c>
      <c r="AQ916" s="397">
        <f t="shared" si="151"/>
        <v>0</v>
      </c>
      <c r="AR916" s="398">
        <f t="shared" si="152"/>
        <v>0</v>
      </c>
      <c r="AS916" s="397">
        <f t="array" ref="AS916">SUMPRODUCT(AF$18:AF$217*(H$18:H$217=$D916)*(J$18:J$217))</f>
        <v>0</v>
      </c>
      <c r="AT916" s="397">
        <f t="shared" si="153"/>
        <v>0</v>
      </c>
      <c r="AU916" s="398">
        <f t="shared" si="154"/>
        <v>0</v>
      </c>
      <c r="AV916" s="399" t="str">
        <f t="shared" si="155"/>
        <v/>
      </c>
    </row>
    <row r="917" spans="1:48" x14ac:dyDescent="0.2">
      <c r="A917" s="46">
        <f t="shared" si="150"/>
        <v>900</v>
      </c>
      <c r="B917" s="378" t="str">
        <f>IFERROR(VLOOKUP(G917,'AM23.Param'!$C$61:$D$407,2,FALSE),"")</f>
        <v/>
      </c>
      <c r="C917" s="379"/>
      <c r="D917" s="380"/>
      <c r="E917" s="379"/>
      <c r="F917" s="380"/>
      <c r="G917" s="379"/>
      <c r="H917" s="380"/>
      <c r="I917" s="381" t="str">
        <f t="shared" si="156"/>
        <v/>
      </c>
      <c r="J917" s="382"/>
      <c r="K917" s="382"/>
      <c r="L917" s="379"/>
      <c r="M917" s="380"/>
      <c r="N917" s="379"/>
      <c r="O917" s="379"/>
      <c r="P917" s="383"/>
      <c r="Q917" s="383"/>
      <c r="R917" s="383"/>
      <c r="S917" s="384">
        <f t="shared" ref="S917:S980" si="157">Q917-R917</f>
        <v>0</v>
      </c>
      <c r="U917" s="30">
        <v>900</v>
      </c>
      <c r="V917" s="42"/>
      <c r="X917" s="42"/>
      <c r="Y917" s="42"/>
      <c r="Z917" s="43">
        <f>SUMIFS('AM23.Financial Instruments'!O$7:O$223,'AM23.Financial Instruments'!$M$7:$M$223,D919)</f>
        <v>0</v>
      </c>
      <c r="AA917" s="42"/>
      <c r="AB917" s="42"/>
      <c r="AC917" s="42"/>
      <c r="AD917" s="44">
        <f t="shared" ref="AD917:AD980" si="158">X917-SUM(Y917:AC917)</f>
        <v>0</v>
      </c>
      <c r="AF917" s="45"/>
      <c r="AH917" s="45"/>
      <c r="AI917" s="45"/>
      <c r="AJ917" s="45"/>
      <c r="AK917" s="45"/>
      <c r="AL917" s="45"/>
      <c r="AM917" s="45"/>
      <c r="AN917" s="44">
        <f t="shared" ref="AN917:AN980" si="159">AH917-SUM(AI917:AM917)</f>
        <v>0</v>
      </c>
      <c r="AP917" s="396">
        <f t="array" ref="AP917">SUMPRODUCT(V$18:V$217*(H$18:H$217=$D917)*(J$18:J$217))</f>
        <v>0</v>
      </c>
      <c r="AQ917" s="397">
        <f t="shared" si="151"/>
        <v>0</v>
      </c>
      <c r="AR917" s="398">
        <f t="shared" si="152"/>
        <v>0</v>
      </c>
      <c r="AS917" s="397">
        <f t="array" ref="AS917">SUMPRODUCT(AF$18:AF$217*(H$18:H$217=$D917)*(J$18:J$217))</f>
        <v>0</v>
      </c>
      <c r="AT917" s="397">
        <f t="shared" si="153"/>
        <v>0</v>
      </c>
      <c r="AU917" s="398">
        <f t="shared" si="154"/>
        <v>0</v>
      </c>
      <c r="AV917" s="399" t="str">
        <f t="shared" si="155"/>
        <v/>
      </c>
    </row>
    <row r="918" spans="1:48" x14ac:dyDescent="0.2">
      <c r="A918" s="46">
        <f t="shared" si="150"/>
        <v>901</v>
      </c>
      <c r="B918" s="378" t="str">
        <f>IFERROR(VLOOKUP(G918,'AM23.Param'!$C$61:$D$407,2,FALSE),"")</f>
        <v/>
      </c>
      <c r="C918" s="379"/>
      <c r="D918" s="380"/>
      <c r="E918" s="379"/>
      <c r="F918" s="380"/>
      <c r="G918" s="379"/>
      <c r="H918" s="380"/>
      <c r="I918" s="381" t="str">
        <f t="shared" si="156"/>
        <v/>
      </c>
      <c r="J918" s="382"/>
      <c r="K918" s="382"/>
      <c r="L918" s="379"/>
      <c r="M918" s="380"/>
      <c r="N918" s="379"/>
      <c r="O918" s="379"/>
      <c r="P918" s="383"/>
      <c r="Q918" s="383"/>
      <c r="R918" s="383"/>
      <c r="S918" s="384">
        <f t="shared" si="157"/>
        <v>0</v>
      </c>
      <c r="U918" s="30">
        <v>901</v>
      </c>
      <c r="V918" s="42"/>
      <c r="X918" s="42"/>
      <c r="Y918" s="42"/>
      <c r="Z918" s="43">
        <f>SUMIFS('AM23.Financial Instruments'!O$7:O$223,'AM23.Financial Instruments'!$M$7:$M$223,D920)</f>
        <v>0</v>
      </c>
      <c r="AA918" s="42"/>
      <c r="AB918" s="42"/>
      <c r="AC918" s="42"/>
      <c r="AD918" s="44">
        <f t="shared" si="158"/>
        <v>0</v>
      </c>
      <c r="AF918" s="45"/>
      <c r="AH918" s="45"/>
      <c r="AI918" s="45"/>
      <c r="AJ918" s="45"/>
      <c r="AK918" s="45"/>
      <c r="AL918" s="45"/>
      <c r="AM918" s="45"/>
      <c r="AN918" s="44">
        <f t="shared" si="159"/>
        <v>0</v>
      </c>
      <c r="AP918" s="396">
        <f t="array" ref="AP918">SUMPRODUCT(V$18:V$217*(H$18:H$217=$D918)*(J$18:J$217))</f>
        <v>0</v>
      </c>
      <c r="AQ918" s="397">
        <f t="shared" si="151"/>
        <v>0</v>
      </c>
      <c r="AR918" s="398">
        <f t="shared" si="152"/>
        <v>0</v>
      </c>
      <c r="AS918" s="397">
        <f t="array" ref="AS918">SUMPRODUCT(AF$18:AF$217*(H$18:H$217=$D918)*(J$18:J$217))</f>
        <v>0</v>
      </c>
      <c r="AT918" s="397">
        <f t="shared" si="153"/>
        <v>0</v>
      </c>
      <c r="AU918" s="398">
        <f t="shared" si="154"/>
        <v>0</v>
      </c>
      <c r="AV918" s="399" t="str">
        <f t="shared" si="155"/>
        <v/>
      </c>
    </row>
    <row r="919" spans="1:48" x14ac:dyDescent="0.2">
      <c r="A919" s="46">
        <f t="shared" si="150"/>
        <v>902</v>
      </c>
      <c r="B919" s="378" t="str">
        <f>IFERROR(VLOOKUP(G919,'AM23.Param'!$C$61:$D$407,2,FALSE),"")</f>
        <v/>
      </c>
      <c r="C919" s="379"/>
      <c r="D919" s="380"/>
      <c r="E919" s="379"/>
      <c r="F919" s="380"/>
      <c r="G919" s="379"/>
      <c r="H919" s="380"/>
      <c r="I919" s="381" t="str">
        <f t="shared" si="156"/>
        <v/>
      </c>
      <c r="J919" s="382"/>
      <c r="K919" s="382"/>
      <c r="L919" s="379"/>
      <c r="M919" s="380"/>
      <c r="N919" s="379"/>
      <c r="O919" s="379"/>
      <c r="P919" s="383"/>
      <c r="Q919" s="383"/>
      <c r="R919" s="383"/>
      <c r="S919" s="384">
        <f t="shared" si="157"/>
        <v>0</v>
      </c>
      <c r="U919" s="30">
        <v>902</v>
      </c>
      <c r="V919" s="42"/>
      <c r="X919" s="42"/>
      <c r="Y919" s="42"/>
      <c r="Z919" s="43">
        <f>SUMIFS('AM23.Financial Instruments'!O$7:O$223,'AM23.Financial Instruments'!$M$7:$M$223,D921)</f>
        <v>0</v>
      </c>
      <c r="AA919" s="42"/>
      <c r="AB919" s="42"/>
      <c r="AC919" s="42"/>
      <c r="AD919" s="44">
        <f t="shared" si="158"/>
        <v>0</v>
      </c>
      <c r="AF919" s="45"/>
      <c r="AH919" s="45"/>
      <c r="AI919" s="45"/>
      <c r="AJ919" s="45"/>
      <c r="AK919" s="45"/>
      <c r="AL919" s="45"/>
      <c r="AM919" s="45"/>
      <c r="AN919" s="44">
        <f t="shared" si="159"/>
        <v>0</v>
      </c>
      <c r="AP919" s="396">
        <f t="array" ref="AP919">SUMPRODUCT(V$18:V$217*(H$18:H$217=$D919)*(J$18:J$217))</f>
        <v>0</v>
      </c>
      <c r="AQ919" s="397">
        <f t="shared" si="151"/>
        <v>0</v>
      </c>
      <c r="AR919" s="398">
        <f t="shared" si="152"/>
        <v>0</v>
      </c>
      <c r="AS919" s="397">
        <f t="array" ref="AS919">SUMPRODUCT(AF$18:AF$217*(H$18:H$217=$D919)*(J$18:J$217))</f>
        <v>0</v>
      </c>
      <c r="AT919" s="397">
        <f t="shared" si="153"/>
        <v>0</v>
      </c>
      <c r="AU919" s="398">
        <f t="shared" si="154"/>
        <v>0</v>
      </c>
      <c r="AV919" s="399" t="str">
        <f t="shared" si="155"/>
        <v/>
      </c>
    </row>
    <row r="920" spans="1:48" x14ac:dyDescent="0.2">
      <c r="A920" s="46">
        <f t="shared" si="150"/>
        <v>903</v>
      </c>
      <c r="B920" s="378" t="str">
        <f>IFERROR(VLOOKUP(G920,'AM23.Param'!$C$61:$D$407,2,FALSE),"")</f>
        <v/>
      </c>
      <c r="C920" s="379"/>
      <c r="D920" s="380"/>
      <c r="E920" s="379"/>
      <c r="F920" s="380"/>
      <c r="G920" s="379"/>
      <c r="H920" s="380"/>
      <c r="I920" s="381" t="str">
        <f t="shared" si="156"/>
        <v/>
      </c>
      <c r="J920" s="382"/>
      <c r="K920" s="382"/>
      <c r="L920" s="379"/>
      <c r="M920" s="380"/>
      <c r="N920" s="379"/>
      <c r="O920" s="379"/>
      <c r="P920" s="383"/>
      <c r="Q920" s="383"/>
      <c r="R920" s="383"/>
      <c r="S920" s="384">
        <f t="shared" si="157"/>
        <v>0</v>
      </c>
      <c r="U920" s="30">
        <v>903</v>
      </c>
      <c r="V920" s="42"/>
      <c r="X920" s="42"/>
      <c r="Y920" s="42"/>
      <c r="Z920" s="43">
        <f>SUMIFS('AM23.Financial Instruments'!O$7:O$223,'AM23.Financial Instruments'!$M$7:$M$223,D922)</f>
        <v>0</v>
      </c>
      <c r="AA920" s="42"/>
      <c r="AB920" s="42"/>
      <c r="AC920" s="42"/>
      <c r="AD920" s="44">
        <f t="shared" si="158"/>
        <v>0</v>
      </c>
      <c r="AF920" s="45"/>
      <c r="AH920" s="45"/>
      <c r="AI920" s="45"/>
      <c r="AJ920" s="45"/>
      <c r="AK920" s="45"/>
      <c r="AL920" s="45"/>
      <c r="AM920" s="45"/>
      <c r="AN920" s="44">
        <f t="shared" si="159"/>
        <v>0</v>
      </c>
      <c r="AP920" s="396">
        <f t="array" ref="AP920">SUMPRODUCT(V$18:V$217*(H$18:H$217=$D920)*(J$18:J$217))</f>
        <v>0</v>
      </c>
      <c r="AQ920" s="397">
        <f t="shared" si="151"/>
        <v>0</v>
      </c>
      <c r="AR920" s="398">
        <f t="shared" si="152"/>
        <v>0</v>
      </c>
      <c r="AS920" s="397">
        <f t="array" ref="AS920">SUMPRODUCT(AF$18:AF$217*(H$18:H$217=$D920)*(J$18:J$217))</f>
        <v>0</v>
      </c>
      <c r="AT920" s="397">
        <f t="shared" si="153"/>
        <v>0</v>
      </c>
      <c r="AU920" s="398">
        <f t="shared" si="154"/>
        <v>0</v>
      </c>
      <c r="AV920" s="399" t="str">
        <f t="shared" si="155"/>
        <v/>
      </c>
    </row>
    <row r="921" spans="1:48" x14ac:dyDescent="0.2">
      <c r="A921" s="46">
        <f t="shared" si="150"/>
        <v>904</v>
      </c>
      <c r="B921" s="378" t="str">
        <f>IFERROR(VLOOKUP(G921,'AM23.Param'!$C$61:$D$407,2,FALSE),"")</f>
        <v/>
      </c>
      <c r="C921" s="379"/>
      <c r="D921" s="380"/>
      <c r="E921" s="379"/>
      <c r="F921" s="380"/>
      <c r="G921" s="379"/>
      <c r="H921" s="380"/>
      <c r="I921" s="381" t="str">
        <f t="shared" si="156"/>
        <v/>
      </c>
      <c r="J921" s="382"/>
      <c r="K921" s="382"/>
      <c r="L921" s="379"/>
      <c r="M921" s="380"/>
      <c r="N921" s="379"/>
      <c r="O921" s="379"/>
      <c r="P921" s="383"/>
      <c r="Q921" s="383"/>
      <c r="R921" s="383"/>
      <c r="S921" s="384">
        <f t="shared" si="157"/>
        <v>0</v>
      </c>
      <c r="U921" s="30">
        <v>904</v>
      </c>
      <c r="V921" s="42"/>
      <c r="X921" s="42"/>
      <c r="Y921" s="42"/>
      <c r="Z921" s="43">
        <f>SUMIFS('AM23.Financial Instruments'!O$7:O$223,'AM23.Financial Instruments'!$M$7:$M$223,D923)</f>
        <v>0</v>
      </c>
      <c r="AA921" s="42"/>
      <c r="AB921" s="42"/>
      <c r="AC921" s="42"/>
      <c r="AD921" s="44">
        <f t="shared" si="158"/>
        <v>0</v>
      </c>
      <c r="AF921" s="45"/>
      <c r="AH921" s="45"/>
      <c r="AI921" s="45"/>
      <c r="AJ921" s="45"/>
      <c r="AK921" s="45"/>
      <c r="AL921" s="45"/>
      <c r="AM921" s="45"/>
      <c r="AN921" s="44">
        <f t="shared" si="159"/>
        <v>0</v>
      </c>
      <c r="AP921" s="396">
        <f t="array" ref="AP921">SUMPRODUCT(V$18:V$217*(H$18:H$217=$D921)*(J$18:J$217))</f>
        <v>0</v>
      </c>
      <c r="AQ921" s="397">
        <f t="shared" si="151"/>
        <v>0</v>
      </c>
      <c r="AR921" s="398">
        <f t="shared" si="152"/>
        <v>0</v>
      </c>
      <c r="AS921" s="397">
        <f t="array" ref="AS921">SUMPRODUCT(AF$18:AF$217*(H$18:H$217=$D921)*(J$18:J$217))</f>
        <v>0</v>
      </c>
      <c r="AT921" s="397">
        <f t="shared" si="153"/>
        <v>0</v>
      </c>
      <c r="AU921" s="398">
        <f t="shared" si="154"/>
        <v>0</v>
      </c>
      <c r="AV921" s="399" t="str">
        <f t="shared" si="155"/>
        <v/>
      </c>
    </row>
    <row r="922" spans="1:48" x14ac:dyDescent="0.2">
      <c r="A922" s="46">
        <f t="shared" ref="A922:A985" si="160">A921+1</f>
        <v>905</v>
      </c>
      <c r="B922" s="378" t="str">
        <f>IFERROR(VLOOKUP(G922,'AM23.Param'!$C$61:$D$407,2,FALSE),"")</f>
        <v/>
      </c>
      <c r="C922" s="379"/>
      <c r="D922" s="380"/>
      <c r="E922" s="379"/>
      <c r="F922" s="380"/>
      <c r="G922" s="379"/>
      <c r="H922" s="380"/>
      <c r="I922" s="381" t="str">
        <f t="shared" si="156"/>
        <v/>
      </c>
      <c r="J922" s="382"/>
      <c r="K922" s="382"/>
      <c r="L922" s="379"/>
      <c r="M922" s="380"/>
      <c r="N922" s="379"/>
      <c r="O922" s="379"/>
      <c r="P922" s="383"/>
      <c r="Q922" s="383"/>
      <c r="R922" s="383"/>
      <c r="S922" s="384">
        <f t="shared" si="157"/>
        <v>0</v>
      </c>
      <c r="U922" s="30">
        <v>905</v>
      </c>
      <c r="V922" s="42"/>
      <c r="X922" s="42"/>
      <c r="Y922" s="42"/>
      <c r="Z922" s="43">
        <f>SUMIFS('AM23.Financial Instruments'!O$7:O$223,'AM23.Financial Instruments'!$M$7:$M$223,D924)</f>
        <v>0</v>
      </c>
      <c r="AA922" s="42"/>
      <c r="AB922" s="42"/>
      <c r="AC922" s="42"/>
      <c r="AD922" s="44">
        <f t="shared" si="158"/>
        <v>0</v>
      </c>
      <c r="AF922" s="45"/>
      <c r="AH922" s="45"/>
      <c r="AI922" s="45"/>
      <c r="AJ922" s="45"/>
      <c r="AK922" s="45"/>
      <c r="AL922" s="45"/>
      <c r="AM922" s="45"/>
      <c r="AN922" s="44">
        <f t="shared" si="159"/>
        <v>0</v>
      </c>
      <c r="AP922" s="396">
        <f t="array" ref="AP922">SUMPRODUCT(V$18:V$217*(H$18:H$217=$D922)*(J$18:J$217))</f>
        <v>0</v>
      </c>
      <c r="AQ922" s="397">
        <f t="shared" ref="AQ922:AQ985" si="161">Y922</f>
        <v>0</v>
      </c>
      <c r="AR922" s="398">
        <f t="shared" ref="AR922:AR985" si="162">AP922-AQ922</f>
        <v>0</v>
      </c>
      <c r="AS922" s="397">
        <f t="array" ref="AS922">SUMPRODUCT(AF$18:AF$217*(H$18:H$217=$D922)*(J$18:J$217))</f>
        <v>0</v>
      </c>
      <c r="AT922" s="397">
        <f t="shared" ref="AT922:AT985" si="163">AI922</f>
        <v>0</v>
      </c>
      <c r="AU922" s="398">
        <f t="shared" ref="AU922:AU985" si="164">AS922-AT922</f>
        <v>0</v>
      </c>
      <c r="AV922" s="399" t="str">
        <f t="shared" ref="AV922:AV985" si="165">IFERROR(AD922/AN922,"")</f>
        <v/>
      </c>
    </row>
    <row r="923" spans="1:48" x14ac:dyDescent="0.2">
      <c r="A923" s="46">
        <f t="shared" si="160"/>
        <v>906</v>
      </c>
      <c r="B923" s="378" t="str">
        <f>IFERROR(VLOOKUP(G923,'AM23.Param'!$C$61:$D$407,2,FALSE),"")</f>
        <v/>
      </c>
      <c r="C923" s="379"/>
      <c r="D923" s="380"/>
      <c r="E923" s="379"/>
      <c r="F923" s="380"/>
      <c r="G923" s="379"/>
      <c r="H923" s="380"/>
      <c r="I923" s="381" t="str">
        <f t="shared" si="156"/>
        <v/>
      </c>
      <c r="J923" s="382"/>
      <c r="K923" s="382"/>
      <c r="L923" s="379"/>
      <c r="M923" s="380"/>
      <c r="N923" s="379"/>
      <c r="O923" s="379"/>
      <c r="P923" s="383"/>
      <c r="Q923" s="383"/>
      <c r="R923" s="383"/>
      <c r="S923" s="384">
        <f t="shared" si="157"/>
        <v>0</v>
      </c>
      <c r="U923" s="30">
        <v>906</v>
      </c>
      <c r="V923" s="42"/>
      <c r="X923" s="42"/>
      <c r="Y923" s="42"/>
      <c r="Z923" s="43">
        <f>SUMIFS('AM23.Financial Instruments'!O$7:O$223,'AM23.Financial Instruments'!$M$7:$M$223,D925)</f>
        <v>0</v>
      </c>
      <c r="AA923" s="42"/>
      <c r="AB923" s="42"/>
      <c r="AC923" s="42"/>
      <c r="AD923" s="44">
        <f t="shared" si="158"/>
        <v>0</v>
      </c>
      <c r="AF923" s="45"/>
      <c r="AH923" s="45"/>
      <c r="AI923" s="45"/>
      <c r="AJ923" s="45"/>
      <c r="AK923" s="45"/>
      <c r="AL923" s="45"/>
      <c r="AM923" s="45"/>
      <c r="AN923" s="44">
        <f t="shared" si="159"/>
        <v>0</v>
      </c>
      <c r="AP923" s="396">
        <f t="array" ref="AP923">SUMPRODUCT(V$18:V$217*(H$18:H$217=$D923)*(J$18:J$217))</f>
        <v>0</v>
      </c>
      <c r="AQ923" s="397">
        <f t="shared" si="161"/>
        <v>0</v>
      </c>
      <c r="AR923" s="398">
        <f t="shared" si="162"/>
        <v>0</v>
      </c>
      <c r="AS923" s="397">
        <f t="array" ref="AS923">SUMPRODUCT(AF$18:AF$217*(H$18:H$217=$D923)*(J$18:J$217))</f>
        <v>0</v>
      </c>
      <c r="AT923" s="397">
        <f t="shared" si="163"/>
        <v>0</v>
      </c>
      <c r="AU923" s="398">
        <f t="shared" si="164"/>
        <v>0</v>
      </c>
      <c r="AV923" s="399" t="str">
        <f t="shared" si="165"/>
        <v/>
      </c>
    </row>
    <row r="924" spans="1:48" x14ac:dyDescent="0.2">
      <c r="A924" s="46">
        <f t="shared" si="160"/>
        <v>907</v>
      </c>
      <c r="B924" s="378" t="str">
        <f>IFERROR(VLOOKUP(G924,'AM23.Param'!$C$61:$D$407,2,FALSE),"")</f>
        <v/>
      </c>
      <c r="C924" s="379"/>
      <c r="D924" s="380"/>
      <c r="E924" s="379"/>
      <c r="F924" s="380"/>
      <c r="G924" s="379"/>
      <c r="H924" s="380"/>
      <c r="I924" s="381" t="str">
        <f t="shared" si="156"/>
        <v/>
      </c>
      <c r="J924" s="382"/>
      <c r="K924" s="382"/>
      <c r="L924" s="379"/>
      <c r="M924" s="380"/>
      <c r="N924" s="379"/>
      <c r="O924" s="379"/>
      <c r="P924" s="383"/>
      <c r="Q924" s="383"/>
      <c r="R924" s="383"/>
      <c r="S924" s="384">
        <f t="shared" si="157"/>
        <v>0</v>
      </c>
      <c r="U924" s="30">
        <v>907</v>
      </c>
      <c r="V924" s="42"/>
      <c r="X924" s="42"/>
      <c r="Y924" s="42"/>
      <c r="Z924" s="43">
        <f>SUMIFS('AM23.Financial Instruments'!O$7:O$223,'AM23.Financial Instruments'!$M$7:$M$223,D926)</f>
        <v>0</v>
      </c>
      <c r="AA924" s="42"/>
      <c r="AB924" s="42"/>
      <c r="AC924" s="42"/>
      <c r="AD924" s="44">
        <f t="shared" si="158"/>
        <v>0</v>
      </c>
      <c r="AF924" s="45"/>
      <c r="AH924" s="45"/>
      <c r="AI924" s="45"/>
      <c r="AJ924" s="45"/>
      <c r="AK924" s="45"/>
      <c r="AL924" s="45"/>
      <c r="AM924" s="45"/>
      <c r="AN924" s="44">
        <f t="shared" si="159"/>
        <v>0</v>
      </c>
      <c r="AP924" s="396">
        <f t="array" ref="AP924">SUMPRODUCT(V$18:V$217*(H$18:H$217=$D924)*(J$18:J$217))</f>
        <v>0</v>
      </c>
      <c r="AQ924" s="397">
        <f t="shared" si="161"/>
        <v>0</v>
      </c>
      <c r="AR924" s="398">
        <f t="shared" si="162"/>
        <v>0</v>
      </c>
      <c r="AS924" s="397">
        <f t="array" ref="AS924">SUMPRODUCT(AF$18:AF$217*(H$18:H$217=$D924)*(J$18:J$217))</f>
        <v>0</v>
      </c>
      <c r="AT924" s="397">
        <f t="shared" si="163"/>
        <v>0</v>
      </c>
      <c r="AU924" s="398">
        <f t="shared" si="164"/>
        <v>0</v>
      </c>
      <c r="AV924" s="399" t="str">
        <f t="shared" si="165"/>
        <v/>
      </c>
    </row>
    <row r="925" spans="1:48" x14ac:dyDescent="0.2">
      <c r="A925" s="46">
        <f t="shared" si="160"/>
        <v>908</v>
      </c>
      <c r="B925" s="378" t="str">
        <f>IFERROR(VLOOKUP(G925,'AM23.Param'!$C$61:$D$407,2,FALSE),"")</f>
        <v/>
      </c>
      <c r="C925" s="379"/>
      <c r="D925" s="380"/>
      <c r="E925" s="379"/>
      <c r="F925" s="380"/>
      <c r="G925" s="379"/>
      <c r="H925" s="380"/>
      <c r="I925" s="381" t="str">
        <f t="shared" si="156"/>
        <v/>
      </c>
      <c r="J925" s="382"/>
      <c r="K925" s="382"/>
      <c r="L925" s="379"/>
      <c r="M925" s="380"/>
      <c r="N925" s="379"/>
      <c r="O925" s="379"/>
      <c r="P925" s="383"/>
      <c r="Q925" s="383"/>
      <c r="R925" s="383"/>
      <c r="S925" s="384">
        <f t="shared" si="157"/>
        <v>0</v>
      </c>
      <c r="U925" s="30">
        <v>908</v>
      </c>
      <c r="V925" s="42"/>
      <c r="X925" s="42"/>
      <c r="Y925" s="42"/>
      <c r="Z925" s="43">
        <f>SUMIFS('AM23.Financial Instruments'!O$7:O$223,'AM23.Financial Instruments'!$M$7:$M$223,D927)</f>
        <v>0</v>
      </c>
      <c r="AA925" s="42"/>
      <c r="AB925" s="42"/>
      <c r="AC925" s="42"/>
      <c r="AD925" s="44">
        <f t="shared" si="158"/>
        <v>0</v>
      </c>
      <c r="AF925" s="45"/>
      <c r="AH925" s="45"/>
      <c r="AI925" s="45"/>
      <c r="AJ925" s="45"/>
      <c r="AK925" s="45"/>
      <c r="AL925" s="45"/>
      <c r="AM925" s="45"/>
      <c r="AN925" s="44">
        <f t="shared" si="159"/>
        <v>0</v>
      </c>
      <c r="AP925" s="396">
        <f t="array" ref="AP925">SUMPRODUCT(V$18:V$217*(H$18:H$217=$D925)*(J$18:J$217))</f>
        <v>0</v>
      </c>
      <c r="AQ925" s="397">
        <f t="shared" si="161"/>
        <v>0</v>
      </c>
      <c r="AR925" s="398">
        <f t="shared" si="162"/>
        <v>0</v>
      </c>
      <c r="AS925" s="397">
        <f t="array" ref="AS925">SUMPRODUCT(AF$18:AF$217*(H$18:H$217=$D925)*(J$18:J$217))</f>
        <v>0</v>
      </c>
      <c r="AT925" s="397">
        <f t="shared" si="163"/>
        <v>0</v>
      </c>
      <c r="AU925" s="398">
        <f t="shared" si="164"/>
        <v>0</v>
      </c>
      <c r="AV925" s="399" t="str">
        <f t="shared" si="165"/>
        <v/>
      </c>
    </row>
    <row r="926" spans="1:48" x14ac:dyDescent="0.2">
      <c r="A926" s="46">
        <f t="shared" si="160"/>
        <v>909</v>
      </c>
      <c r="B926" s="378" t="str">
        <f>IFERROR(VLOOKUP(G926,'AM23.Param'!$C$61:$D$407,2,FALSE),"")</f>
        <v/>
      </c>
      <c r="C926" s="379"/>
      <c r="D926" s="380"/>
      <c r="E926" s="379"/>
      <c r="F926" s="380"/>
      <c r="G926" s="379"/>
      <c r="H926" s="380"/>
      <c r="I926" s="381" t="str">
        <f t="shared" si="156"/>
        <v/>
      </c>
      <c r="J926" s="382"/>
      <c r="K926" s="382"/>
      <c r="L926" s="379"/>
      <c r="M926" s="380"/>
      <c r="N926" s="379"/>
      <c r="O926" s="379"/>
      <c r="P926" s="383"/>
      <c r="Q926" s="383"/>
      <c r="R926" s="383"/>
      <c r="S926" s="384">
        <f t="shared" si="157"/>
        <v>0</v>
      </c>
      <c r="U926" s="30">
        <v>909</v>
      </c>
      <c r="V926" s="42"/>
      <c r="X926" s="42"/>
      <c r="Y926" s="42"/>
      <c r="Z926" s="43">
        <f>SUMIFS('AM23.Financial Instruments'!O$7:O$223,'AM23.Financial Instruments'!$M$7:$M$223,D928)</f>
        <v>0</v>
      </c>
      <c r="AA926" s="42"/>
      <c r="AB926" s="42"/>
      <c r="AC926" s="42"/>
      <c r="AD926" s="44">
        <f t="shared" si="158"/>
        <v>0</v>
      </c>
      <c r="AF926" s="45"/>
      <c r="AH926" s="45"/>
      <c r="AI926" s="45"/>
      <c r="AJ926" s="45"/>
      <c r="AK926" s="45"/>
      <c r="AL926" s="45"/>
      <c r="AM926" s="45"/>
      <c r="AN926" s="44">
        <f t="shared" si="159"/>
        <v>0</v>
      </c>
      <c r="AP926" s="396">
        <f t="array" ref="AP926">SUMPRODUCT(V$18:V$217*(H$18:H$217=$D926)*(J$18:J$217))</f>
        <v>0</v>
      </c>
      <c r="AQ926" s="397">
        <f t="shared" si="161"/>
        <v>0</v>
      </c>
      <c r="AR926" s="398">
        <f t="shared" si="162"/>
        <v>0</v>
      </c>
      <c r="AS926" s="397">
        <f t="array" ref="AS926">SUMPRODUCT(AF$18:AF$217*(H$18:H$217=$D926)*(J$18:J$217))</f>
        <v>0</v>
      </c>
      <c r="AT926" s="397">
        <f t="shared" si="163"/>
        <v>0</v>
      </c>
      <c r="AU926" s="398">
        <f t="shared" si="164"/>
        <v>0</v>
      </c>
      <c r="AV926" s="399" t="str">
        <f t="shared" si="165"/>
        <v/>
      </c>
    </row>
    <row r="927" spans="1:48" x14ac:dyDescent="0.2">
      <c r="A927" s="46">
        <f t="shared" si="160"/>
        <v>910</v>
      </c>
      <c r="B927" s="378" t="str">
        <f>IFERROR(VLOOKUP(G927,'AM23.Param'!$C$61:$D$407,2,FALSE),"")</f>
        <v/>
      </c>
      <c r="C927" s="379"/>
      <c r="D927" s="380"/>
      <c r="E927" s="379"/>
      <c r="F927" s="380"/>
      <c r="G927" s="379"/>
      <c r="H927" s="380"/>
      <c r="I927" s="381" t="str">
        <f t="shared" si="156"/>
        <v/>
      </c>
      <c r="J927" s="382"/>
      <c r="K927" s="382"/>
      <c r="L927" s="379"/>
      <c r="M927" s="380"/>
      <c r="N927" s="379"/>
      <c r="O927" s="379"/>
      <c r="P927" s="383"/>
      <c r="Q927" s="383"/>
      <c r="R927" s="383"/>
      <c r="S927" s="384">
        <f t="shared" si="157"/>
        <v>0</v>
      </c>
      <c r="U927" s="30">
        <v>910</v>
      </c>
      <c r="V927" s="42"/>
      <c r="X927" s="42"/>
      <c r="Y927" s="42"/>
      <c r="Z927" s="43">
        <f>SUMIFS('AM23.Financial Instruments'!O$7:O$223,'AM23.Financial Instruments'!$M$7:$M$223,D929)</f>
        <v>0</v>
      </c>
      <c r="AA927" s="42"/>
      <c r="AB927" s="42"/>
      <c r="AC927" s="42"/>
      <c r="AD927" s="44">
        <f t="shared" si="158"/>
        <v>0</v>
      </c>
      <c r="AF927" s="45"/>
      <c r="AH927" s="45"/>
      <c r="AI927" s="45"/>
      <c r="AJ927" s="45"/>
      <c r="AK927" s="45"/>
      <c r="AL927" s="45"/>
      <c r="AM927" s="45"/>
      <c r="AN927" s="44">
        <f t="shared" si="159"/>
        <v>0</v>
      </c>
      <c r="AP927" s="396">
        <f t="array" ref="AP927">SUMPRODUCT(V$18:V$217*(H$18:H$217=$D927)*(J$18:J$217))</f>
        <v>0</v>
      </c>
      <c r="AQ927" s="397">
        <f t="shared" si="161"/>
        <v>0</v>
      </c>
      <c r="AR927" s="398">
        <f t="shared" si="162"/>
        <v>0</v>
      </c>
      <c r="AS927" s="397">
        <f t="array" ref="AS927">SUMPRODUCT(AF$18:AF$217*(H$18:H$217=$D927)*(J$18:J$217))</f>
        <v>0</v>
      </c>
      <c r="AT927" s="397">
        <f t="shared" si="163"/>
        <v>0</v>
      </c>
      <c r="AU927" s="398">
        <f t="shared" si="164"/>
        <v>0</v>
      </c>
      <c r="AV927" s="399" t="str">
        <f t="shared" si="165"/>
        <v/>
      </c>
    </row>
    <row r="928" spans="1:48" x14ac:dyDescent="0.2">
      <c r="A928" s="46">
        <f t="shared" si="160"/>
        <v>911</v>
      </c>
      <c r="B928" s="378" t="str">
        <f>IFERROR(VLOOKUP(G928,'AM23.Param'!$C$61:$D$407,2,FALSE),"")</f>
        <v/>
      </c>
      <c r="C928" s="379"/>
      <c r="D928" s="380"/>
      <c r="E928" s="379"/>
      <c r="F928" s="380"/>
      <c r="G928" s="379"/>
      <c r="H928" s="380"/>
      <c r="I928" s="381" t="str">
        <f t="shared" si="156"/>
        <v/>
      </c>
      <c r="J928" s="382"/>
      <c r="K928" s="382"/>
      <c r="L928" s="379"/>
      <c r="M928" s="380"/>
      <c r="N928" s="379"/>
      <c r="O928" s="379"/>
      <c r="P928" s="383"/>
      <c r="Q928" s="383"/>
      <c r="R928" s="383"/>
      <c r="S928" s="384">
        <f t="shared" si="157"/>
        <v>0</v>
      </c>
      <c r="U928" s="30">
        <v>911</v>
      </c>
      <c r="V928" s="42"/>
      <c r="X928" s="42"/>
      <c r="Y928" s="42"/>
      <c r="Z928" s="43">
        <f>SUMIFS('AM23.Financial Instruments'!O$7:O$223,'AM23.Financial Instruments'!$M$7:$M$223,D930)</f>
        <v>0</v>
      </c>
      <c r="AA928" s="42"/>
      <c r="AB928" s="42"/>
      <c r="AC928" s="42"/>
      <c r="AD928" s="44">
        <f t="shared" si="158"/>
        <v>0</v>
      </c>
      <c r="AF928" s="45"/>
      <c r="AH928" s="45"/>
      <c r="AI928" s="45"/>
      <c r="AJ928" s="45"/>
      <c r="AK928" s="45"/>
      <c r="AL928" s="45"/>
      <c r="AM928" s="45"/>
      <c r="AN928" s="44">
        <f t="shared" si="159"/>
        <v>0</v>
      </c>
      <c r="AP928" s="396">
        <f t="array" ref="AP928">SUMPRODUCT(V$18:V$217*(H$18:H$217=$D928)*(J$18:J$217))</f>
        <v>0</v>
      </c>
      <c r="AQ928" s="397">
        <f t="shared" si="161"/>
        <v>0</v>
      </c>
      <c r="AR928" s="398">
        <f t="shared" si="162"/>
        <v>0</v>
      </c>
      <c r="AS928" s="397">
        <f t="array" ref="AS928">SUMPRODUCT(AF$18:AF$217*(H$18:H$217=$D928)*(J$18:J$217))</f>
        <v>0</v>
      </c>
      <c r="AT928" s="397">
        <f t="shared" si="163"/>
        <v>0</v>
      </c>
      <c r="AU928" s="398">
        <f t="shared" si="164"/>
        <v>0</v>
      </c>
      <c r="AV928" s="399" t="str">
        <f t="shared" si="165"/>
        <v/>
      </c>
    </row>
    <row r="929" spans="1:48" x14ac:dyDescent="0.2">
      <c r="A929" s="46">
        <f t="shared" si="160"/>
        <v>912</v>
      </c>
      <c r="B929" s="378" t="str">
        <f>IFERROR(VLOOKUP(G929,'AM23.Param'!$C$61:$D$407,2,FALSE),"")</f>
        <v/>
      </c>
      <c r="C929" s="379"/>
      <c r="D929" s="380"/>
      <c r="E929" s="379"/>
      <c r="F929" s="380"/>
      <c r="G929" s="379"/>
      <c r="H929" s="380"/>
      <c r="I929" s="381" t="str">
        <f t="shared" si="156"/>
        <v/>
      </c>
      <c r="J929" s="382"/>
      <c r="K929" s="382"/>
      <c r="L929" s="379"/>
      <c r="M929" s="380"/>
      <c r="N929" s="379"/>
      <c r="O929" s="379"/>
      <c r="P929" s="383"/>
      <c r="Q929" s="383"/>
      <c r="R929" s="383"/>
      <c r="S929" s="384">
        <f t="shared" si="157"/>
        <v>0</v>
      </c>
      <c r="U929" s="30">
        <v>912</v>
      </c>
      <c r="V929" s="42"/>
      <c r="X929" s="42"/>
      <c r="Y929" s="42"/>
      <c r="Z929" s="43">
        <f>SUMIFS('AM23.Financial Instruments'!O$7:O$223,'AM23.Financial Instruments'!$M$7:$M$223,D931)</f>
        <v>0</v>
      </c>
      <c r="AA929" s="42"/>
      <c r="AB929" s="42"/>
      <c r="AC929" s="42"/>
      <c r="AD929" s="44">
        <f t="shared" si="158"/>
        <v>0</v>
      </c>
      <c r="AF929" s="45"/>
      <c r="AH929" s="45"/>
      <c r="AI929" s="45"/>
      <c r="AJ929" s="45"/>
      <c r="AK929" s="45"/>
      <c r="AL929" s="45"/>
      <c r="AM929" s="45"/>
      <c r="AN929" s="44">
        <f t="shared" si="159"/>
        <v>0</v>
      </c>
      <c r="AP929" s="396">
        <f t="array" ref="AP929">SUMPRODUCT(V$18:V$217*(H$18:H$217=$D929)*(J$18:J$217))</f>
        <v>0</v>
      </c>
      <c r="AQ929" s="397">
        <f t="shared" si="161"/>
        <v>0</v>
      </c>
      <c r="AR929" s="398">
        <f t="shared" si="162"/>
        <v>0</v>
      </c>
      <c r="AS929" s="397">
        <f t="array" ref="AS929">SUMPRODUCT(AF$18:AF$217*(H$18:H$217=$D929)*(J$18:J$217))</f>
        <v>0</v>
      </c>
      <c r="AT929" s="397">
        <f t="shared" si="163"/>
        <v>0</v>
      </c>
      <c r="AU929" s="398">
        <f t="shared" si="164"/>
        <v>0</v>
      </c>
      <c r="AV929" s="399" t="str">
        <f t="shared" si="165"/>
        <v/>
      </c>
    </row>
    <row r="930" spans="1:48" x14ac:dyDescent="0.2">
      <c r="A930" s="46">
        <f t="shared" si="160"/>
        <v>913</v>
      </c>
      <c r="B930" s="378" t="str">
        <f>IFERROR(VLOOKUP(G930,'AM23.Param'!$C$61:$D$407,2,FALSE),"")</f>
        <v/>
      </c>
      <c r="C930" s="379"/>
      <c r="D930" s="380"/>
      <c r="E930" s="379"/>
      <c r="F930" s="380"/>
      <c r="G930" s="379"/>
      <c r="H930" s="380"/>
      <c r="I930" s="381" t="str">
        <f t="shared" si="156"/>
        <v/>
      </c>
      <c r="J930" s="382"/>
      <c r="K930" s="382"/>
      <c r="L930" s="379"/>
      <c r="M930" s="380"/>
      <c r="N930" s="379"/>
      <c r="O930" s="379"/>
      <c r="P930" s="383"/>
      <c r="Q930" s="383"/>
      <c r="R930" s="383"/>
      <c r="S930" s="384">
        <f t="shared" si="157"/>
        <v>0</v>
      </c>
      <c r="U930" s="30">
        <v>913</v>
      </c>
      <c r="V930" s="42"/>
      <c r="X930" s="42"/>
      <c r="Y930" s="42"/>
      <c r="Z930" s="43">
        <f>SUMIFS('AM23.Financial Instruments'!O$7:O$223,'AM23.Financial Instruments'!$M$7:$M$223,D932)</f>
        <v>0</v>
      </c>
      <c r="AA930" s="42"/>
      <c r="AB930" s="42"/>
      <c r="AC930" s="42"/>
      <c r="AD930" s="44">
        <f t="shared" si="158"/>
        <v>0</v>
      </c>
      <c r="AF930" s="45"/>
      <c r="AH930" s="45"/>
      <c r="AI930" s="45"/>
      <c r="AJ930" s="45"/>
      <c r="AK930" s="45"/>
      <c r="AL930" s="45"/>
      <c r="AM930" s="45"/>
      <c r="AN930" s="44">
        <f t="shared" si="159"/>
        <v>0</v>
      </c>
      <c r="AP930" s="396">
        <f t="array" ref="AP930">SUMPRODUCT(V$18:V$217*(H$18:H$217=$D930)*(J$18:J$217))</f>
        <v>0</v>
      </c>
      <c r="AQ930" s="397">
        <f t="shared" si="161"/>
        <v>0</v>
      </c>
      <c r="AR930" s="398">
        <f t="shared" si="162"/>
        <v>0</v>
      </c>
      <c r="AS930" s="397">
        <f t="array" ref="AS930">SUMPRODUCT(AF$18:AF$217*(H$18:H$217=$D930)*(J$18:J$217))</f>
        <v>0</v>
      </c>
      <c r="AT930" s="397">
        <f t="shared" si="163"/>
        <v>0</v>
      </c>
      <c r="AU930" s="398">
        <f t="shared" si="164"/>
        <v>0</v>
      </c>
      <c r="AV930" s="399" t="str">
        <f t="shared" si="165"/>
        <v/>
      </c>
    </row>
    <row r="931" spans="1:48" x14ac:dyDescent="0.2">
      <c r="A931" s="46">
        <f t="shared" si="160"/>
        <v>914</v>
      </c>
      <c r="B931" s="378" t="str">
        <f>IFERROR(VLOOKUP(G931,'AM23.Param'!$C$61:$D$407,2,FALSE),"")</f>
        <v/>
      </c>
      <c r="C931" s="379"/>
      <c r="D931" s="380"/>
      <c r="E931" s="379"/>
      <c r="F931" s="380"/>
      <c r="G931" s="379"/>
      <c r="H931" s="380"/>
      <c r="I931" s="381" t="str">
        <f t="shared" si="156"/>
        <v/>
      </c>
      <c r="J931" s="382"/>
      <c r="K931" s="382"/>
      <c r="L931" s="379"/>
      <c r="M931" s="380"/>
      <c r="N931" s="379"/>
      <c r="O931" s="379"/>
      <c r="P931" s="383"/>
      <c r="Q931" s="383"/>
      <c r="R931" s="383"/>
      <c r="S931" s="384">
        <f t="shared" si="157"/>
        <v>0</v>
      </c>
      <c r="U931" s="30">
        <v>914</v>
      </c>
      <c r="V931" s="42"/>
      <c r="X931" s="42"/>
      <c r="Y931" s="42"/>
      <c r="Z931" s="43">
        <f>SUMIFS('AM23.Financial Instruments'!O$7:O$223,'AM23.Financial Instruments'!$M$7:$M$223,D933)</f>
        <v>0</v>
      </c>
      <c r="AA931" s="42"/>
      <c r="AB931" s="42"/>
      <c r="AC931" s="42"/>
      <c r="AD931" s="44">
        <f t="shared" si="158"/>
        <v>0</v>
      </c>
      <c r="AF931" s="45"/>
      <c r="AH931" s="45"/>
      <c r="AI931" s="45"/>
      <c r="AJ931" s="45"/>
      <c r="AK931" s="45"/>
      <c r="AL931" s="45"/>
      <c r="AM931" s="45"/>
      <c r="AN931" s="44">
        <f t="shared" si="159"/>
        <v>0</v>
      </c>
      <c r="AP931" s="396">
        <f t="array" ref="AP931">SUMPRODUCT(V$18:V$217*(H$18:H$217=$D931)*(J$18:J$217))</f>
        <v>0</v>
      </c>
      <c r="AQ931" s="397">
        <f t="shared" si="161"/>
        <v>0</v>
      </c>
      <c r="AR931" s="398">
        <f t="shared" si="162"/>
        <v>0</v>
      </c>
      <c r="AS931" s="397">
        <f t="array" ref="AS931">SUMPRODUCT(AF$18:AF$217*(H$18:H$217=$D931)*(J$18:J$217))</f>
        <v>0</v>
      </c>
      <c r="AT931" s="397">
        <f t="shared" si="163"/>
        <v>0</v>
      </c>
      <c r="AU931" s="398">
        <f t="shared" si="164"/>
        <v>0</v>
      </c>
      <c r="AV931" s="399" t="str">
        <f t="shared" si="165"/>
        <v/>
      </c>
    </row>
    <row r="932" spans="1:48" x14ac:dyDescent="0.2">
      <c r="A932" s="46">
        <f t="shared" si="160"/>
        <v>915</v>
      </c>
      <c r="B932" s="378" t="str">
        <f>IFERROR(VLOOKUP(G932,'AM23.Param'!$C$61:$D$407,2,FALSE),"")</f>
        <v/>
      </c>
      <c r="C932" s="379"/>
      <c r="D932" s="380"/>
      <c r="E932" s="379"/>
      <c r="F932" s="380"/>
      <c r="G932" s="379"/>
      <c r="H932" s="380"/>
      <c r="I932" s="381" t="str">
        <f t="shared" si="156"/>
        <v/>
      </c>
      <c r="J932" s="382"/>
      <c r="K932" s="382"/>
      <c r="L932" s="379"/>
      <c r="M932" s="380"/>
      <c r="N932" s="379"/>
      <c r="O932" s="379"/>
      <c r="P932" s="383"/>
      <c r="Q932" s="383"/>
      <c r="R932" s="383"/>
      <c r="S932" s="384">
        <f t="shared" si="157"/>
        <v>0</v>
      </c>
      <c r="U932" s="30">
        <v>915</v>
      </c>
      <c r="V932" s="42"/>
      <c r="X932" s="42"/>
      <c r="Y932" s="42"/>
      <c r="Z932" s="43">
        <f>SUMIFS('AM23.Financial Instruments'!O$7:O$223,'AM23.Financial Instruments'!$M$7:$M$223,D934)</f>
        <v>0</v>
      </c>
      <c r="AA932" s="42"/>
      <c r="AB932" s="42"/>
      <c r="AC932" s="42"/>
      <c r="AD932" s="44">
        <f t="shared" si="158"/>
        <v>0</v>
      </c>
      <c r="AF932" s="45"/>
      <c r="AH932" s="45"/>
      <c r="AI932" s="45"/>
      <c r="AJ932" s="45"/>
      <c r="AK932" s="45"/>
      <c r="AL932" s="45"/>
      <c r="AM932" s="45"/>
      <c r="AN932" s="44">
        <f t="shared" si="159"/>
        <v>0</v>
      </c>
      <c r="AP932" s="396">
        <f t="array" ref="AP932">SUMPRODUCT(V$18:V$217*(H$18:H$217=$D932)*(J$18:J$217))</f>
        <v>0</v>
      </c>
      <c r="AQ932" s="397">
        <f t="shared" si="161"/>
        <v>0</v>
      </c>
      <c r="AR932" s="398">
        <f t="shared" si="162"/>
        <v>0</v>
      </c>
      <c r="AS932" s="397">
        <f t="array" ref="AS932">SUMPRODUCT(AF$18:AF$217*(H$18:H$217=$D932)*(J$18:J$217))</f>
        <v>0</v>
      </c>
      <c r="AT932" s="397">
        <f t="shared" si="163"/>
        <v>0</v>
      </c>
      <c r="AU932" s="398">
        <f t="shared" si="164"/>
        <v>0</v>
      </c>
      <c r="AV932" s="399" t="str">
        <f t="shared" si="165"/>
        <v/>
      </c>
    </row>
    <row r="933" spans="1:48" x14ac:dyDescent="0.2">
      <c r="A933" s="46">
        <f t="shared" si="160"/>
        <v>916</v>
      </c>
      <c r="B933" s="378" t="str">
        <f>IFERROR(VLOOKUP(G933,'AM23.Param'!$C$61:$D$407,2,FALSE),"")</f>
        <v/>
      </c>
      <c r="C933" s="379"/>
      <c r="D933" s="380"/>
      <c r="E933" s="379"/>
      <c r="F933" s="380"/>
      <c r="G933" s="379"/>
      <c r="H933" s="380"/>
      <c r="I933" s="381" t="str">
        <f t="shared" si="156"/>
        <v/>
      </c>
      <c r="J933" s="382"/>
      <c r="K933" s="382"/>
      <c r="L933" s="379"/>
      <c r="M933" s="380"/>
      <c r="N933" s="379"/>
      <c r="O933" s="379"/>
      <c r="P933" s="383"/>
      <c r="Q933" s="383"/>
      <c r="R933" s="383"/>
      <c r="S933" s="384">
        <f t="shared" si="157"/>
        <v>0</v>
      </c>
      <c r="U933" s="30">
        <v>916</v>
      </c>
      <c r="V933" s="42"/>
      <c r="X933" s="42"/>
      <c r="Y933" s="42"/>
      <c r="Z933" s="43">
        <f>SUMIFS('AM23.Financial Instruments'!O$7:O$223,'AM23.Financial Instruments'!$M$7:$M$223,D935)</f>
        <v>0</v>
      </c>
      <c r="AA933" s="42"/>
      <c r="AB933" s="42"/>
      <c r="AC933" s="42"/>
      <c r="AD933" s="44">
        <f t="shared" si="158"/>
        <v>0</v>
      </c>
      <c r="AF933" s="45"/>
      <c r="AH933" s="45"/>
      <c r="AI933" s="45"/>
      <c r="AJ933" s="45"/>
      <c r="AK933" s="45"/>
      <c r="AL933" s="45"/>
      <c r="AM933" s="45"/>
      <c r="AN933" s="44">
        <f t="shared" si="159"/>
        <v>0</v>
      </c>
      <c r="AP933" s="396">
        <f t="array" ref="AP933">SUMPRODUCT(V$18:V$217*(H$18:H$217=$D933)*(J$18:J$217))</f>
        <v>0</v>
      </c>
      <c r="AQ933" s="397">
        <f t="shared" si="161"/>
        <v>0</v>
      </c>
      <c r="AR933" s="398">
        <f t="shared" si="162"/>
        <v>0</v>
      </c>
      <c r="AS933" s="397">
        <f t="array" ref="AS933">SUMPRODUCT(AF$18:AF$217*(H$18:H$217=$D933)*(J$18:J$217))</f>
        <v>0</v>
      </c>
      <c r="AT933" s="397">
        <f t="shared" si="163"/>
        <v>0</v>
      </c>
      <c r="AU933" s="398">
        <f t="shared" si="164"/>
        <v>0</v>
      </c>
      <c r="AV933" s="399" t="str">
        <f t="shared" si="165"/>
        <v/>
      </c>
    </row>
    <row r="934" spans="1:48" x14ac:dyDescent="0.2">
      <c r="A934" s="46">
        <f t="shared" si="160"/>
        <v>917</v>
      </c>
      <c r="B934" s="378" t="str">
        <f>IFERROR(VLOOKUP(G934,'AM23.Param'!$C$61:$D$407,2,FALSE),"")</f>
        <v/>
      </c>
      <c r="C934" s="379"/>
      <c r="D934" s="380"/>
      <c r="E934" s="379"/>
      <c r="F934" s="380"/>
      <c r="G934" s="379"/>
      <c r="H934" s="380"/>
      <c r="I934" s="381" t="str">
        <f t="shared" si="156"/>
        <v/>
      </c>
      <c r="J934" s="382"/>
      <c r="K934" s="382"/>
      <c r="L934" s="379"/>
      <c r="M934" s="380"/>
      <c r="N934" s="379"/>
      <c r="O934" s="379"/>
      <c r="P934" s="383"/>
      <c r="Q934" s="383"/>
      <c r="R934" s="383"/>
      <c r="S934" s="384">
        <f t="shared" si="157"/>
        <v>0</v>
      </c>
      <c r="U934" s="30">
        <v>917</v>
      </c>
      <c r="V934" s="42"/>
      <c r="X934" s="42"/>
      <c r="Y934" s="42"/>
      <c r="Z934" s="43">
        <f>SUMIFS('AM23.Financial Instruments'!O$7:O$223,'AM23.Financial Instruments'!$M$7:$M$223,D936)</f>
        <v>0</v>
      </c>
      <c r="AA934" s="42"/>
      <c r="AB934" s="42"/>
      <c r="AC934" s="42"/>
      <c r="AD934" s="44">
        <f t="shared" si="158"/>
        <v>0</v>
      </c>
      <c r="AF934" s="45"/>
      <c r="AH934" s="45"/>
      <c r="AI934" s="45"/>
      <c r="AJ934" s="45"/>
      <c r="AK934" s="45"/>
      <c r="AL934" s="45"/>
      <c r="AM934" s="45"/>
      <c r="AN934" s="44">
        <f t="shared" si="159"/>
        <v>0</v>
      </c>
      <c r="AP934" s="396">
        <f t="array" ref="AP934">SUMPRODUCT(V$18:V$217*(H$18:H$217=$D934)*(J$18:J$217))</f>
        <v>0</v>
      </c>
      <c r="AQ934" s="397">
        <f t="shared" si="161"/>
        <v>0</v>
      </c>
      <c r="AR934" s="398">
        <f t="shared" si="162"/>
        <v>0</v>
      </c>
      <c r="AS934" s="397">
        <f t="array" ref="AS934">SUMPRODUCT(AF$18:AF$217*(H$18:H$217=$D934)*(J$18:J$217))</f>
        <v>0</v>
      </c>
      <c r="AT934" s="397">
        <f t="shared" si="163"/>
        <v>0</v>
      </c>
      <c r="AU934" s="398">
        <f t="shared" si="164"/>
        <v>0</v>
      </c>
      <c r="AV934" s="399" t="str">
        <f t="shared" si="165"/>
        <v/>
      </c>
    </row>
    <row r="935" spans="1:48" x14ac:dyDescent="0.2">
      <c r="A935" s="46">
        <f t="shared" si="160"/>
        <v>918</v>
      </c>
      <c r="B935" s="378" t="str">
        <f>IFERROR(VLOOKUP(G935,'AM23.Param'!$C$61:$D$407,2,FALSE),"")</f>
        <v/>
      </c>
      <c r="C935" s="379"/>
      <c r="D935" s="380"/>
      <c r="E935" s="379"/>
      <c r="F935" s="380"/>
      <c r="G935" s="379"/>
      <c r="H935" s="380"/>
      <c r="I935" s="381" t="str">
        <f t="shared" si="156"/>
        <v/>
      </c>
      <c r="J935" s="382"/>
      <c r="K935" s="382"/>
      <c r="L935" s="379"/>
      <c r="M935" s="380"/>
      <c r="N935" s="379"/>
      <c r="O935" s="379"/>
      <c r="P935" s="383"/>
      <c r="Q935" s="383"/>
      <c r="R935" s="383"/>
      <c r="S935" s="384">
        <f t="shared" si="157"/>
        <v>0</v>
      </c>
      <c r="U935" s="30">
        <v>918</v>
      </c>
      <c r="V935" s="42"/>
      <c r="X935" s="42"/>
      <c r="Y935" s="42"/>
      <c r="Z935" s="43">
        <f>SUMIFS('AM23.Financial Instruments'!O$7:O$223,'AM23.Financial Instruments'!$M$7:$M$223,D937)</f>
        <v>0</v>
      </c>
      <c r="AA935" s="42"/>
      <c r="AB935" s="42"/>
      <c r="AC935" s="42"/>
      <c r="AD935" s="44">
        <f t="shared" si="158"/>
        <v>0</v>
      </c>
      <c r="AF935" s="45"/>
      <c r="AH935" s="45"/>
      <c r="AI935" s="45"/>
      <c r="AJ935" s="45"/>
      <c r="AK935" s="45"/>
      <c r="AL935" s="45"/>
      <c r="AM935" s="45"/>
      <c r="AN935" s="44">
        <f t="shared" si="159"/>
        <v>0</v>
      </c>
      <c r="AP935" s="396">
        <f t="array" ref="AP935">SUMPRODUCT(V$18:V$217*(H$18:H$217=$D935)*(J$18:J$217))</f>
        <v>0</v>
      </c>
      <c r="AQ935" s="397">
        <f t="shared" si="161"/>
        <v>0</v>
      </c>
      <c r="AR935" s="398">
        <f t="shared" si="162"/>
        <v>0</v>
      </c>
      <c r="AS935" s="397">
        <f t="array" ref="AS935">SUMPRODUCT(AF$18:AF$217*(H$18:H$217=$D935)*(J$18:J$217))</f>
        <v>0</v>
      </c>
      <c r="AT935" s="397">
        <f t="shared" si="163"/>
        <v>0</v>
      </c>
      <c r="AU935" s="398">
        <f t="shared" si="164"/>
        <v>0</v>
      </c>
      <c r="AV935" s="399" t="str">
        <f t="shared" si="165"/>
        <v/>
      </c>
    </row>
    <row r="936" spans="1:48" x14ac:dyDescent="0.2">
      <c r="A936" s="46">
        <f t="shared" si="160"/>
        <v>919</v>
      </c>
      <c r="B936" s="378" t="str">
        <f>IFERROR(VLOOKUP(G936,'AM23.Param'!$C$61:$D$407,2,FALSE),"")</f>
        <v/>
      </c>
      <c r="C936" s="379"/>
      <c r="D936" s="380"/>
      <c r="E936" s="379"/>
      <c r="F936" s="380"/>
      <c r="G936" s="379"/>
      <c r="H936" s="380"/>
      <c r="I936" s="381" t="str">
        <f t="shared" si="156"/>
        <v/>
      </c>
      <c r="J936" s="382"/>
      <c r="K936" s="382"/>
      <c r="L936" s="379"/>
      <c r="M936" s="380"/>
      <c r="N936" s="379"/>
      <c r="O936" s="379"/>
      <c r="P936" s="383"/>
      <c r="Q936" s="383"/>
      <c r="R936" s="383"/>
      <c r="S936" s="384">
        <f t="shared" si="157"/>
        <v>0</v>
      </c>
      <c r="U936" s="30">
        <v>919</v>
      </c>
      <c r="V936" s="42"/>
      <c r="X936" s="42"/>
      <c r="Y936" s="42"/>
      <c r="Z936" s="43">
        <f>SUMIFS('AM23.Financial Instruments'!O$7:O$223,'AM23.Financial Instruments'!$M$7:$M$223,D938)</f>
        <v>0</v>
      </c>
      <c r="AA936" s="42"/>
      <c r="AB936" s="42"/>
      <c r="AC936" s="42"/>
      <c r="AD936" s="44">
        <f t="shared" si="158"/>
        <v>0</v>
      </c>
      <c r="AF936" s="45"/>
      <c r="AH936" s="45"/>
      <c r="AI936" s="45"/>
      <c r="AJ936" s="45"/>
      <c r="AK936" s="45"/>
      <c r="AL936" s="45"/>
      <c r="AM936" s="45"/>
      <c r="AN936" s="44">
        <f t="shared" si="159"/>
        <v>0</v>
      </c>
      <c r="AP936" s="396">
        <f t="array" ref="AP936">SUMPRODUCT(V$18:V$217*(H$18:H$217=$D936)*(J$18:J$217))</f>
        <v>0</v>
      </c>
      <c r="AQ936" s="397">
        <f t="shared" si="161"/>
        <v>0</v>
      </c>
      <c r="AR936" s="398">
        <f t="shared" si="162"/>
        <v>0</v>
      </c>
      <c r="AS936" s="397">
        <f t="array" ref="AS936">SUMPRODUCT(AF$18:AF$217*(H$18:H$217=$D936)*(J$18:J$217))</f>
        <v>0</v>
      </c>
      <c r="AT936" s="397">
        <f t="shared" si="163"/>
        <v>0</v>
      </c>
      <c r="AU936" s="398">
        <f t="shared" si="164"/>
        <v>0</v>
      </c>
      <c r="AV936" s="399" t="str">
        <f t="shared" si="165"/>
        <v/>
      </c>
    </row>
    <row r="937" spans="1:48" x14ac:dyDescent="0.2">
      <c r="A937" s="46">
        <f t="shared" si="160"/>
        <v>920</v>
      </c>
      <c r="B937" s="378" t="str">
        <f>IFERROR(VLOOKUP(G937,'AM23.Param'!$C$61:$D$407,2,FALSE),"")</f>
        <v/>
      </c>
      <c r="C937" s="379"/>
      <c r="D937" s="380"/>
      <c r="E937" s="379"/>
      <c r="F937" s="380"/>
      <c r="G937" s="379"/>
      <c r="H937" s="380"/>
      <c r="I937" s="381" t="str">
        <f t="shared" si="156"/>
        <v/>
      </c>
      <c r="J937" s="382"/>
      <c r="K937" s="382"/>
      <c r="L937" s="379"/>
      <c r="M937" s="380"/>
      <c r="N937" s="379"/>
      <c r="O937" s="379"/>
      <c r="P937" s="383"/>
      <c r="Q937" s="383"/>
      <c r="R937" s="383"/>
      <c r="S937" s="384">
        <f t="shared" si="157"/>
        <v>0</v>
      </c>
      <c r="U937" s="30">
        <v>920</v>
      </c>
      <c r="V937" s="42"/>
      <c r="X937" s="42"/>
      <c r="Y937" s="42"/>
      <c r="Z937" s="43">
        <f>SUMIFS('AM23.Financial Instruments'!O$7:O$223,'AM23.Financial Instruments'!$M$7:$M$223,D939)</f>
        <v>0</v>
      </c>
      <c r="AA937" s="42"/>
      <c r="AB937" s="42"/>
      <c r="AC937" s="42"/>
      <c r="AD937" s="44">
        <f t="shared" si="158"/>
        <v>0</v>
      </c>
      <c r="AF937" s="45"/>
      <c r="AH937" s="45"/>
      <c r="AI937" s="45"/>
      <c r="AJ937" s="45"/>
      <c r="AK937" s="45"/>
      <c r="AL937" s="45"/>
      <c r="AM937" s="45"/>
      <c r="AN937" s="44">
        <f t="shared" si="159"/>
        <v>0</v>
      </c>
      <c r="AP937" s="396">
        <f t="array" ref="AP937">SUMPRODUCT(V$18:V$217*(H$18:H$217=$D937)*(J$18:J$217))</f>
        <v>0</v>
      </c>
      <c r="AQ937" s="397">
        <f t="shared" si="161"/>
        <v>0</v>
      </c>
      <c r="AR937" s="398">
        <f t="shared" si="162"/>
        <v>0</v>
      </c>
      <c r="AS937" s="397">
        <f t="array" ref="AS937">SUMPRODUCT(AF$18:AF$217*(H$18:H$217=$D937)*(J$18:J$217))</f>
        <v>0</v>
      </c>
      <c r="AT937" s="397">
        <f t="shared" si="163"/>
        <v>0</v>
      </c>
      <c r="AU937" s="398">
        <f t="shared" si="164"/>
        <v>0</v>
      </c>
      <c r="AV937" s="399" t="str">
        <f t="shared" si="165"/>
        <v/>
      </c>
    </row>
    <row r="938" spans="1:48" x14ac:dyDescent="0.2">
      <c r="A938" s="46">
        <f t="shared" si="160"/>
        <v>921</v>
      </c>
      <c r="B938" s="378" t="str">
        <f>IFERROR(VLOOKUP(G938,'AM23.Param'!$C$61:$D$407,2,FALSE),"")</f>
        <v/>
      </c>
      <c r="C938" s="379"/>
      <c r="D938" s="380"/>
      <c r="E938" s="379"/>
      <c r="F938" s="380"/>
      <c r="G938" s="379"/>
      <c r="H938" s="380"/>
      <c r="I938" s="381" t="str">
        <f t="shared" si="156"/>
        <v/>
      </c>
      <c r="J938" s="382"/>
      <c r="K938" s="382"/>
      <c r="L938" s="379"/>
      <c r="M938" s="380"/>
      <c r="N938" s="379"/>
      <c r="O938" s="379"/>
      <c r="P938" s="383"/>
      <c r="Q938" s="383"/>
      <c r="R938" s="383"/>
      <c r="S938" s="384">
        <f t="shared" si="157"/>
        <v>0</v>
      </c>
      <c r="U938" s="30">
        <v>921</v>
      </c>
      <c r="V938" s="42"/>
      <c r="X938" s="42"/>
      <c r="Y938" s="42"/>
      <c r="Z938" s="43">
        <f>SUMIFS('AM23.Financial Instruments'!O$7:O$223,'AM23.Financial Instruments'!$M$7:$M$223,D940)</f>
        <v>0</v>
      </c>
      <c r="AA938" s="42"/>
      <c r="AB938" s="42"/>
      <c r="AC938" s="42"/>
      <c r="AD938" s="44">
        <f t="shared" si="158"/>
        <v>0</v>
      </c>
      <c r="AF938" s="45"/>
      <c r="AH938" s="45"/>
      <c r="AI938" s="45"/>
      <c r="AJ938" s="45"/>
      <c r="AK938" s="45"/>
      <c r="AL938" s="45"/>
      <c r="AM938" s="45"/>
      <c r="AN938" s="44">
        <f t="shared" si="159"/>
        <v>0</v>
      </c>
      <c r="AP938" s="396">
        <f t="array" ref="AP938">SUMPRODUCT(V$18:V$217*(H$18:H$217=$D938)*(J$18:J$217))</f>
        <v>0</v>
      </c>
      <c r="AQ938" s="397">
        <f t="shared" si="161"/>
        <v>0</v>
      </c>
      <c r="AR938" s="398">
        <f t="shared" si="162"/>
        <v>0</v>
      </c>
      <c r="AS938" s="397">
        <f t="array" ref="AS938">SUMPRODUCT(AF$18:AF$217*(H$18:H$217=$D938)*(J$18:J$217))</f>
        <v>0</v>
      </c>
      <c r="AT938" s="397">
        <f t="shared" si="163"/>
        <v>0</v>
      </c>
      <c r="AU938" s="398">
        <f t="shared" si="164"/>
        <v>0</v>
      </c>
      <c r="AV938" s="399" t="str">
        <f t="shared" si="165"/>
        <v/>
      </c>
    </row>
    <row r="939" spans="1:48" x14ac:dyDescent="0.2">
      <c r="A939" s="46">
        <f t="shared" si="160"/>
        <v>922</v>
      </c>
      <c r="B939" s="378" t="str">
        <f>IFERROR(VLOOKUP(G939,'AM23.Param'!$C$61:$D$407,2,FALSE),"")</f>
        <v/>
      </c>
      <c r="C939" s="379"/>
      <c r="D939" s="380"/>
      <c r="E939" s="379"/>
      <c r="F939" s="380"/>
      <c r="G939" s="379"/>
      <c r="H939" s="380"/>
      <c r="I939" s="381" t="str">
        <f t="shared" si="156"/>
        <v/>
      </c>
      <c r="J939" s="382"/>
      <c r="K939" s="382"/>
      <c r="L939" s="379"/>
      <c r="M939" s="380"/>
      <c r="N939" s="379"/>
      <c r="O939" s="379"/>
      <c r="P939" s="383"/>
      <c r="Q939" s="383"/>
      <c r="R939" s="383"/>
      <c r="S939" s="384">
        <f t="shared" si="157"/>
        <v>0</v>
      </c>
      <c r="U939" s="30">
        <v>922</v>
      </c>
      <c r="V939" s="42"/>
      <c r="X939" s="42"/>
      <c r="Y939" s="42"/>
      <c r="Z939" s="43">
        <f>SUMIFS('AM23.Financial Instruments'!O$7:O$223,'AM23.Financial Instruments'!$M$7:$M$223,D941)</f>
        <v>0</v>
      </c>
      <c r="AA939" s="42"/>
      <c r="AB939" s="42"/>
      <c r="AC939" s="42"/>
      <c r="AD939" s="44">
        <f t="shared" si="158"/>
        <v>0</v>
      </c>
      <c r="AF939" s="45"/>
      <c r="AH939" s="45"/>
      <c r="AI939" s="45"/>
      <c r="AJ939" s="45"/>
      <c r="AK939" s="45"/>
      <c r="AL939" s="45"/>
      <c r="AM939" s="45"/>
      <c r="AN939" s="44">
        <f t="shared" si="159"/>
        <v>0</v>
      </c>
      <c r="AP939" s="396">
        <f t="array" ref="AP939">SUMPRODUCT(V$18:V$217*(H$18:H$217=$D939)*(J$18:J$217))</f>
        <v>0</v>
      </c>
      <c r="AQ939" s="397">
        <f t="shared" si="161"/>
        <v>0</v>
      </c>
      <c r="AR939" s="398">
        <f t="shared" si="162"/>
        <v>0</v>
      </c>
      <c r="AS939" s="397">
        <f t="array" ref="AS939">SUMPRODUCT(AF$18:AF$217*(H$18:H$217=$D939)*(J$18:J$217))</f>
        <v>0</v>
      </c>
      <c r="AT939" s="397">
        <f t="shared" si="163"/>
        <v>0</v>
      </c>
      <c r="AU939" s="398">
        <f t="shared" si="164"/>
        <v>0</v>
      </c>
      <c r="AV939" s="399" t="str">
        <f t="shared" si="165"/>
        <v/>
      </c>
    </row>
    <row r="940" spans="1:48" x14ac:dyDescent="0.2">
      <c r="A940" s="46">
        <f t="shared" si="160"/>
        <v>923</v>
      </c>
      <c r="B940" s="378" t="str">
        <f>IFERROR(VLOOKUP(G940,'AM23.Param'!$C$61:$D$407,2,FALSE),"")</f>
        <v/>
      </c>
      <c r="C940" s="379"/>
      <c r="D940" s="380"/>
      <c r="E940" s="379"/>
      <c r="F940" s="380"/>
      <c r="G940" s="379"/>
      <c r="H940" s="380"/>
      <c r="I940" s="381" t="str">
        <f t="shared" si="156"/>
        <v/>
      </c>
      <c r="J940" s="382"/>
      <c r="K940" s="382"/>
      <c r="L940" s="379"/>
      <c r="M940" s="380"/>
      <c r="N940" s="379"/>
      <c r="O940" s="379"/>
      <c r="P940" s="383"/>
      <c r="Q940" s="383"/>
      <c r="R940" s="383"/>
      <c r="S940" s="384">
        <f t="shared" si="157"/>
        <v>0</v>
      </c>
      <c r="U940" s="30">
        <v>923</v>
      </c>
      <c r="V940" s="42"/>
      <c r="X940" s="42"/>
      <c r="Y940" s="42"/>
      <c r="Z940" s="43">
        <f>SUMIFS('AM23.Financial Instruments'!O$7:O$223,'AM23.Financial Instruments'!$M$7:$M$223,D942)</f>
        <v>0</v>
      </c>
      <c r="AA940" s="42"/>
      <c r="AB940" s="42"/>
      <c r="AC940" s="42"/>
      <c r="AD940" s="44">
        <f t="shared" si="158"/>
        <v>0</v>
      </c>
      <c r="AF940" s="45"/>
      <c r="AH940" s="45"/>
      <c r="AI940" s="45"/>
      <c r="AJ940" s="45"/>
      <c r="AK940" s="45"/>
      <c r="AL940" s="45"/>
      <c r="AM940" s="45"/>
      <c r="AN940" s="44">
        <f t="shared" si="159"/>
        <v>0</v>
      </c>
      <c r="AP940" s="396">
        <f t="array" ref="AP940">SUMPRODUCT(V$18:V$217*(H$18:H$217=$D940)*(J$18:J$217))</f>
        <v>0</v>
      </c>
      <c r="AQ940" s="397">
        <f t="shared" si="161"/>
        <v>0</v>
      </c>
      <c r="AR940" s="398">
        <f t="shared" si="162"/>
        <v>0</v>
      </c>
      <c r="AS940" s="397">
        <f t="array" ref="AS940">SUMPRODUCT(AF$18:AF$217*(H$18:H$217=$D940)*(J$18:J$217))</f>
        <v>0</v>
      </c>
      <c r="AT940" s="397">
        <f t="shared" si="163"/>
        <v>0</v>
      </c>
      <c r="AU940" s="398">
        <f t="shared" si="164"/>
        <v>0</v>
      </c>
      <c r="AV940" s="399" t="str">
        <f t="shared" si="165"/>
        <v/>
      </c>
    </row>
    <row r="941" spans="1:48" x14ac:dyDescent="0.2">
      <c r="A941" s="46">
        <f t="shared" si="160"/>
        <v>924</v>
      </c>
      <c r="B941" s="378" t="str">
        <f>IFERROR(VLOOKUP(G941,'AM23.Param'!$C$61:$D$407,2,FALSE),"")</f>
        <v/>
      </c>
      <c r="C941" s="379"/>
      <c r="D941" s="380"/>
      <c r="E941" s="379"/>
      <c r="F941" s="380"/>
      <c r="G941" s="379"/>
      <c r="H941" s="380"/>
      <c r="I941" s="381" t="str">
        <f t="shared" si="156"/>
        <v/>
      </c>
      <c r="J941" s="382"/>
      <c r="K941" s="382"/>
      <c r="L941" s="379"/>
      <c r="M941" s="380"/>
      <c r="N941" s="379"/>
      <c r="O941" s="379"/>
      <c r="P941" s="383"/>
      <c r="Q941" s="383"/>
      <c r="R941" s="383"/>
      <c r="S941" s="384">
        <f t="shared" si="157"/>
        <v>0</v>
      </c>
      <c r="U941" s="30">
        <v>924</v>
      </c>
      <c r="V941" s="42"/>
      <c r="X941" s="42"/>
      <c r="Y941" s="42"/>
      <c r="Z941" s="43">
        <f>SUMIFS('AM23.Financial Instruments'!O$7:O$223,'AM23.Financial Instruments'!$M$7:$M$223,D943)</f>
        <v>0</v>
      </c>
      <c r="AA941" s="42"/>
      <c r="AB941" s="42"/>
      <c r="AC941" s="42"/>
      <c r="AD941" s="44">
        <f t="shared" si="158"/>
        <v>0</v>
      </c>
      <c r="AF941" s="45"/>
      <c r="AH941" s="45"/>
      <c r="AI941" s="45"/>
      <c r="AJ941" s="45"/>
      <c r="AK941" s="45"/>
      <c r="AL941" s="45"/>
      <c r="AM941" s="45"/>
      <c r="AN941" s="44">
        <f t="shared" si="159"/>
        <v>0</v>
      </c>
      <c r="AP941" s="396">
        <f t="array" ref="AP941">SUMPRODUCT(V$18:V$217*(H$18:H$217=$D941)*(J$18:J$217))</f>
        <v>0</v>
      </c>
      <c r="AQ941" s="397">
        <f t="shared" si="161"/>
        <v>0</v>
      </c>
      <c r="AR941" s="398">
        <f t="shared" si="162"/>
        <v>0</v>
      </c>
      <c r="AS941" s="397">
        <f t="array" ref="AS941">SUMPRODUCT(AF$18:AF$217*(H$18:H$217=$D941)*(J$18:J$217))</f>
        <v>0</v>
      </c>
      <c r="AT941" s="397">
        <f t="shared" si="163"/>
        <v>0</v>
      </c>
      <c r="AU941" s="398">
        <f t="shared" si="164"/>
        <v>0</v>
      </c>
      <c r="AV941" s="399" t="str">
        <f t="shared" si="165"/>
        <v/>
      </c>
    </row>
    <row r="942" spans="1:48" x14ac:dyDescent="0.2">
      <c r="A942" s="46">
        <f t="shared" si="160"/>
        <v>925</v>
      </c>
      <c r="B942" s="378" t="str">
        <f>IFERROR(VLOOKUP(G942,'AM23.Param'!$C$61:$D$407,2,FALSE),"")</f>
        <v/>
      </c>
      <c r="C942" s="379"/>
      <c r="D942" s="380"/>
      <c r="E942" s="379"/>
      <c r="F942" s="380"/>
      <c r="G942" s="379"/>
      <c r="H942" s="380"/>
      <c r="I942" s="381" t="str">
        <f t="shared" si="156"/>
        <v/>
      </c>
      <c r="J942" s="382"/>
      <c r="K942" s="382"/>
      <c r="L942" s="379"/>
      <c r="M942" s="380"/>
      <c r="N942" s="379"/>
      <c r="O942" s="379"/>
      <c r="P942" s="383"/>
      <c r="Q942" s="383"/>
      <c r="R942" s="383"/>
      <c r="S942" s="384">
        <f t="shared" si="157"/>
        <v>0</v>
      </c>
      <c r="U942" s="30">
        <v>925</v>
      </c>
      <c r="V942" s="42"/>
      <c r="X942" s="42"/>
      <c r="Y942" s="42"/>
      <c r="Z942" s="43">
        <f>SUMIFS('AM23.Financial Instruments'!O$7:O$223,'AM23.Financial Instruments'!$M$7:$M$223,D944)</f>
        <v>0</v>
      </c>
      <c r="AA942" s="42"/>
      <c r="AB942" s="42"/>
      <c r="AC942" s="42"/>
      <c r="AD942" s="44">
        <f t="shared" si="158"/>
        <v>0</v>
      </c>
      <c r="AF942" s="45"/>
      <c r="AH942" s="45"/>
      <c r="AI942" s="45"/>
      <c r="AJ942" s="45"/>
      <c r="AK942" s="45"/>
      <c r="AL942" s="45"/>
      <c r="AM942" s="45"/>
      <c r="AN942" s="44">
        <f t="shared" si="159"/>
        <v>0</v>
      </c>
      <c r="AP942" s="396">
        <f t="array" ref="AP942">SUMPRODUCT(V$18:V$217*(H$18:H$217=$D942)*(J$18:J$217))</f>
        <v>0</v>
      </c>
      <c r="AQ942" s="397">
        <f t="shared" si="161"/>
        <v>0</v>
      </c>
      <c r="AR942" s="398">
        <f t="shared" si="162"/>
        <v>0</v>
      </c>
      <c r="AS942" s="397">
        <f t="array" ref="AS942">SUMPRODUCT(AF$18:AF$217*(H$18:H$217=$D942)*(J$18:J$217))</f>
        <v>0</v>
      </c>
      <c r="AT942" s="397">
        <f t="shared" si="163"/>
        <v>0</v>
      </c>
      <c r="AU942" s="398">
        <f t="shared" si="164"/>
        <v>0</v>
      </c>
      <c r="AV942" s="399" t="str">
        <f t="shared" si="165"/>
        <v/>
      </c>
    </row>
    <row r="943" spans="1:48" x14ac:dyDescent="0.2">
      <c r="A943" s="46">
        <f t="shared" si="160"/>
        <v>926</v>
      </c>
      <c r="B943" s="378" t="str">
        <f>IFERROR(VLOOKUP(G943,'AM23.Param'!$C$61:$D$407,2,FALSE),"")</f>
        <v/>
      </c>
      <c r="C943" s="379"/>
      <c r="D943" s="380"/>
      <c r="E943" s="379"/>
      <c r="F943" s="380"/>
      <c r="G943" s="379"/>
      <c r="H943" s="380"/>
      <c r="I943" s="381" t="str">
        <f t="shared" si="156"/>
        <v/>
      </c>
      <c r="J943" s="382"/>
      <c r="K943" s="382"/>
      <c r="L943" s="379"/>
      <c r="M943" s="380"/>
      <c r="N943" s="379"/>
      <c r="O943" s="379"/>
      <c r="P943" s="383"/>
      <c r="Q943" s="383"/>
      <c r="R943" s="383"/>
      <c r="S943" s="384">
        <f t="shared" si="157"/>
        <v>0</v>
      </c>
      <c r="U943" s="30">
        <v>926</v>
      </c>
      <c r="V943" s="42"/>
      <c r="X943" s="42"/>
      <c r="Y943" s="42"/>
      <c r="Z943" s="43">
        <f>SUMIFS('AM23.Financial Instruments'!O$7:O$223,'AM23.Financial Instruments'!$M$7:$M$223,D945)</f>
        <v>0</v>
      </c>
      <c r="AA943" s="42"/>
      <c r="AB943" s="42"/>
      <c r="AC943" s="42"/>
      <c r="AD943" s="44">
        <f t="shared" si="158"/>
        <v>0</v>
      </c>
      <c r="AF943" s="45"/>
      <c r="AH943" s="45"/>
      <c r="AI943" s="45"/>
      <c r="AJ943" s="45"/>
      <c r="AK943" s="45"/>
      <c r="AL943" s="45"/>
      <c r="AM943" s="45"/>
      <c r="AN943" s="44">
        <f t="shared" si="159"/>
        <v>0</v>
      </c>
      <c r="AP943" s="396">
        <f t="array" ref="AP943">SUMPRODUCT(V$18:V$217*(H$18:H$217=$D943)*(J$18:J$217))</f>
        <v>0</v>
      </c>
      <c r="AQ943" s="397">
        <f t="shared" si="161"/>
        <v>0</v>
      </c>
      <c r="AR943" s="398">
        <f t="shared" si="162"/>
        <v>0</v>
      </c>
      <c r="AS943" s="397">
        <f t="array" ref="AS943">SUMPRODUCT(AF$18:AF$217*(H$18:H$217=$D943)*(J$18:J$217))</f>
        <v>0</v>
      </c>
      <c r="AT943" s="397">
        <f t="shared" si="163"/>
        <v>0</v>
      </c>
      <c r="AU943" s="398">
        <f t="shared" si="164"/>
        <v>0</v>
      </c>
      <c r="AV943" s="399" t="str">
        <f t="shared" si="165"/>
        <v/>
      </c>
    </row>
    <row r="944" spans="1:48" x14ac:dyDescent="0.2">
      <c r="A944" s="46">
        <f t="shared" si="160"/>
        <v>927</v>
      </c>
      <c r="B944" s="378" t="str">
        <f>IFERROR(VLOOKUP(G944,'AM23.Param'!$C$61:$D$407,2,FALSE),"")</f>
        <v/>
      </c>
      <c r="C944" s="379"/>
      <c r="D944" s="380"/>
      <c r="E944" s="379"/>
      <c r="F944" s="380"/>
      <c r="G944" s="379"/>
      <c r="H944" s="380"/>
      <c r="I944" s="381" t="str">
        <f t="shared" si="156"/>
        <v/>
      </c>
      <c r="J944" s="382"/>
      <c r="K944" s="382"/>
      <c r="L944" s="379"/>
      <c r="M944" s="380"/>
      <c r="N944" s="379"/>
      <c r="O944" s="379"/>
      <c r="P944" s="383"/>
      <c r="Q944" s="383"/>
      <c r="R944" s="383"/>
      <c r="S944" s="384">
        <f t="shared" si="157"/>
        <v>0</v>
      </c>
      <c r="U944" s="30">
        <v>927</v>
      </c>
      <c r="V944" s="42"/>
      <c r="X944" s="42"/>
      <c r="Y944" s="42"/>
      <c r="Z944" s="43">
        <f>SUMIFS('AM23.Financial Instruments'!O$7:O$223,'AM23.Financial Instruments'!$M$7:$M$223,D946)</f>
        <v>0</v>
      </c>
      <c r="AA944" s="42"/>
      <c r="AB944" s="42"/>
      <c r="AC944" s="42"/>
      <c r="AD944" s="44">
        <f t="shared" si="158"/>
        <v>0</v>
      </c>
      <c r="AF944" s="45"/>
      <c r="AH944" s="45"/>
      <c r="AI944" s="45"/>
      <c r="AJ944" s="45"/>
      <c r="AK944" s="45"/>
      <c r="AL944" s="45"/>
      <c r="AM944" s="45"/>
      <c r="AN944" s="44">
        <f t="shared" si="159"/>
        <v>0</v>
      </c>
      <c r="AP944" s="396">
        <f t="array" ref="AP944">SUMPRODUCT(V$18:V$217*(H$18:H$217=$D944)*(J$18:J$217))</f>
        <v>0</v>
      </c>
      <c r="AQ944" s="397">
        <f t="shared" si="161"/>
        <v>0</v>
      </c>
      <c r="AR944" s="398">
        <f t="shared" si="162"/>
        <v>0</v>
      </c>
      <c r="AS944" s="397">
        <f t="array" ref="AS944">SUMPRODUCT(AF$18:AF$217*(H$18:H$217=$D944)*(J$18:J$217))</f>
        <v>0</v>
      </c>
      <c r="AT944" s="397">
        <f t="shared" si="163"/>
        <v>0</v>
      </c>
      <c r="AU944" s="398">
        <f t="shared" si="164"/>
        <v>0</v>
      </c>
      <c r="AV944" s="399" t="str">
        <f t="shared" si="165"/>
        <v/>
      </c>
    </row>
    <row r="945" spans="1:48" x14ac:dyDescent="0.2">
      <c r="A945" s="46">
        <f t="shared" si="160"/>
        <v>928</v>
      </c>
      <c r="B945" s="378" t="str">
        <f>IFERROR(VLOOKUP(G945,'AM23.Param'!$C$61:$D$407,2,FALSE),"")</f>
        <v/>
      </c>
      <c r="C945" s="379"/>
      <c r="D945" s="380"/>
      <c r="E945" s="379"/>
      <c r="F945" s="380"/>
      <c r="G945" s="379"/>
      <c r="H945" s="380"/>
      <c r="I945" s="381" t="str">
        <f t="shared" si="156"/>
        <v/>
      </c>
      <c r="J945" s="382"/>
      <c r="K945" s="382"/>
      <c r="L945" s="379"/>
      <c r="M945" s="380"/>
      <c r="N945" s="379"/>
      <c r="O945" s="379"/>
      <c r="P945" s="383"/>
      <c r="Q945" s="383"/>
      <c r="R945" s="383"/>
      <c r="S945" s="384">
        <f t="shared" si="157"/>
        <v>0</v>
      </c>
      <c r="U945" s="30">
        <v>928</v>
      </c>
      <c r="V945" s="42"/>
      <c r="X945" s="42"/>
      <c r="Y945" s="42"/>
      <c r="Z945" s="43">
        <f>SUMIFS('AM23.Financial Instruments'!O$7:O$223,'AM23.Financial Instruments'!$M$7:$M$223,D947)</f>
        <v>0</v>
      </c>
      <c r="AA945" s="42"/>
      <c r="AB945" s="42"/>
      <c r="AC945" s="42"/>
      <c r="AD945" s="44">
        <f t="shared" si="158"/>
        <v>0</v>
      </c>
      <c r="AF945" s="45"/>
      <c r="AH945" s="45"/>
      <c r="AI945" s="45"/>
      <c r="AJ945" s="45"/>
      <c r="AK945" s="45"/>
      <c r="AL945" s="45"/>
      <c r="AM945" s="45"/>
      <c r="AN945" s="44">
        <f t="shared" si="159"/>
        <v>0</v>
      </c>
      <c r="AP945" s="396">
        <f t="array" ref="AP945">SUMPRODUCT(V$18:V$217*(H$18:H$217=$D945)*(J$18:J$217))</f>
        <v>0</v>
      </c>
      <c r="AQ945" s="397">
        <f t="shared" si="161"/>
        <v>0</v>
      </c>
      <c r="AR945" s="398">
        <f t="shared" si="162"/>
        <v>0</v>
      </c>
      <c r="AS945" s="397">
        <f t="array" ref="AS945">SUMPRODUCT(AF$18:AF$217*(H$18:H$217=$D945)*(J$18:J$217))</f>
        <v>0</v>
      </c>
      <c r="AT945" s="397">
        <f t="shared" si="163"/>
        <v>0</v>
      </c>
      <c r="AU945" s="398">
        <f t="shared" si="164"/>
        <v>0</v>
      </c>
      <c r="AV945" s="399" t="str">
        <f t="shared" si="165"/>
        <v/>
      </c>
    </row>
    <row r="946" spans="1:48" x14ac:dyDescent="0.2">
      <c r="A946" s="46">
        <f t="shared" si="160"/>
        <v>929</v>
      </c>
      <c r="B946" s="378" t="str">
        <f>IFERROR(VLOOKUP(G946,'AM23.Param'!$C$61:$D$407,2,FALSE),"")</f>
        <v/>
      </c>
      <c r="C946" s="379"/>
      <c r="D946" s="380"/>
      <c r="E946" s="379"/>
      <c r="F946" s="380"/>
      <c r="G946" s="379"/>
      <c r="H946" s="380"/>
      <c r="I946" s="381" t="str">
        <f t="shared" si="156"/>
        <v/>
      </c>
      <c r="J946" s="382"/>
      <c r="K946" s="382"/>
      <c r="L946" s="379"/>
      <c r="M946" s="380"/>
      <c r="N946" s="379"/>
      <c r="O946" s="379"/>
      <c r="P946" s="383"/>
      <c r="Q946" s="383"/>
      <c r="R946" s="383"/>
      <c r="S946" s="384">
        <f t="shared" si="157"/>
        <v>0</v>
      </c>
      <c r="U946" s="30">
        <v>929</v>
      </c>
      <c r="V946" s="42"/>
      <c r="X946" s="42"/>
      <c r="Y946" s="42"/>
      <c r="Z946" s="43">
        <f>SUMIFS('AM23.Financial Instruments'!O$7:O$223,'AM23.Financial Instruments'!$M$7:$M$223,D948)</f>
        <v>0</v>
      </c>
      <c r="AA946" s="42"/>
      <c r="AB946" s="42"/>
      <c r="AC946" s="42"/>
      <c r="AD946" s="44">
        <f t="shared" si="158"/>
        <v>0</v>
      </c>
      <c r="AF946" s="45"/>
      <c r="AH946" s="45"/>
      <c r="AI946" s="45"/>
      <c r="AJ946" s="45"/>
      <c r="AK946" s="45"/>
      <c r="AL946" s="45"/>
      <c r="AM946" s="45"/>
      <c r="AN946" s="44">
        <f t="shared" si="159"/>
        <v>0</v>
      </c>
      <c r="AP946" s="396">
        <f t="array" ref="AP946">SUMPRODUCT(V$18:V$217*(H$18:H$217=$D946)*(J$18:J$217))</f>
        <v>0</v>
      </c>
      <c r="AQ946" s="397">
        <f t="shared" si="161"/>
        <v>0</v>
      </c>
      <c r="AR946" s="398">
        <f t="shared" si="162"/>
        <v>0</v>
      </c>
      <c r="AS946" s="397">
        <f t="array" ref="AS946">SUMPRODUCT(AF$18:AF$217*(H$18:H$217=$D946)*(J$18:J$217))</f>
        <v>0</v>
      </c>
      <c r="AT946" s="397">
        <f t="shared" si="163"/>
        <v>0</v>
      </c>
      <c r="AU946" s="398">
        <f t="shared" si="164"/>
        <v>0</v>
      </c>
      <c r="AV946" s="399" t="str">
        <f t="shared" si="165"/>
        <v/>
      </c>
    </row>
    <row r="947" spans="1:48" x14ac:dyDescent="0.2">
      <c r="A947" s="46">
        <f t="shared" si="160"/>
        <v>930</v>
      </c>
      <c r="B947" s="378" t="str">
        <f>IFERROR(VLOOKUP(G947,'AM23.Param'!$C$61:$D$407,2,FALSE),"")</f>
        <v/>
      </c>
      <c r="C947" s="379"/>
      <c r="D947" s="380"/>
      <c r="E947" s="379"/>
      <c r="F947" s="380"/>
      <c r="G947" s="379"/>
      <c r="H947" s="380"/>
      <c r="I947" s="381" t="str">
        <f t="shared" si="156"/>
        <v/>
      </c>
      <c r="J947" s="382"/>
      <c r="K947" s="382"/>
      <c r="L947" s="379"/>
      <c r="M947" s="380"/>
      <c r="N947" s="379"/>
      <c r="O947" s="379"/>
      <c r="P947" s="383"/>
      <c r="Q947" s="383"/>
      <c r="R947" s="383"/>
      <c r="S947" s="384">
        <f t="shared" si="157"/>
        <v>0</v>
      </c>
      <c r="U947" s="30">
        <v>930</v>
      </c>
      <c r="V947" s="42"/>
      <c r="X947" s="42"/>
      <c r="Y947" s="42"/>
      <c r="Z947" s="43">
        <f>SUMIFS('AM23.Financial Instruments'!O$7:O$223,'AM23.Financial Instruments'!$M$7:$M$223,D949)</f>
        <v>0</v>
      </c>
      <c r="AA947" s="42"/>
      <c r="AB947" s="42"/>
      <c r="AC947" s="42"/>
      <c r="AD947" s="44">
        <f t="shared" si="158"/>
        <v>0</v>
      </c>
      <c r="AF947" s="45"/>
      <c r="AH947" s="45"/>
      <c r="AI947" s="45"/>
      <c r="AJ947" s="45"/>
      <c r="AK947" s="45"/>
      <c r="AL947" s="45"/>
      <c r="AM947" s="45"/>
      <c r="AN947" s="44">
        <f t="shared" si="159"/>
        <v>0</v>
      </c>
      <c r="AP947" s="396">
        <f t="array" ref="AP947">SUMPRODUCT(V$18:V$217*(H$18:H$217=$D947)*(J$18:J$217))</f>
        <v>0</v>
      </c>
      <c r="AQ947" s="397">
        <f t="shared" si="161"/>
        <v>0</v>
      </c>
      <c r="AR947" s="398">
        <f t="shared" si="162"/>
        <v>0</v>
      </c>
      <c r="AS947" s="397">
        <f t="array" ref="AS947">SUMPRODUCT(AF$18:AF$217*(H$18:H$217=$D947)*(J$18:J$217))</f>
        <v>0</v>
      </c>
      <c r="AT947" s="397">
        <f t="shared" si="163"/>
        <v>0</v>
      </c>
      <c r="AU947" s="398">
        <f t="shared" si="164"/>
        <v>0</v>
      </c>
      <c r="AV947" s="399" t="str">
        <f t="shared" si="165"/>
        <v/>
      </c>
    </row>
    <row r="948" spans="1:48" x14ac:dyDescent="0.2">
      <c r="A948" s="46">
        <f t="shared" si="160"/>
        <v>931</v>
      </c>
      <c r="B948" s="378" t="str">
        <f>IFERROR(VLOOKUP(G948,'AM23.Param'!$C$61:$D$407,2,FALSE),"")</f>
        <v/>
      </c>
      <c r="C948" s="379"/>
      <c r="D948" s="380"/>
      <c r="E948" s="379"/>
      <c r="F948" s="380"/>
      <c r="G948" s="379"/>
      <c r="H948" s="380"/>
      <c r="I948" s="381" t="str">
        <f t="shared" si="156"/>
        <v/>
      </c>
      <c r="J948" s="382"/>
      <c r="K948" s="382"/>
      <c r="L948" s="379"/>
      <c r="M948" s="380"/>
      <c r="N948" s="379"/>
      <c r="O948" s="379"/>
      <c r="P948" s="383"/>
      <c r="Q948" s="383"/>
      <c r="R948" s="383"/>
      <c r="S948" s="384">
        <f t="shared" si="157"/>
        <v>0</v>
      </c>
      <c r="U948" s="30">
        <v>931</v>
      </c>
      <c r="V948" s="42"/>
      <c r="X948" s="42"/>
      <c r="Y948" s="42"/>
      <c r="Z948" s="43">
        <f>SUMIFS('AM23.Financial Instruments'!O$7:O$223,'AM23.Financial Instruments'!$M$7:$M$223,D950)</f>
        <v>0</v>
      </c>
      <c r="AA948" s="42"/>
      <c r="AB948" s="42"/>
      <c r="AC948" s="42"/>
      <c r="AD948" s="44">
        <f t="shared" si="158"/>
        <v>0</v>
      </c>
      <c r="AF948" s="45"/>
      <c r="AH948" s="45"/>
      <c r="AI948" s="45"/>
      <c r="AJ948" s="45"/>
      <c r="AK948" s="45"/>
      <c r="AL948" s="45"/>
      <c r="AM948" s="45"/>
      <c r="AN948" s="44">
        <f t="shared" si="159"/>
        <v>0</v>
      </c>
      <c r="AP948" s="396">
        <f t="array" ref="AP948">SUMPRODUCT(V$18:V$217*(H$18:H$217=$D948)*(J$18:J$217))</f>
        <v>0</v>
      </c>
      <c r="AQ948" s="397">
        <f t="shared" si="161"/>
        <v>0</v>
      </c>
      <c r="AR948" s="398">
        <f t="shared" si="162"/>
        <v>0</v>
      </c>
      <c r="AS948" s="397">
        <f t="array" ref="AS948">SUMPRODUCT(AF$18:AF$217*(H$18:H$217=$D948)*(J$18:J$217))</f>
        <v>0</v>
      </c>
      <c r="AT948" s="397">
        <f t="shared" si="163"/>
        <v>0</v>
      </c>
      <c r="AU948" s="398">
        <f t="shared" si="164"/>
        <v>0</v>
      </c>
      <c r="AV948" s="399" t="str">
        <f t="shared" si="165"/>
        <v/>
      </c>
    </row>
    <row r="949" spans="1:48" x14ac:dyDescent="0.2">
      <c r="A949" s="46">
        <f t="shared" si="160"/>
        <v>932</v>
      </c>
      <c r="B949" s="378" t="str">
        <f>IFERROR(VLOOKUP(G949,'AM23.Param'!$C$61:$D$407,2,FALSE),"")</f>
        <v/>
      </c>
      <c r="C949" s="379"/>
      <c r="D949" s="380"/>
      <c r="E949" s="379"/>
      <c r="F949" s="380"/>
      <c r="G949" s="379"/>
      <c r="H949" s="380"/>
      <c r="I949" s="381" t="str">
        <f t="shared" si="156"/>
        <v/>
      </c>
      <c r="J949" s="382"/>
      <c r="K949" s="382"/>
      <c r="L949" s="379"/>
      <c r="M949" s="380"/>
      <c r="N949" s="379"/>
      <c r="O949" s="379"/>
      <c r="P949" s="383"/>
      <c r="Q949" s="383"/>
      <c r="R949" s="383"/>
      <c r="S949" s="384">
        <f t="shared" si="157"/>
        <v>0</v>
      </c>
      <c r="U949" s="30">
        <v>932</v>
      </c>
      <c r="V949" s="42"/>
      <c r="X949" s="42"/>
      <c r="Y949" s="42"/>
      <c r="Z949" s="43">
        <f>SUMIFS('AM23.Financial Instruments'!O$7:O$223,'AM23.Financial Instruments'!$M$7:$M$223,D951)</f>
        <v>0</v>
      </c>
      <c r="AA949" s="42"/>
      <c r="AB949" s="42"/>
      <c r="AC949" s="42"/>
      <c r="AD949" s="44">
        <f t="shared" si="158"/>
        <v>0</v>
      </c>
      <c r="AF949" s="45"/>
      <c r="AH949" s="45"/>
      <c r="AI949" s="45"/>
      <c r="AJ949" s="45"/>
      <c r="AK949" s="45"/>
      <c r="AL949" s="45"/>
      <c r="AM949" s="45"/>
      <c r="AN949" s="44">
        <f t="shared" si="159"/>
        <v>0</v>
      </c>
      <c r="AP949" s="396">
        <f t="array" ref="AP949">SUMPRODUCT(V$18:V$217*(H$18:H$217=$D949)*(J$18:J$217))</f>
        <v>0</v>
      </c>
      <c r="AQ949" s="397">
        <f t="shared" si="161"/>
        <v>0</v>
      </c>
      <c r="AR949" s="398">
        <f t="shared" si="162"/>
        <v>0</v>
      </c>
      <c r="AS949" s="397">
        <f t="array" ref="AS949">SUMPRODUCT(AF$18:AF$217*(H$18:H$217=$D949)*(J$18:J$217))</f>
        <v>0</v>
      </c>
      <c r="AT949" s="397">
        <f t="shared" si="163"/>
        <v>0</v>
      </c>
      <c r="AU949" s="398">
        <f t="shared" si="164"/>
        <v>0</v>
      </c>
      <c r="AV949" s="399" t="str">
        <f t="shared" si="165"/>
        <v/>
      </c>
    </row>
    <row r="950" spans="1:48" x14ac:dyDescent="0.2">
      <c r="A950" s="46">
        <f t="shared" si="160"/>
        <v>933</v>
      </c>
      <c r="B950" s="378" t="str">
        <f>IFERROR(VLOOKUP(G950,'AM23.Param'!$C$61:$D$407,2,FALSE),"")</f>
        <v/>
      </c>
      <c r="C950" s="379"/>
      <c r="D950" s="380"/>
      <c r="E950" s="379"/>
      <c r="F950" s="380"/>
      <c r="G950" s="379"/>
      <c r="H950" s="380"/>
      <c r="I950" s="381" t="str">
        <f t="shared" si="156"/>
        <v/>
      </c>
      <c r="J950" s="382"/>
      <c r="K950" s="382"/>
      <c r="L950" s="379"/>
      <c r="M950" s="380"/>
      <c r="N950" s="379"/>
      <c r="O950" s="379"/>
      <c r="P950" s="383"/>
      <c r="Q950" s="383"/>
      <c r="R950" s="383"/>
      <c r="S950" s="384">
        <f t="shared" si="157"/>
        <v>0</v>
      </c>
      <c r="U950" s="30">
        <v>933</v>
      </c>
      <c r="V950" s="42"/>
      <c r="X950" s="42"/>
      <c r="Y950" s="42"/>
      <c r="Z950" s="43">
        <f>SUMIFS('AM23.Financial Instruments'!O$7:O$223,'AM23.Financial Instruments'!$M$7:$M$223,D952)</f>
        <v>0</v>
      </c>
      <c r="AA950" s="42"/>
      <c r="AB950" s="42"/>
      <c r="AC950" s="42"/>
      <c r="AD950" s="44">
        <f t="shared" si="158"/>
        <v>0</v>
      </c>
      <c r="AF950" s="45"/>
      <c r="AH950" s="45"/>
      <c r="AI950" s="45"/>
      <c r="AJ950" s="45"/>
      <c r="AK950" s="45"/>
      <c r="AL950" s="45"/>
      <c r="AM950" s="45"/>
      <c r="AN950" s="44">
        <f t="shared" si="159"/>
        <v>0</v>
      </c>
      <c r="AP950" s="396">
        <f t="array" ref="AP950">SUMPRODUCT(V$18:V$217*(H$18:H$217=$D950)*(J$18:J$217))</f>
        <v>0</v>
      </c>
      <c r="AQ950" s="397">
        <f t="shared" si="161"/>
        <v>0</v>
      </c>
      <c r="AR950" s="398">
        <f t="shared" si="162"/>
        <v>0</v>
      </c>
      <c r="AS950" s="397">
        <f t="array" ref="AS950">SUMPRODUCT(AF$18:AF$217*(H$18:H$217=$D950)*(J$18:J$217))</f>
        <v>0</v>
      </c>
      <c r="AT950" s="397">
        <f t="shared" si="163"/>
        <v>0</v>
      </c>
      <c r="AU950" s="398">
        <f t="shared" si="164"/>
        <v>0</v>
      </c>
      <c r="AV950" s="399" t="str">
        <f t="shared" si="165"/>
        <v/>
      </c>
    </row>
    <row r="951" spans="1:48" x14ac:dyDescent="0.2">
      <c r="A951" s="46">
        <f t="shared" si="160"/>
        <v>934</v>
      </c>
      <c r="B951" s="378" t="str">
        <f>IFERROR(VLOOKUP(G951,'AM23.Param'!$C$61:$D$407,2,FALSE),"")</f>
        <v/>
      </c>
      <c r="C951" s="379"/>
      <c r="D951" s="380"/>
      <c r="E951" s="379"/>
      <c r="F951" s="380"/>
      <c r="G951" s="379"/>
      <c r="H951" s="380"/>
      <c r="I951" s="381" t="str">
        <f t="shared" si="156"/>
        <v/>
      </c>
      <c r="J951" s="382"/>
      <c r="K951" s="382"/>
      <c r="L951" s="379"/>
      <c r="M951" s="380"/>
      <c r="N951" s="379"/>
      <c r="O951" s="379"/>
      <c r="P951" s="383"/>
      <c r="Q951" s="383"/>
      <c r="R951" s="383"/>
      <c r="S951" s="384">
        <f t="shared" si="157"/>
        <v>0</v>
      </c>
      <c r="U951" s="30">
        <v>934</v>
      </c>
      <c r="V951" s="42"/>
      <c r="X951" s="42"/>
      <c r="Y951" s="42"/>
      <c r="Z951" s="43">
        <f>SUMIFS('AM23.Financial Instruments'!O$7:O$223,'AM23.Financial Instruments'!$M$7:$M$223,D953)</f>
        <v>0</v>
      </c>
      <c r="AA951" s="42"/>
      <c r="AB951" s="42"/>
      <c r="AC951" s="42"/>
      <c r="AD951" s="44">
        <f t="shared" si="158"/>
        <v>0</v>
      </c>
      <c r="AF951" s="45"/>
      <c r="AH951" s="45"/>
      <c r="AI951" s="45"/>
      <c r="AJ951" s="45"/>
      <c r="AK951" s="45"/>
      <c r="AL951" s="45"/>
      <c r="AM951" s="45"/>
      <c r="AN951" s="44">
        <f t="shared" si="159"/>
        <v>0</v>
      </c>
      <c r="AP951" s="396">
        <f t="array" ref="AP951">SUMPRODUCT(V$18:V$217*(H$18:H$217=$D951)*(J$18:J$217))</f>
        <v>0</v>
      </c>
      <c r="AQ951" s="397">
        <f t="shared" si="161"/>
        <v>0</v>
      </c>
      <c r="AR951" s="398">
        <f t="shared" si="162"/>
        <v>0</v>
      </c>
      <c r="AS951" s="397">
        <f t="array" ref="AS951">SUMPRODUCT(AF$18:AF$217*(H$18:H$217=$D951)*(J$18:J$217))</f>
        <v>0</v>
      </c>
      <c r="AT951" s="397">
        <f t="shared" si="163"/>
        <v>0</v>
      </c>
      <c r="AU951" s="398">
        <f t="shared" si="164"/>
        <v>0</v>
      </c>
      <c r="AV951" s="399" t="str">
        <f t="shared" si="165"/>
        <v/>
      </c>
    </row>
    <row r="952" spans="1:48" x14ac:dyDescent="0.2">
      <c r="A952" s="46">
        <f t="shared" si="160"/>
        <v>935</v>
      </c>
      <c r="B952" s="378" t="str">
        <f>IFERROR(VLOOKUP(G952,'AM23.Param'!$C$61:$D$407,2,FALSE),"")</f>
        <v/>
      </c>
      <c r="C952" s="379"/>
      <c r="D952" s="380"/>
      <c r="E952" s="379"/>
      <c r="F952" s="380"/>
      <c r="G952" s="379"/>
      <c r="H952" s="380"/>
      <c r="I952" s="381" t="str">
        <f t="shared" si="156"/>
        <v/>
      </c>
      <c r="J952" s="382"/>
      <c r="K952" s="382"/>
      <c r="L952" s="379"/>
      <c r="M952" s="380"/>
      <c r="N952" s="379"/>
      <c r="O952" s="379"/>
      <c r="P952" s="383"/>
      <c r="Q952" s="383"/>
      <c r="R952" s="383"/>
      <c r="S952" s="384">
        <f t="shared" si="157"/>
        <v>0</v>
      </c>
      <c r="U952" s="30">
        <v>935</v>
      </c>
      <c r="V952" s="42"/>
      <c r="X952" s="42"/>
      <c r="Y952" s="42"/>
      <c r="Z952" s="43">
        <f>SUMIFS('AM23.Financial Instruments'!O$7:O$223,'AM23.Financial Instruments'!$M$7:$M$223,D954)</f>
        <v>0</v>
      </c>
      <c r="AA952" s="42"/>
      <c r="AB952" s="42"/>
      <c r="AC952" s="42"/>
      <c r="AD952" s="44">
        <f t="shared" si="158"/>
        <v>0</v>
      </c>
      <c r="AF952" s="45"/>
      <c r="AH952" s="45"/>
      <c r="AI952" s="45"/>
      <c r="AJ952" s="45"/>
      <c r="AK952" s="45"/>
      <c r="AL952" s="45"/>
      <c r="AM952" s="45"/>
      <c r="AN952" s="44">
        <f t="shared" si="159"/>
        <v>0</v>
      </c>
      <c r="AP952" s="396">
        <f t="array" ref="AP952">SUMPRODUCT(V$18:V$217*(H$18:H$217=$D952)*(J$18:J$217))</f>
        <v>0</v>
      </c>
      <c r="AQ952" s="397">
        <f t="shared" si="161"/>
        <v>0</v>
      </c>
      <c r="AR952" s="398">
        <f t="shared" si="162"/>
        <v>0</v>
      </c>
      <c r="AS952" s="397">
        <f t="array" ref="AS952">SUMPRODUCT(AF$18:AF$217*(H$18:H$217=$D952)*(J$18:J$217))</f>
        <v>0</v>
      </c>
      <c r="AT952" s="397">
        <f t="shared" si="163"/>
        <v>0</v>
      </c>
      <c r="AU952" s="398">
        <f t="shared" si="164"/>
        <v>0</v>
      </c>
      <c r="AV952" s="399" t="str">
        <f t="shared" si="165"/>
        <v/>
      </c>
    </row>
    <row r="953" spans="1:48" x14ac:dyDescent="0.2">
      <c r="A953" s="46">
        <f t="shared" si="160"/>
        <v>936</v>
      </c>
      <c r="B953" s="378" t="str">
        <f>IFERROR(VLOOKUP(G953,'AM23.Param'!$C$61:$D$407,2,FALSE),"")</f>
        <v/>
      </c>
      <c r="C953" s="379"/>
      <c r="D953" s="380"/>
      <c r="E953" s="379"/>
      <c r="F953" s="380"/>
      <c r="G953" s="379"/>
      <c r="H953" s="380"/>
      <c r="I953" s="381" t="str">
        <f t="shared" si="156"/>
        <v/>
      </c>
      <c r="J953" s="382"/>
      <c r="K953" s="382"/>
      <c r="L953" s="379"/>
      <c r="M953" s="380"/>
      <c r="N953" s="379"/>
      <c r="O953" s="379"/>
      <c r="P953" s="383"/>
      <c r="Q953" s="383"/>
      <c r="R953" s="383"/>
      <c r="S953" s="384">
        <f t="shared" si="157"/>
        <v>0</v>
      </c>
      <c r="U953" s="30">
        <v>936</v>
      </c>
      <c r="V953" s="42"/>
      <c r="X953" s="42"/>
      <c r="Y953" s="42"/>
      <c r="Z953" s="43">
        <f>SUMIFS('AM23.Financial Instruments'!O$7:O$223,'AM23.Financial Instruments'!$M$7:$M$223,D955)</f>
        <v>0</v>
      </c>
      <c r="AA953" s="42"/>
      <c r="AB953" s="42"/>
      <c r="AC953" s="42"/>
      <c r="AD953" s="44">
        <f t="shared" si="158"/>
        <v>0</v>
      </c>
      <c r="AF953" s="45"/>
      <c r="AH953" s="45"/>
      <c r="AI953" s="45"/>
      <c r="AJ953" s="45"/>
      <c r="AK953" s="45"/>
      <c r="AL953" s="45"/>
      <c r="AM953" s="45"/>
      <c r="AN953" s="44">
        <f t="shared" si="159"/>
        <v>0</v>
      </c>
      <c r="AP953" s="396">
        <f t="array" ref="AP953">SUMPRODUCT(V$18:V$217*(H$18:H$217=$D953)*(J$18:J$217))</f>
        <v>0</v>
      </c>
      <c r="AQ953" s="397">
        <f t="shared" si="161"/>
        <v>0</v>
      </c>
      <c r="AR953" s="398">
        <f t="shared" si="162"/>
        <v>0</v>
      </c>
      <c r="AS953" s="397">
        <f t="array" ref="AS953">SUMPRODUCT(AF$18:AF$217*(H$18:H$217=$D953)*(J$18:J$217))</f>
        <v>0</v>
      </c>
      <c r="AT953" s="397">
        <f t="shared" si="163"/>
        <v>0</v>
      </c>
      <c r="AU953" s="398">
        <f t="shared" si="164"/>
        <v>0</v>
      </c>
      <c r="AV953" s="399" t="str">
        <f t="shared" si="165"/>
        <v/>
      </c>
    </row>
    <row r="954" spans="1:48" x14ac:dyDescent="0.2">
      <c r="A954" s="46">
        <f t="shared" si="160"/>
        <v>937</v>
      </c>
      <c r="B954" s="378" t="str">
        <f>IFERROR(VLOOKUP(G954,'AM23.Param'!$C$61:$D$407,2,FALSE),"")</f>
        <v/>
      </c>
      <c r="C954" s="379"/>
      <c r="D954" s="380"/>
      <c r="E954" s="379"/>
      <c r="F954" s="380"/>
      <c r="G954" s="379"/>
      <c r="H954" s="380"/>
      <c r="I954" s="381" t="str">
        <f t="shared" si="156"/>
        <v/>
      </c>
      <c r="J954" s="382"/>
      <c r="K954" s="382"/>
      <c r="L954" s="379"/>
      <c r="M954" s="380"/>
      <c r="N954" s="379"/>
      <c r="O954" s="379"/>
      <c r="P954" s="383"/>
      <c r="Q954" s="383"/>
      <c r="R954" s="383"/>
      <c r="S954" s="384">
        <f t="shared" si="157"/>
        <v>0</v>
      </c>
      <c r="U954" s="30">
        <v>937</v>
      </c>
      <c r="V954" s="42"/>
      <c r="X954" s="42"/>
      <c r="Y954" s="42"/>
      <c r="Z954" s="43">
        <f>SUMIFS('AM23.Financial Instruments'!O$7:O$223,'AM23.Financial Instruments'!$M$7:$M$223,D956)</f>
        <v>0</v>
      </c>
      <c r="AA954" s="42"/>
      <c r="AB954" s="42"/>
      <c r="AC954" s="42"/>
      <c r="AD954" s="44">
        <f t="shared" si="158"/>
        <v>0</v>
      </c>
      <c r="AF954" s="45"/>
      <c r="AH954" s="45"/>
      <c r="AI954" s="45"/>
      <c r="AJ954" s="45"/>
      <c r="AK954" s="45"/>
      <c r="AL954" s="45"/>
      <c r="AM954" s="45"/>
      <c r="AN954" s="44">
        <f t="shared" si="159"/>
        <v>0</v>
      </c>
      <c r="AP954" s="396">
        <f t="array" ref="AP954">SUMPRODUCT(V$18:V$217*(H$18:H$217=$D954)*(J$18:J$217))</f>
        <v>0</v>
      </c>
      <c r="AQ954" s="397">
        <f t="shared" si="161"/>
        <v>0</v>
      </c>
      <c r="AR954" s="398">
        <f t="shared" si="162"/>
        <v>0</v>
      </c>
      <c r="AS954" s="397">
        <f t="array" ref="AS954">SUMPRODUCT(AF$18:AF$217*(H$18:H$217=$D954)*(J$18:J$217))</f>
        <v>0</v>
      </c>
      <c r="AT954" s="397">
        <f t="shared" si="163"/>
        <v>0</v>
      </c>
      <c r="AU954" s="398">
        <f t="shared" si="164"/>
        <v>0</v>
      </c>
      <c r="AV954" s="399" t="str">
        <f t="shared" si="165"/>
        <v/>
      </c>
    </row>
    <row r="955" spans="1:48" x14ac:dyDescent="0.2">
      <c r="A955" s="46">
        <f t="shared" si="160"/>
        <v>938</v>
      </c>
      <c r="B955" s="378" t="str">
        <f>IFERROR(VLOOKUP(G955,'AM23.Param'!$C$61:$D$407,2,FALSE),"")</f>
        <v/>
      </c>
      <c r="C955" s="379"/>
      <c r="D955" s="380"/>
      <c r="E955" s="379"/>
      <c r="F955" s="380"/>
      <c r="G955" s="379"/>
      <c r="H955" s="380"/>
      <c r="I955" s="381" t="str">
        <f t="shared" si="156"/>
        <v/>
      </c>
      <c r="J955" s="382"/>
      <c r="K955" s="382"/>
      <c r="L955" s="379"/>
      <c r="M955" s="380"/>
      <c r="N955" s="379"/>
      <c r="O955" s="379"/>
      <c r="P955" s="383"/>
      <c r="Q955" s="383"/>
      <c r="R955" s="383"/>
      <c r="S955" s="384">
        <f t="shared" si="157"/>
        <v>0</v>
      </c>
      <c r="U955" s="30">
        <v>938</v>
      </c>
      <c r="V955" s="42"/>
      <c r="X955" s="42"/>
      <c r="Y955" s="42"/>
      <c r="Z955" s="43">
        <f>SUMIFS('AM23.Financial Instruments'!O$7:O$223,'AM23.Financial Instruments'!$M$7:$M$223,D957)</f>
        <v>0</v>
      </c>
      <c r="AA955" s="42"/>
      <c r="AB955" s="42"/>
      <c r="AC955" s="42"/>
      <c r="AD955" s="44">
        <f t="shared" si="158"/>
        <v>0</v>
      </c>
      <c r="AF955" s="45"/>
      <c r="AH955" s="45"/>
      <c r="AI955" s="45"/>
      <c r="AJ955" s="45"/>
      <c r="AK955" s="45"/>
      <c r="AL955" s="45"/>
      <c r="AM955" s="45"/>
      <c r="AN955" s="44">
        <f t="shared" si="159"/>
        <v>0</v>
      </c>
      <c r="AP955" s="396">
        <f t="array" ref="AP955">SUMPRODUCT(V$18:V$217*(H$18:H$217=$D955)*(J$18:J$217))</f>
        <v>0</v>
      </c>
      <c r="AQ955" s="397">
        <f t="shared" si="161"/>
        <v>0</v>
      </c>
      <c r="AR955" s="398">
        <f t="shared" si="162"/>
        <v>0</v>
      </c>
      <c r="AS955" s="397">
        <f t="array" ref="AS955">SUMPRODUCT(AF$18:AF$217*(H$18:H$217=$D955)*(J$18:J$217))</f>
        <v>0</v>
      </c>
      <c r="AT955" s="397">
        <f t="shared" si="163"/>
        <v>0</v>
      </c>
      <c r="AU955" s="398">
        <f t="shared" si="164"/>
        <v>0</v>
      </c>
      <c r="AV955" s="399" t="str">
        <f t="shared" si="165"/>
        <v/>
      </c>
    </row>
    <row r="956" spans="1:48" x14ac:dyDescent="0.2">
      <c r="A956" s="46">
        <f t="shared" si="160"/>
        <v>939</v>
      </c>
      <c r="B956" s="378" t="str">
        <f>IFERROR(VLOOKUP(G956,'AM23.Param'!$C$61:$D$407,2,FALSE),"")</f>
        <v/>
      </c>
      <c r="C956" s="379"/>
      <c r="D956" s="380"/>
      <c r="E956" s="379"/>
      <c r="F956" s="380"/>
      <c r="G956" s="379"/>
      <c r="H956" s="380"/>
      <c r="I956" s="381" t="str">
        <f t="shared" si="156"/>
        <v/>
      </c>
      <c r="J956" s="382"/>
      <c r="K956" s="382"/>
      <c r="L956" s="379"/>
      <c r="M956" s="380"/>
      <c r="N956" s="379"/>
      <c r="O956" s="379"/>
      <c r="P956" s="383"/>
      <c r="Q956" s="383"/>
      <c r="R956" s="383"/>
      <c r="S956" s="384">
        <f t="shared" si="157"/>
        <v>0</v>
      </c>
      <c r="U956" s="30">
        <v>939</v>
      </c>
      <c r="V956" s="42"/>
      <c r="X956" s="42"/>
      <c r="Y956" s="42"/>
      <c r="Z956" s="43">
        <f>SUMIFS('AM23.Financial Instruments'!O$7:O$223,'AM23.Financial Instruments'!$M$7:$M$223,D958)</f>
        <v>0</v>
      </c>
      <c r="AA956" s="42"/>
      <c r="AB956" s="42"/>
      <c r="AC956" s="42"/>
      <c r="AD956" s="44">
        <f t="shared" si="158"/>
        <v>0</v>
      </c>
      <c r="AF956" s="45"/>
      <c r="AH956" s="45"/>
      <c r="AI956" s="45"/>
      <c r="AJ956" s="45"/>
      <c r="AK956" s="45"/>
      <c r="AL956" s="45"/>
      <c r="AM956" s="45"/>
      <c r="AN956" s="44">
        <f t="shared" si="159"/>
        <v>0</v>
      </c>
      <c r="AP956" s="396">
        <f t="array" ref="AP956">SUMPRODUCT(V$18:V$217*(H$18:H$217=$D956)*(J$18:J$217))</f>
        <v>0</v>
      </c>
      <c r="AQ956" s="397">
        <f t="shared" si="161"/>
        <v>0</v>
      </c>
      <c r="AR956" s="398">
        <f t="shared" si="162"/>
        <v>0</v>
      </c>
      <c r="AS956" s="397">
        <f t="array" ref="AS956">SUMPRODUCT(AF$18:AF$217*(H$18:H$217=$D956)*(J$18:J$217))</f>
        <v>0</v>
      </c>
      <c r="AT956" s="397">
        <f t="shared" si="163"/>
        <v>0</v>
      </c>
      <c r="AU956" s="398">
        <f t="shared" si="164"/>
        <v>0</v>
      </c>
      <c r="AV956" s="399" t="str">
        <f t="shared" si="165"/>
        <v/>
      </c>
    </row>
    <row r="957" spans="1:48" x14ac:dyDescent="0.2">
      <c r="A957" s="46">
        <f t="shared" si="160"/>
        <v>940</v>
      </c>
      <c r="B957" s="378" t="str">
        <f>IFERROR(VLOOKUP(G957,'AM23.Param'!$C$61:$D$407,2,FALSE),"")</f>
        <v/>
      </c>
      <c r="C957" s="379"/>
      <c r="D957" s="380"/>
      <c r="E957" s="379"/>
      <c r="F957" s="380"/>
      <c r="G957" s="379"/>
      <c r="H957" s="380"/>
      <c r="I957" s="381" t="str">
        <f t="shared" si="156"/>
        <v/>
      </c>
      <c r="J957" s="382"/>
      <c r="K957" s="382"/>
      <c r="L957" s="379"/>
      <c r="M957" s="380"/>
      <c r="N957" s="379"/>
      <c r="O957" s="379"/>
      <c r="P957" s="383"/>
      <c r="Q957" s="383"/>
      <c r="R957" s="383"/>
      <c r="S957" s="384">
        <f t="shared" si="157"/>
        <v>0</v>
      </c>
      <c r="U957" s="30">
        <v>940</v>
      </c>
      <c r="V957" s="42"/>
      <c r="X957" s="42"/>
      <c r="Y957" s="42"/>
      <c r="Z957" s="43">
        <f>SUMIFS('AM23.Financial Instruments'!O$7:O$223,'AM23.Financial Instruments'!$M$7:$M$223,D959)</f>
        <v>0</v>
      </c>
      <c r="AA957" s="42"/>
      <c r="AB957" s="42"/>
      <c r="AC957" s="42"/>
      <c r="AD957" s="44">
        <f t="shared" si="158"/>
        <v>0</v>
      </c>
      <c r="AF957" s="45"/>
      <c r="AH957" s="45"/>
      <c r="AI957" s="45"/>
      <c r="AJ957" s="45"/>
      <c r="AK957" s="45"/>
      <c r="AL957" s="45"/>
      <c r="AM957" s="45"/>
      <c r="AN957" s="44">
        <f t="shared" si="159"/>
        <v>0</v>
      </c>
      <c r="AP957" s="396">
        <f t="array" ref="AP957">SUMPRODUCT(V$18:V$217*(H$18:H$217=$D957)*(J$18:J$217))</f>
        <v>0</v>
      </c>
      <c r="AQ957" s="397">
        <f t="shared" si="161"/>
        <v>0</v>
      </c>
      <c r="AR957" s="398">
        <f t="shared" si="162"/>
        <v>0</v>
      </c>
      <c r="AS957" s="397">
        <f t="array" ref="AS957">SUMPRODUCT(AF$18:AF$217*(H$18:H$217=$D957)*(J$18:J$217))</f>
        <v>0</v>
      </c>
      <c r="AT957" s="397">
        <f t="shared" si="163"/>
        <v>0</v>
      </c>
      <c r="AU957" s="398">
        <f t="shared" si="164"/>
        <v>0</v>
      </c>
      <c r="AV957" s="399" t="str">
        <f t="shared" si="165"/>
        <v/>
      </c>
    </row>
    <row r="958" spans="1:48" x14ac:dyDescent="0.2">
      <c r="A958" s="46">
        <f t="shared" si="160"/>
        <v>941</v>
      </c>
      <c r="B958" s="378" t="str">
        <f>IFERROR(VLOOKUP(G958,'AM23.Param'!$C$61:$D$407,2,FALSE),"")</f>
        <v/>
      </c>
      <c r="C958" s="379"/>
      <c r="D958" s="380"/>
      <c r="E958" s="379"/>
      <c r="F958" s="380"/>
      <c r="G958" s="379"/>
      <c r="H958" s="380"/>
      <c r="I958" s="381" t="str">
        <f t="shared" si="156"/>
        <v/>
      </c>
      <c r="J958" s="382"/>
      <c r="K958" s="382"/>
      <c r="L958" s="379"/>
      <c r="M958" s="380"/>
      <c r="N958" s="379"/>
      <c r="O958" s="379"/>
      <c r="P958" s="383"/>
      <c r="Q958" s="383"/>
      <c r="R958" s="383"/>
      <c r="S958" s="384">
        <f t="shared" si="157"/>
        <v>0</v>
      </c>
      <c r="U958" s="30">
        <v>941</v>
      </c>
      <c r="V958" s="42"/>
      <c r="X958" s="42"/>
      <c r="Y958" s="42"/>
      <c r="Z958" s="43">
        <f>SUMIFS('AM23.Financial Instruments'!O$7:O$223,'AM23.Financial Instruments'!$M$7:$M$223,D960)</f>
        <v>0</v>
      </c>
      <c r="AA958" s="42"/>
      <c r="AB958" s="42"/>
      <c r="AC958" s="42"/>
      <c r="AD958" s="44">
        <f t="shared" si="158"/>
        <v>0</v>
      </c>
      <c r="AF958" s="45"/>
      <c r="AH958" s="45"/>
      <c r="AI958" s="45"/>
      <c r="AJ958" s="45"/>
      <c r="AK958" s="45"/>
      <c r="AL958" s="45"/>
      <c r="AM958" s="45"/>
      <c r="AN958" s="44">
        <f t="shared" si="159"/>
        <v>0</v>
      </c>
      <c r="AP958" s="396">
        <f t="array" ref="AP958">SUMPRODUCT(V$18:V$217*(H$18:H$217=$D958)*(J$18:J$217))</f>
        <v>0</v>
      </c>
      <c r="AQ958" s="397">
        <f t="shared" si="161"/>
        <v>0</v>
      </c>
      <c r="AR958" s="398">
        <f t="shared" si="162"/>
        <v>0</v>
      </c>
      <c r="AS958" s="397">
        <f t="array" ref="AS958">SUMPRODUCT(AF$18:AF$217*(H$18:H$217=$D958)*(J$18:J$217))</f>
        <v>0</v>
      </c>
      <c r="AT958" s="397">
        <f t="shared" si="163"/>
        <v>0</v>
      </c>
      <c r="AU958" s="398">
        <f t="shared" si="164"/>
        <v>0</v>
      </c>
      <c r="AV958" s="399" t="str">
        <f t="shared" si="165"/>
        <v/>
      </c>
    </row>
    <row r="959" spans="1:48" x14ac:dyDescent="0.2">
      <c r="A959" s="46">
        <f t="shared" si="160"/>
        <v>942</v>
      </c>
      <c r="B959" s="378" t="str">
        <f>IFERROR(VLOOKUP(G959,'AM23.Param'!$C$61:$D$407,2,FALSE),"")</f>
        <v/>
      </c>
      <c r="C959" s="379"/>
      <c r="D959" s="380"/>
      <c r="E959" s="379"/>
      <c r="F959" s="380"/>
      <c r="G959" s="379"/>
      <c r="H959" s="380"/>
      <c r="I959" s="381" t="str">
        <f t="shared" si="156"/>
        <v/>
      </c>
      <c r="J959" s="382"/>
      <c r="K959" s="382"/>
      <c r="L959" s="379"/>
      <c r="M959" s="380"/>
      <c r="N959" s="379"/>
      <c r="O959" s="379"/>
      <c r="P959" s="383"/>
      <c r="Q959" s="383"/>
      <c r="R959" s="383"/>
      <c r="S959" s="384">
        <f t="shared" si="157"/>
        <v>0</v>
      </c>
      <c r="U959" s="30">
        <v>942</v>
      </c>
      <c r="V959" s="42"/>
      <c r="X959" s="42"/>
      <c r="Y959" s="42"/>
      <c r="Z959" s="43">
        <f>SUMIFS('AM23.Financial Instruments'!O$7:O$223,'AM23.Financial Instruments'!$M$7:$M$223,D961)</f>
        <v>0</v>
      </c>
      <c r="AA959" s="42"/>
      <c r="AB959" s="42"/>
      <c r="AC959" s="42"/>
      <c r="AD959" s="44">
        <f t="shared" si="158"/>
        <v>0</v>
      </c>
      <c r="AF959" s="45"/>
      <c r="AH959" s="45"/>
      <c r="AI959" s="45"/>
      <c r="AJ959" s="45"/>
      <c r="AK959" s="45"/>
      <c r="AL959" s="45"/>
      <c r="AM959" s="45"/>
      <c r="AN959" s="44">
        <f t="shared" si="159"/>
        <v>0</v>
      </c>
      <c r="AP959" s="396">
        <f t="array" ref="AP959">SUMPRODUCT(V$18:V$217*(H$18:H$217=$D959)*(J$18:J$217))</f>
        <v>0</v>
      </c>
      <c r="AQ959" s="397">
        <f t="shared" si="161"/>
        <v>0</v>
      </c>
      <c r="AR959" s="398">
        <f t="shared" si="162"/>
        <v>0</v>
      </c>
      <c r="AS959" s="397">
        <f t="array" ref="AS959">SUMPRODUCT(AF$18:AF$217*(H$18:H$217=$D959)*(J$18:J$217))</f>
        <v>0</v>
      </c>
      <c r="AT959" s="397">
        <f t="shared" si="163"/>
        <v>0</v>
      </c>
      <c r="AU959" s="398">
        <f t="shared" si="164"/>
        <v>0</v>
      </c>
      <c r="AV959" s="399" t="str">
        <f t="shared" si="165"/>
        <v/>
      </c>
    </row>
    <row r="960" spans="1:48" x14ac:dyDescent="0.2">
      <c r="A960" s="46">
        <f t="shared" si="160"/>
        <v>943</v>
      </c>
      <c r="B960" s="378" t="str">
        <f>IFERROR(VLOOKUP(G960,'AM23.Param'!$C$61:$D$407,2,FALSE),"")</f>
        <v/>
      </c>
      <c r="C960" s="379"/>
      <c r="D960" s="380"/>
      <c r="E960" s="379"/>
      <c r="F960" s="380"/>
      <c r="G960" s="379"/>
      <c r="H960" s="380"/>
      <c r="I960" s="381" t="str">
        <f t="shared" si="156"/>
        <v/>
      </c>
      <c r="J960" s="382"/>
      <c r="K960" s="382"/>
      <c r="L960" s="379"/>
      <c r="M960" s="380"/>
      <c r="N960" s="379"/>
      <c r="O960" s="379"/>
      <c r="P960" s="383"/>
      <c r="Q960" s="383"/>
      <c r="R960" s="383"/>
      <c r="S960" s="384">
        <f t="shared" si="157"/>
        <v>0</v>
      </c>
      <c r="U960" s="30">
        <v>943</v>
      </c>
      <c r="V960" s="42"/>
      <c r="X960" s="42"/>
      <c r="Y960" s="42"/>
      <c r="Z960" s="43">
        <f>SUMIFS('AM23.Financial Instruments'!O$7:O$223,'AM23.Financial Instruments'!$M$7:$M$223,D962)</f>
        <v>0</v>
      </c>
      <c r="AA960" s="42"/>
      <c r="AB960" s="42"/>
      <c r="AC960" s="42"/>
      <c r="AD960" s="44">
        <f t="shared" si="158"/>
        <v>0</v>
      </c>
      <c r="AF960" s="45"/>
      <c r="AH960" s="45"/>
      <c r="AI960" s="45"/>
      <c r="AJ960" s="45"/>
      <c r="AK960" s="45"/>
      <c r="AL960" s="45"/>
      <c r="AM960" s="45"/>
      <c r="AN960" s="44">
        <f t="shared" si="159"/>
        <v>0</v>
      </c>
      <c r="AP960" s="396">
        <f t="array" ref="AP960">SUMPRODUCT(V$18:V$217*(H$18:H$217=$D960)*(J$18:J$217))</f>
        <v>0</v>
      </c>
      <c r="AQ960" s="397">
        <f t="shared" si="161"/>
        <v>0</v>
      </c>
      <c r="AR960" s="398">
        <f t="shared" si="162"/>
        <v>0</v>
      </c>
      <c r="AS960" s="397">
        <f t="array" ref="AS960">SUMPRODUCT(AF$18:AF$217*(H$18:H$217=$D960)*(J$18:J$217))</f>
        <v>0</v>
      </c>
      <c r="AT960" s="397">
        <f t="shared" si="163"/>
        <v>0</v>
      </c>
      <c r="AU960" s="398">
        <f t="shared" si="164"/>
        <v>0</v>
      </c>
      <c r="AV960" s="399" t="str">
        <f t="shared" si="165"/>
        <v/>
      </c>
    </row>
    <row r="961" spans="1:48" x14ac:dyDescent="0.2">
      <c r="A961" s="46">
        <f t="shared" si="160"/>
        <v>944</v>
      </c>
      <c r="B961" s="378" t="str">
        <f>IFERROR(VLOOKUP(G961,'AM23.Param'!$C$61:$D$407,2,FALSE),"")</f>
        <v/>
      </c>
      <c r="C961" s="379"/>
      <c r="D961" s="380"/>
      <c r="E961" s="379"/>
      <c r="F961" s="380"/>
      <c r="G961" s="379"/>
      <c r="H961" s="380"/>
      <c r="I961" s="381" t="str">
        <f t="shared" si="156"/>
        <v/>
      </c>
      <c r="J961" s="382"/>
      <c r="K961" s="382"/>
      <c r="L961" s="379"/>
      <c r="M961" s="380"/>
      <c r="N961" s="379"/>
      <c r="O961" s="379"/>
      <c r="P961" s="383"/>
      <c r="Q961" s="383"/>
      <c r="R961" s="383"/>
      <c r="S961" s="384">
        <f t="shared" si="157"/>
        <v>0</v>
      </c>
      <c r="U961" s="30">
        <v>944</v>
      </c>
      <c r="V961" s="42"/>
      <c r="X961" s="42"/>
      <c r="Y961" s="42"/>
      <c r="Z961" s="43">
        <f>SUMIFS('AM23.Financial Instruments'!O$7:O$223,'AM23.Financial Instruments'!$M$7:$M$223,D963)</f>
        <v>0</v>
      </c>
      <c r="AA961" s="42"/>
      <c r="AB961" s="42"/>
      <c r="AC961" s="42"/>
      <c r="AD961" s="44">
        <f t="shared" si="158"/>
        <v>0</v>
      </c>
      <c r="AF961" s="45"/>
      <c r="AH961" s="45"/>
      <c r="AI961" s="45"/>
      <c r="AJ961" s="45"/>
      <c r="AK961" s="45"/>
      <c r="AL961" s="45"/>
      <c r="AM961" s="45"/>
      <c r="AN961" s="44">
        <f t="shared" si="159"/>
        <v>0</v>
      </c>
      <c r="AP961" s="396">
        <f t="array" ref="AP961">SUMPRODUCT(V$18:V$217*(H$18:H$217=$D961)*(J$18:J$217))</f>
        <v>0</v>
      </c>
      <c r="AQ961" s="397">
        <f t="shared" si="161"/>
        <v>0</v>
      </c>
      <c r="AR961" s="398">
        <f t="shared" si="162"/>
        <v>0</v>
      </c>
      <c r="AS961" s="397">
        <f t="array" ref="AS961">SUMPRODUCT(AF$18:AF$217*(H$18:H$217=$D961)*(J$18:J$217))</f>
        <v>0</v>
      </c>
      <c r="AT961" s="397">
        <f t="shared" si="163"/>
        <v>0</v>
      </c>
      <c r="AU961" s="398">
        <f t="shared" si="164"/>
        <v>0</v>
      </c>
      <c r="AV961" s="399" t="str">
        <f t="shared" si="165"/>
        <v/>
      </c>
    </row>
    <row r="962" spans="1:48" x14ac:dyDescent="0.2">
      <c r="A962" s="46">
        <f t="shared" si="160"/>
        <v>945</v>
      </c>
      <c r="B962" s="378" t="str">
        <f>IFERROR(VLOOKUP(G962,'AM23.Param'!$C$61:$D$407,2,FALSE),"")</f>
        <v/>
      </c>
      <c r="C962" s="379"/>
      <c r="D962" s="380"/>
      <c r="E962" s="379"/>
      <c r="F962" s="380"/>
      <c r="G962" s="379"/>
      <c r="H962" s="380"/>
      <c r="I962" s="381" t="str">
        <f t="shared" si="156"/>
        <v/>
      </c>
      <c r="J962" s="382"/>
      <c r="K962" s="382"/>
      <c r="L962" s="379"/>
      <c r="M962" s="380"/>
      <c r="N962" s="379"/>
      <c r="O962" s="379"/>
      <c r="P962" s="383"/>
      <c r="Q962" s="383"/>
      <c r="R962" s="383"/>
      <c r="S962" s="384">
        <f t="shared" si="157"/>
        <v>0</v>
      </c>
      <c r="U962" s="30">
        <v>945</v>
      </c>
      <c r="V962" s="42"/>
      <c r="X962" s="42"/>
      <c r="Y962" s="42"/>
      <c r="Z962" s="43">
        <f>SUMIFS('AM23.Financial Instruments'!O$7:O$223,'AM23.Financial Instruments'!$M$7:$M$223,D964)</f>
        <v>0</v>
      </c>
      <c r="AA962" s="42"/>
      <c r="AB962" s="42"/>
      <c r="AC962" s="42"/>
      <c r="AD962" s="44">
        <f t="shared" si="158"/>
        <v>0</v>
      </c>
      <c r="AF962" s="45"/>
      <c r="AH962" s="45"/>
      <c r="AI962" s="45"/>
      <c r="AJ962" s="45"/>
      <c r="AK962" s="45"/>
      <c r="AL962" s="45"/>
      <c r="AM962" s="45"/>
      <c r="AN962" s="44">
        <f t="shared" si="159"/>
        <v>0</v>
      </c>
      <c r="AP962" s="396">
        <f t="array" ref="AP962">SUMPRODUCT(V$18:V$217*(H$18:H$217=$D962)*(J$18:J$217))</f>
        <v>0</v>
      </c>
      <c r="AQ962" s="397">
        <f t="shared" si="161"/>
        <v>0</v>
      </c>
      <c r="AR962" s="398">
        <f t="shared" si="162"/>
        <v>0</v>
      </c>
      <c r="AS962" s="397">
        <f t="array" ref="AS962">SUMPRODUCT(AF$18:AF$217*(H$18:H$217=$D962)*(J$18:J$217))</f>
        <v>0</v>
      </c>
      <c r="AT962" s="397">
        <f t="shared" si="163"/>
        <v>0</v>
      </c>
      <c r="AU962" s="398">
        <f t="shared" si="164"/>
        <v>0</v>
      </c>
      <c r="AV962" s="399" t="str">
        <f t="shared" si="165"/>
        <v/>
      </c>
    </row>
    <row r="963" spans="1:48" x14ac:dyDescent="0.2">
      <c r="A963" s="46">
        <f t="shared" si="160"/>
        <v>946</v>
      </c>
      <c r="B963" s="378" t="str">
        <f>IFERROR(VLOOKUP(G963,'AM23.Param'!$C$61:$D$407,2,FALSE),"")</f>
        <v/>
      </c>
      <c r="C963" s="379"/>
      <c r="D963" s="380"/>
      <c r="E963" s="379"/>
      <c r="F963" s="380"/>
      <c r="G963" s="379"/>
      <c r="H963" s="380"/>
      <c r="I963" s="381" t="str">
        <f t="shared" si="156"/>
        <v/>
      </c>
      <c r="J963" s="382"/>
      <c r="K963" s="382"/>
      <c r="L963" s="379"/>
      <c r="M963" s="380"/>
      <c r="N963" s="379"/>
      <c r="O963" s="379"/>
      <c r="P963" s="383"/>
      <c r="Q963" s="383"/>
      <c r="R963" s="383"/>
      <c r="S963" s="384">
        <f t="shared" si="157"/>
        <v>0</v>
      </c>
      <c r="U963" s="30">
        <v>946</v>
      </c>
      <c r="V963" s="42"/>
      <c r="X963" s="42"/>
      <c r="Y963" s="42"/>
      <c r="Z963" s="43">
        <f>SUMIFS('AM23.Financial Instruments'!O$7:O$223,'AM23.Financial Instruments'!$M$7:$M$223,D965)</f>
        <v>0</v>
      </c>
      <c r="AA963" s="42"/>
      <c r="AB963" s="42"/>
      <c r="AC963" s="42"/>
      <c r="AD963" s="44">
        <f t="shared" si="158"/>
        <v>0</v>
      </c>
      <c r="AF963" s="45"/>
      <c r="AH963" s="45"/>
      <c r="AI963" s="45"/>
      <c r="AJ963" s="45"/>
      <c r="AK963" s="45"/>
      <c r="AL963" s="45"/>
      <c r="AM963" s="45"/>
      <c r="AN963" s="44">
        <f t="shared" si="159"/>
        <v>0</v>
      </c>
      <c r="AP963" s="396">
        <f t="array" ref="AP963">SUMPRODUCT(V$18:V$217*(H$18:H$217=$D963)*(J$18:J$217))</f>
        <v>0</v>
      </c>
      <c r="AQ963" s="397">
        <f t="shared" si="161"/>
        <v>0</v>
      </c>
      <c r="AR963" s="398">
        <f t="shared" si="162"/>
        <v>0</v>
      </c>
      <c r="AS963" s="397">
        <f t="array" ref="AS963">SUMPRODUCT(AF$18:AF$217*(H$18:H$217=$D963)*(J$18:J$217))</f>
        <v>0</v>
      </c>
      <c r="AT963" s="397">
        <f t="shared" si="163"/>
        <v>0</v>
      </c>
      <c r="AU963" s="398">
        <f t="shared" si="164"/>
        <v>0</v>
      </c>
      <c r="AV963" s="399" t="str">
        <f t="shared" si="165"/>
        <v/>
      </c>
    </row>
    <row r="964" spans="1:48" x14ac:dyDescent="0.2">
      <c r="A964" s="46">
        <f t="shared" si="160"/>
        <v>947</v>
      </c>
      <c r="B964" s="378" t="str">
        <f>IFERROR(VLOOKUP(G964,'AM23.Param'!$C$61:$D$407,2,FALSE),"")</f>
        <v/>
      </c>
      <c r="C964" s="379"/>
      <c r="D964" s="380"/>
      <c r="E964" s="379"/>
      <c r="F964" s="380"/>
      <c r="G964" s="379"/>
      <c r="H964" s="380"/>
      <c r="I964" s="381" t="str">
        <f t="shared" si="156"/>
        <v/>
      </c>
      <c r="J964" s="382"/>
      <c r="K964" s="382"/>
      <c r="L964" s="379"/>
      <c r="M964" s="380"/>
      <c r="N964" s="379"/>
      <c r="O964" s="379"/>
      <c r="P964" s="383"/>
      <c r="Q964" s="383"/>
      <c r="R964" s="383"/>
      <c r="S964" s="384">
        <f t="shared" si="157"/>
        <v>0</v>
      </c>
      <c r="U964" s="30">
        <v>947</v>
      </c>
      <c r="V964" s="42"/>
      <c r="X964" s="42"/>
      <c r="Y964" s="42"/>
      <c r="Z964" s="43">
        <f>SUMIFS('AM23.Financial Instruments'!O$7:O$223,'AM23.Financial Instruments'!$M$7:$M$223,D966)</f>
        <v>0</v>
      </c>
      <c r="AA964" s="42"/>
      <c r="AB964" s="42"/>
      <c r="AC964" s="42"/>
      <c r="AD964" s="44">
        <f t="shared" si="158"/>
        <v>0</v>
      </c>
      <c r="AF964" s="45"/>
      <c r="AH964" s="45"/>
      <c r="AI964" s="45"/>
      <c r="AJ964" s="45"/>
      <c r="AK964" s="45"/>
      <c r="AL964" s="45"/>
      <c r="AM964" s="45"/>
      <c r="AN964" s="44">
        <f t="shared" si="159"/>
        <v>0</v>
      </c>
      <c r="AP964" s="396">
        <f t="array" ref="AP964">SUMPRODUCT(V$18:V$217*(H$18:H$217=$D964)*(J$18:J$217))</f>
        <v>0</v>
      </c>
      <c r="AQ964" s="397">
        <f t="shared" si="161"/>
        <v>0</v>
      </c>
      <c r="AR964" s="398">
        <f t="shared" si="162"/>
        <v>0</v>
      </c>
      <c r="AS964" s="397">
        <f t="array" ref="AS964">SUMPRODUCT(AF$18:AF$217*(H$18:H$217=$D964)*(J$18:J$217))</f>
        <v>0</v>
      </c>
      <c r="AT964" s="397">
        <f t="shared" si="163"/>
        <v>0</v>
      </c>
      <c r="AU964" s="398">
        <f t="shared" si="164"/>
        <v>0</v>
      </c>
      <c r="AV964" s="399" t="str">
        <f t="shared" si="165"/>
        <v/>
      </c>
    </row>
    <row r="965" spans="1:48" x14ac:dyDescent="0.2">
      <c r="A965" s="46">
        <f t="shared" si="160"/>
        <v>948</v>
      </c>
      <c r="B965" s="378" t="str">
        <f>IFERROR(VLOOKUP(G965,'AM23.Param'!$C$61:$D$407,2,FALSE),"")</f>
        <v/>
      </c>
      <c r="C965" s="379"/>
      <c r="D965" s="380"/>
      <c r="E965" s="379"/>
      <c r="F965" s="380"/>
      <c r="G965" s="379"/>
      <c r="H965" s="380"/>
      <c r="I965" s="381" t="str">
        <f t="shared" si="156"/>
        <v/>
      </c>
      <c r="J965" s="382"/>
      <c r="K965" s="382"/>
      <c r="L965" s="379"/>
      <c r="M965" s="380"/>
      <c r="N965" s="379"/>
      <c r="O965" s="379"/>
      <c r="P965" s="383"/>
      <c r="Q965" s="383"/>
      <c r="R965" s="383"/>
      <c r="S965" s="384">
        <f t="shared" si="157"/>
        <v>0</v>
      </c>
      <c r="U965" s="30">
        <v>948</v>
      </c>
      <c r="V965" s="42"/>
      <c r="X965" s="42"/>
      <c r="Y965" s="42"/>
      <c r="Z965" s="43">
        <f>SUMIFS('AM23.Financial Instruments'!O$7:O$223,'AM23.Financial Instruments'!$M$7:$M$223,D967)</f>
        <v>0</v>
      </c>
      <c r="AA965" s="42"/>
      <c r="AB965" s="42"/>
      <c r="AC965" s="42"/>
      <c r="AD965" s="44">
        <f t="shared" si="158"/>
        <v>0</v>
      </c>
      <c r="AF965" s="45"/>
      <c r="AH965" s="45"/>
      <c r="AI965" s="45"/>
      <c r="AJ965" s="45"/>
      <c r="AK965" s="45"/>
      <c r="AL965" s="45"/>
      <c r="AM965" s="45"/>
      <c r="AN965" s="44">
        <f t="shared" si="159"/>
        <v>0</v>
      </c>
      <c r="AP965" s="396">
        <f t="array" ref="AP965">SUMPRODUCT(V$18:V$217*(H$18:H$217=$D965)*(J$18:J$217))</f>
        <v>0</v>
      </c>
      <c r="AQ965" s="397">
        <f t="shared" si="161"/>
        <v>0</v>
      </c>
      <c r="AR965" s="398">
        <f t="shared" si="162"/>
        <v>0</v>
      </c>
      <c r="AS965" s="397">
        <f t="array" ref="AS965">SUMPRODUCT(AF$18:AF$217*(H$18:H$217=$D965)*(J$18:J$217))</f>
        <v>0</v>
      </c>
      <c r="AT965" s="397">
        <f t="shared" si="163"/>
        <v>0</v>
      </c>
      <c r="AU965" s="398">
        <f t="shared" si="164"/>
        <v>0</v>
      </c>
      <c r="AV965" s="399" t="str">
        <f t="shared" si="165"/>
        <v/>
      </c>
    </row>
    <row r="966" spans="1:48" x14ac:dyDescent="0.2">
      <c r="A966" s="46">
        <f t="shared" si="160"/>
        <v>949</v>
      </c>
      <c r="B966" s="378" t="str">
        <f>IFERROR(VLOOKUP(G966,'AM23.Param'!$C$61:$D$407,2,FALSE),"")</f>
        <v/>
      </c>
      <c r="C966" s="379"/>
      <c r="D966" s="380"/>
      <c r="E966" s="379"/>
      <c r="F966" s="380"/>
      <c r="G966" s="379"/>
      <c r="H966" s="380"/>
      <c r="I966" s="381" t="str">
        <f t="shared" si="156"/>
        <v/>
      </c>
      <c r="J966" s="382"/>
      <c r="K966" s="382"/>
      <c r="L966" s="379"/>
      <c r="M966" s="380"/>
      <c r="N966" s="379"/>
      <c r="O966" s="379"/>
      <c r="P966" s="383"/>
      <c r="Q966" s="383"/>
      <c r="R966" s="383"/>
      <c r="S966" s="384">
        <f t="shared" si="157"/>
        <v>0</v>
      </c>
      <c r="U966" s="30">
        <v>949</v>
      </c>
      <c r="V966" s="42"/>
      <c r="X966" s="42"/>
      <c r="Y966" s="42"/>
      <c r="Z966" s="43">
        <f>SUMIFS('AM23.Financial Instruments'!O$7:O$223,'AM23.Financial Instruments'!$M$7:$M$223,D968)</f>
        <v>0</v>
      </c>
      <c r="AA966" s="42"/>
      <c r="AB966" s="42"/>
      <c r="AC966" s="42"/>
      <c r="AD966" s="44">
        <f t="shared" si="158"/>
        <v>0</v>
      </c>
      <c r="AF966" s="45"/>
      <c r="AH966" s="45"/>
      <c r="AI966" s="45"/>
      <c r="AJ966" s="45"/>
      <c r="AK966" s="45"/>
      <c r="AL966" s="45"/>
      <c r="AM966" s="45"/>
      <c r="AN966" s="44">
        <f t="shared" si="159"/>
        <v>0</v>
      </c>
      <c r="AP966" s="396">
        <f t="array" ref="AP966">SUMPRODUCT(V$18:V$217*(H$18:H$217=$D966)*(J$18:J$217))</f>
        <v>0</v>
      </c>
      <c r="AQ966" s="397">
        <f t="shared" si="161"/>
        <v>0</v>
      </c>
      <c r="AR966" s="398">
        <f t="shared" si="162"/>
        <v>0</v>
      </c>
      <c r="AS966" s="397">
        <f t="array" ref="AS966">SUMPRODUCT(AF$18:AF$217*(H$18:H$217=$D966)*(J$18:J$217))</f>
        <v>0</v>
      </c>
      <c r="AT966" s="397">
        <f t="shared" si="163"/>
        <v>0</v>
      </c>
      <c r="AU966" s="398">
        <f t="shared" si="164"/>
        <v>0</v>
      </c>
      <c r="AV966" s="399" t="str">
        <f t="shared" si="165"/>
        <v/>
      </c>
    </row>
    <row r="967" spans="1:48" x14ac:dyDescent="0.2">
      <c r="A967" s="46">
        <f t="shared" si="160"/>
        <v>950</v>
      </c>
      <c r="B967" s="378" t="str">
        <f>IFERROR(VLOOKUP(G967,'AM23.Param'!$C$61:$D$407,2,FALSE),"")</f>
        <v/>
      </c>
      <c r="C967" s="379"/>
      <c r="D967" s="380"/>
      <c r="E967" s="379"/>
      <c r="F967" s="380"/>
      <c r="G967" s="379"/>
      <c r="H967" s="380"/>
      <c r="I967" s="381" t="str">
        <f t="shared" si="156"/>
        <v/>
      </c>
      <c r="J967" s="382"/>
      <c r="K967" s="382"/>
      <c r="L967" s="379"/>
      <c r="M967" s="380"/>
      <c r="N967" s="379"/>
      <c r="O967" s="379"/>
      <c r="P967" s="383"/>
      <c r="Q967" s="383"/>
      <c r="R967" s="383"/>
      <c r="S967" s="384">
        <f t="shared" si="157"/>
        <v>0</v>
      </c>
      <c r="U967" s="30">
        <v>950</v>
      </c>
      <c r="V967" s="42"/>
      <c r="X967" s="42"/>
      <c r="Y967" s="42"/>
      <c r="Z967" s="43">
        <f>SUMIFS('AM23.Financial Instruments'!O$7:O$223,'AM23.Financial Instruments'!$M$7:$M$223,D969)</f>
        <v>0</v>
      </c>
      <c r="AA967" s="42"/>
      <c r="AB967" s="42"/>
      <c r="AC967" s="42"/>
      <c r="AD967" s="44">
        <f t="shared" si="158"/>
        <v>0</v>
      </c>
      <c r="AF967" s="45"/>
      <c r="AH967" s="45"/>
      <c r="AI967" s="45"/>
      <c r="AJ967" s="45"/>
      <c r="AK967" s="45"/>
      <c r="AL967" s="45"/>
      <c r="AM967" s="45"/>
      <c r="AN967" s="44">
        <f t="shared" si="159"/>
        <v>0</v>
      </c>
      <c r="AP967" s="396">
        <f t="array" ref="AP967">SUMPRODUCT(V$18:V$217*(H$18:H$217=$D967)*(J$18:J$217))</f>
        <v>0</v>
      </c>
      <c r="AQ967" s="397">
        <f t="shared" si="161"/>
        <v>0</v>
      </c>
      <c r="AR967" s="398">
        <f t="shared" si="162"/>
        <v>0</v>
      </c>
      <c r="AS967" s="397">
        <f t="array" ref="AS967">SUMPRODUCT(AF$18:AF$217*(H$18:H$217=$D967)*(J$18:J$217))</f>
        <v>0</v>
      </c>
      <c r="AT967" s="397">
        <f t="shared" si="163"/>
        <v>0</v>
      </c>
      <c r="AU967" s="398">
        <f t="shared" si="164"/>
        <v>0</v>
      </c>
      <c r="AV967" s="399" t="str">
        <f t="shared" si="165"/>
        <v/>
      </c>
    </row>
    <row r="968" spans="1:48" x14ac:dyDescent="0.2">
      <c r="A968" s="46">
        <f t="shared" si="160"/>
        <v>951</v>
      </c>
      <c r="B968" s="378" t="str">
        <f>IFERROR(VLOOKUP(G968,'AM23.Param'!$C$61:$D$407,2,FALSE),"")</f>
        <v/>
      </c>
      <c r="C968" s="379"/>
      <c r="D968" s="380"/>
      <c r="E968" s="379"/>
      <c r="F968" s="380"/>
      <c r="G968" s="379"/>
      <c r="H968" s="380"/>
      <c r="I968" s="381" t="str">
        <f t="shared" si="156"/>
        <v/>
      </c>
      <c r="J968" s="382"/>
      <c r="K968" s="382"/>
      <c r="L968" s="379"/>
      <c r="M968" s="380"/>
      <c r="N968" s="379"/>
      <c r="O968" s="379"/>
      <c r="P968" s="383"/>
      <c r="Q968" s="383"/>
      <c r="R968" s="383"/>
      <c r="S968" s="384">
        <f t="shared" si="157"/>
        <v>0</v>
      </c>
      <c r="U968" s="30">
        <v>951</v>
      </c>
      <c r="V968" s="42"/>
      <c r="X968" s="42"/>
      <c r="Y968" s="42"/>
      <c r="Z968" s="43">
        <f>SUMIFS('AM23.Financial Instruments'!O$7:O$223,'AM23.Financial Instruments'!$M$7:$M$223,D970)</f>
        <v>0</v>
      </c>
      <c r="AA968" s="42"/>
      <c r="AB968" s="42"/>
      <c r="AC968" s="42"/>
      <c r="AD968" s="44">
        <f t="shared" si="158"/>
        <v>0</v>
      </c>
      <c r="AF968" s="45"/>
      <c r="AH968" s="45"/>
      <c r="AI968" s="45"/>
      <c r="AJ968" s="45"/>
      <c r="AK968" s="45"/>
      <c r="AL968" s="45"/>
      <c r="AM968" s="45"/>
      <c r="AN968" s="44">
        <f t="shared" si="159"/>
        <v>0</v>
      </c>
      <c r="AP968" s="396">
        <f t="array" ref="AP968">SUMPRODUCT(V$18:V$217*(H$18:H$217=$D968)*(J$18:J$217))</f>
        <v>0</v>
      </c>
      <c r="AQ968" s="397">
        <f t="shared" si="161"/>
        <v>0</v>
      </c>
      <c r="AR968" s="398">
        <f t="shared" si="162"/>
        <v>0</v>
      </c>
      <c r="AS968" s="397">
        <f t="array" ref="AS968">SUMPRODUCT(AF$18:AF$217*(H$18:H$217=$D968)*(J$18:J$217))</f>
        <v>0</v>
      </c>
      <c r="AT968" s="397">
        <f t="shared" si="163"/>
        <v>0</v>
      </c>
      <c r="AU968" s="398">
        <f t="shared" si="164"/>
        <v>0</v>
      </c>
      <c r="AV968" s="399" t="str">
        <f t="shared" si="165"/>
        <v/>
      </c>
    </row>
    <row r="969" spans="1:48" x14ac:dyDescent="0.2">
      <c r="A969" s="46">
        <f t="shared" si="160"/>
        <v>952</v>
      </c>
      <c r="B969" s="378" t="str">
        <f>IFERROR(VLOOKUP(G969,'AM23.Param'!$C$61:$D$407,2,FALSE),"")</f>
        <v/>
      </c>
      <c r="C969" s="379"/>
      <c r="D969" s="380"/>
      <c r="E969" s="379"/>
      <c r="F969" s="380"/>
      <c r="G969" s="379"/>
      <c r="H969" s="380"/>
      <c r="I969" s="381" t="str">
        <f t="shared" si="156"/>
        <v/>
      </c>
      <c r="J969" s="382"/>
      <c r="K969" s="382"/>
      <c r="L969" s="379"/>
      <c r="M969" s="380"/>
      <c r="N969" s="379"/>
      <c r="O969" s="379"/>
      <c r="P969" s="383"/>
      <c r="Q969" s="383"/>
      <c r="R969" s="383"/>
      <c r="S969" s="384">
        <f t="shared" si="157"/>
        <v>0</v>
      </c>
      <c r="U969" s="30">
        <v>952</v>
      </c>
      <c r="V969" s="42"/>
      <c r="X969" s="42"/>
      <c r="Y969" s="42"/>
      <c r="Z969" s="43">
        <f>SUMIFS('AM23.Financial Instruments'!O$7:O$223,'AM23.Financial Instruments'!$M$7:$M$223,D971)</f>
        <v>0</v>
      </c>
      <c r="AA969" s="42"/>
      <c r="AB969" s="42"/>
      <c r="AC969" s="42"/>
      <c r="AD969" s="44">
        <f t="shared" si="158"/>
        <v>0</v>
      </c>
      <c r="AF969" s="45"/>
      <c r="AH969" s="45"/>
      <c r="AI969" s="45"/>
      <c r="AJ969" s="45"/>
      <c r="AK969" s="45"/>
      <c r="AL969" s="45"/>
      <c r="AM969" s="45"/>
      <c r="AN969" s="44">
        <f t="shared" si="159"/>
        <v>0</v>
      </c>
      <c r="AP969" s="396">
        <f t="array" ref="AP969">SUMPRODUCT(V$18:V$217*(H$18:H$217=$D969)*(J$18:J$217))</f>
        <v>0</v>
      </c>
      <c r="AQ969" s="397">
        <f t="shared" si="161"/>
        <v>0</v>
      </c>
      <c r="AR969" s="398">
        <f t="shared" si="162"/>
        <v>0</v>
      </c>
      <c r="AS969" s="397">
        <f t="array" ref="AS969">SUMPRODUCT(AF$18:AF$217*(H$18:H$217=$D969)*(J$18:J$217))</f>
        <v>0</v>
      </c>
      <c r="AT969" s="397">
        <f t="shared" si="163"/>
        <v>0</v>
      </c>
      <c r="AU969" s="398">
        <f t="shared" si="164"/>
        <v>0</v>
      </c>
      <c r="AV969" s="399" t="str">
        <f t="shared" si="165"/>
        <v/>
      </c>
    </row>
    <row r="970" spans="1:48" x14ac:dyDescent="0.2">
      <c r="A970" s="46">
        <f t="shared" si="160"/>
        <v>953</v>
      </c>
      <c r="B970" s="378" t="str">
        <f>IFERROR(VLOOKUP(G970,'AM23.Param'!$C$61:$D$407,2,FALSE),"")</f>
        <v/>
      </c>
      <c r="C970" s="379"/>
      <c r="D970" s="380"/>
      <c r="E970" s="379"/>
      <c r="F970" s="380"/>
      <c r="G970" s="379"/>
      <c r="H970" s="380"/>
      <c r="I970" s="381" t="str">
        <f t="shared" si="156"/>
        <v/>
      </c>
      <c r="J970" s="382"/>
      <c r="K970" s="382"/>
      <c r="L970" s="379"/>
      <c r="M970" s="380"/>
      <c r="N970" s="379"/>
      <c r="O970" s="379"/>
      <c r="P970" s="383"/>
      <c r="Q970" s="383"/>
      <c r="R970" s="383"/>
      <c r="S970" s="384">
        <f t="shared" si="157"/>
        <v>0</v>
      </c>
      <c r="U970" s="30">
        <v>953</v>
      </c>
      <c r="V970" s="42"/>
      <c r="X970" s="42"/>
      <c r="Y970" s="42"/>
      <c r="Z970" s="43">
        <f>SUMIFS('AM23.Financial Instruments'!O$7:O$223,'AM23.Financial Instruments'!$M$7:$M$223,D972)</f>
        <v>0</v>
      </c>
      <c r="AA970" s="42"/>
      <c r="AB970" s="42"/>
      <c r="AC970" s="42"/>
      <c r="AD970" s="44">
        <f t="shared" si="158"/>
        <v>0</v>
      </c>
      <c r="AF970" s="45"/>
      <c r="AH970" s="45"/>
      <c r="AI970" s="45"/>
      <c r="AJ970" s="45"/>
      <c r="AK970" s="45"/>
      <c r="AL970" s="45"/>
      <c r="AM970" s="45"/>
      <c r="AN970" s="44">
        <f t="shared" si="159"/>
        <v>0</v>
      </c>
      <c r="AP970" s="396">
        <f t="array" ref="AP970">SUMPRODUCT(V$18:V$217*(H$18:H$217=$D970)*(J$18:J$217))</f>
        <v>0</v>
      </c>
      <c r="AQ970" s="397">
        <f t="shared" si="161"/>
        <v>0</v>
      </c>
      <c r="AR970" s="398">
        <f t="shared" si="162"/>
        <v>0</v>
      </c>
      <c r="AS970" s="397">
        <f t="array" ref="AS970">SUMPRODUCT(AF$18:AF$217*(H$18:H$217=$D970)*(J$18:J$217))</f>
        <v>0</v>
      </c>
      <c r="AT970" s="397">
        <f t="shared" si="163"/>
        <v>0</v>
      </c>
      <c r="AU970" s="398">
        <f t="shared" si="164"/>
        <v>0</v>
      </c>
      <c r="AV970" s="399" t="str">
        <f t="shared" si="165"/>
        <v/>
      </c>
    </row>
    <row r="971" spans="1:48" x14ac:dyDescent="0.2">
      <c r="A971" s="46">
        <f t="shared" si="160"/>
        <v>954</v>
      </c>
      <c r="B971" s="378" t="str">
        <f>IFERROR(VLOOKUP(G971,'AM23.Param'!$C$61:$D$407,2,FALSE),"")</f>
        <v/>
      </c>
      <c r="C971" s="379"/>
      <c r="D971" s="380"/>
      <c r="E971" s="379"/>
      <c r="F971" s="380"/>
      <c r="G971" s="379"/>
      <c r="H971" s="380"/>
      <c r="I971" s="381" t="str">
        <f t="shared" si="156"/>
        <v/>
      </c>
      <c r="J971" s="382"/>
      <c r="K971" s="382"/>
      <c r="L971" s="379"/>
      <c r="M971" s="380"/>
      <c r="N971" s="379"/>
      <c r="O971" s="379"/>
      <c r="P971" s="383"/>
      <c r="Q971" s="383"/>
      <c r="R971" s="383"/>
      <c r="S971" s="384">
        <f t="shared" si="157"/>
        <v>0</v>
      </c>
      <c r="U971" s="30">
        <v>954</v>
      </c>
      <c r="V971" s="42"/>
      <c r="X971" s="42"/>
      <c r="Y971" s="42"/>
      <c r="Z971" s="43">
        <f>SUMIFS('AM23.Financial Instruments'!O$7:O$223,'AM23.Financial Instruments'!$M$7:$M$223,D973)</f>
        <v>0</v>
      </c>
      <c r="AA971" s="42"/>
      <c r="AB971" s="42"/>
      <c r="AC971" s="42"/>
      <c r="AD971" s="44">
        <f t="shared" si="158"/>
        <v>0</v>
      </c>
      <c r="AF971" s="45"/>
      <c r="AH971" s="45"/>
      <c r="AI971" s="45"/>
      <c r="AJ971" s="45"/>
      <c r="AK971" s="45"/>
      <c r="AL971" s="45"/>
      <c r="AM971" s="45"/>
      <c r="AN971" s="44">
        <f t="shared" si="159"/>
        <v>0</v>
      </c>
      <c r="AP971" s="396">
        <f t="array" ref="AP971">SUMPRODUCT(V$18:V$217*(H$18:H$217=$D971)*(J$18:J$217))</f>
        <v>0</v>
      </c>
      <c r="AQ971" s="397">
        <f t="shared" si="161"/>
        <v>0</v>
      </c>
      <c r="AR971" s="398">
        <f t="shared" si="162"/>
        <v>0</v>
      </c>
      <c r="AS971" s="397">
        <f t="array" ref="AS971">SUMPRODUCT(AF$18:AF$217*(H$18:H$217=$D971)*(J$18:J$217))</f>
        <v>0</v>
      </c>
      <c r="AT971" s="397">
        <f t="shared" si="163"/>
        <v>0</v>
      </c>
      <c r="AU971" s="398">
        <f t="shared" si="164"/>
        <v>0</v>
      </c>
      <c r="AV971" s="399" t="str">
        <f t="shared" si="165"/>
        <v/>
      </c>
    </row>
    <row r="972" spans="1:48" x14ac:dyDescent="0.2">
      <c r="A972" s="46">
        <f t="shared" si="160"/>
        <v>955</v>
      </c>
      <c r="B972" s="378" t="str">
        <f>IFERROR(VLOOKUP(G972,'AM23.Param'!$C$61:$D$407,2,FALSE),"")</f>
        <v/>
      </c>
      <c r="C972" s="379"/>
      <c r="D972" s="380"/>
      <c r="E972" s="379"/>
      <c r="F972" s="380"/>
      <c r="G972" s="379"/>
      <c r="H972" s="380"/>
      <c r="I972" s="381" t="str">
        <f t="shared" si="156"/>
        <v/>
      </c>
      <c r="J972" s="382"/>
      <c r="K972" s="382"/>
      <c r="L972" s="379"/>
      <c r="M972" s="380"/>
      <c r="N972" s="379"/>
      <c r="O972" s="379"/>
      <c r="P972" s="383"/>
      <c r="Q972" s="383"/>
      <c r="R972" s="383"/>
      <c r="S972" s="384">
        <f t="shared" si="157"/>
        <v>0</v>
      </c>
      <c r="U972" s="30">
        <v>955</v>
      </c>
      <c r="V972" s="42"/>
      <c r="X972" s="42"/>
      <c r="Y972" s="42"/>
      <c r="Z972" s="43">
        <f>SUMIFS('AM23.Financial Instruments'!O$7:O$223,'AM23.Financial Instruments'!$M$7:$M$223,D974)</f>
        <v>0</v>
      </c>
      <c r="AA972" s="42"/>
      <c r="AB972" s="42"/>
      <c r="AC972" s="42"/>
      <c r="AD972" s="44">
        <f t="shared" si="158"/>
        <v>0</v>
      </c>
      <c r="AF972" s="45"/>
      <c r="AH972" s="45"/>
      <c r="AI972" s="45"/>
      <c r="AJ972" s="45"/>
      <c r="AK972" s="45"/>
      <c r="AL972" s="45"/>
      <c r="AM972" s="45"/>
      <c r="AN972" s="44">
        <f t="shared" si="159"/>
        <v>0</v>
      </c>
      <c r="AP972" s="396">
        <f t="array" ref="AP972">SUMPRODUCT(V$18:V$217*(H$18:H$217=$D972)*(J$18:J$217))</f>
        <v>0</v>
      </c>
      <c r="AQ972" s="397">
        <f t="shared" si="161"/>
        <v>0</v>
      </c>
      <c r="AR972" s="398">
        <f t="shared" si="162"/>
        <v>0</v>
      </c>
      <c r="AS972" s="397">
        <f t="array" ref="AS972">SUMPRODUCT(AF$18:AF$217*(H$18:H$217=$D972)*(J$18:J$217))</f>
        <v>0</v>
      </c>
      <c r="AT972" s="397">
        <f t="shared" si="163"/>
        <v>0</v>
      </c>
      <c r="AU972" s="398">
        <f t="shared" si="164"/>
        <v>0</v>
      </c>
      <c r="AV972" s="399" t="str">
        <f t="shared" si="165"/>
        <v/>
      </c>
    </row>
    <row r="973" spans="1:48" x14ac:dyDescent="0.2">
      <c r="A973" s="46">
        <f t="shared" si="160"/>
        <v>956</v>
      </c>
      <c r="B973" s="378" t="str">
        <f>IFERROR(VLOOKUP(G973,'AM23.Param'!$C$61:$D$407,2,FALSE),"")</f>
        <v/>
      </c>
      <c r="C973" s="379"/>
      <c r="D973" s="380"/>
      <c r="E973" s="379"/>
      <c r="F973" s="380"/>
      <c r="G973" s="379"/>
      <c r="H973" s="380"/>
      <c r="I973" s="381" t="str">
        <f t="shared" si="156"/>
        <v/>
      </c>
      <c r="J973" s="382"/>
      <c r="K973" s="382"/>
      <c r="L973" s="379"/>
      <c r="M973" s="380"/>
      <c r="N973" s="379"/>
      <c r="O973" s="379"/>
      <c r="P973" s="383"/>
      <c r="Q973" s="383"/>
      <c r="R973" s="383"/>
      <c r="S973" s="384">
        <f t="shared" si="157"/>
        <v>0</v>
      </c>
      <c r="U973" s="30">
        <v>956</v>
      </c>
      <c r="V973" s="42"/>
      <c r="X973" s="42"/>
      <c r="Y973" s="42"/>
      <c r="Z973" s="43">
        <f>SUMIFS('AM23.Financial Instruments'!O$7:O$223,'AM23.Financial Instruments'!$M$7:$M$223,D975)</f>
        <v>0</v>
      </c>
      <c r="AA973" s="42"/>
      <c r="AB973" s="42"/>
      <c r="AC973" s="42"/>
      <c r="AD973" s="44">
        <f t="shared" si="158"/>
        <v>0</v>
      </c>
      <c r="AF973" s="45"/>
      <c r="AH973" s="45"/>
      <c r="AI973" s="45"/>
      <c r="AJ973" s="45"/>
      <c r="AK973" s="45"/>
      <c r="AL973" s="45"/>
      <c r="AM973" s="45"/>
      <c r="AN973" s="44">
        <f t="shared" si="159"/>
        <v>0</v>
      </c>
      <c r="AP973" s="396">
        <f t="array" ref="AP973">SUMPRODUCT(V$18:V$217*(H$18:H$217=$D973)*(J$18:J$217))</f>
        <v>0</v>
      </c>
      <c r="AQ973" s="397">
        <f t="shared" si="161"/>
        <v>0</v>
      </c>
      <c r="AR973" s="398">
        <f t="shared" si="162"/>
        <v>0</v>
      </c>
      <c r="AS973" s="397">
        <f t="array" ref="AS973">SUMPRODUCT(AF$18:AF$217*(H$18:H$217=$D973)*(J$18:J$217))</f>
        <v>0</v>
      </c>
      <c r="AT973" s="397">
        <f t="shared" si="163"/>
        <v>0</v>
      </c>
      <c r="AU973" s="398">
        <f t="shared" si="164"/>
        <v>0</v>
      </c>
      <c r="AV973" s="399" t="str">
        <f t="shared" si="165"/>
        <v/>
      </c>
    </row>
    <row r="974" spans="1:48" x14ac:dyDescent="0.2">
      <c r="A974" s="46">
        <f t="shared" si="160"/>
        <v>957</v>
      </c>
      <c r="B974" s="378" t="str">
        <f>IFERROR(VLOOKUP(G974,'AM23.Param'!$C$61:$D$407,2,FALSE),"")</f>
        <v/>
      </c>
      <c r="C974" s="379"/>
      <c r="D974" s="380"/>
      <c r="E974" s="379"/>
      <c r="F974" s="380"/>
      <c r="G974" s="379"/>
      <c r="H974" s="380"/>
      <c r="I974" s="381" t="str">
        <f t="shared" si="156"/>
        <v/>
      </c>
      <c r="J974" s="382"/>
      <c r="K974" s="382"/>
      <c r="L974" s="379"/>
      <c r="M974" s="380"/>
      <c r="N974" s="379"/>
      <c r="O974" s="379"/>
      <c r="P974" s="383"/>
      <c r="Q974" s="383"/>
      <c r="R974" s="383"/>
      <c r="S974" s="384">
        <f t="shared" si="157"/>
        <v>0</v>
      </c>
      <c r="U974" s="30">
        <v>957</v>
      </c>
      <c r="V974" s="42"/>
      <c r="X974" s="42"/>
      <c r="Y974" s="42"/>
      <c r="Z974" s="43">
        <f>SUMIFS('AM23.Financial Instruments'!O$7:O$223,'AM23.Financial Instruments'!$M$7:$M$223,D976)</f>
        <v>0</v>
      </c>
      <c r="AA974" s="42"/>
      <c r="AB974" s="42"/>
      <c r="AC974" s="42"/>
      <c r="AD974" s="44">
        <f t="shared" si="158"/>
        <v>0</v>
      </c>
      <c r="AF974" s="45"/>
      <c r="AH974" s="45"/>
      <c r="AI974" s="45"/>
      <c r="AJ974" s="45"/>
      <c r="AK974" s="45"/>
      <c r="AL974" s="45"/>
      <c r="AM974" s="45"/>
      <c r="AN974" s="44">
        <f t="shared" si="159"/>
        <v>0</v>
      </c>
      <c r="AP974" s="396">
        <f t="array" ref="AP974">SUMPRODUCT(V$18:V$217*(H$18:H$217=$D974)*(J$18:J$217))</f>
        <v>0</v>
      </c>
      <c r="AQ974" s="397">
        <f t="shared" si="161"/>
        <v>0</v>
      </c>
      <c r="AR974" s="398">
        <f t="shared" si="162"/>
        <v>0</v>
      </c>
      <c r="AS974" s="397">
        <f t="array" ref="AS974">SUMPRODUCT(AF$18:AF$217*(H$18:H$217=$D974)*(J$18:J$217))</f>
        <v>0</v>
      </c>
      <c r="AT974" s="397">
        <f t="shared" si="163"/>
        <v>0</v>
      </c>
      <c r="AU974" s="398">
        <f t="shared" si="164"/>
        <v>0</v>
      </c>
      <c r="AV974" s="399" t="str">
        <f t="shared" si="165"/>
        <v/>
      </c>
    </row>
    <row r="975" spans="1:48" x14ac:dyDescent="0.2">
      <c r="A975" s="46">
        <f t="shared" si="160"/>
        <v>958</v>
      </c>
      <c r="B975" s="378" t="str">
        <f>IFERROR(VLOOKUP(G975,'AM23.Param'!$C$61:$D$407,2,FALSE),"")</f>
        <v/>
      </c>
      <c r="C975" s="379"/>
      <c r="D975" s="380"/>
      <c r="E975" s="379"/>
      <c r="F975" s="380"/>
      <c r="G975" s="379"/>
      <c r="H975" s="380"/>
      <c r="I975" s="381" t="str">
        <f t="shared" si="156"/>
        <v/>
      </c>
      <c r="J975" s="382"/>
      <c r="K975" s="382"/>
      <c r="L975" s="379"/>
      <c r="M975" s="380"/>
      <c r="N975" s="379"/>
      <c r="O975" s="379"/>
      <c r="P975" s="383"/>
      <c r="Q975" s="383"/>
      <c r="R975" s="383"/>
      <c r="S975" s="384">
        <f t="shared" si="157"/>
        <v>0</v>
      </c>
      <c r="U975" s="30">
        <v>958</v>
      </c>
      <c r="V975" s="42"/>
      <c r="X975" s="42"/>
      <c r="Y975" s="42"/>
      <c r="Z975" s="43">
        <f>SUMIFS('AM23.Financial Instruments'!O$7:O$223,'AM23.Financial Instruments'!$M$7:$M$223,D977)</f>
        <v>0</v>
      </c>
      <c r="AA975" s="42"/>
      <c r="AB975" s="42"/>
      <c r="AC975" s="42"/>
      <c r="AD975" s="44">
        <f t="shared" si="158"/>
        <v>0</v>
      </c>
      <c r="AF975" s="45"/>
      <c r="AH975" s="45"/>
      <c r="AI975" s="45"/>
      <c r="AJ975" s="45"/>
      <c r="AK975" s="45"/>
      <c r="AL975" s="45"/>
      <c r="AM975" s="45"/>
      <c r="AN975" s="44">
        <f t="shared" si="159"/>
        <v>0</v>
      </c>
      <c r="AP975" s="396">
        <f t="array" ref="AP975">SUMPRODUCT(V$18:V$217*(H$18:H$217=$D975)*(J$18:J$217))</f>
        <v>0</v>
      </c>
      <c r="AQ975" s="397">
        <f t="shared" si="161"/>
        <v>0</v>
      </c>
      <c r="AR975" s="398">
        <f t="shared" si="162"/>
        <v>0</v>
      </c>
      <c r="AS975" s="397">
        <f t="array" ref="AS975">SUMPRODUCT(AF$18:AF$217*(H$18:H$217=$D975)*(J$18:J$217))</f>
        <v>0</v>
      </c>
      <c r="AT975" s="397">
        <f t="shared" si="163"/>
        <v>0</v>
      </c>
      <c r="AU975" s="398">
        <f t="shared" si="164"/>
        <v>0</v>
      </c>
      <c r="AV975" s="399" t="str">
        <f t="shared" si="165"/>
        <v/>
      </c>
    </row>
    <row r="976" spans="1:48" x14ac:dyDescent="0.2">
      <c r="A976" s="46">
        <f t="shared" si="160"/>
        <v>959</v>
      </c>
      <c r="B976" s="378" t="str">
        <f>IFERROR(VLOOKUP(G976,'AM23.Param'!$C$61:$D$407,2,FALSE),"")</f>
        <v/>
      </c>
      <c r="C976" s="379"/>
      <c r="D976" s="380"/>
      <c r="E976" s="379"/>
      <c r="F976" s="380"/>
      <c r="G976" s="379"/>
      <c r="H976" s="380"/>
      <c r="I976" s="381" t="str">
        <f t="shared" si="156"/>
        <v/>
      </c>
      <c r="J976" s="382"/>
      <c r="K976" s="382"/>
      <c r="L976" s="379"/>
      <c r="M976" s="380"/>
      <c r="N976" s="379"/>
      <c r="O976" s="379"/>
      <c r="P976" s="383"/>
      <c r="Q976" s="383"/>
      <c r="R976" s="383"/>
      <c r="S976" s="384">
        <f t="shared" si="157"/>
        <v>0</v>
      </c>
      <c r="U976" s="30">
        <v>959</v>
      </c>
      <c r="V976" s="42"/>
      <c r="X976" s="42"/>
      <c r="Y976" s="42"/>
      <c r="Z976" s="43">
        <f>SUMIFS('AM23.Financial Instruments'!O$7:O$223,'AM23.Financial Instruments'!$M$7:$M$223,D978)</f>
        <v>0</v>
      </c>
      <c r="AA976" s="42"/>
      <c r="AB976" s="42"/>
      <c r="AC976" s="42"/>
      <c r="AD976" s="44">
        <f t="shared" si="158"/>
        <v>0</v>
      </c>
      <c r="AF976" s="45"/>
      <c r="AH976" s="45"/>
      <c r="AI976" s="45"/>
      <c r="AJ976" s="45"/>
      <c r="AK976" s="45"/>
      <c r="AL976" s="45"/>
      <c r="AM976" s="45"/>
      <c r="AN976" s="44">
        <f t="shared" si="159"/>
        <v>0</v>
      </c>
      <c r="AP976" s="396">
        <f t="array" ref="AP976">SUMPRODUCT(V$18:V$217*(H$18:H$217=$D976)*(J$18:J$217))</f>
        <v>0</v>
      </c>
      <c r="AQ976" s="397">
        <f t="shared" si="161"/>
        <v>0</v>
      </c>
      <c r="AR976" s="398">
        <f t="shared" si="162"/>
        <v>0</v>
      </c>
      <c r="AS976" s="397">
        <f t="array" ref="AS976">SUMPRODUCT(AF$18:AF$217*(H$18:H$217=$D976)*(J$18:J$217))</f>
        <v>0</v>
      </c>
      <c r="AT976" s="397">
        <f t="shared" si="163"/>
        <v>0</v>
      </c>
      <c r="AU976" s="398">
        <f t="shared" si="164"/>
        <v>0</v>
      </c>
      <c r="AV976" s="399" t="str">
        <f t="shared" si="165"/>
        <v/>
      </c>
    </row>
    <row r="977" spans="1:48" x14ac:dyDescent="0.2">
      <c r="A977" s="46">
        <f t="shared" si="160"/>
        <v>960</v>
      </c>
      <c r="B977" s="378" t="str">
        <f>IFERROR(VLOOKUP(G977,'AM23.Param'!$C$61:$D$407,2,FALSE),"")</f>
        <v/>
      </c>
      <c r="C977" s="379"/>
      <c r="D977" s="380"/>
      <c r="E977" s="379"/>
      <c r="F977" s="380"/>
      <c r="G977" s="379"/>
      <c r="H977" s="380"/>
      <c r="I977" s="381" t="str">
        <f t="shared" si="156"/>
        <v/>
      </c>
      <c r="J977" s="382"/>
      <c r="K977" s="382"/>
      <c r="L977" s="379"/>
      <c r="M977" s="380"/>
      <c r="N977" s="379"/>
      <c r="O977" s="379"/>
      <c r="P977" s="383"/>
      <c r="Q977" s="383"/>
      <c r="R977" s="383"/>
      <c r="S977" s="384">
        <f t="shared" si="157"/>
        <v>0</v>
      </c>
      <c r="U977" s="30">
        <v>960</v>
      </c>
      <c r="V977" s="42"/>
      <c r="X977" s="42"/>
      <c r="Y977" s="42"/>
      <c r="Z977" s="43">
        <f>SUMIFS('AM23.Financial Instruments'!O$7:O$223,'AM23.Financial Instruments'!$M$7:$M$223,D979)</f>
        <v>0</v>
      </c>
      <c r="AA977" s="42"/>
      <c r="AB977" s="42"/>
      <c r="AC977" s="42"/>
      <c r="AD977" s="44">
        <f t="shared" si="158"/>
        <v>0</v>
      </c>
      <c r="AF977" s="45"/>
      <c r="AH977" s="45"/>
      <c r="AI977" s="45"/>
      <c r="AJ977" s="45"/>
      <c r="AK977" s="45"/>
      <c r="AL977" s="45"/>
      <c r="AM977" s="45"/>
      <c r="AN977" s="44">
        <f t="shared" si="159"/>
        <v>0</v>
      </c>
      <c r="AP977" s="396">
        <f t="array" ref="AP977">SUMPRODUCT(V$18:V$217*(H$18:H$217=$D977)*(J$18:J$217))</f>
        <v>0</v>
      </c>
      <c r="AQ977" s="397">
        <f t="shared" si="161"/>
        <v>0</v>
      </c>
      <c r="AR977" s="398">
        <f t="shared" si="162"/>
        <v>0</v>
      </c>
      <c r="AS977" s="397">
        <f t="array" ref="AS977">SUMPRODUCT(AF$18:AF$217*(H$18:H$217=$D977)*(J$18:J$217))</f>
        <v>0</v>
      </c>
      <c r="AT977" s="397">
        <f t="shared" si="163"/>
        <v>0</v>
      </c>
      <c r="AU977" s="398">
        <f t="shared" si="164"/>
        <v>0</v>
      </c>
      <c r="AV977" s="399" t="str">
        <f t="shared" si="165"/>
        <v/>
      </c>
    </row>
    <row r="978" spans="1:48" x14ac:dyDescent="0.2">
      <c r="A978" s="46">
        <f t="shared" si="160"/>
        <v>961</v>
      </c>
      <c r="B978" s="378" t="str">
        <f>IFERROR(VLOOKUP(G978,'AM23.Param'!$C$61:$D$407,2,FALSE),"")</f>
        <v/>
      </c>
      <c r="C978" s="379"/>
      <c r="D978" s="380"/>
      <c r="E978" s="379"/>
      <c r="F978" s="380"/>
      <c r="G978" s="379"/>
      <c r="H978" s="380"/>
      <c r="I978" s="381" t="str">
        <f t="shared" si="156"/>
        <v/>
      </c>
      <c r="J978" s="382"/>
      <c r="K978" s="382"/>
      <c r="L978" s="379"/>
      <c r="M978" s="380"/>
      <c r="N978" s="379"/>
      <c r="O978" s="379"/>
      <c r="P978" s="383"/>
      <c r="Q978" s="383"/>
      <c r="R978" s="383"/>
      <c r="S978" s="384">
        <f t="shared" si="157"/>
        <v>0</v>
      </c>
      <c r="U978" s="30">
        <v>961</v>
      </c>
      <c r="V978" s="42"/>
      <c r="X978" s="42"/>
      <c r="Y978" s="42"/>
      <c r="Z978" s="43">
        <f>SUMIFS('AM23.Financial Instruments'!O$7:O$223,'AM23.Financial Instruments'!$M$7:$M$223,D980)</f>
        <v>0</v>
      </c>
      <c r="AA978" s="42"/>
      <c r="AB978" s="42"/>
      <c r="AC978" s="42"/>
      <c r="AD978" s="44">
        <f t="shared" si="158"/>
        <v>0</v>
      </c>
      <c r="AF978" s="45"/>
      <c r="AH978" s="45"/>
      <c r="AI978" s="45"/>
      <c r="AJ978" s="45"/>
      <c r="AK978" s="45"/>
      <c r="AL978" s="45"/>
      <c r="AM978" s="45"/>
      <c r="AN978" s="44">
        <f t="shared" si="159"/>
        <v>0</v>
      </c>
      <c r="AP978" s="396">
        <f t="array" ref="AP978">SUMPRODUCT(V$18:V$217*(H$18:H$217=$D978)*(J$18:J$217))</f>
        <v>0</v>
      </c>
      <c r="AQ978" s="397">
        <f t="shared" si="161"/>
        <v>0</v>
      </c>
      <c r="AR978" s="398">
        <f t="shared" si="162"/>
        <v>0</v>
      </c>
      <c r="AS978" s="397">
        <f t="array" ref="AS978">SUMPRODUCT(AF$18:AF$217*(H$18:H$217=$D978)*(J$18:J$217))</f>
        <v>0</v>
      </c>
      <c r="AT978" s="397">
        <f t="shared" si="163"/>
        <v>0</v>
      </c>
      <c r="AU978" s="398">
        <f t="shared" si="164"/>
        <v>0</v>
      </c>
      <c r="AV978" s="399" t="str">
        <f t="shared" si="165"/>
        <v/>
      </c>
    </row>
    <row r="979" spans="1:48" x14ac:dyDescent="0.2">
      <c r="A979" s="46">
        <f t="shared" si="160"/>
        <v>962</v>
      </c>
      <c r="B979" s="378" t="str">
        <f>IFERROR(VLOOKUP(G979,'AM23.Param'!$C$61:$D$407,2,FALSE),"")</f>
        <v/>
      </c>
      <c r="C979" s="379"/>
      <c r="D979" s="380"/>
      <c r="E979" s="379"/>
      <c r="F979" s="380"/>
      <c r="G979" s="379"/>
      <c r="H979" s="380"/>
      <c r="I979" s="381" t="str">
        <f t="shared" ref="I979:I1017" si="166">IFERROR(VLOOKUP(H979,$D$18:$F$1017,3,FALSE),"")</f>
        <v/>
      </c>
      <c r="J979" s="382"/>
      <c r="K979" s="382"/>
      <c r="L979" s="379"/>
      <c r="M979" s="380"/>
      <c r="N979" s="379"/>
      <c r="O979" s="379"/>
      <c r="P979" s="383"/>
      <c r="Q979" s="383"/>
      <c r="R979" s="383"/>
      <c r="S979" s="384">
        <f t="shared" si="157"/>
        <v>0</v>
      </c>
      <c r="U979" s="30">
        <v>962</v>
      </c>
      <c r="V979" s="42"/>
      <c r="X979" s="42"/>
      <c r="Y979" s="42"/>
      <c r="Z979" s="43">
        <f>SUMIFS('AM23.Financial Instruments'!O$7:O$223,'AM23.Financial Instruments'!$M$7:$M$223,D981)</f>
        <v>0</v>
      </c>
      <c r="AA979" s="42"/>
      <c r="AB979" s="42"/>
      <c r="AC979" s="42"/>
      <c r="AD979" s="44">
        <f t="shared" si="158"/>
        <v>0</v>
      </c>
      <c r="AF979" s="45"/>
      <c r="AH979" s="45"/>
      <c r="AI979" s="45"/>
      <c r="AJ979" s="45"/>
      <c r="AK979" s="45"/>
      <c r="AL979" s="45"/>
      <c r="AM979" s="45"/>
      <c r="AN979" s="44">
        <f t="shared" si="159"/>
        <v>0</v>
      </c>
      <c r="AP979" s="396">
        <f t="array" ref="AP979">SUMPRODUCT(V$18:V$217*(H$18:H$217=$D979)*(J$18:J$217))</f>
        <v>0</v>
      </c>
      <c r="AQ979" s="397">
        <f t="shared" si="161"/>
        <v>0</v>
      </c>
      <c r="AR979" s="398">
        <f t="shared" si="162"/>
        <v>0</v>
      </c>
      <c r="AS979" s="397">
        <f t="array" ref="AS979">SUMPRODUCT(AF$18:AF$217*(H$18:H$217=$D979)*(J$18:J$217))</f>
        <v>0</v>
      </c>
      <c r="AT979" s="397">
        <f t="shared" si="163"/>
        <v>0</v>
      </c>
      <c r="AU979" s="398">
        <f t="shared" si="164"/>
        <v>0</v>
      </c>
      <c r="AV979" s="399" t="str">
        <f t="shared" si="165"/>
        <v/>
      </c>
    </row>
    <row r="980" spans="1:48" x14ac:dyDescent="0.2">
      <c r="A980" s="46">
        <f t="shared" si="160"/>
        <v>963</v>
      </c>
      <c r="B980" s="378" t="str">
        <f>IFERROR(VLOOKUP(G980,'AM23.Param'!$C$61:$D$407,2,FALSE),"")</f>
        <v/>
      </c>
      <c r="C980" s="379"/>
      <c r="D980" s="380"/>
      <c r="E980" s="379"/>
      <c r="F980" s="380"/>
      <c r="G980" s="379"/>
      <c r="H980" s="380"/>
      <c r="I980" s="381" t="str">
        <f t="shared" si="166"/>
        <v/>
      </c>
      <c r="J980" s="382"/>
      <c r="K980" s="382"/>
      <c r="L980" s="379"/>
      <c r="M980" s="380"/>
      <c r="N980" s="379"/>
      <c r="O980" s="379"/>
      <c r="P980" s="383"/>
      <c r="Q980" s="383"/>
      <c r="R980" s="383"/>
      <c r="S980" s="384">
        <f t="shared" si="157"/>
        <v>0</v>
      </c>
      <c r="U980" s="30">
        <v>963</v>
      </c>
      <c r="V980" s="42"/>
      <c r="X980" s="42"/>
      <c r="Y980" s="42"/>
      <c r="Z980" s="43">
        <f>SUMIFS('AM23.Financial Instruments'!O$7:O$223,'AM23.Financial Instruments'!$M$7:$M$223,D982)</f>
        <v>0</v>
      </c>
      <c r="AA980" s="42"/>
      <c r="AB980" s="42"/>
      <c r="AC980" s="42"/>
      <c r="AD980" s="44">
        <f t="shared" si="158"/>
        <v>0</v>
      </c>
      <c r="AF980" s="45"/>
      <c r="AH980" s="45"/>
      <c r="AI980" s="45"/>
      <c r="AJ980" s="45"/>
      <c r="AK980" s="45"/>
      <c r="AL980" s="45"/>
      <c r="AM980" s="45"/>
      <c r="AN980" s="44">
        <f t="shared" si="159"/>
        <v>0</v>
      </c>
      <c r="AP980" s="396">
        <f t="array" ref="AP980">SUMPRODUCT(V$18:V$217*(H$18:H$217=$D980)*(J$18:J$217))</f>
        <v>0</v>
      </c>
      <c r="AQ980" s="397">
        <f t="shared" si="161"/>
        <v>0</v>
      </c>
      <c r="AR980" s="398">
        <f t="shared" si="162"/>
        <v>0</v>
      </c>
      <c r="AS980" s="397">
        <f t="array" ref="AS980">SUMPRODUCT(AF$18:AF$217*(H$18:H$217=$D980)*(J$18:J$217))</f>
        <v>0</v>
      </c>
      <c r="AT980" s="397">
        <f t="shared" si="163"/>
        <v>0</v>
      </c>
      <c r="AU980" s="398">
        <f t="shared" si="164"/>
        <v>0</v>
      </c>
      <c r="AV980" s="399" t="str">
        <f t="shared" si="165"/>
        <v/>
      </c>
    </row>
    <row r="981" spans="1:48" x14ac:dyDescent="0.2">
      <c r="A981" s="46">
        <f t="shared" si="160"/>
        <v>964</v>
      </c>
      <c r="B981" s="378" t="str">
        <f>IFERROR(VLOOKUP(G981,'AM23.Param'!$C$61:$D$407,2,FALSE),"")</f>
        <v/>
      </c>
      <c r="C981" s="379"/>
      <c r="D981" s="380"/>
      <c r="E981" s="379"/>
      <c r="F981" s="380"/>
      <c r="G981" s="379"/>
      <c r="H981" s="380"/>
      <c r="I981" s="381" t="str">
        <f t="shared" si="166"/>
        <v/>
      </c>
      <c r="J981" s="382"/>
      <c r="K981" s="382"/>
      <c r="L981" s="379"/>
      <c r="M981" s="380"/>
      <c r="N981" s="379"/>
      <c r="O981" s="379"/>
      <c r="P981" s="383"/>
      <c r="Q981" s="383"/>
      <c r="R981" s="383"/>
      <c r="S981" s="384">
        <f t="shared" ref="S981:S1017" si="167">Q981-R981</f>
        <v>0</v>
      </c>
      <c r="U981" s="30">
        <v>964</v>
      </c>
      <c r="V981" s="42"/>
      <c r="X981" s="42"/>
      <c r="Y981" s="42"/>
      <c r="Z981" s="43">
        <f>SUMIFS('AM23.Financial Instruments'!O$7:O$223,'AM23.Financial Instruments'!$M$7:$M$223,D983)</f>
        <v>0</v>
      </c>
      <c r="AA981" s="42"/>
      <c r="AB981" s="42"/>
      <c r="AC981" s="42"/>
      <c r="AD981" s="44">
        <f t="shared" ref="AD981:AD1017" si="168">X981-SUM(Y981:AC981)</f>
        <v>0</v>
      </c>
      <c r="AF981" s="45"/>
      <c r="AH981" s="45"/>
      <c r="AI981" s="45"/>
      <c r="AJ981" s="45"/>
      <c r="AK981" s="45"/>
      <c r="AL981" s="45"/>
      <c r="AM981" s="45"/>
      <c r="AN981" s="44">
        <f t="shared" ref="AN981:AN1017" si="169">AH981-SUM(AI981:AM981)</f>
        <v>0</v>
      </c>
      <c r="AP981" s="396">
        <f t="array" ref="AP981">SUMPRODUCT(V$18:V$217*(H$18:H$217=$D981)*(J$18:J$217))</f>
        <v>0</v>
      </c>
      <c r="AQ981" s="397">
        <f t="shared" si="161"/>
        <v>0</v>
      </c>
      <c r="AR981" s="398">
        <f t="shared" si="162"/>
        <v>0</v>
      </c>
      <c r="AS981" s="397">
        <f t="array" ref="AS981">SUMPRODUCT(AF$18:AF$217*(H$18:H$217=$D981)*(J$18:J$217))</f>
        <v>0</v>
      </c>
      <c r="AT981" s="397">
        <f t="shared" si="163"/>
        <v>0</v>
      </c>
      <c r="AU981" s="398">
        <f t="shared" si="164"/>
        <v>0</v>
      </c>
      <c r="AV981" s="399" t="str">
        <f t="shared" si="165"/>
        <v/>
      </c>
    </row>
    <row r="982" spans="1:48" x14ac:dyDescent="0.2">
      <c r="A982" s="46">
        <f t="shared" si="160"/>
        <v>965</v>
      </c>
      <c r="B982" s="378" t="str">
        <f>IFERROR(VLOOKUP(G982,'AM23.Param'!$C$61:$D$407,2,FALSE),"")</f>
        <v/>
      </c>
      <c r="C982" s="379"/>
      <c r="D982" s="380"/>
      <c r="E982" s="379"/>
      <c r="F982" s="380"/>
      <c r="G982" s="379"/>
      <c r="H982" s="380"/>
      <c r="I982" s="381" t="str">
        <f t="shared" si="166"/>
        <v/>
      </c>
      <c r="J982" s="382"/>
      <c r="K982" s="382"/>
      <c r="L982" s="379"/>
      <c r="M982" s="380"/>
      <c r="N982" s="379"/>
      <c r="O982" s="379"/>
      <c r="P982" s="383"/>
      <c r="Q982" s="383"/>
      <c r="R982" s="383"/>
      <c r="S982" s="384">
        <f t="shared" si="167"/>
        <v>0</v>
      </c>
      <c r="U982" s="30">
        <v>965</v>
      </c>
      <c r="V982" s="42"/>
      <c r="X982" s="42"/>
      <c r="Y982" s="42"/>
      <c r="Z982" s="43">
        <f>SUMIFS('AM23.Financial Instruments'!O$7:O$223,'AM23.Financial Instruments'!$M$7:$M$223,D984)</f>
        <v>0</v>
      </c>
      <c r="AA982" s="42"/>
      <c r="AB982" s="42"/>
      <c r="AC982" s="42"/>
      <c r="AD982" s="44">
        <f t="shared" si="168"/>
        <v>0</v>
      </c>
      <c r="AF982" s="45"/>
      <c r="AH982" s="45"/>
      <c r="AI982" s="45"/>
      <c r="AJ982" s="45"/>
      <c r="AK982" s="45"/>
      <c r="AL982" s="45"/>
      <c r="AM982" s="45"/>
      <c r="AN982" s="44">
        <f t="shared" si="169"/>
        <v>0</v>
      </c>
      <c r="AP982" s="396">
        <f t="array" ref="AP982">SUMPRODUCT(V$18:V$217*(H$18:H$217=$D982)*(J$18:J$217))</f>
        <v>0</v>
      </c>
      <c r="AQ982" s="397">
        <f t="shared" si="161"/>
        <v>0</v>
      </c>
      <c r="AR982" s="398">
        <f t="shared" si="162"/>
        <v>0</v>
      </c>
      <c r="AS982" s="397">
        <f t="array" ref="AS982">SUMPRODUCT(AF$18:AF$217*(H$18:H$217=$D982)*(J$18:J$217))</f>
        <v>0</v>
      </c>
      <c r="AT982" s="397">
        <f t="shared" si="163"/>
        <v>0</v>
      </c>
      <c r="AU982" s="398">
        <f t="shared" si="164"/>
        <v>0</v>
      </c>
      <c r="AV982" s="399" t="str">
        <f t="shared" si="165"/>
        <v/>
      </c>
    </row>
    <row r="983" spans="1:48" x14ac:dyDescent="0.2">
      <c r="A983" s="46">
        <f t="shared" si="160"/>
        <v>966</v>
      </c>
      <c r="B983" s="378" t="str">
        <f>IFERROR(VLOOKUP(G983,'AM23.Param'!$C$61:$D$407,2,FALSE),"")</f>
        <v/>
      </c>
      <c r="C983" s="379"/>
      <c r="D983" s="380"/>
      <c r="E983" s="379"/>
      <c r="F983" s="380"/>
      <c r="G983" s="379"/>
      <c r="H983" s="380"/>
      <c r="I983" s="381" t="str">
        <f t="shared" si="166"/>
        <v/>
      </c>
      <c r="J983" s="382"/>
      <c r="K983" s="382"/>
      <c r="L983" s="379"/>
      <c r="M983" s="380"/>
      <c r="N983" s="379"/>
      <c r="O983" s="379"/>
      <c r="P983" s="383"/>
      <c r="Q983" s="383"/>
      <c r="R983" s="383"/>
      <c r="S983" s="384">
        <f t="shared" si="167"/>
        <v>0</v>
      </c>
      <c r="U983" s="30">
        <v>966</v>
      </c>
      <c r="V983" s="42"/>
      <c r="X983" s="42"/>
      <c r="Y983" s="42"/>
      <c r="Z983" s="43">
        <f>SUMIFS('AM23.Financial Instruments'!O$7:O$223,'AM23.Financial Instruments'!$M$7:$M$223,D985)</f>
        <v>0</v>
      </c>
      <c r="AA983" s="42"/>
      <c r="AB983" s="42"/>
      <c r="AC983" s="42"/>
      <c r="AD983" s="44">
        <f t="shared" si="168"/>
        <v>0</v>
      </c>
      <c r="AF983" s="45"/>
      <c r="AH983" s="45"/>
      <c r="AI983" s="45"/>
      <c r="AJ983" s="45"/>
      <c r="AK983" s="45"/>
      <c r="AL983" s="45"/>
      <c r="AM983" s="45"/>
      <c r="AN983" s="44">
        <f t="shared" si="169"/>
        <v>0</v>
      </c>
      <c r="AP983" s="396">
        <f t="array" ref="AP983">SUMPRODUCT(V$18:V$217*(H$18:H$217=$D983)*(J$18:J$217))</f>
        <v>0</v>
      </c>
      <c r="AQ983" s="397">
        <f t="shared" si="161"/>
        <v>0</v>
      </c>
      <c r="AR983" s="398">
        <f t="shared" si="162"/>
        <v>0</v>
      </c>
      <c r="AS983" s="397">
        <f t="array" ref="AS983">SUMPRODUCT(AF$18:AF$217*(H$18:H$217=$D983)*(J$18:J$217))</f>
        <v>0</v>
      </c>
      <c r="AT983" s="397">
        <f t="shared" si="163"/>
        <v>0</v>
      </c>
      <c r="AU983" s="398">
        <f t="shared" si="164"/>
        <v>0</v>
      </c>
      <c r="AV983" s="399" t="str">
        <f t="shared" si="165"/>
        <v/>
      </c>
    </row>
    <row r="984" spans="1:48" x14ac:dyDescent="0.2">
      <c r="A984" s="46">
        <f t="shared" si="160"/>
        <v>967</v>
      </c>
      <c r="B984" s="378" t="str">
        <f>IFERROR(VLOOKUP(G984,'AM23.Param'!$C$61:$D$407,2,FALSE),"")</f>
        <v/>
      </c>
      <c r="C984" s="379"/>
      <c r="D984" s="380"/>
      <c r="E984" s="379"/>
      <c r="F984" s="380"/>
      <c r="G984" s="379"/>
      <c r="H984" s="380"/>
      <c r="I984" s="381" t="str">
        <f t="shared" si="166"/>
        <v/>
      </c>
      <c r="J984" s="382"/>
      <c r="K984" s="382"/>
      <c r="L984" s="379"/>
      <c r="M984" s="380"/>
      <c r="N984" s="379"/>
      <c r="O984" s="379"/>
      <c r="P984" s="383"/>
      <c r="Q984" s="383"/>
      <c r="R984" s="383"/>
      <c r="S984" s="384">
        <f t="shared" si="167"/>
        <v>0</v>
      </c>
      <c r="U984" s="30">
        <v>967</v>
      </c>
      <c r="V984" s="42"/>
      <c r="X984" s="42"/>
      <c r="Y984" s="42"/>
      <c r="Z984" s="43">
        <f>SUMIFS('AM23.Financial Instruments'!O$7:O$223,'AM23.Financial Instruments'!$M$7:$M$223,D986)</f>
        <v>0</v>
      </c>
      <c r="AA984" s="42"/>
      <c r="AB984" s="42"/>
      <c r="AC984" s="42"/>
      <c r="AD984" s="44">
        <f t="shared" si="168"/>
        <v>0</v>
      </c>
      <c r="AF984" s="45"/>
      <c r="AH984" s="45"/>
      <c r="AI984" s="45"/>
      <c r="AJ984" s="45"/>
      <c r="AK984" s="45"/>
      <c r="AL984" s="45"/>
      <c r="AM984" s="45"/>
      <c r="AN984" s="44">
        <f t="shared" si="169"/>
        <v>0</v>
      </c>
      <c r="AP984" s="396">
        <f t="array" ref="AP984">SUMPRODUCT(V$18:V$217*(H$18:H$217=$D984)*(J$18:J$217))</f>
        <v>0</v>
      </c>
      <c r="AQ984" s="397">
        <f t="shared" si="161"/>
        <v>0</v>
      </c>
      <c r="AR984" s="398">
        <f t="shared" si="162"/>
        <v>0</v>
      </c>
      <c r="AS984" s="397">
        <f t="array" ref="AS984">SUMPRODUCT(AF$18:AF$217*(H$18:H$217=$D984)*(J$18:J$217))</f>
        <v>0</v>
      </c>
      <c r="AT984" s="397">
        <f t="shared" si="163"/>
        <v>0</v>
      </c>
      <c r="AU984" s="398">
        <f t="shared" si="164"/>
        <v>0</v>
      </c>
      <c r="AV984" s="399" t="str">
        <f t="shared" si="165"/>
        <v/>
      </c>
    </row>
    <row r="985" spans="1:48" x14ac:dyDescent="0.2">
      <c r="A985" s="46">
        <f t="shared" si="160"/>
        <v>968</v>
      </c>
      <c r="B985" s="378" t="str">
        <f>IFERROR(VLOOKUP(G985,'AM23.Param'!$C$61:$D$407,2,FALSE),"")</f>
        <v/>
      </c>
      <c r="C985" s="379"/>
      <c r="D985" s="380"/>
      <c r="E985" s="379"/>
      <c r="F985" s="380"/>
      <c r="G985" s="379"/>
      <c r="H985" s="380"/>
      <c r="I985" s="381" t="str">
        <f t="shared" si="166"/>
        <v/>
      </c>
      <c r="J985" s="382"/>
      <c r="K985" s="382"/>
      <c r="L985" s="379"/>
      <c r="M985" s="380"/>
      <c r="N985" s="379"/>
      <c r="O985" s="379"/>
      <c r="P985" s="383"/>
      <c r="Q985" s="383"/>
      <c r="R985" s="383"/>
      <c r="S985" s="384">
        <f t="shared" si="167"/>
        <v>0</v>
      </c>
      <c r="U985" s="30">
        <v>968</v>
      </c>
      <c r="V985" s="42"/>
      <c r="X985" s="42"/>
      <c r="Y985" s="42"/>
      <c r="Z985" s="43">
        <f>SUMIFS('AM23.Financial Instruments'!O$7:O$223,'AM23.Financial Instruments'!$M$7:$M$223,D987)</f>
        <v>0</v>
      </c>
      <c r="AA985" s="42"/>
      <c r="AB985" s="42"/>
      <c r="AC985" s="42"/>
      <c r="AD985" s="44">
        <f t="shared" si="168"/>
        <v>0</v>
      </c>
      <c r="AF985" s="45"/>
      <c r="AH985" s="45"/>
      <c r="AI985" s="45"/>
      <c r="AJ985" s="45"/>
      <c r="AK985" s="45"/>
      <c r="AL985" s="45"/>
      <c r="AM985" s="45"/>
      <c r="AN985" s="44">
        <f t="shared" si="169"/>
        <v>0</v>
      </c>
      <c r="AP985" s="396">
        <f t="array" ref="AP985">SUMPRODUCT(V$18:V$217*(H$18:H$217=$D985)*(J$18:J$217))</f>
        <v>0</v>
      </c>
      <c r="AQ985" s="397">
        <f t="shared" si="161"/>
        <v>0</v>
      </c>
      <c r="AR985" s="398">
        <f t="shared" si="162"/>
        <v>0</v>
      </c>
      <c r="AS985" s="397">
        <f t="array" ref="AS985">SUMPRODUCT(AF$18:AF$217*(H$18:H$217=$D985)*(J$18:J$217))</f>
        <v>0</v>
      </c>
      <c r="AT985" s="397">
        <f t="shared" si="163"/>
        <v>0</v>
      </c>
      <c r="AU985" s="398">
        <f t="shared" si="164"/>
        <v>0</v>
      </c>
      <c r="AV985" s="399" t="str">
        <f t="shared" si="165"/>
        <v/>
      </c>
    </row>
    <row r="986" spans="1:48" x14ac:dyDescent="0.2">
      <c r="A986" s="46">
        <f t="shared" ref="A986:A1017" si="170">A985+1</f>
        <v>969</v>
      </c>
      <c r="B986" s="378" t="str">
        <f>IFERROR(VLOOKUP(G986,'AM23.Param'!$C$61:$D$407,2,FALSE),"")</f>
        <v/>
      </c>
      <c r="C986" s="379"/>
      <c r="D986" s="380"/>
      <c r="E986" s="379"/>
      <c r="F986" s="380"/>
      <c r="G986" s="379"/>
      <c r="H986" s="380"/>
      <c r="I986" s="381" t="str">
        <f t="shared" si="166"/>
        <v/>
      </c>
      <c r="J986" s="382"/>
      <c r="K986" s="382"/>
      <c r="L986" s="379"/>
      <c r="M986" s="380"/>
      <c r="N986" s="379"/>
      <c r="O986" s="379"/>
      <c r="P986" s="383"/>
      <c r="Q986" s="383"/>
      <c r="R986" s="383"/>
      <c r="S986" s="384">
        <f t="shared" si="167"/>
        <v>0</v>
      </c>
      <c r="U986" s="30">
        <v>969</v>
      </c>
      <c r="V986" s="42"/>
      <c r="X986" s="42"/>
      <c r="Y986" s="42"/>
      <c r="Z986" s="43">
        <f>SUMIFS('AM23.Financial Instruments'!O$7:O$223,'AM23.Financial Instruments'!$M$7:$M$223,D988)</f>
        <v>0</v>
      </c>
      <c r="AA986" s="42"/>
      <c r="AB986" s="42"/>
      <c r="AC986" s="42"/>
      <c r="AD986" s="44">
        <f t="shared" si="168"/>
        <v>0</v>
      </c>
      <c r="AF986" s="45"/>
      <c r="AH986" s="45"/>
      <c r="AI986" s="45"/>
      <c r="AJ986" s="45"/>
      <c r="AK986" s="45"/>
      <c r="AL986" s="45"/>
      <c r="AM986" s="45"/>
      <c r="AN986" s="44">
        <f t="shared" si="169"/>
        <v>0</v>
      </c>
      <c r="AP986" s="396">
        <f t="array" ref="AP986">SUMPRODUCT(V$18:V$217*(H$18:H$217=$D986)*(J$18:J$217))</f>
        <v>0</v>
      </c>
      <c r="AQ986" s="397">
        <f t="shared" ref="AQ986:AQ1017" si="171">Y986</f>
        <v>0</v>
      </c>
      <c r="AR986" s="398">
        <f t="shared" ref="AR986:AR1017" si="172">AP986-AQ986</f>
        <v>0</v>
      </c>
      <c r="AS986" s="397">
        <f t="array" ref="AS986">SUMPRODUCT(AF$18:AF$217*(H$18:H$217=$D986)*(J$18:J$217))</f>
        <v>0</v>
      </c>
      <c r="AT986" s="397">
        <f t="shared" ref="AT986:AT1017" si="173">AI986</f>
        <v>0</v>
      </c>
      <c r="AU986" s="398">
        <f t="shared" ref="AU986:AU1017" si="174">AS986-AT986</f>
        <v>0</v>
      </c>
      <c r="AV986" s="399" t="str">
        <f t="shared" ref="AV986:AV1017" si="175">IFERROR(AD986/AN986,"")</f>
        <v/>
      </c>
    </row>
    <row r="987" spans="1:48" x14ac:dyDescent="0.2">
      <c r="A987" s="46">
        <f t="shared" si="170"/>
        <v>970</v>
      </c>
      <c r="B987" s="378" t="str">
        <f>IFERROR(VLOOKUP(G987,'AM23.Param'!$C$61:$D$407,2,FALSE),"")</f>
        <v/>
      </c>
      <c r="C987" s="379"/>
      <c r="D987" s="380"/>
      <c r="E987" s="379"/>
      <c r="F987" s="380"/>
      <c r="G987" s="379"/>
      <c r="H987" s="380"/>
      <c r="I987" s="381" t="str">
        <f t="shared" si="166"/>
        <v/>
      </c>
      <c r="J987" s="382"/>
      <c r="K987" s="382"/>
      <c r="L987" s="379"/>
      <c r="M987" s="380"/>
      <c r="N987" s="379"/>
      <c r="O987" s="379"/>
      <c r="P987" s="383"/>
      <c r="Q987" s="383"/>
      <c r="R987" s="383"/>
      <c r="S987" s="384">
        <f t="shared" si="167"/>
        <v>0</v>
      </c>
      <c r="U987" s="30">
        <v>970</v>
      </c>
      <c r="V987" s="42"/>
      <c r="X987" s="42"/>
      <c r="Y987" s="42"/>
      <c r="Z987" s="43">
        <f>SUMIFS('AM23.Financial Instruments'!O$7:O$223,'AM23.Financial Instruments'!$M$7:$M$223,D989)</f>
        <v>0</v>
      </c>
      <c r="AA987" s="42"/>
      <c r="AB987" s="42"/>
      <c r="AC987" s="42"/>
      <c r="AD987" s="44">
        <f t="shared" si="168"/>
        <v>0</v>
      </c>
      <c r="AF987" s="45"/>
      <c r="AH987" s="45"/>
      <c r="AI987" s="45"/>
      <c r="AJ987" s="45"/>
      <c r="AK987" s="45"/>
      <c r="AL987" s="45"/>
      <c r="AM987" s="45"/>
      <c r="AN987" s="44">
        <f t="shared" si="169"/>
        <v>0</v>
      </c>
      <c r="AP987" s="396">
        <f t="array" ref="AP987">SUMPRODUCT(V$18:V$217*(H$18:H$217=$D987)*(J$18:J$217))</f>
        <v>0</v>
      </c>
      <c r="AQ987" s="397">
        <f t="shared" si="171"/>
        <v>0</v>
      </c>
      <c r="AR987" s="398">
        <f t="shared" si="172"/>
        <v>0</v>
      </c>
      <c r="AS987" s="397">
        <f t="array" ref="AS987">SUMPRODUCT(AF$18:AF$217*(H$18:H$217=$D987)*(J$18:J$217))</f>
        <v>0</v>
      </c>
      <c r="AT987" s="397">
        <f t="shared" si="173"/>
        <v>0</v>
      </c>
      <c r="AU987" s="398">
        <f t="shared" si="174"/>
        <v>0</v>
      </c>
      <c r="AV987" s="399" t="str">
        <f t="shared" si="175"/>
        <v/>
      </c>
    </row>
    <row r="988" spans="1:48" x14ac:dyDescent="0.2">
      <c r="A988" s="46">
        <f t="shared" si="170"/>
        <v>971</v>
      </c>
      <c r="B988" s="378" t="str">
        <f>IFERROR(VLOOKUP(G988,'AM23.Param'!$C$61:$D$407,2,FALSE),"")</f>
        <v/>
      </c>
      <c r="C988" s="379"/>
      <c r="D988" s="380"/>
      <c r="E988" s="379"/>
      <c r="F988" s="380"/>
      <c r="G988" s="379"/>
      <c r="H988" s="380"/>
      <c r="I988" s="381" t="str">
        <f t="shared" si="166"/>
        <v/>
      </c>
      <c r="J988" s="382"/>
      <c r="K988" s="382"/>
      <c r="L988" s="379"/>
      <c r="M988" s="380"/>
      <c r="N988" s="379"/>
      <c r="O988" s="379"/>
      <c r="P988" s="383"/>
      <c r="Q988" s="383"/>
      <c r="R988" s="383"/>
      <c r="S988" s="384">
        <f t="shared" si="167"/>
        <v>0</v>
      </c>
      <c r="U988" s="30">
        <v>971</v>
      </c>
      <c r="V988" s="42"/>
      <c r="X988" s="42"/>
      <c r="Y988" s="42"/>
      <c r="Z988" s="43">
        <f>SUMIFS('AM23.Financial Instruments'!O$7:O$223,'AM23.Financial Instruments'!$M$7:$M$223,D990)</f>
        <v>0</v>
      </c>
      <c r="AA988" s="42"/>
      <c r="AB988" s="42"/>
      <c r="AC988" s="42"/>
      <c r="AD988" s="44">
        <f t="shared" si="168"/>
        <v>0</v>
      </c>
      <c r="AF988" s="45"/>
      <c r="AH988" s="45"/>
      <c r="AI988" s="45"/>
      <c r="AJ988" s="45"/>
      <c r="AK988" s="45"/>
      <c r="AL988" s="45"/>
      <c r="AM988" s="45"/>
      <c r="AN988" s="44">
        <f t="shared" si="169"/>
        <v>0</v>
      </c>
      <c r="AP988" s="396">
        <f t="array" ref="AP988">SUMPRODUCT(V$18:V$217*(H$18:H$217=$D988)*(J$18:J$217))</f>
        <v>0</v>
      </c>
      <c r="AQ988" s="397">
        <f t="shared" si="171"/>
        <v>0</v>
      </c>
      <c r="AR988" s="398">
        <f t="shared" si="172"/>
        <v>0</v>
      </c>
      <c r="AS988" s="397">
        <f t="array" ref="AS988">SUMPRODUCT(AF$18:AF$217*(H$18:H$217=$D988)*(J$18:J$217))</f>
        <v>0</v>
      </c>
      <c r="AT988" s="397">
        <f t="shared" si="173"/>
        <v>0</v>
      </c>
      <c r="AU988" s="398">
        <f t="shared" si="174"/>
        <v>0</v>
      </c>
      <c r="AV988" s="399" t="str">
        <f t="shared" si="175"/>
        <v/>
      </c>
    </row>
    <row r="989" spans="1:48" x14ac:dyDescent="0.2">
      <c r="A989" s="46">
        <f t="shared" si="170"/>
        <v>972</v>
      </c>
      <c r="B989" s="378" t="str">
        <f>IFERROR(VLOOKUP(G989,'AM23.Param'!$C$61:$D$407,2,FALSE),"")</f>
        <v/>
      </c>
      <c r="C989" s="379"/>
      <c r="D989" s="380"/>
      <c r="E989" s="379"/>
      <c r="F989" s="380"/>
      <c r="G989" s="379"/>
      <c r="H989" s="380"/>
      <c r="I989" s="381" t="str">
        <f t="shared" si="166"/>
        <v/>
      </c>
      <c r="J989" s="382"/>
      <c r="K989" s="382"/>
      <c r="L989" s="379"/>
      <c r="M989" s="380"/>
      <c r="N989" s="379"/>
      <c r="O989" s="379"/>
      <c r="P989" s="383"/>
      <c r="Q989" s="383"/>
      <c r="R989" s="383"/>
      <c r="S989" s="384">
        <f t="shared" si="167"/>
        <v>0</v>
      </c>
      <c r="U989" s="30">
        <v>972</v>
      </c>
      <c r="V989" s="42"/>
      <c r="X989" s="42"/>
      <c r="Y989" s="42"/>
      <c r="Z989" s="43">
        <f>SUMIFS('AM23.Financial Instruments'!O$7:O$223,'AM23.Financial Instruments'!$M$7:$M$223,D991)</f>
        <v>0</v>
      </c>
      <c r="AA989" s="42"/>
      <c r="AB989" s="42"/>
      <c r="AC989" s="42"/>
      <c r="AD989" s="44">
        <f t="shared" si="168"/>
        <v>0</v>
      </c>
      <c r="AF989" s="45"/>
      <c r="AH989" s="45"/>
      <c r="AI989" s="45"/>
      <c r="AJ989" s="45"/>
      <c r="AK989" s="45"/>
      <c r="AL989" s="45"/>
      <c r="AM989" s="45"/>
      <c r="AN989" s="44">
        <f t="shared" si="169"/>
        <v>0</v>
      </c>
      <c r="AP989" s="396">
        <f t="array" ref="AP989">SUMPRODUCT(V$18:V$217*(H$18:H$217=$D989)*(J$18:J$217))</f>
        <v>0</v>
      </c>
      <c r="AQ989" s="397">
        <f t="shared" si="171"/>
        <v>0</v>
      </c>
      <c r="AR989" s="398">
        <f t="shared" si="172"/>
        <v>0</v>
      </c>
      <c r="AS989" s="397">
        <f t="array" ref="AS989">SUMPRODUCT(AF$18:AF$217*(H$18:H$217=$D989)*(J$18:J$217))</f>
        <v>0</v>
      </c>
      <c r="AT989" s="397">
        <f t="shared" si="173"/>
        <v>0</v>
      </c>
      <c r="AU989" s="398">
        <f t="shared" si="174"/>
        <v>0</v>
      </c>
      <c r="AV989" s="399" t="str">
        <f t="shared" si="175"/>
        <v/>
      </c>
    </row>
    <row r="990" spans="1:48" x14ac:dyDescent="0.2">
      <c r="A990" s="46">
        <f t="shared" si="170"/>
        <v>973</v>
      </c>
      <c r="B990" s="378" t="str">
        <f>IFERROR(VLOOKUP(G990,'AM23.Param'!$C$61:$D$407,2,FALSE),"")</f>
        <v/>
      </c>
      <c r="C990" s="379"/>
      <c r="D990" s="380"/>
      <c r="E990" s="379"/>
      <c r="F990" s="380"/>
      <c r="G990" s="379"/>
      <c r="H990" s="380"/>
      <c r="I990" s="381" t="str">
        <f t="shared" si="166"/>
        <v/>
      </c>
      <c r="J990" s="382"/>
      <c r="K990" s="382"/>
      <c r="L990" s="379"/>
      <c r="M990" s="380"/>
      <c r="N990" s="379"/>
      <c r="O990" s="379"/>
      <c r="P990" s="383"/>
      <c r="Q990" s="383"/>
      <c r="R990" s="383"/>
      <c r="S990" s="384">
        <f t="shared" si="167"/>
        <v>0</v>
      </c>
      <c r="U990" s="30">
        <v>973</v>
      </c>
      <c r="V990" s="42"/>
      <c r="X990" s="42"/>
      <c r="Y990" s="42"/>
      <c r="Z990" s="43">
        <f>SUMIFS('AM23.Financial Instruments'!O$7:O$223,'AM23.Financial Instruments'!$M$7:$M$223,D992)</f>
        <v>0</v>
      </c>
      <c r="AA990" s="42"/>
      <c r="AB990" s="42"/>
      <c r="AC990" s="42"/>
      <c r="AD990" s="44">
        <f t="shared" si="168"/>
        <v>0</v>
      </c>
      <c r="AF990" s="45"/>
      <c r="AH990" s="45"/>
      <c r="AI990" s="45"/>
      <c r="AJ990" s="45"/>
      <c r="AK990" s="45"/>
      <c r="AL990" s="45"/>
      <c r="AM990" s="45"/>
      <c r="AN990" s="44">
        <f t="shared" si="169"/>
        <v>0</v>
      </c>
      <c r="AP990" s="396">
        <f t="array" ref="AP990">SUMPRODUCT(V$18:V$217*(H$18:H$217=$D990)*(J$18:J$217))</f>
        <v>0</v>
      </c>
      <c r="AQ990" s="397">
        <f t="shared" si="171"/>
        <v>0</v>
      </c>
      <c r="AR990" s="398">
        <f t="shared" si="172"/>
        <v>0</v>
      </c>
      <c r="AS990" s="397">
        <f t="array" ref="AS990">SUMPRODUCT(AF$18:AF$217*(H$18:H$217=$D990)*(J$18:J$217))</f>
        <v>0</v>
      </c>
      <c r="AT990" s="397">
        <f t="shared" si="173"/>
        <v>0</v>
      </c>
      <c r="AU990" s="398">
        <f t="shared" si="174"/>
        <v>0</v>
      </c>
      <c r="AV990" s="399" t="str">
        <f t="shared" si="175"/>
        <v/>
      </c>
    </row>
    <row r="991" spans="1:48" x14ac:dyDescent="0.2">
      <c r="A991" s="46">
        <f t="shared" si="170"/>
        <v>974</v>
      </c>
      <c r="B991" s="378" t="str">
        <f>IFERROR(VLOOKUP(G991,'AM23.Param'!$C$61:$D$407,2,FALSE),"")</f>
        <v/>
      </c>
      <c r="C991" s="379"/>
      <c r="D991" s="380"/>
      <c r="E991" s="379"/>
      <c r="F991" s="380"/>
      <c r="G991" s="379"/>
      <c r="H991" s="380"/>
      <c r="I991" s="381" t="str">
        <f t="shared" si="166"/>
        <v/>
      </c>
      <c r="J991" s="382"/>
      <c r="K991" s="382"/>
      <c r="L991" s="379"/>
      <c r="M991" s="380"/>
      <c r="N991" s="379"/>
      <c r="O991" s="379"/>
      <c r="P991" s="383"/>
      <c r="Q991" s="383"/>
      <c r="R991" s="383"/>
      <c r="S991" s="384">
        <f t="shared" si="167"/>
        <v>0</v>
      </c>
      <c r="U991" s="30">
        <v>974</v>
      </c>
      <c r="V991" s="42"/>
      <c r="X991" s="42"/>
      <c r="Y991" s="42"/>
      <c r="Z991" s="43">
        <f>SUMIFS('AM23.Financial Instruments'!O$7:O$223,'AM23.Financial Instruments'!$M$7:$M$223,D993)</f>
        <v>0</v>
      </c>
      <c r="AA991" s="42"/>
      <c r="AB991" s="42"/>
      <c r="AC991" s="42"/>
      <c r="AD991" s="44">
        <f t="shared" si="168"/>
        <v>0</v>
      </c>
      <c r="AF991" s="45"/>
      <c r="AH991" s="45"/>
      <c r="AI991" s="45"/>
      <c r="AJ991" s="45"/>
      <c r="AK991" s="45"/>
      <c r="AL991" s="45"/>
      <c r="AM991" s="45"/>
      <c r="AN991" s="44">
        <f t="shared" si="169"/>
        <v>0</v>
      </c>
      <c r="AP991" s="396">
        <f t="array" ref="AP991">SUMPRODUCT(V$18:V$217*(H$18:H$217=$D991)*(J$18:J$217))</f>
        <v>0</v>
      </c>
      <c r="AQ991" s="397">
        <f t="shared" si="171"/>
        <v>0</v>
      </c>
      <c r="AR991" s="398">
        <f t="shared" si="172"/>
        <v>0</v>
      </c>
      <c r="AS991" s="397">
        <f t="array" ref="AS991">SUMPRODUCT(AF$18:AF$217*(H$18:H$217=$D991)*(J$18:J$217))</f>
        <v>0</v>
      </c>
      <c r="AT991" s="397">
        <f t="shared" si="173"/>
        <v>0</v>
      </c>
      <c r="AU991" s="398">
        <f t="shared" si="174"/>
        <v>0</v>
      </c>
      <c r="AV991" s="399" t="str">
        <f t="shared" si="175"/>
        <v/>
      </c>
    </row>
    <row r="992" spans="1:48" x14ac:dyDescent="0.2">
      <c r="A992" s="46">
        <f t="shared" si="170"/>
        <v>975</v>
      </c>
      <c r="B992" s="378" t="str">
        <f>IFERROR(VLOOKUP(G992,'AM23.Param'!$C$61:$D$407,2,FALSE),"")</f>
        <v/>
      </c>
      <c r="C992" s="379"/>
      <c r="D992" s="380"/>
      <c r="E992" s="379"/>
      <c r="F992" s="380"/>
      <c r="G992" s="379"/>
      <c r="H992" s="380"/>
      <c r="I992" s="381" t="str">
        <f t="shared" si="166"/>
        <v/>
      </c>
      <c r="J992" s="382"/>
      <c r="K992" s="382"/>
      <c r="L992" s="379"/>
      <c r="M992" s="380"/>
      <c r="N992" s="379"/>
      <c r="O992" s="379"/>
      <c r="P992" s="383"/>
      <c r="Q992" s="383"/>
      <c r="R992" s="383"/>
      <c r="S992" s="384">
        <f t="shared" si="167"/>
        <v>0</v>
      </c>
      <c r="U992" s="30">
        <v>975</v>
      </c>
      <c r="V992" s="42"/>
      <c r="X992" s="42"/>
      <c r="Y992" s="42"/>
      <c r="Z992" s="43">
        <f>SUMIFS('AM23.Financial Instruments'!O$7:O$223,'AM23.Financial Instruments'!$M$7:$M$223,D994)</f>
        <v>0</v>
      </c>
      <c r="AA992" s="42"/>
      <c r="AB992" s="42"/>
      <c r="AC992" s="42"/>
      <c r="AD992" s="44">
        <f t="shared" si="168"/>
        <v>0</v>
      </c>
      <c r="AF992" s="45"/>
      <c r="AH992" s="45"/>
      <c r="AI992" s="45"/>
      <c r="AJ992" s="45"/>
      <c r="AK992" s="45"/>
      <c r="AL992" s="45"/>
      <c r="AM992" s="45"/>
      <c r="AN992" s="44">
        <f t="shared" si="169"/>
        <v>0</v>
      </c>
      <c r="AP992" s="396">
        <f t="array" ref="AP992">SUMPRODUCT(V$18:V$217*(H$18:H$217=$D992)*(J$18:J$217))</f>
        <v>0</v>
      </c>
      <c r="AQ992" s="397">
        <f t="shared" si="171"/>
        <v>0</v>
      </c>
      <c r="AR992" s="398">
        <f t="shared" si="172"/>
        <v>0</v>
      </c>
      <c r="AS992" s="397">
        <f t="array" ref="AS992">SUMPRODUCT(AF$18:AF$217*(H$18:H$217=$D992)*(J$18:J$217))</f>
        <v>0</v>
      </c>
      <c r="AT992" s="397">
        <f t="shared" si="173"/>
        <v>0</v>
      </c>
      <c r="AU992" s="398">
        <f t="shared" si="174"/>
        <v>0</v>
      </c>
      <c r="AV992" s="399" t="str">
        <f t="shared" si="175"/>
        <v/>
      </c>
    </row>
    <row r="993" spans="1:48" x14ac:dyDescent="0.2">
      <c r="A993" s="46">
        <f t="shared" si="170"/>
        <v>976</v>
      </c>
      <c r="B993" s="378" t="str">
        <f>IFERROR(VLOOKUP(G993,'AM23.Param'!$C$61:$D$407,2,FALSE),"")</f>
        <v/>
      </c>
      <c r="C993" s="379"/>
      <c r="D993" s="380"/>
      <c r="E993" s="379"/>
      <c r="F993" s="380"/>
      <c r="G993" s="379"/>
      <c r="H993" s="380"/>
      <c r="I993" s="381" t="str">
        <f t="shared" si="166"/>
        <v/>
      </c>
      <c r="J993" s="382"/>
      <c r="K993" s="382"/>
      <c r="L993" s="379"/>
      <c r="M993" s="380"/>
      <c r="N993" s="379"/>
      <c r="O993" s="379"/>
      <c r="P993" s="383"/>
      <c r="Q993" s="383"/>
      <c r="R993" s="383"/>
      <c r="S993" s="384">
        <f t="shared" si="167"/>
        <v>0</v>
      </c>
      <c r="U993" s="30">
        <v>976</v>
      </c>
      <c r="V993" s="42"/>
      <c r="X993" s="42"/>
      <c r="Y993" s="42"/>
      <c r="Z993" s="43">
        <f>SUMIFS('AM23.Financial Instruments'!O$7:O$223,'AM23.Financial Instruments'!$M$7:$M$223,D995)</f>
        <v>0</v>
      </c>
      <c r="AA993" s="42"/>
      <c r="AB993" s="42"/>
      <c r="AC993" s="42"/>
      <c r="AD993" s="44">
        <f t="shared" si="168"/>
        <v>0</v>
      </c>
      <c r="AF993" s="45"/>
      <c r="AH993" s="45"/>
      <c r="AI993" s="45"/>
      <c r="AJ993" s="45"/>
      <c r="AK993" s="45"/>
      <c r="AL993" s="45"/>
      <c r="AM993" s="45"/>
      <c r="AN993" s="44">
        <f t="shared" si="169"/>
        <v>0</v>
      </c>
      <c r="AP993" s="396">
        <f t="array" ref="AP993">SUMPRODUCT(V$18:V$217*(H$18:H$217=$D993)*(J$18:J$217))</f>
        <v>0</v>
      </c>
      <c r="AQ993" s="397">
        <f t="shared" si="171"/>
        <v>0</v>
      </c>
      <c r="AR993" s="398">
        <f t="shared" si="172"/>
        <v>0</v>
      </c>
      <c r="AS993" s="397">
        <f t="array" ref="AS993">SUMPRODUCT(AF$18:AF$217*(H$18:H$217=$D993)*(J$18:J$217))</f>
        <v>0</v>
      </c>
      <c r="AT993" s="397">
        <f t="shared" si="173"/>
        <v>0</v>
      </c>
      <c r="AU993" s="398">
        <f t="shared" si="174"/>
        <v>0</v>
      </c>
      <c r="AV993" s="399" t="str">
        <f t="shared" si="175"/>
        <v/>
      </c>
    </row>
    <row r="994" spans="1:48" x14ac:dyDescent="0.2">
      <c r="A994" s="46">
        <f t="shared" si="170"/>
        <v>977</v>
      </c>
      <c r="B994" s="378" t="str">
        <f>IFERROR(VLOOKUP(G994,'AM23.Param'!$C$61:$D$407,2,FALSE),"")</f>
        <v/>
      </c>
      <c r="C994" s="379"/>
      <c r="D994" s="380"/>
      <c r="E994" s="379"/>
      <c r="F994" s="380"/>
      <c r="G994" s="379"/>
      <c r="H994" s="380"/>
      <c r="I994" s="381" t="str">
        <f t="shared" si="166"/>
        <v/>
      </c>
      <c r="J994" s="382"/>
      <c r="K994" s="382"/>
      <c r="L994" s="379"/>
      <c r="M994" s="380"/>
      <c r="N994" s="379"/>
      <c r="O994" s="379"/>
      <c r="P994" s="383"/>
      <c r="Q994" s="383"/>
      <c r="R994" s="383"/>
      <c r="S994" s="384">
        <f t="shared" si="167"/>
        <v>0</v>
      </c>
      <c r="U994" s="30">
        <v>977</v>
      </c>
      <c r="V994" s="42"/>
      <c r="X994" s="42"/>
      <c r="Y994" s="42"/>
      <c r="Z994" s="43">
        <f>SUMIFS('AM23.Financial Instruments'!O$7:O$223,'AM23.Financial Instruments'!$M$7:$M$223,D996)</f>
        <v>0</v>
      </c>
      <c r="AA994" s="42"/>
      <c r="AB994" s="42"/>
      <c r="AC994" s="42"/>
      <c r="AD994" s="44">
        <f t="shared" si="168"/>
        <v>0</v>
      </c>
      <c r="AF994" s="45"/>
      <c r="AH994" s="45"/>
      <c r="AI994" s="45"/>
      <c r="AJ994" s="45"/>
      <c r="AK994" s="45"/>
      <c r="AL994" s="45"/>
      <c r="AM994" s="45"/>
      <c r="AN994" s="44">
        <f t="shared" si="169"/>
        <v>0</v>
      </c>
      <c r="AP994" s="396">
        <f t="array" ref="AP994">SUMPRODUCT(V$18:V$217*(H$18:H$217=$D994)*(J$18:J$217))</f>
        <v>0</v>
      </c>
      <c r="AQ994" s="397">
        <f t="shared" si="171"/>
        <v>0</v>
      </c>
      <c r="AR994" s="398">
        <f t="shared" si="172"/>
        <v>0</v>
      </c>
      <c r="AS994" s="397">
        <f t="array" ref="AS994">SUMPRODUCT(AF$18:AF$217*(H$18:H$217=$D994)*(J$18:J$217))</f>
        <v>0</v>
      </c>
      <c r="AT994" s="397">
        <f t="shared" si="173"/>
        <v>0</v>
      </c>
      <c r="AU994" s="398">
        <f t="shared" si="174"/>
        <v>0</v>
      </c>
      <c r="AV994" s="399" t="str">
        <f t="shared" si="175"/>
        <v/>
      </c>
    </row>
    <row r="995" spans="1:48" x14ac:dyDescent="0.2">
      <c r="A995" s="46">
        <f t="shared" si="170"/>
        <v>978</v>
      </c>
      <c r="B995" s="378" t="str">
        <f>IFERROR(VLOOKUP(G995,'AM23.Param'!$C$61:$D$407,2,FALSE),"")</f>
        <v/>
      </c>
      <c r="C995" s="379"/>
      <c r="D995" s="380"/>
      <c r="E995" s="379"/>
      <c r="F995" s="380"/>
      <c r="G995" s="379"/>
      <c r="H995" s="380"/>
      <c r="I995" s="381" t="str">
        <f t="shared" si="166"/>
        <v/>
      </c>
      <c r="J995" s="382"/>
      <c r="K995" s="382"/>
      <c r="L995" s="379"/>
      <c r="M995" s="380"/>
      <c r="N995" s="379"/>
      <c r="O995" s="379"/>
      <c r="P995" s="383"/>
      <c r="Q995" s="383"/>
      <c r="R995" s="383"/>
      <c r="S995" s="384">
        <f t="shared" si="167"/>
        <v>0</v>
      </c>
      <c r="U995" s="30">
        <v>978</v>
      </c>
      <c r="V995" s="42"/>
      <c r="X995" s="42"/>
      <c r="Y995" s="42"/>
      <c r="Z995" s="43">
        <f>SUMIFS('AM23.Financial Instruments'!O$7:O$223,'AM23.Financial Instruments'!$M$7:$M$223,D997)</f>
        <v>0</v>
      </c>
      <c r="AA995" s="42"/>
      <c r="AB995" s="42"/>
      <c r="AC995" s="42"/>
      <c r="AD995" s="44">
        <f t="shared" si="168"/>
        <v>0</v>
      </c>
      <c r="AF995" s="45"/>
      <c r="AH995" s="45"/>
      <c r="AI995" s="45"/>
      <c r="AJ995" s="45"/>
      <c r="AK995" s="45"/>
      <c r="AL995" s="45"/>
      <c r="AM995" s="45"/>
      <c r="AN995" s="44">
        <f t="shared" si="169"/>
        <v>0</v>
      </c>
      <c r="AP995" s="396">
        <f t="array" ref="AP995">SUMPRODUCT(V$18:V$217*(H$18:H$217=$D995)*(J$18:J$217))</f>
        <v>0</v>
      </c>
      <c r="AQ995" s="397">
        <f t="shared" si="171"/>
        <v>0</v>
      </c>
      <c r="AR995" s="398">
        <f t="shared" si="172"/>
        <v>0</v>
      </c>
      <c r="AS995" s="397">
        <f t="array" ref="AS995">SUMPRODUCT(AF$18:AF$217*(H$18:H$217=$D995)*(J$18:J$217))</f>
        <v>0</v>
      </c>
      <c r="AT995" s="397">
        <f t="shared" si="173"/>
        <v>0</v>
      </c>
      <c r="AU995" s="398">
        <f t="shared" si="174"/>
        <v>0</v>
      </c>
      <c r="AV995" s="399" t="str">
        <f t="shared" si="175"/>
        <v/>
      </c>
    </row>
    <row r="996" spans="1:48" x14ac:dyDescent="0.2">
      <c r="A996" s="46">
        <f t="shared" si="170"/>
        <v>979</v>
      </c>
      <c r="B996" s="378" t="str">
        <f>IFERROR(VLOOKUP(G996,'AM23.Param'!$C$61:$D$407,2,FALSE),"")</f>
        <v/>
      </c>
      <c r="C996" s="379"/>
      <c r="D996" s="380"/>
      <c r="E996" s="379"/>
      <c r="F996" s="380"/>
      <c r="G996" s="379"/>
      <c r="H996" s="380"/>
      <c r="I996" s="381" t="str">
        <f t="shared" si="166"/>
        <v/>
      </c>
      <c r="J996" s="382"/>
      <c r="K996" s="382"/>
      <c r="L996" s="379"/>
      <c r="M996" s="380"/>
      <c r="N996" s="379"/>
      <c r="O996" s="379"/>
      <c r="P996" s="383"/>
      <c r="Q996" s="383"/>
      <c r="R996" s="383"/>
      <c r="S996" s="384">
        <f t="shared" si="167"/>
        <v>0</v>
      </c>
      <c r="U996" s="30">
        <v>979</v>
      </c>
      <c r="V996" s="42"/>
      <c r="X996" s="42"/>
      <c r="Y996" s="42"/>
      <c r="Z996" s="43">
        <f>SUMIFS('AM23.Financial Instruments'!O$7:O$223,'AM23.Financial Instruments'!$M$7:$M$223,D998)</f>
        <v>0</v>
      </c>
      <c r="AA996" s="42"/>
      <c r="AB996" s="42"/>
      <c r="AC996" s="42"/>
      <c r="AD996" s="44">
        <f t="shared" si="168"/>
        <v>0</v>
      </c>
      <c r="AF996" s="45"/>
      <c r="AH996" s="45"/>
      <c r="AI996" s="45"/>
      <c r="AJ996" s="45"/>
      <c r="AK996" s="45"/>
      <c r="AL996" s="45"/>
      <c r="AM996" s="45"/>
      <c r="AN996" s="44">
        <f t="shared" si="169"/>
        <v>0</v>
      </c>
      <c r="AP996" s="396">
        <f t="array" ref="AP996">SUMPRODUCT(V$18:V$217*(H$18:H$217=$D996)*(J$18:J$217))</f>
        <v>0</v>
      </c>
      <c r="AQ996" s="397">
        <f t="shared" si="171"/>
        <v>0</v>
      </c>
      <c r="AR996" s="398">
        <f t="shared" si="172"/>
        <v>0</v>
      </c>
      <c r="AS996" s="397">
        <f t="array" ref="AS996">SUMPRODUCT(AF$18:AF$217*(H$18:H$217=$D996)*(J$18:J$217))</f>
        <v>0</v>
      </c>
      <c r="AT996" s="397">
        <f t="shared" si="173"/>
        <v>0</v>
      </c>
      <c r="AU996" s="398">
        <f t="shared" si="174"/>
        <v>0</v>
      </c>
      <c r="AV996" s="399" t="str">
        <f t="shared" si="175"/>
        <v/>
      </c>
    </row>
    <row r="997" spans="1:48" x14ac:dyDescent="0.2">
      <c r="A997" s="46">
        <f t="shared" si="170"/>
        <v>980</v>
      </c>
      <c r="B997" s="378" t="str">
        <f>IFERROR(VLOOKUP(G997,'AM23.Param'!$C$61:$D$407,2,FALSE),"")</f>
        <v/>
      </c>
      <c r="C997" s="379"/>
      <c r="D997" s="380"/>
      <c r="E997" s="379"/>
      <c r="F997" s="380"/>
      <c r="G997" s="379"/>
      <c r="H997" s="380"/>
      <c r="I997" s="381" t="str">
        <f t="shared" si="166"/>
        <v/>
      </c>
      <c r="J997" s="382"/>
      <c r="K997" s="382"/>
      <c r="L997" s="379"/>
      <c r="M997" s="380"/>
      <c r="N997" s="379"/>
      <c r="O997" s="379"/>
      <c r="P997" s="383"/>
      <c r="Q997" s="383"/>
      <c r="R997" s="383"/>
      <c r="S997" s="384">
        <f t="shared" si="167"/>
        <v>0</v>
      </c>
      <c r="U997" s="30">
        <v>980</v>
      </c>
      <c r="V997" s="42"/>
      <c r="X997" s="42"/>
      <c r="Y997" s="42"/>
      <c r="Z997" s="43">
        <f>SUMIFS('AM23.Financial Instruments'!O$7:O$223,'AM23.Financial Instruments'!$M$7:$M$223,D999)</f>
        <v>0</v>
      </c>
      <c r="AA997" s="42"/>
      <c r="AB997" s="42"/>
      <c r="AC997" s="42"/>
      <c r="AD997" s="44">
        <f t="shared" si="168"/>
        <v>0</v>
      </c>
      <c r="AF997" s="45"/>
      <c r="AH997" s="45"/>
      <c r="AI997" s="45"/>
      <c r="AJ997" s="45"/>
      <c r="AK997" s="45"/>
      <c r="AL997" s="45"/>
      <c r="AM997" s="45"/>
      <c r="AN997" s="44">
        <f t="shared" si="169"/>
        <v>0</v>
      </c>
      <c r="AP997" s="396">
        <f t="array" ref="AP997">SUMPRODUCT(V$18:V$217*(H$18:H$217=$D997)*(J$18:J$217))</f>
        <v>0</v>
      </c>
      <c r="AQ997" s="397">
        <f t="shared" si="171"/>
        <v>0</v>
      </c>
      <c r="AR997" s="398">
        <f t="shared" si="172"/>
        <v>0</v>
      </c>
      <c r="AS997" s="397">
        <f t="array" ref="AS997">SUMPRODUCT(AF$18:AF$217*(H$18:H$217=$D997)*(J$18:J$217))</f>
        <v>0</v>
      </c>
      <c r="AT997" s="397">
        <f t="shared" si="173"/>
        <v>0</v>
      </c>
      <c r="AU997" s="398">
        <f t="shared" si="174"/>
        <v>0</v>
      </c>
      <c r="AV997" s="399" t="str">
        <f t="shared" si="175"/>
        <v/>
      </c>
    </row>
    <row r="998" spans="1:48" x14ac:dyDescent="0.2">
      <c r="A998" s="46">
        <f t="shared" si="170"/>
        <v>981</v>
      </c>
      <c r="B998" s="378" t="str">
        <f>IFERROR(VLOOKUP(G998,'AM23.Param'!$C$61:$D$407,2,FALSE),"")</f>
        <v/>
      </c>
      <c r="C998" s="379"/>
      <c r="D998" s="380"/>
      <c r="E998" s="379"/>
      <c r="F998" s="380"/>
      <c r="G998" s="379"/>
      <c r="H998" s="380"/>
      <c r="I998" s="381" t="str">
        <f t="shared" si="166"/>
        <v/>
      </c>
      <c r="J998" s="382"/>
      <c r="K998" s="382"/>
      <c r="L998" s="379"/>
      <c r="M998" s="380"/>
      <c r="N998" s="379"/>
      <c r="O998" s="379"/>
      <c r="P998" s="383"/>
      <c r="Q998" s="383"/>
      <c r="R998" s="383"/>
      <c r="S998" s="384">
        <f t="shared" si="167"/>
        <v>0</v>
      </c>
      <c r="U998" s="30">
        <v>981</v>
      </c>
      <c r="V998" s="42"/>
      <c r="X998" s="42"/>
      <c r="Y998" s="42"/>
      <c r="Z998" s="43">
        <f>SUMIFS('AM23.Financial Instruments'!O$7:O$223,'AM23.Financial Instruments'!$M$7:$M$223,D1000)</f>
        <v>0</v>
      </c>
      <c r="AA998" s="42"/>
      <c r="AB998" s="42"/>
      <c r="AC998" s="42"/>
      <c r="AD998" s="44">
        <f t="shared" si="168"/>
        <v>0</v>
      </c>
      <c r="AF998" s="45"/>
      <c r="AH998" s="45"/>
      <c r="AI998" s="45"/>
      <c r="AJ998" s="45"/>
      <c r="AK998" s="45"/>
      <c r="AL998" s="45"/>
      <c r="AM998" s="45"/>
      <c r="AN998" s="44">
        <f t="shared" si="169"/>
        <v>0</v>
      </c>
      <c r="AP998" s="396">
        <f t="array" ref="AP998">SUMPRODUCT(V$18:V$217*(H$18:H$217=$D998)*(J$18:J$217))</f>
        <v>0</v>
      </c>
      <c r="AQ998" s="397">
        <f t="shared" si="171"/>
        <v>0</v>
      </c>
      <c r="AR998" s="398">
        <f t="shared" si="172"/>
        <v>0</v>
      </c>
      <c r="AS998" s="397">
        <f t="array" ref="AS998">SUMPRODUCT(AF$18:AF$217*(H$18:H$217=$D998)*(J$18:J$217))</f>
        <v>0</v>
      </c>
      <c r="AT998" s="397">
        <f t="shared" si="173"/>
        <v>0</v>
      </c>
      <c r="AU998" s="398">
        <f t="shared" si="174"/>
        <v>0</v>
      </c>
      <c r="AV998" s="399" t="str">
        <f t="shared" si="175"/>
        <v/>
      </c>
    </row>
    <row r="999" spans="1:48" x14ac:dyDescent="0.2">
      <c r="A999" s="46">
        <f t="shared" si="170"/>
        <v>982</v>
      </c>
      <c r="B999" s="378" t="str">
        <f>IFERROR(VLOOKUP(G999,'AM23.Param'!$C$61:$D$407,2,FALSE),"")</f>
        <v/>
      </c>
      <c r="C999" s="379"/>
      <c r="D999" s="380"/>
      <c r="E999" s="379"/>
      <c r="F999" s="380"/>
      <c r="G999" s="379"/>
      <c r="H999" s="380"/>
      <c r="I999" s="381" t="str">
        <f t="shared" si="166"/>
        <v/>
      </c>
      <c r="J999" s="382"/>
      <c r="K999" s="382"/>
      <c r="L999" s="379"/>
      <c r="M999" s="380"/>
      <c r="N999" s="379"/>
      <c r="O999" s="379"/>
      <c r="P999" s="383"/>
      <c r="Q999" s="383"/>
      <c r="R999" s="383"/>
      <c r="S999" s="384">
        <f t="shared" si="167"/>
        <v>0</v>
      </c>
      <c r="U999" s="30">
        <v>982</v>
      </c>
      <c r="V999" s="42"/>
      <c r="X999" s="42"/>
      <c r="Y999" s="42"/>
      <c r="Z999" s="43">
        <f>SUMIFS('AM23.Financial Instruments'!O$7:O$223,'AM23.Financial Instruments'!$M$7:$M$223,D1001)</f>
        <v>0</v>
      </c>
      <c r="AA999" s="42"/>
      <c r="AB999" s="42"/>
      <c r="AC999" s="42"/>
      <c r="AD999" s="44">
        <f t="shared" si="168"/>
        <v>0</v>
      </c>
      <c r="AF999" s="45"/>
      <c r="AH999" s="45"/>
      <c r="AI999" s="45"/>
      <c r="AJ999" s="45"/>
      <c r="AK999" s="45"/>
      <c r="AL999" s="45"/>
      <c r="AM999" s="45"/>
      <c r="AN999" s="44">
        <f t="shared" si="169"/>
        <v>0</v>
      </c>
      <c r="AP999" s="396">
        <f t="array" ref="AP999">SUMPRODUCT(V$18:V$217*(H$18:H$217=$D999)*(J$18:J$217))</f>
        <v>0</v>
      </c>
      <c r="AQ999" s="397">
        <f t="shared" si="171"/>
        <v>0</v>
      </c>
      <c r="AR999" s="398">
        <f t="shared" si="172"/>
        <v>0</v>
      </c>
      <c r="AS999" s="397">
        <f t="array" ref="AS999">SUMPRODUCT(AF$18:AF$217*(H$18:H$217=$D999)*(J$18:J$217))</f>
        <v>0</v>
      </c>
      <c r="AT999" s="397">
        <f t="shared" si="173"/>
        <v>0</v>
      </c>
      <c r="AU999" s="398">
        <f t="shared" si="174"/>
        <v>0</v>
      </c>
      <c r="AV999" s="399" t="str">
        <f t="shared" si="175"/>
        <v/>
      </c>
    </row>
    <row r="1000" spans="1:48" x14ac:dyDescent="0.2">
      <c r="A1000" s="46">
        <f t="shared" si="170"/>
        <v>983</v>
      </c>
      <c r="B1000" s="378" t="str">
        <f>IFERROR(VLOOKUP(G1000,'AM23.Param'!$C$61:$D$407,2,FALSE),"")</f>
        <v/>
      </c>
      <c r="C1000" s="379"/>
      <c r="D1000" s="380"/>
      <c r="E1000" s="379"/>
      <c r="F1000" s="380"/>
      <c r="G1000" s="379"/>
      <c r="H1000" s="380"/>
      <c r="I1000" s="381" t="str">
        <f t="shared" si="166"/>
        <v/>
      </c>
      <c r="J1000" s="382"/>
      <c r="K1000" s="382"/>
      <c r="L1000" s="379"/>
      <c r="M1000" s="380"/>
      <c r="N1000" s="379"/>
      <c r="O1000" s="379"/>
      <c r="P1000" s="383"/>
      <c r="Q1000" s="383"/>
      <c r="R1000" s="383"/>
      <c r="S1000" s="384">
        <f t="shared" si="167"/>
        <v>0</v>
      </c>
      <c r="U1000" s="30">
        <v>983</v>
      </c>
      <c r="V1000" s="42"/>
      <c r="X1000" s="42"/>
      <c r="Y1000" s="42"/>
      <c r="Z1000" s="43">
        <f>SUMIFS('AM23.Financial Instruments'!O$7:O$223,'AM23.Financial Instruments'!$M$7:$M$223,D1002)</f>
        <v>0</v>
      </c>
      <c r="AA1000" s="42"/>
      <c r="AB1000" s="42"/>
      <c r="AC1000" s="42"/>
      <c r="AD1000" s="44">
        <f t="shared" si="168"/>
        <v>0</v>
      </c>
      <c r="AF1000" s="45"/>
      <c r="AH1000" s="45"/>
      <c r="AI1000" s="45"/>
      <c r="AJ1000" s="45"/>
      <c r="AK1000" s="45"/>
      <c r="AL1000" s="45"/>
      <c r="AM1000" s="45"/>
      <c r="AN1000" s="44">
        <f t="shared" si="169"/>
        <v>0</v>
      </c>
      <c r="AP1000" s="396">
        <f t="array" ref="AP1000">SUMPRODUCT(V$18:V$217*(H$18:H$217=$D1000)*(J$18:J$217))</f>
        <v>0</v>
      </c>
      <c r="AQ1000" s="397">
        <f t="shared" si="171"/>
        <v>0</v>
      </c>
      <c r="AR1000" s="398">
        <f t="shared" si="172"/>
        <v>0</v>
      </c>
      <c r="AS1000" s="397">
        <f t="array" ref="AS1000">SUMPRODUCT(AF$18:AF$217*(H$18:H$217=$D1000)*(J$18:J$217))</f>
        <v>0</v>
      </c>
      <c r="AT1000" s="397">
        <f t="shared" si="173"/>
        <v>0</v>
      </c>
      <c r="AU1000" s="398">
        <f t="shared" si="174"/>
        <v>0</v>
      </c>
      <c r="AV1000" s="399" t="str">
        <f t="shared" si="175"/>
        <v/>
      </c>
    </row>
    <row r="1001" spans="1:48" x14ac:dyDescent="0.2">
      <c r="A1001" s="46">
        <f t="shared" si="170"/>
        <v>984</v>
      </c>
      <c r="B1001" s="378" t="str">
        <f>IFERROR(VLOOKUP(G1001,'AM23.Param'!$C$61:$D$407,2,FALSE),"")</f>
        <v/>
      </c>
      <c r="C1001" s="379"/>
      <c r="D1001" s="380"/>
      <c r="E1001" s="379"/>
      <c r="F1001" s="380"/>
      <c r="G1001" s="379"/>
      <c r="H1001" s="380"/>
      <c r="I1001" s="381" t="str">
        <f t="shared" si="166"/>
        <v/>
      </c>
      <c r="J1001" s="382"/>
      <c r="K1001" s="382"/>
      <c r="L1001" s="379"/>
      <c r="M1001" s="380"/>
      <c r="N1001" s="379"/>
      <c r="O1001" s="379"/>
      <c r="P1001" s="383"/>
      <c r="Q1001" s="383"/>
      <c r="R1001" s="383"/>
      <c r="S1001" s="384">
        <f t="shared" si="167"/>
        <v>0</v>
      </c>
      <c r="U1001" s="30">
        <v>984</v>
      </c>
      <c r="V1001" s="42"/>
      <c r="X1001" s="42"/>
      <c r="Y1001" s="42"/>
      <c r="Z1001" s="43">
        <f>SUMIFS('AM23.Financial Instruments'!O$7:O$223,'AM23.Financial Instruments'!$M$7:$M$223,D1003)</f>
        <v>0</v>
      </c>
      <c r="AA1001" s="42"/>
      <c r="AB1001" s="42"/>
      <c r="AC1001" s="42"/>
      <c r="AD1001" s="44">
        <f t="shared" si="168"/>
        <v>0</v>
      </c>
      <c r="AF1001" s="45"/>
      <c r="AH1001" s="45"/>
      <c r="AI1001" s="45"/>
      <c r="AJ1001" s="45"/>
      <c r="AK1001" s="45"/>
      <c r="AL1001" s="45"/>
      <c r="AM1001" s="45"/>
      <c r="AN1001" s="44">
        <f t="shared" si="169"/>
        <v>0</v>
      </c>
      <c r="AP1001" s="396">
        <f t="array" ref="AP1001">SUMPRODUCT(V$18:V$217*(H$18:H$217=$D1001)*(J$18:J$217))</f>
        <v>0</v>
      </c>
      <c r="AQ1001" s="397">
        <f t="shared" si="171"/>
        <v>0</v>
      </c>
      <c r="AR1001" s="398">
        <f t="shared" si="172"/>
        <v>0</v>
      </c>
      <c r="AS1001" s="397">
        <f t="array" ref="AS1001">SUMPRODUCT(AF$18:AF$217*(H$18:H$217=$D1001)*(J$18:J$217))</f>
        <v>0</v>
      </c>
      <c r="AT1001" s="397">
        <f t="shared" si="173"/>
        <v>0</v>
      </c>
      <c r="AU1001" s="398">
        <f t="shared" si="174"/>
        <v>0</v>
      </c>
      <c r="AV1001" s="399" t="str">
        <f t="shared" si="175"/>
        <v/>
      </c>
    </row>
    <row r="1002" spans="1:48" x14ac:dyDescent="0.2">
      <c r="A1002" s="46">
        <f t="shared" si="170"/>
        <v>985</v>
      </c>
      <c r="B1002" s="378" t="str">
        <f>IFERROR(VLOOKUP(G1002,'AM23.Param'!$C$61:$D$407,2,FALSE),"")</f>
        <v/>
      </c>
      <c r="C1002" s="379"/>
      <c r="D1002" s="380"/>
      <c r="E1002" s="379"/>
      <c r="F1002" s="380"/>
      <c r="G1002" s="379"/>
      <c r="H1002" s="380"/>
      <c r="I1002" s="381" t="str">
        <f t="shared" si="166"/>
        <v/>
      </c>
      <c r="J1002" s="382"/>
      <c r="K1002" s="382"/>
      <c r="L1002" s="379"/>
      <c r="M1002" s="380"/>
      <c r="N1002" s="379"/>
      <c r="O1002" s="379"/>
      <c r="P1002" s="383"/>
      <c r="Q1002" s="383"/>
      <c r="R1002" s="383"/>
      <c r="S1002" s="384">
        <f t="shared" si="167"/>
        <v>0</v>
      </c>
      <c r="U1002" s="30">
        <v>985</v>
      </c>
      <c r="V1002" s="42"/>
      <c r="X1002" s="42"/>
      <c r="Y1002" s="42"/>
      <c r="Z1002" s="43">
        <f>SUMIFS('AM23.Financial Instruments'!O$7:O$223,'AM23.Financial Instruments'!$M$7:$M$223,D1004)</f>
        <v>0</v>
      </c>
      <c r="AA1002" s="42"/>
      <c r="AB1002" s="42"/>
      <c r="AC1002" s="42"/>
      <c r="AD1002" s="44">
        <f t="shared" si="168"/>
        <v>0</v>
      </c>
      <c r="AF1002" s="45"/>
      <c r="AH1002" s="45"/>
      <c r="AI1002" s="45"/>
      <c r="AJ1002" s="45"/>
      <c r="AK1002" s="45"/>
      <c r="AL1002" s="45"/>
      <c r="AM1002" s="45"/>
      <c r="AN1002" s="44">
        <f t="shared" si="169"/>
        <v>0</v>
      </c>
      <c r="AP1002" s="396">
        <f t="array" ref="AP1002">SUMPRODUCT(V$18:V$217*(H$18:H$217=$D1002)*(J$18:J$217))</f>
        <v>0</v>
      </c>
      <c r="AQ1002" s="397">
        <f t="shared" si="171"/>
        <v>0</v>
      </c>
      <c r="AR1002" s="398">
        <f t="shared" si="172"/>
        <v>0</v>
      </c>
      <c r="AS1002" s="397">
        <f t="array" ref="AS1002">SUMPRODUCT(AF$18:AF$217*(H$18:H$217=$D1002)*(J$18:J$217))</f>
        <v>0</v>
      </c>
      <c r="AT1002" s="397">
        <f t="shared" si="173"/>
        <v>0</v>
      </c>
      <c r="AU1002" s="398">
        <f t="shared" si="174"/>
        <v>0</v>
      </c>
      <c r="AV1002" s="399" t="str">
        <f t="shared" si="175"/>
        <v/>
      </c>
    </row>
    <row r="1003" spans="1:48" x14ac:dyDescent="0.2">
      <c r="A1003" s="46">
        <f t="shared" si="170"/>
        <v>986</v>
      </c>
      <c r="B1003" s="378" t="str">
        <f>IFERROR(VLOOKUP(G1003,'AM23.Param'!$C$61:$D$407,2,FALSE),"")</f>
        <v/>
      </c>
      <c r="C1003" s="379"/>
      <c r="D1003" s="380"/>
      <c r="E1003" s="379"/>
      <c r="F1003" s="380"/>
      <c r="G1003" s="379"/>
      <c r="H1003" s="380"/>
      <c r="I1003" s="381" t="str">
        <f t="shared" si="166"/>
        <v/>
      </c>
      <c r="J1003" s="382"/>
      <c r="K1003" s="382"/>
      <c r="L1003" s="379"/>
      <c r="M1003" s="380"/>
      <c r="N1003" s="379"/>
      <c r="O1003" s="379"/>
      <c r="P1003" s="383"/>
      <c r="Q1003" s="383"/>
      <c r="R1003" s="383"/>
      <c r="S1003" s="384">
        <f t="shared" si="167"/>
        <v>0</v>
      </c>
      <c r="U1003" s="30">
        <v>986</v>
      </c>
      <c r="V1003" s="42"/>
      <c r="X1003" s="42"/>
      <c r="Y1003" s="42"/>
      <c r="Z1003" s="43">
        <f>SUMIFS('AM23.Financial Instruments'!O$7:O$223,'AM23.Financial Instruments'!$M$7:$M$223,D1005)</f>
        <v>0</v>
      </c>
      <c r="AA1003" s="42"/>
      <c r="AB1003" s="42"/>
      <c r="AC1003" s="42"/>
      <c r="AD1003" s="44">
        <f t="shared" si="168"/>
        <v>0</v>
      </c>
      <c r="AF1003" s="45"/>
      <c r="AH1003" s="45"/>
      <c r="AI1003" s="45"/>
      <c r="AJ1003" s="45"/>
      <c r="AK1003" s="45"/>
      <c r="AL1003" s="45"/>
      <c r="AM1003" s="45"/>
      <c r="AN1003" s="44">
        <f t="shared" si="169"/>
        <v>0</v>
      </c>
      <c r="AP1003" s="396">
        <f t="array" ref="AP1003">SUMPRODUCT(V$18:V$217*(H$18:H$217=$D1003)*(J$18:J$217))</f>
        <v>0</v>
      </c>
      <c r="AQ1003" s="397">
        <f t="shared" si="171"/>
        <v>0</v>
      </c>
      <c r="AR1003" s="398">
        <f t="shared" si="172"/>
        <v>0</v>
      </c>
      <c r="AS1003" s="397">
        <f t="array" ref="AS1003">SUMPRODUCT(AF$18:AF$217*(H$18:H$217=$D1003)*(J$18:J$217))</f>
        <v>0</v>
      </c>
      <c r="AT1003" s="397">
        <f t="shared" si="173"/>
        <v>0</v>
      </c>
      <c r="AU1003" s="398">
        <f t="shared" si="174"/>
        <v>0</v>
      </c>
      <c r="AV1003" s="399" t="str">
        <f t="shared" si="175"/>
        <v/>
      </c>
    </row>
    <row r="1004" spans="1:48" x14ac:dyDescent="0.2">
      <c r="A1004" s="46">
        <f t="shared" si="170"/>
        <v>987</v>
      </c>
      <c r="B1004" s="378" t="str">
        <f>IFERROR(VLOOKUP(G1004,'AM23.Param'!$C$61:$D$407,2,FALSE),"")</f>
        <v/>
      </c>
      <c r="C1004" s="379"/>
      <c r="D1004" s="380"/>
      <c r="E1004" s="379"/>
      <c r="F1004" s="380"/>
      <c r="G1004" s="379"/>
      <c r="H1004" s="380"/>
      <c r="I1004" s="381" t="str">
        <f t="shared" si="166"/>
        <v/>
      </c>
      <c r="J1004" s="382"/>
      <c r="K1004" s="382"/>
      <c r="L1004" s="379"/>
      <c r="M1004" s="380"/>
      <c r="N1004" s="379"/>
      <c r="O1004" s="379"/>
      <c r="P1004" s="383"/>
      <c r="Q1004" s="383"/>
      <c r="R1004" s="383"/>
      <c r="S1004" s="384">
        <f t="shared" si="167"/>
        <v>0</v>
      </c>
      <c r="U1004" s="30">
        <v>987</v>
      </c>
      <c r="V1004" s="42"/>
      <c r="X1004" s="42"/>
      <c r="Y1004" s="42"/>
      <c r="Z1004" s="43">
        <f>SUMIFS('AM23.Financial Instruments'!O$7:O$223,'AM23.Financial Instruments'!$M$7:$M$223,D1006)</f>
        <v>0</v>
      </c>
      <c r="AA1004" s="42"/>
      <c r="AB1004" s="42"/>
      <c r="AC1004" s="42"/>
      <c r="AD1004" s="44">
        <f t="shared" si="168"/>
        <v>0</v>
      </c>
      <c r="AF1004" s="45"/>
      <c r="AH1004" s="45"/>
      <c r="AI1004" s="45"/>
      <c r="AJ1004" s="45"/>
      <c r="AK1004" s="45"/>
      <c r="AL1004" s="45"/>
      <c r="AM1004" s="45"/>
      <c r="AN1004" s="44">
        <f t="shared" si="169"/>
        <v>0</v>
      </c>
      <c r="AP1004" s="396">
        <f t="array" ref="AP1004">SUMPRODUCT(V$18:V$217*(H$18:H$217=$D1004)*(J$18:J$217))</f>
        <v>0</v>
      </c>
      <c r="AQ1004" s="397">
        <f t="shared" si="171"/>
        <v>0</v>
      </c>
      <c r="AR1004" s="398">
        <f t="shared" si="172"/>
        <v>0</v>
      </c>
      <c r="AS1004" s="397">
        <f t="array" ref="AS1004">SUMPRODUCT(AF$18:AF$217*(H$18:H$217=$D1004)*(J$18:J$217))</f>
        <v>0</v>
      </c>
      <c r="AT1004" s="397">
        <f t="shared" si="173"/>
        <v>0</v>
      </c>
      <c r="AU1004" s="398">
        <f t="shared" si="174"/>
        <v>0</v>
      </c>
      <c r="AV1004" s="399" t="str">
        <f t="shared" si="175"/>
        <v/>
      </c>
    </row>
    <row r="1005" spans="1:48" x14ac:dyDescent="0.2">
      <c r="A1005" s="46">
        <f t="shared" si="170"/>
        <v>988</v>
      </c>
      <c r="B1005" s="378" t="str">
        <f>IFERROR(VLOOKUP(G1005,'AM23.Param'!$C$61:$D$407,2,FALSE),"")</f>
        <v/>
      </c>
      <c r="C1005" s="379"/>
      <c r="D1005" s="380"/>
      <c r="E1005" s="379"/>
      <c r="F1005" s="380"/>
      <c r="G1005" s="379"/>
      <c r="H1005" s="380"/>
      <c r="I1005" s="381" t="str">
        <f t="shared" si="166"/>
        <v/>
      </c>
      <c r="J1005" s="382"/>
      <c r="K1005" s="382"/>
      <c r="L1005" s="379"/>
      <c r="M1005" s="380"/>
      <c r="N1005" s="379"/>
      <c r="O1005" s="379"/>
      <c r="P1005" s="383"/>
      <c r="Q1005" s="383"/>
      <c r="R1005" s="383"/>
      <c r="S1005" s="384">
        <f t="shared" si="167"/>
        <v>0</v>
      </c>
      <c r="U1005" s="30">
        <v>988</v>
      </c>
      <c r="V1005" s="42"/>
      <c r="X1005" s="42"/>
      <c r="Y1005" s="42"/>
      <c r="Z1005" s="43">
        <f>SUMIFS('AM23.Financial Instruments'!O$7:O$223,'AM23.Financial Instruments'!$M$7:$M$223,D1007)</f>
        <v>0</v>
      </c>
      <c r="AA1005" s="42"/>
      <c r="AB1005" s="42"/>
      <c r="AC1005" s="42"/>
      <c r="AD1005" s="44">
        <f t="shared" si="168"/>
        <v>0</v>
      </c>
      <c r="AF1005" s="45"/>
      <c r="AH1005" s="45"/>
      <c r="AI1005" s="45"/>
      <c r="AJ1005" s="45"/>
      <c r="AK1005" s="45"/>
      <c r="AL1005" s="45"/>
      <c r="AM1005" s="45"/>
      <c r="AN1005" s="44">
        <f t="shared" si="169"/>
        <v>0</v>
      </c>
      <c r="AP1005" s="396">
        <f t="array" ref="AP1005">SUMPRODUCT(V$18:V$217*(H$18:H$217=$D1005)*(J$18:J$217))</f>
        <v>0</v>
      </c>
      <c r="AQ1005" s="397">
        <f t="shared" si="171"/>
        <v>0</v>
      </c>
      <c r="AR1005" s="398">
        <f t="shared" si="172"/>
        <v>0</v>
      </c>
      <c r="AS1005" s="397">
        <f t="array" ref="AS1005">SUMPRODUCT(AF$18:AF$217*(H$18:H$217=$D1005)*(J$18:J$217))</f>
        <v>0</v>
      </c>
      <c r="AT1005" s="397">
        <f t="shared" si="173"/>
        <v>0</v>
      </c>
      <c r="AU1005" s="398">
        <f t="shared" si="174"/>
        <v>0</v>
      </c>
      <c r="AV1005" s="399" t="str">
        <f t="shared" si="175"/>
        <v/>
      </c>
    </row>
    <row r="1006" spans="1:48" x14ac:dyDescent="0.2">
      <c r="A1006" s="46">
        <f t="shared" si="170"/>
        <v>989</v>
      </c>
      <c r="B1006" s="378" t="str">
        <f>IFERROR(VLOOKUP(G1006,'AM23.Param'!$C$61:$D$407,2,FALSE),"")</f>
        <v/>
      </c>
      <c r="C1006" s="379"/>
      <c r="D1006" s="380"/>
      <c r="E1006" s="379"/>
      <c r="F1006" s="380"/>
      <c r="G1006" s="379"/>
      <c r="H1006" s="380"/>
      <c r="I1006" s="381" t="str">
        <f t="shared" si="166"/>
        <v/>
      </c>
      <c r="J1006" s="382"/>
      <c r="K1006" s="382"/>
      <c r="L1006" s="379"/>
      <c r="M1006" s="380"/>
      <c r="N1006" s="379"/>
      <c r="O1006" s="379"/>
      <c r="P1006" s="383"/>
      <c r="Q1006" s="383"/>
      <c r="R1006" s="383"/>
      <c r="S1006" s="384">
        <f t="shared" si="167"/>
        <v>0</v>
      </c>
      <c r="U1006" s="30">
        <v>989</v>
      </c>
      <c r="V1006" s="42"/>
      <c r="X1006" s="42"/>
      <c r="Y1006" s="42"/>
      <c r="Z1006" s="43">
        <f>SUMIFS('AM23.Financial Instruments'!O$7:O$223,'AM23.Financial Instruments'!$M$7:$M$223,D1008)</f>
        <v>0</v>
      </c>
      <c r="AA1006" s="42"/>
      <c r="AB1006" s="42"/>
      <c r="AC1006" s="42"/>
      <c r="AD1006" s="44">
        <f t="shared" si="168"/>
        <v>0</v>
      </c>
      <c r="AF1006" s="45"/>
      <c r="AH1006" s="45"/>
      <c r="AI1006" s="45"/>
      <c r="AJ1006" s="45"/>
      <c r="AK1006" s="45"/>
      <c r="AL1006" s="45"/>
      <c r="AM1006" s="45"/>
      <c r="AN1006" s="44">
        <f t="shared" si="169"/>
        <v>0</v>
      </c>
      <c r="AP1006" s="396">
        <f t="array" ref="AP1006">SUMPRODUCT(V$18:V$217*(H$18:H$217=$D1006)*(J$18:J$217))</f>
        <v>0</v>
      </c>
      <c r="AQ1006" s="397">
        <f t="shared" si="171"/>
        <v>0</v>
      </c>
      <c r="AR1006" s="398">
        <f t="shared" si="172"/>
        <v>0</v>
      </c>
      <c r="AS1006" s="397">
        <f t="array" ref="AS1006">SUMPRODUCT(AF$18:AF$217*(H$18:H$217=$D1006)*(J$18:J$217))</f>
        <v>0</v>
      </c>
      <c r="AT1006" s="397">
        <f t="shared" si="173"/>
        <v>0</v>
      </c>
      <c r="AU1006" s="398">
        <f t="shared" si="174"/>
        <v>0</v>
      </c>
      <c r="AV1006" s="399" t="str">
        <f t="shared" si="175"/>
        <v/>
      </c>
    </row>
    <row r="1007" spans="1:48" x14ac:dyDescent="0.2">
      <c r="A1007" s="46">
        <f t="shared" si="170"/>
        <v>990</v>
      </c>
      <c r="B1007" s="378" t="str">
        <f>IFERROR(VLOOKUP(G1007,'AM23.Param'!$C$61:$D$407,2,FALSE),"")</f>
        <v/>
      </c>
      <c r="C1007" s="379"/>
      <c r="D1007" s="380"/>
      <c r="E1007" s="379"/>
      <c r="F1007" s="380"/>
      <c r="G1007" s="379"/>
      <c r="H1007" s="380"/>
      <c r="I1007" s="381" t="str">
        <f t="shared" si="166"/>
        <v/>
      </c>
      <c r="J1007" s="382"/>
      <c r="K1007" s="382"/>
      <c r="L1007" s="379"/>
      <c r="M1007" s="380"/>
      <c r="N1007" s="379"/>
      <c r="O1007" s="379"/>
      <c r="P1007" s="383"/>
      <c r="Q1007" s="383"/>
      <c r="R1007" s="383"/>
      <c r="S1007" s="384">
        <f t="shared" si="167"/>
        <v>0</v>
      </c>
      <c r="U1007" s="30">
        <v>990</v>
      </c>
      <c r="V1007" s="42"/>
      <c r="X1007" s="42"/>
      <c r="Y1007" s="42"/>
      <c r="Z1007" s="43">
        <f>SUMIFS('AM23.Financial Instruments'!O$7:O$223,'AM23.Financial Instruments'!$M$7:$M$223,D1009)</f>
        <v>0</v>
      </c>
      <c r="AA1007" s="42"/>
      <c r="AB1007" s="42"/>
      <c r="AC1007" s="42"/>
      <c r="AD1007" s="44">
        <f t="shared" si="168"/>
        <v>0</v>
      </c>
      <c r="AF1007" s="45"/>
      <c r="AH1007" s="45"/>
      <c r="AI1007" s="45"/>
      <c r="AJ1007" s="45"/>
      <c r="AK1007" s="45"/>
      <c r="AL1007" s="45"/>
      <c r="AM1007" s="45"/>
      <c r="AN1007" s="44">
        <f t="shared" si="169"/>
        <v>0</v>
      </c>
      <c r="AP1007" s="396">
        <f t="array" ref="AP1007">SUMPRODUCT(V$18:V$217*(H$18:H$217=$D1007)*(J$18:J$217))</f>
        <v>0</v>
      </c>
      <c r="AQ1007" s="397">
        <f t="shared" si="171"/>
        <v>0</v>
      </c>
      <c r="AR1007" s="398">
        <f t="shared" si="172"/>
        <v>0</v>
      </c>
      <c r="AS1007" s="397">
        <f t="array" ref="AS1007">SUMPRODUCT(AF$18:AF$217*(H$18:H$217=$D1007)*(J$18:J$217))</f>
        <v>0</v>
      </c>
      <c r="AT1007" s="397">
        <f t="shared" si="173"/>
        <v>0</v>
      </c>
      <c r="AU1007" s="398">
        <f t="shared" si="174"/>
        <v>0</v>
      </c>
      <c r="AV1007" s="399" t="str">
        <f t="shared" si="175"/>
        <v/>
      </c>
    </row>
    <row r="1008" spans="1:48" x14ac:dyDescent="0.2">
      <c r="A1008" s="46">
        <f t="shared" si="170"/>
        <v>991</v>
      </c>
      <c r="B1008" s="378" t="str">
        <f>IFERROR(VLOOKUP(G1008,'AM23.Param'!$C$61:$D$407,2,FALSE),"")</f>
        <v/>
      </c>
      <c r="C1008" s="379"/>
      <c r="D1008" s="380"/>
      <c r="E1008" s="379"/>
      <c r="F1008" s="380"/>
      <c r="G1008" s="379"/>
      <c r="H1008" s="380"/>
      <c r="I1008" s="381" t="str">
        <f t="shared" si="166"/>
        <v/>
      </c>
      <c r="J1008" s="382"/>
      <c r="K1008" s="382"/>
      <c r="L1008" s="379"/>
      <c r="M1008" s="380"/>
      <c r="N1008" s="379"/>
      <c r="O1008" s="379"/>
      <c r="P1008" s="383"/>
      <c r="Q1008" s="383"/>
      <c r="R1008" s="383"/>
      <c r="S1008" s="384">
        <f t="shared" si="167"/>
        <v>0</v>
      </c>
      <c r="U1008" s="30">
        <v>991</v>
      </c>
      <c r="V1008" s="42"/>
      <c r="X1008" s="42"/>
      <c r="Y1008" s="42"/>
      <c r="Z1008" s="43">
        <f>SUMIFS('AM23.Financial Instruments'!O$7:O$223,'AM23.Financial Instruments'!$M$7:$M$223,D1010)</f>
        <v>0</v>
      </c>
      <c r="AA1008" s="42"/>
      <c r="AB1008" s="42"/>
      <c r="AC1008" s="42"/>
      <c r="AD1008" s="44">
        <f t="shared" si="168"/>
        <v>0</v>
      </c>
      <c r="AF1008" s="45"/>
      <c r="AH1008" s="45"/>
      <c r="AI1008" s="45"/>
      <c r="AJ1008" s="45"/>
      <c r="AK1008" s="45"/>
      <c r="AL1008" s="45"/>
      <c r="AM1008" s="45"/>
      <c r="AN1008" s="44">
        <f t="shared" si="169"/>
        <v>0</v>
      </c>
      <c r="AP1008" s="396">
        <f t="array" ref="AP1008">SUMPRODUCT(V$18:V$217*(H$18:H$217=$D1008)*(J$18:J$217))</f>
        <v>0</v>
      </c>
      <c r="AQ1008" s="397">
        <f t="shared" si="171"/>
        <v>0</v>
      </c>
      <c r="AR1008" s="398">
        <f t="shared" si="172"/>
        <v>0</v>
      </c>
      <c r="AS1008" s="397">
        <f t="array" ref="AS1008">SUMPRODUCT(AF$18:AF$217*(H$18:H$217=$D1008)*(J$18:J$217))</f>
        <v>0</v>
      </c>
      <c r="AT1008" s="397">
        <f t="shared" si="173"/>
        <v>0</v>
      </c>
      <c r="AU1008" s="398">
        <f t="shared" si="174"/>
        <v>0</v>
      </c>
      <c r="AV1008" s="399" t="str">
        <f t="shared" si="175"/>
        <v/>
      </c>
    </row>
    <row r="1009" spans="1:48" x14ac:dyDescent="0.2">
      <c r="A1009" s="46">
        <f t="shared" si="170"/>
        <v>992</v>
      </c>
      <c r="B1009" s="378" t="str">
        <f>IFERROR(VLOOKUP(G1009,'AM23.Param'!$C$61:$D$407,2,FALSE),"")</f>
        <v/>
      </c>
      <c r="C1009" s="379"/>
      <c r="D1009" s="380"/>
      <c r="E1009" s="379"/>
      <c r="F1009" s="380"/>
      <c r="G1009" s="379"/>
      <c r="H1009" s="380"/>
      <c r="I1009" s="381" t="str">
        <f t="shared" si="166"/>
        <v/>
      </c>
      <c r="J1009" s="382"/>
      <c r="K1009" s="382"/>
      <c r="L1009" s="379"/>
      <c r="M1009" s="380"/>
      <c r="N1009" s="379"/>
      <c r="O1009" s="379"/>
      <c r="P1009" s="383"/>
      <c r="Q1009" s="383"/>
      <c r="R1009" s="383"/>
      <c r="S1009" s="384">
        <f t="shared" si="167"/>
        <v>0</v>
      </c>
      <c r="U1009" s="30">
        <v>992</v>
      </c>
      <c r="V1009" s="42"/>
      <c r="X1009" s="42"/>
      <c r="Y1009" s="42"/>
      <c r="Z1009" s="43">
        <f>SUMIFS('AM23.Financial Instruments'!O$7:O$223,'AM23.Financial Instruments'!$M$7:$M$223,D1011)</f>
        <v>0</v>
      </c>
      <c r="AA1009" s="42"/>
      <c r="AB1009" s="42"/>
      <c r="AC1009" s="42"/>
      <c r="AD1009" s="44">
        <f t="shared" si="168"/>
        <v>0</v>
      </c>
      <c r="AF1009" s="45"/>
      <c r="AH1009" s="45"/>
      <c r="AI1009" s="45"/>
      <c r="AJ1009" s="45"/>
      <c r="AK1009" s="45"/>
      <c r="AL1009" s="45"/>
      <c r="AM1009" s="45"/>
      <c r="AN1009" s="44">
        <f t="shared" si="169"/>
        <v>0</v>
      </c>
      <c r="AP1009" s="396">
        <f t="array" ref="AP1009">SUMPRODUCT(V$18:V$217*(H$18:H$217=$D1009)*(J$18:J$217))</f>
        <v>0</v>
      </c>
      <c r="AQ1009" s="397">
        <f t="shared" si="171"/>
        <v>0</v>
      </c>
      <c r="AR1009" s="398">
        <f t="shared" si="172"/>
        <v>0</v>
      </c>
      <c r="AS1009" s="397">
        <f t="array" ref="AS1009">SUMPRODUCT(AF$18:AF$217*(H$18:H$217=$D1009)*(J$18:J$217))</f>
        <v>0</v>
      </c>
      <c r="AT1009" s="397">
        <f t="shared" si="173"/>
        <v>0</v>
      </c>
      <c r="AU1009" s="398">
        <f t="shared" si="174"/>
        <v>0</v>
      </c>
      <c r="AV1009" s="399" t="str">
        <f t="shared" si="175"/>
        <v/>
      </c>
    </row>
    <row r="1010" spans="1:48" x14ac:dyDescent="0.2">
      <c r="A1010" s="46">
        <f t="shared" si="170"/>
        <v>993</v>
      </c>
      <c r="B1010" s="378" t="str">
        <f>IFERROR(VLOOKUP(G1010,'AM23.Param'!$C$61:$D$407,2,FALSE),"")</f>
        <v/>
      </c>
      <c r="C1010" s="379"/>
      <c r="D1010" s="380"/>
      <c r="E1010" s="379"/>
      <c r="F1010" s="380"/>
      <c r="G1010" s="379"/>
      <c r="H1010" s="380"/>
      <c r="I1010" s="381" t="str">
        <f t="shared" si="166"/>
        <v/>
      </c>
      <c r="J1010" s="382"/>
      <c r="K1010" s="382"/>
      <c r="L1010" s="379"/>
      <c r="M1010" s="380"/>
      <c r="N1010" s="379"/>
      <c r="O1010" s="379"/>
      <c r="P1010" s="383"/>
      <c r="Q1010" s="383"/>
      <c r="R1010" s="383"/>
      <c r="S1010" s="384">
        <f t="shared" si="167"/>
        <v>0</v>
      </c>
      <c r="U1010" s="30">
        <v>993</v>
      </c>
      <c r="V1010" s="42"/>
      <c r="X1010" s="42"/>
      <c r="Y1010" s="42"/>
      <c r="Z1010" s="43">
        <f>SUMIFS('AM23.Financial Instruments'!O$7:O$223,'AM23.Financial Instruments'!$M$7:$M$223,D1012)</f>
        <v>0</v>
      </c>
      <c r="AA1010" s="42"/>
      <c r="AB1010" s="42"/>
      <c r="AC1010" s="42"/>
      <c r="AD1010" s="44">
        <f t="shared" si="168"/>
        <v>0</v>
      </c>
      <c r="AF1010" s="45"/>
      <c r="AH1010" s="45"/>
      <c r="AI1010" s="45"/>
      <c r="AJ1010" s="45"/>
      <c r="AK1010" s="45"/>
      <c r="AL1010" s="45"/>
      <c r="AM1010" s="45"/>
      <c r="AN1010" s="44">
        <f t="shared" si="169"/>
        <v>0</v>
      </c>
      <c r="AP1010" s="396">
        <f t="array" ref="AP1010">SUMPRODUCT(V$18:V$217*(H$18:H$217=$D1010)*(J$18:J$217))</f>
        <v>0</v>
      </c>
      <c r="AQ1010" s="397">
        <f t="shared" si="171"/>
        <v>0</v>
      </c>
      <c r="AR1010" s="398">
        <f t="shared" si="172"/>
        <v>0</v>
      </c>
      <c r="AS1010" s="397">
        <f t="array" ref="AS1010">SUMPRODUCT(AF$18:AF$217*(H$18:H$217=$D1010)*(J$18:J$217))</f>
        <v>0</v>
      </c>
      <c r="AT1010" s="397">
        <f t="shared" si="173"/>
        <v>0</v>
      </c>
      <c r="AU1010" s="398">
        <f t="shared" si="174"/>
        <v>0</v>
      </c>
      <c r="AV1010" s="399" t="str">
        <f t="shared" si="175"/>
        <v/>
      </c>
    </row>
    <row r="1011" spans="1:48" x14ac:dyDescent="0.2">
      <c r="A1011" s="46">
        <f t="shared" si="170"/>
        <v>994</v>
      </c>
      <c r="B1011" s="378" t="str">
        <f>IFERROR(VLOOKUP(G1011,'AM23.Param'!$C$61:$D$407,2,FALSE),"")</f>
        <v/>
      </c>
      <c r="C1011" s="379"/>
      <c r="D1011" s="380"/>
      <c r="E1011" s="379"/>
      <c r="F1011" s="380"/>
      <c r="G1011" s="379"/>
      <c r="H1011" s="380"/>
      <c r="I1011" s="381" t="str">
        <f t="shared" si="166"/>
        <v/>
      </c>
      <c r="J1011" s="382"/>
      <c r="K1011" s="382"/>
      <c r="L1011" s="379"/>
      <c r="M1011" s="380"/>
      <c r="N1011" s="379"/>
      <c r="O1011" s="379"/>
      <c r="P1011" s="383"/>
      <c r="Q1011" s="383"/>
      <c r="R1011" s="383"/>
      <c r="S1011" s="384">
        <f t="shared" si="167"/>
        <v>0</v>
      </c>
      <c r="U1011" s="30">
        <v>994</v>
      </c>
      <c r="V1011" s="42"/>
      <c r="X1011" s="42"/>
      <c r="Y1011" s="42"/>
      <c r="Z1011" s="43">
        <f>SUMIFS('AM23.Financial Instruments'!O$7:O$223,'AM23.Financial Instruments'!$M$7:$M$223,D1013)</f>
        <v>0</v>
      </c>
      <c r="AA1011" s="42"/>
      <c r="AB1011" s="42"/>
      <c r="AC1011" s="42"/>
      <c r="AD1011" s="44">
        <f t="shared" si="168"/>
        <v>0</v>
      </c>
      <c r="AF1011" s="45"/>
      <c r="AH1011" s="45"/>
      <c r="AI1011" s="45"/>
      <c r="AJ1011" s="45"/>
      <c r="AK1011" s="45"/>
      <c r="AL1011" s="45"/>
      <c r="AM1011" s="45"/>
      <c r="AN1011" s="44">
        <f t="shared" si="169"/>
        <v>0</v>
      </c>
      <c r="AP1011" s="396">
        <f t="array" ref="AP1011">SUMPRODUCT(V$18:V$217*(H$18:H$217=$D1011)*(J$18:J$217))</f>
        <v>0</v>
      </c>
      <c r="AQ1011" s="397">
        <f t="shared" si="171"/>
        <v>0</v>
      </c>
      <c r="AR1011" s="398">
        <f t="shared" si="172"/>
        <v>0</v>
      </c>
      <c r="AS1011" s="397">
        <f t="array" ref="AS1011">SUMPRODUCT(AF$18:AF$217*(H$18:H$217=$D1011)*(J$18:J$217))</f>
        <v>0</v>
      </c>
      <c r="AT1011" s="397">
        <f t="shared" si="173"/>
        <v>0</v>
      </c>
      <c r="AU1011" s="398">
        <f t="shared" si="174"/>
        <v>0</v>
      </c>
      <c r="AV1011" s="399" t="str">
        <f t="shared" si="175"/>
        <v/>
      </c>
    </row>
    <row r="1012" spans="1:48" x14ac:dyDescent="0.2">
      <c r="A1012" s="46">
        <f t="shared" si="170"/>
        <v>995</v>
      </c>
      <c r="B1012" s="378" t="str">
        <f>IFERROR(VLOOKUP(G1012,'AM23.Param'!$C$61:$D$407,2,FALSE),"")</f>
        <v/>
      </c>
      <c r="C1012" s="379"/>
      <c r="D1012" s="380"/>
      <c r="E1012" s="379"/>
      <c r="F1012" s="380"/>
      <c r="G1012" s="379"/>
      <c r="H1012" s="380"/>
      <c r="I1012" s="381" t="str">
        <f t="shared" si="166"/>
        <v/>
      </c>
      <c r="J1012" s="382"/>
      <c r="K1012" s="382"/>
      <c r="L1012" s="379"/>
      <c r="M1012" s="380"/>
      <c r="N1012" s="379"/>
      <c r="O1012" s="379"/>
      <c r="P1012" s="383"/>
      <c r="Q1012" s="383"/>
      <c r="R1012" s="383"/>
      <c r="S1012" s="384">
        <f t="shared" si="167"/>
        <v>0</v>
      </c>
      <c r="U1012" s="30">
        <v>995</v>
      </c>
      <c r="V1012" s="42"/>
      <c r="X1012" s="42"/>
      <c r="Y1012" s="42"/>
      <c r="Z1012" s="43">
        <f>SUMIFS('AM23.Financial Instruments'!O$7:O$223,'AM23.Financial Instruments'!$M$7:$M$223,D1014)</f>
        <v>0</v>
      </c>
      <c r="AA1012" s="42"/>
      <c r="AB1012" s="42"/>
      <c r="AC1012" s="42"/>
      <c r="AD1012" s="44">
        <f t="shared" si="168"/>
        <v>0</v>
      </c>
      <c r="AF1012" s="45"/>
      <c r="AH1012" s="45"/>
      <c r="AI1012" s="45"/>
      <c r="AJ1012" s="45"/>
      <c r="AK1012" s="45"/>
      <c r="AL1012" s="45"/>
      <c r="AM1012" s="45"/>
      <c r="AN1012" s="44">
        <f t="shared" si="169"/>
        <v>0</v>
      </c>
      <c r="AP1012" s="396">
        <f t="array" ref="AP1012">SUMPRODUCT(V$18:V$217*(H$18:H$217=$D1012)*(J$18:J$217))</f>
        <v>0</v>
      </c>
      <c r="AQ1012" s="397">
        <f t="shared" si="171"/>
        <v>0</v>
      </c>
      <c r="AR1012" s="398">
        <f t="shared" si="172"/>
        <v>0</v>
      </c>
      <c r="AS1012" s="397">
        <f t="array" ref="AS1012">SUMPRODUCT(AF$18:AF$217*(H$18:H$217=$D1012)*(J$18:J$217))</f>
        <v>0</v>
      </c>
      <c r="AT1012" s="397">
        <f t="shared" si="173"/>
        <v>0</v>
      </c>
      <c r="AU1012" s="398">
        <f t="shared" si="174"/>
        <v>0</v>
      </c>
      <c r="AV1012" s="399" t="str">
        <f t="shared" si="175"/>
        <v/>
      </c>
    </row>
    <row r="1013" spans="1:48" x14ac:dyDescent="0.2">
      <c r="A1013" s="46">
        <f t="shared" si="170"/>
        <v>996</v>
      </c>
      <c r="B1013" s="378" t="str">
        <f>IFERROR(VLOOKUP(G1013,'AM23.Param'!$C$61:$D$407,2,FALSE),"")</f>
        <v/>
      </c>
      <c r="C1013" s="379"/>
      <c r="D1013" s="380"/>
      <c r="E1013" s="379"/>
      <c r="F1013" s="380"/>
      <c r="G1013" s="379"/>
      <c r="H1013" s="380"/>
      <c r="I1013" s="381" t="str">
        <f t="shared" si="166"/>
        <v/>
      </c>
      <c r="J1013" s="382"/>
      <c r="K1013" s="382"/>
      <c r="L1013" s="379"/>
      <c r="M1013" s="380"/>
      <c r="N1013" s="379"/>
      <c r="O1013" s="379"/>
      <c r="P1013" s="383"/>
      <c r="Q1013" s="383"/>
      <c r="R1013" s="383"/>
      <c r="S1013" s="384">
        <f t="shared" si="167"/>
        <v>0</v>
      </c>
      <c r="U1013" s="30">
        <v>996</v>
      </c>
      <c r="V1013" s="42"/>
      <c r="X1013" s="42"/>
      <c r="Y1013" s="42"/>
      <c r="Z1013" s="43">
        <f>SUMIFS('AM23.Financial Instruments'!O$7:O$223,'AM23.Financial Instruments'!$M$7:$M$223,D1015)</f>
        <v>0</v>
      </c>
      <c r="AA1013" s="42"/>
      <c r="AB1013" s="42"/>
      <c r="AC1013" s="42"/>
      <c r="AD1013" s="44">
        <f t="shared" si="168"/>
        <v>0</v>
      </c>
      <c r="AF1013" s="45"/>
      <c r="AH1013" s="45"/>
      <c r="AI1013" s="45"/>
      <c r="AJ1013" s="45"/>
      <c r="AK1013" s="45"/>
      <c r="AL1013" s="45"/>
      <c r="AM1013" s="45"/>
      <c r="AN1013" s="44">
        <f t="shared" si="169"/>
        <v>0</v>
      </c>
      <c r="AP1013" s="396">
        <f t="array" ref="AP1013">SUMPRODUCT(V$18:V$217*(H$18:H$217=$D1013)*(J$18:J$217))</f>
        <v>0</v>
      </c>
      <c r="AQ1013" s="397">
        <f t="shared" si="171"/>
        <v>0</v>
      </c>
      <c r="AR1013" s="398">
        <f t="shared" si="172"/>
        <v>0</v>
      </c>
      <c r="AS1013" s="397">
        <f t="array" ref="AS1013">SUMPRODUCT(AF$18:AF$217*(H$18:H$217=$D1013)*(J$18:J$217))</f>
        <v>0</v>
      </c>
      <c r="AT1013" s="397">
        <f t="shared" si="173"/>
        <v>0</v>
      </c>
      <c r="AU1013" s="398">
        <f t="shared" si="174"/>
        <v>0</v>
      </c>
      <c r="AV1013" s="399" t="str">
        <f t="shared" si="175"/>
        <v/>
      </c>
    </row>
    <row r="1014" spans="1:48" x14ac:dyDescent="0.2">
      <c r="A1014" s="46">
        <f t="shared" si="170"/>
        <v>997</v>
      </c>
      <c r="B1014" s="378" t="str">
        <f>IFERROR(VLOOKUP(G1014,'AM23.Param'!$C$61:$D$407,2,FALSE),"")</f>
        <v/>
      </c>
      <c r="C1014" s="379"/>
      <c r="D1014" s="380"/>
      <c r="E1014" s="379"/>
      <c r="F1014" s="380"/>
      <c r="G1014" s="379"/>
      <c r="H1014" s="380"/>
      <c r="I1014" s="381" t="str">
        <f t="shared" si="166"/>
        <v/>
      </c>
      <c r="J1014" s="382"/>
      <c r="K1014" s="382"/>
      <c r="L1014" s="379"/>
      <c r="M1014" s="380"/>
      <c r="N1014" s="379"/>
      <c r="O1014" s="379"/>
      <c r="P1014" s="383"/>
      <c r="Q1014" s="383"/>
      <c r="R1014" s="383"/>
      <c r="S1014" s="384">
        <f t="shared" si="167"/>
        <v>0</v>
      </c>
      <c r="U1014" s="30">
        <v>997</v>
      </c>
      <c r="V1014" s="42"/>
      <c r="X1014" s="42"/>
      <c r="Y1014" s="42"/>
      <c r="Z1014" s="43">
        <f>SUMIFS('AM23.Financial Instruments'!O$7:O$223,'AM23.Financial Instruments'!$M$7:$M$223,D1016)</f>
        <v>0</v>
      </c>
      <c r="AA1014" s="42"/>
      <c r="AB1014" s="42"/>
      <c r="AC1014" s="42"/>
      <c r="AD1014" s="44">
        <f t="shared" si="168"/>
        <v>0</v>
      </c>
      <c r="AF1014" s="45"/>
      <c r="AH1014" s="45"/>
      <c r="AI1014" s="45"/>
      <c r="AJ1014" s="45"/>
      <c r="AK1014" s="45"/>
      <c r="AL1014" s="45"/>
      <c r="AM1014" s="45"/>
      <c r="AN1014" s="44">
        <f t="shared" si="169"/>
        <v>0</v>
      </c>
      <c r="AP1014" s="396">
        <f t="array" ref="AP1014">SUMPRODUCT(V$18:V$217*(H$18:H$217=$D1014)*(J$18:J$217))</f>
        <v>0</v>
      </c>
      <c r="AQ1014" s="397">
        <f t="shared" si="171"/>
        <v>0</v>
      </c>
      <c r="AR1014" s="398">
        <f t="shared" si="172"/>
        <v>0</v>
      </c>
      <c r="AS1014" s="397">
        <f t="array" ref="AS1014">SUMPRODUCT(AF$18:AF$217*(H$18:H$217=$D1014)*(J$18:J$217))</f>
        <v>0</v>
      </c>
      <c r="AT1014" s="397">
        <f t="shared" si="173"/>
        <v>0</v>
      </c>
      <c r="AU1014" s="398">
        <f t="shared" si="174"/>
        <v>0</v>
      </c>
      <c r="AV1014" s="399" t="str">
        <f t="shared" si="175"/>
        <v/>
      </c>
    </row>
    <row r="1015" spans="1:48" x14ac:dyDescent="0.2">
      <c r="A1015" s="46">
        <f t="shared" si="170"/>
        <v>998</v>
      </c>
      <c r="B1015" s="378" t="str">
        <f>IFERROR(VLOOKUP(G1015,'AM23.Param'!$C$61:$D$407,2,FALSE),"")</f>
        <v/>
      </c>
      <c r="C1015" s="379"/>
      <c r="D1015" s="380"/>
      <c r="E1015" s="379"/>
      <c r="F1015" s="380"/>
      <c r="G1015" s="379"/>
      <c r="H1015" s="380"/>
      <c r="I1015" s="381" t="str">
        <f t="shared" si="166"/>
        <v/>
      </c>
      <c r="J1015" s="382"/>
      <c r="K1015" s="382"/>
      <c r="L1015" s="379"/>
      <c r="M1015" s="380"/>
      <c r="N1015" s="379"/>
      <c r="O1015" s="379"/>
      <c r="P1015" s="383"/>
      <c r="Q1015" s="383"/>
      <c r="R1015" s="383"/>
      <c r="S1015" s="384">
        <f t="shared" si="167"/>
        <v>0</v>
      </c>
      <c r="U1015" s="30">
        <v>998</v>
      </c>
      <c r="V1015" s="42"/>
      <c r="X1015" s="42"/>
      <c r="Y1015" s="42"/>
      <c r="Z1015" s="43">
        <f>SUMIFS('AM23.Financial Instruments'!O$7:O$223,'AM23.Financial Instruments'!$M$7:$M$223,D1017)</f>
        <v>0</v>
      </c>
      <c r="AA1015" s="42"/>
      <c r="AB1015" s="42"/>
      <c r="AC1015" s="42"/>
      <c r="AD1015" s="44">
        <f t="shared" si="168"/>
        <v>0</v>
      </c>
      <c r="AF1015" s="45"/>
      <c r="AH1015" s="45"/>
      <c r="AI1015" s="45"/>
      <c r="AJ1015" s="45"/>
      <c r="AK1015" s="45"/>
      <c r="AL1015" s="45"/>
      <c r="AM1015" s="45"/>
      <c r="AN1015" s="44">
        <f t="shared" si="169"/>
        <v>0</v>
      </c>
      <c r="AP1015" s="396">
        <f t="array" ref="AP1015">SUMPRODUCT(V$18:V$217*(H$18:H$217=$D1015)*(J$18:J$217))</f>
        <v>0</v>
      </c>
      <c r="AQ1015" s="397">
        <f t="shared" si="171"/>
        <v>0</v>
      </c>
      <c r="AR1015" s="398">
        <f t="shared" si="172"/>
        <v>0</v>
      </c>
      <c r="AS1015" s="397">
        <f t="array" ref="AS1015">SUMPRODUCT(AF$18:AF$217*(H$18:H$217=$D1015)*(J$18:J$217))</f>
        <v>0</v>
      </c>
      <c r="AT1015" s="397">
        <f t="shared" si="173"/>
        <v>0</v>
      </c>
      <c r="AU1015" s="398">
        <f t="shared" si="174"/>
        <v>0</v>
      </c>
      <c r="AV1015" s="399" t="str">
        <f t="shared" si="175"/>
        <v/>
      </c>
    </row>
    <row r="1016" spans="1:48" x14ac:dyDescent="0.2">
      <c r="A1016" s="46">
        <f t="shared" si="170"/>
        <v>999</v>
      </c>
      <c r="B1016" s="378" t="str">
        <f>IFERROR(VLOOKUP(G1016,'AM23.Param'!$C$61:$D$407,2,FALSE),"")</f>
        <v/>
      </c>
      <c r="C1016" s="379"/>
      <c r="D1016" s="380"/>
      <c r="E1016" s="379"/>
      <c r="F1016" s="380"/>
      <c r="G1016" s="379"/>
      <c r="H1016" s="380"/>
      <c r="I1016" s="381" t="str">
        <f t="shared" si="166"/>
        <v/>
      </c>
      <c r="J1016" s="382"/>
      <c r="K1016" s="382"/>
      <c r="L1016" s="379"/>
      <c r="M1016" s="380"/>
      <c r="N1016" s="379"/>
      <c r="O1016" s="379"/>
      <c r="P1016" s="383"/>
      <c r="Q1016" s="383"/>
      <c r="R1016" s="383"/>
      <c r="S1016" s="384">
        <f t="shared" si="167"/>
        <v>0</v>
      </c>
      <c r="U1016" s="30">
        <v>999</v>
      </c>
      <c r="V1016" s="42"/>
      <c r="X1016" s="42"/>
      <c r="Y1016" s="42"/>
      <c r="Z1016" s="43">
        <f>SUMIFS('AM23.Financial Instruments'!O$7:O$223,'AM23.Financial Instruments'!$M$7:$M$223,D1018)</f>
        <v>0</v>
      </c>
      <c r="AA1016" s="42"/>
      <c r="AB1016" s="42"/>
      <c r="AC1016" s="42"/>
      <c r="AD1016" s="44">
        <f t="shared" si="168"/>
        <v>0</v>
      </c>
      <c r="AF1016" s="45"/>
      <c r="AH1016" s="45"/>
      <c r="AI1016" s="45"/>
      <c r="AJ1016" s="45"/>
      <c r="AK1016" s="45"/>
      <c r="AL1016" s="45"/>
      <c r="AM1016" s="45"/>
      <c r="AN1016" s="44">
        <f t="shared" si="169"/>
        <v>0</v>
      </c>
      <c r="AP1016" s="396">
        <f t="array" ref="AP1016">SUMPRODUCT(V$18:V$217*(H$18:H$217=$D1016)*(J$18:J$217))</f>
        <v>0</v>
      </c>
      <c r="AQ1016" s="397">
        <f t="shared" si="171"/>
        <v>0</v>
      </c>
      <c r="AR1016" s="398">
        <f t="shared" si="172"/>
        <v>0</v>
      </c>
      <c r="AS1016" s="397">
        <f t="array" ref="AS1016">SUMPRODUCT(AF$18:AF$217*(H$18:H$217=$D1016)*(J$18:J$217))</f>
        <v>0</v>
      </c>
      <c r="AT1016" s="397">
        <f t="shared" si="173"/>
        <v>0</v>
      </c>
      <c r="AU1016" s="398">
        <f t="shared" si="174"/>
        <v>0</v>
      </c>
      <c r="AV1016" s="399" t="str">
        <f t="shared" si="175"/>
        <v/>
      </c>
    </row>
    <row r="1017" spans="1:48" x14ac:dyDescent="0.2">
      <c r="A1017" s="46">
        <f t="shared" si="170"/>
        <v>1000</v>
      </c>
      <c r="B1017" s="385" t="str">
        <f>IFERROR(VLOOKUP(G1017,'AM23.Param'!$C$61:$D$407,2,FALSE),"")</f>
        <v/>
      </c>
      <c r="C1017" s="386"/>
      <c r="D1017" s="387"/>
      <c r="E1017" s="386"/>
      <c r="F1017" s="387"/>
      <c r="G1017" s="386"/>
      <c r="H1017" s="387"/>
      <c r="I1017" s="388" t="str">
        <f t="shared" si="166"/>
        <v/>
      </c>
      <c r="J1017" s="389"/>
      <c r="K1017" s="389"/>
      <c r="L1017" s="386"/>
      <c r="M1017" s="387"/>
      <c r="N1017" s="386"/>
      <c r="O1017" s="386"/>
      <c r="P1017" s="390"/>
      <c r="Q1017" s="390"/>
      <c r="R1017" s="390"/>
      <c r="S1017" s="391">
        <f t="shared" si="167"/>
        <v>0</v>
      </c>
      <c r="U1017" s="30">
        <v>1000</v>
      </c>
      <c r="V1017" s="42"/>
      <c r="X1017" s="42"/>
      <c r="Y1017" s="42"/>
      <c r="Z1017" s="43">
        <f>SUMIFS('AM23.Financial Instruments'!O$7:O$223,'AM23.Financial Instruments'!$M$7:$M$223,D1019)</f>
        <v>0</v>
      </c>
      <c r="AA1017" s="42"/>
      <c r="AB1017" s="42"/>
      <c r="AC1017" s="42"/>
      <c r="AD1017" s="44">
        <f t="shared" si="168"/>
        <v>0</v>
      </c>
      <c r="AF1017" s="45"/>
      <c r="AH1017" s="45"/>
      <c r="AI1017" s="45"/>
      <c r="AJ1017" s="45"/>
      <c r="AK1017" s="45"/>
      <c r="AL1017" s="45"/>
      <c r="AM1017" s="45"/>
      <c r="AN1017" s="44">
        <f t="shared" si="169"/>
        <v>0</v>
      </c>
      <c r="AP1017" s="400">
        <f t="array" ref="AP1017">SUMPRODUCT(V$18:V$217*(H$18:H$217=$D1017)*(J$18:J$217))</f>
        <v>0</v>
      </c>
      <c r="AQ1017" s="401">
        <f t="shared" si="171"/>
        <v>0</v>
      </c>
      <c r="AR1017" s="402">
        <f t="shared" si="172"/>
        <v>0</v>
      </c>
      <c r="AS1017" s="401">
        <f t="array" ref="AS1017">SUMPRODUCT(AF$18:AF$217*(H$18:H$217=$D1017)*(J$18:J$217))</f>
        <v>0</v>
      </c>
      <c r="AT1017" s="401">
        <f t="shared" si="173"/>
        <v>0</v>
      </c>
      <c r="AU1017" s="402">
        <f t="shared" si="174"/>
        <v>0</v>
      </c>
      <c r="AV1017" s="403" t="str">
        <f t="shared" si="175"/>
        <v/>
      </c>
    </row>
  </sheetData>
  <sheetProtection formatCells="0" formatColumns="0" formatRows="0"/>
  <mergeCells count="10">
    <mergeCell ref="D7:E7"/>
    <mergeCell ref="A1:B1"/>
    <mergeCell ref="A2:B2"/>
    <mergeCell ref="D5:E5"/>
    <mergeCell ref="D6:E6"/>
    <mergeCell ref="D8:E8"/>
    <mergeCell ref="D9:E9"/>
    <mergeCell ref="D10:E10"/>
    <mergeCell ref="D11:E11"/>
    <mergeCell ref="D12:E12"/>
  </mergeCells>
  <dataValidations count="1">
    <dataValidation type="list" allowBlank="1" showInputMessage="1" showErrorMessage="1" sqref="N18:N1017" xr:uid="{6115DEDA-A69B-48E4-90AB-75E8C825D34E}">
      <formula1>RatingAgencies23</formula1>
    </dataValidation>
  </dataValidations>
  <pageMargins left="0.70866141732283472" right="0.70866141732283472" top="0.74803149606299213" bottom="0.74803149606299213" header="0.31496062992125984" footer="0.31496062992125984"/>
  <pageSetup paperSize="5" scale="70" fitToWidth="3"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'AM23.Param'!$C$4:$C$7</xm:f>
          </x14:formula1>
          <xm:sqref>D9</xm:sqref>
        </x14:dataValidation>
        <x14:dataValidation type="list" allowBlank="1" showInputMessage="1" showErrorMessage="1" xr:uid="{00000000-0002-0000-0100-000002000000}">
          <x14:formula1>
            <xm:f>'AM23.Param'!$C$9:$C$43</xm:f>
          </x14:formula1>
          <xm:sqref>D10</xm:sqref>
        </x14:dataValidation>
        <x14:dataValidation type="list" allowBlank="1" showInputMessage="1" showErrorMessage="1" xr:uid="{00000000-0002-0000-0100-000003000000}">
          <x14:formula1>
            <xm:f>'AM23.Param'!$B$9:$B$43</xm:f>
          </x14:formula1>
          <xm:sqref>D12</xm:sqref>
        </x14:dataValidation>
        <x14:dataValidation type="list" allowBlank="1" showInputMessage="1" showErrorMessage="1" xr:uid="{00000000-0002-0000-0100-000004000000}">
          <x14:formula1>
            <xm:f>'AM23.Param'!$C$45:$C$48</xm:f>
          </x14:formula1>
          <xm:sqref>D11</xm:sqref>
        </x14:dataValidation>
        <x14:dataValidation type="list" allowBlank="1" showInputMessage="1" showErrorMessage="1" xr:uid="{A1576FB0-C161-4016-996D-D42214E1F87A}">
          <x14:formula1>
            <xm:f>'AM23.Param'!$C$50:$C$52</xm:f>
          </x14:formula1>
          <xm:sqref>C18:C1017</xm:sqref>
        </x14:dataValidation>
        <x14:dataValidation type="list" allowBlank="1" showInputMessage="1" showErrorMessage="1" xr:uid="{5913FB46-1429-45F8-BB9F-DC337F1322A5}">
          <x14:formula1>
            <xm:f>'AM23.Param'!$C$54:$C$58</xm:f>
          </x14:formula1>
          <xm:sqref>E18:E1017</xm:sqref>
        </x14:dataValidation>
        <x14:dataValidation type="list" allowBlank="1" showInputMessage="1" showErrorMessage="1" xr:uid="{0ED8BC81-68E0-439F-95B0-0ADB84B3777C}">
          <x14:formula1>
            <xm:f>'AM23.Param'!$C$61:$C$114</xm:f>
          </x14:formula1>
          <xm:sqref>G18:G1017</xm:sqref>
        </x14:dataValidation>
        <x14:dataValidation type="list" allowBlank="1" showInputMessage="1" showErrorMessage="1" xr:uid="{F9913DEC-0C0A-467A-B5BE-CCDC85EE3635}">
          <x14:formula1>
            <xm:f>'AM23.Param'!$C$116:$C$333</xm:f>
          </x14:formula1>
          <xm:sqref>L18:L1017</xm:sqref>
        </x14:dataValidation>
        <x14:dataValidation type="list" allowBlank="1" showInputMessage="1" showErrorMessage="1" xr:uid="{4495F74D-B0B0-44C4-BD69-812F82A3D8F6}">
          <x14:formula1>
            <xm:f>INDIRECT('AM23.Param'!$D$335&amp;INDEX(RatingScaleAreas23,MATCH(N18,RatingAgencies23,0),))</xm:f>
          </x14:formula1>
          <xm:sqref>O18:O1017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J223"/>
  <sheetViews>
    <sheetView zoomScaleNormal="100" workbookViewId="0"/>
  </sheetViews>
  <sheetFormatPr defaultColWidth="9.140625" defaultRowHeight="12.75" x14ac:dyDescent="0.2"/>
  <cols>
    <col min="1" max="1" width="7.7109375" style="1" customWidth="1"/>
    <col min="2" max="2" width="17.42578125" style="28" customWidth="1"/>
    <col min="3" max="5" width="10.42578125" style="1" customWidth="1"/>
    <col min="6" max="6" width="48.7109375" style="1" customWidth="1"/>
    <col min="7" max="8" width="10.42578125" style="1" customWidth="1"/>
    <col min="9" max="9" width="11.140625" style="1" customWidth="1"/>
    <col min="10" max="10" width="11.7109375" style="1" customWidth="1"/>
    <col min="11" max="13" width="13.28515625" style="1" customWidth="1"/>
    <col min="14" max="14" width="4.28515625" style="1" customWidth="1"/>
    <col min="15" max="15" width="18.5703125" style="1" bestFit="1" customWidth="1"/>
    <col min="16" max="16" width="19.140625" style="1" bestFit="1" customWidth="1"/>
    <col min="17" max="17" width="19.42578125" style="1" bestFit="1" customWidth="1"/>
    <col min="18" max="18" width="19.5703125" style="1" bestFit="1" customWidth="1"/>
    <col min="19" max="23" width="22" style="1" customWidth="1"/>
    <col min="24" max="24" width="16" style="28" customWidth="1"/>
    <col min="25" max="25" width="14.5703125" style="1" customWidth="1"/>
    <col min="26" max="26" width="3.7109375" style="1" customWidth="1"/>
    <col min="27" max="29" width="9.140625" style="1"/>
    <col min="30" max="30" width="10.7109375" style="1" customWidth="1"/>
    <col min="31" max="31" width="11.85546875" style="1" customWidth="1"/>
    <col min="32" max="32" width="11.5703125" style="1" customWidth="1"/>
    <col min="33" max="16384" width="9.140625" style="1"/>
  </cols>
  <sheetData>
    <row r="1" spans="1:36" x14ac:dyDescent="0.2">
      <c r="A1" s="49" t="str">
        <f>IF(OR(ISBLANK('AM23.Entity Input'!D6),'AM23.Entity Input'!D6="-"),"&lt;IAIG's Name&gt;", 'AM23.Entity Input'!D6)</f>
        <v>&lt;IAIG's Name&gt;</v>
      </c>
      <c r="B1" s="50"/>
      <c r="C1" s="227"/>
      <c r="D1" s="227"/>
      <c r="E1" s="227"/>
      <c r="F1" s="227"/>
      <c r="G1" s="13" t="str">
        <f ca="1">HYPERLINK("#"&amp;CELL("address",Version),Version)</f>
        <v>IAIS 2023 Aggregation Method Data Collection-(20230509)</v>
      </c>
      <c r="H1" s="227"/>
      <c r="I1" s="14"/>
      <c r="J1" s="227"/>
      <c r="K1" s="227"/>
      <c r="L1" s="227"/>
      <c r="M1" s="227"/>
      <c r="N1" s="227"/>
      <c r="O1" s="227"/>
      <c r="P1" s="227"/>
      <c r="Q1" s="227"/>
      <c r="R1" s="227"/>
      <c r="S1" s="227"/>
      <c r="T1" s="227"/>
      <c r="U1" s="227"/>
      <c r="V1" s="227"/>
      <c r="W1" s="227"/>
      <c r="X1" s="227"/>
      <c r="Y1" s="14"/>
      <c r="Z1" s="227"/>
      <c r="AA1" s="227"/>
      <c r="AB1" s="227"/>
      <c r="AC1" s="227"/>
      <c r="AD1" s="227"/>
      <c r="AE1" s="227"/>
      <c r="AF1" s="15"/>
    </row>
    <row r="2" spans="1:36" x14ac:dyDescent="0.2">
      <c r="A2" s="51" t="str">
        <f>IF(ISBLANK('AM23.Entity Input'!D10),"&lt;Currency&gt;",'AM23.Entity Input'!D10&amp;" - ("&amp;IF(ISBLANK('AM23.Entity Input'!D11),"&lt;Unit&gt;",'AM23.Entity Input'!D11)&amp;")")</f>
        <v>&lt;Currency&gt;</v>
      </c>
      <c r="B2" s="228"/>
      <c r="C2" s="52" t="s">
        <v>506</v>
      </c>
      <c r="D2" s="52"/>
      <c r="E2" s="52"/>
      <c r="F2" s="17"/>
      <c r="G2" s="18" t="str">
        <f>IF(ISBLANK('AM23.Entity Input'!D8),"&lt;Reporting Date&gt;","Year "&amp;YEAR('AM23.Entity Input'!D8))&amp;IF(SUM('AM23.Entity Input'!D12)&gt;1," - v"&amp;'AM23.Entity Input'!D12,"")</f>
        <v>&lt;Reporting Date&gt;</v>
      </c>
      <c r="H2" s="17"/>
      <c r="I2" s="20"/>
      <c r="J2" s="17"/>
      <c r="K2" s="17"/>
      <c r="L2" s="17"/>
      <c r="M2" s="17"/>
      <c r="N2" s="17"/>
      <c r="O2" s="17"/>
      <c r="P2" s="17"/>
      <c r="Q2" s="17"/>
      <c r="R2" s="17"/>
      <c r="S2" s="17"/>
      <c r="T2" s="17"/>
      <c r="U2" s="17"/>
      <c r="V2" s="17"/>
      <c r="W2" s="17"/>
      <c r="X2" s="17"/>
      <c r="Y2" s="20"/>
      <c r="Z2" s="17"/>
      <c r="AA2" s="17"/>
      <c r="AB2" s="17"/>
      <c r="AC2" s="17"/>
      <c r="AD2" s="17"/>
      <c r="AE2" s="17"/>
      <c r="AF2" s="21"/>
    </row>
    <row r="3" spans="1:36" x14ac:dyDescent="0.2">
      <c r="B3" s="1"/>
      <c r="X3" s="1"/>
    </row>
    <row r="4" spans="1:36" ht="25.5" x14ac:dyDescent="0.2">
      <c r="O4" s="53" t="s">
        <v>663</v>
      </c>
      <c r="P4" s="54"/>
      <c r="Q4" s="54"/>
      <c r="R4" s="54"/>
      <c r="S4" s="55"/>
      <c r="T4" s="54"/>
      <c r="U4" s="54"/>
      <c r="V4" s="54"/>
      <c r="W4" s="55"/>
      <c r="Y4" s="56" t="s">
        <v>62</v>
      </c>
      <c r="AA4" s="53" t="s">
        <v>595</v>
      </c>
      <c r="AB4" s="54"/>
      <c r="AC4" s="54"/>
      <c r="AD4" s="54"/>
      <c r="AE4" s="54"/>
      <c r="AF4" s="54"/>
      <c r="AG4" s="54"/>
      <c r="AH4" s="54"/>
      <c r="AI4" s="54"/>
      <c r="AJ4" s="54"/>
    </row>
    <row r="5" spans="1:36" ht="140.25" x14ac:dyDescent="0.2">
      <c r="A5" s="57"/>
      <c r="B5" s="34" t="s">
        <v>63</v>
      </c>
      <c r="C5" s="34" t="s">
        <v>34</v>
      </c>
      <c r="D5" s="34" t="s">
        <v>507</v>
      </c>
      <c r="E5" s="34" t="s">
        <v>580</v>
      </c>
      <c r="F5" s="34" t="s">
        <v>64</v>
      </c>
      <c r="G5" s="34" t="s">
        <v>65</v>
      </c>
      <c r="H5" s="34" t="s">
        <v>66</v>
      </c>
      <c r="I5" s="34" t="s">
        <v>67</v>
      </c>
      <c r="J5" s="34" t="s">
        <v>500</v>
      </c>
      <c r="K5" s="34" t="s">
        <v>68</v>
      </c>
      <c r="L5" s="34" t="s">
        <v>69</v>
      </c>
      <c r="M5" s="34" t="s">
        <v>660</v>
      </c>
      <c r="O5" s="59" t="s">
        <v>70</v>
      </c>
      <c r="P5" s="34" t="s">
        <v>518</v>
      </c>
      <c r="Q5" s="34" t="s">
        <v>581</v>
      </c>
      <c r="R5" s="34" t="s">
        <v>72</v>
      </c>
      <c r="S5" s="34" t="s">
        <v>519</v>
      </c>
      <c r="T5" s="34" t="s">
        <v>694</v>
      </c>
      <c r="U5" s="34" t="s">
        <v>695</v>
      </c>
      <c r="V5" s="34" t="s">
        <v>696</v>
      </c>
      <c r="W5" s="34" t="s">
        <v>697</v>
      </c>
      <c r="X5" s="34" t="s">
        <v>583</v>
      </c>
      <c r="Y5" s="34" t="s">
        <v>73</v>
      </c>
      <c r="AA5" s="34" t="s">
        <v>74</v>
      </c>
      <c r="AB5" s="34" t="s">
        <v>488</v>
      </c>
      <c r="AC5" s="35" t="s">
        <v>75</v>
      </c>
      <c r="AD5" s="34" t="s">
        <v>584</v>
      </c>
      <c r="AE5" s="34" t="s">
        <v>76</v>
      </c>
      <c r="AF5" s="34" t="s">
        <v>77</v>
      </c>
      <c r="AG5" s="35" t="s">
        <v>643</v>
      </c>
      <c r="AH5" s="34" t="s">
        <v>644</v>
      </c>
      <c r="AI5" s="34" t="s">
        <v>645</v>
      </c>
      <c r="AJ5" s="34" t="s">
        <v>646</v>
      </c>
    </row>
    <row r="6" spans="1:36" x14ac:dyDescent="0.2">
      <c r="A6" s="38" t="s">
        <v>78</v>
      </c>
      <c r="B6" s="37">
        <v>1</v>
      </c>
      <c r="C6" s="37">
        <v>2</v>
      </c>
      <c r="D6" s="37">
        <v>3</v>
      </c>
      <c r="E6" s="37">
        <v>4</v>
      </c>
      <c r="F6" s="37">
        <v>5</v>
      </c>
      <c r="G6" s="37">
        <v>6</v>
      </c>
      <c r="H6" s="37">
        <v>7</v>
      </c>
      <c r="I6" s="37">
        <f>H6+1</f>
        <v>8</v>
      </c>
      <c r="J6" s="37">
        <f t="shared" ref="J6:K6" si="0">I6+1</f>
        <v>9</v>
      </c>
      <c r="K6" s="37">
        <f t="shared" si="0"/>
        <v>10</v>
      </c>
      <c r="L6" s="37">
        <f t="shared" ref="L6:M6" si="1">K6+1</f>
        <v>11</v>
      </c>
      <c r="M6" s="37">
        <f t="shared" si="1"/>
        <v>12</v>
      </c>
      <c r="O6" s="37">
        <f>M6+1</f>
        <v>13</v>
      </c>
      <c r="P6" s="37">
        <f t="shared" ref="P6:Y6" si="2">O6+1</f>
        <v>14</v>
      </c>
      <c r="Q6" s="37">
        <f t="shared" si="2"/>
        <v>15</v>
      </c>
      <c r="R6" s="37">
        <f t="shared" si="2"/>
        <v>16</v>
      </c>
      <c r="S6" s="37">
        <f t="shared" si="2"/>
        <v>17</v>
      </c>
      <c r="T6" s="37">
        <f t="shared" ref="T6" si="3">S6+1</f>
        <v>18</v>
      </c>
      <c r="U6" s="37">
        <f t="shared" ref="U6" si="4">T6+1</f>
        <v>19</v>
      </c>
      <c r="V6" s="37">
        <f t="shared" ref="V6" si="5">U6+1</f>
        <v>20</v>
      </c>
      <c r="W6" s="37">
        <f t="shared" ref="W6" si="6">V6+1</f>
        <v>21</v>
      </c>
      <c r="X6" s="37">
        <f t="shared" ref="X6" si="7">W6+1</f>
        <v>22</v>
      </c>
      <c r="Y6" s="37">
        <f t="shared" si="2"/>
        <v>23</v>
      </c>
      <c r="AA6" s="37">
        <f>Y6+1</f>
        <v>24</v>
      </c>
      <c r="AB6" s="37">
        <f t="shared" ref="AB6:AJ6" si="8">AA6+1</f>
        <v>25</v>
      </c>
      <c r="AC6" s="37">
        <f t="shared" si="8"/>
        <v>26</v>
      </c>
      <c r="AD6" s="37">
        <f t="shared" si="8"/>
        <v>27</v>
      </c>
      <c r="AE6" s="37">
        <f t="shared" si="8"/>
        <v>28</v>
      </c>
      <c r="AF6" s="37">
        <f t="shared" si="8"/>
        <v>29</v>
      </c>
      <c r="AG6" s="37">
        <f t="shared" si="8"/>
        <v>30</v>
      </c>
      <c r="AH6" s="37">
        <f t="shared" si="8"/>
        <v>31</v>
      </c>
      <c r="AI6" s="37">
        <f t="shared" si="8"/>
        <v>32</v>
      </c>
      <c r="AJ6" s="37">
        <f t="shared" si="8"/>
        <v>33</v>
      </c>
    </row>
    <row r="7" spans="1:36" x14ac:dyDescent="0.2">
      <c r="A7" s="30">
        <v>1</v>
      </c>
      <c r="B7" s="404" t="str">
        <f>IFERROR(VLOOKUP(C7,'AM23.Entity Input'!D$18:F$1017,3,FALSE),"")</f>
        <v/>
      </c>
      <c r="C7" s="405"/>
      <c r="D7" s="372"/>
      <c r="E7" s="405"/>
      <c r="F7" s="406" t="str">
        <f>IFERROR(VLOOKUP(C7,'AM23.Entity Input'!D$18:G$1017,4,FALSE),"")</f>
        <v/>
      </c>
      <c r="G7" s="405"/>
      <c r="H7" s="405"/>
      <c r="I7" s="407"/>
      <c r="J7" s="372"/>
      <c r="K7" s="407"/>
      <c r="L7" s="407"/>
      <c r="M7" s="408">
        <f>IF(AND(J7="Y",OR(B7="Surplus Notes (or similar)",IFERROR(100%=VLOOKUP(D7,'AM23.Param'!$C$61:$P$114, COLUMNS('AM23.Param'!$C$60:$H$60), FALSE),FALSE))),L7,0)</f>
        <v>0</v>
      </c>
      <c r="O7" s="419"/>
      <c r="P7" s="419"/>
      <c r="Q7" s="419"/>
      <c r="R7" s="419"/>
      <c r="S7" s="419"/>
      <c r="T7" s="419"/>
      <c r="U7" s="419"/>
      <c r="V7" s="419"/>
      <c r="W7" s="419"/>
      <c r="X7" s="420" t="str">
        <f t="shared" ref="X7:X70" si="9">IF(AND(J7="Liability",OR(D7="Senior Debt",D7="Hybrid Instruments",D7 = "Other")),I7,"N/A")</f>
        <v>N/A</v>
      </c>
      <c r="Y7" s="420">
        <f t="shared" ref="Y7:Y70" si="10">IF(AA7,X7,0)</f>
        <v>0</v>
      </c>
      <c r="AA7" s="425" t="b">
        <f>AND(AB7:AF7)</f>
        <v>0</v>
      </c>
      <c r="AB7" s="425" t="b">
        <f>OR('AM23.Summary'!C$14="",'AM23.Summary'!C$14="Can Be Either",AND('AM23.Summary'!C$14="Must Be Structural",O7="Structural"),AND('AM23.Summary'!C$14="Must be Contractual",O7="Contractual"))</f>
        <v>1</v>
      </c>
      <c r="AC7" s="425" t="b">
        <f>OR('AM23.Summary'!C$15="",'AM23.Summary'!C$15="Can Be Y or N",AND('AM23.Summary'!C$15="Must Be Y",P7="Y"),AND('AM23.Summary'!C$15="Must be N",P7="N"))</f>
        <v>0</v>
      </c>
      <c r="AD7" s="425" t="b">
        <f>OR('AM23.Summary'!C$16="",'AM23.Summary'!C$16="Can Be Y or N",AND('AM23.Summary'!C$16="Must Be Y",Q7="Y"),AND('AM23.Summary'!C$16="Must be N",Q7="N"))</f>
        <v>0</v>
      </c>
      <c r="AE7" s="425" t="b">
        <f>OR('AM23.Summary'!C$17="",'AM23.Summary'!C$17="Can Be Y or N",AND('AM23.Summary'!C$17="Must Be Y",R7="Y"),AND('AM23.Summary'!C$17="Must be N",R7="N"))</f>
        <v>0</v>
      </c>
      <c r="AF7" s="425" t="b">
        <f>OR('AM23.Summary'!C$18="",'AM23.Summary'!C$18="Can Be Y or N",AND('AM23.Summary'!C$18="Must Be Y",S7="Y"),AND('AM23.Summary'!C$18="Must be N",S7="N"))</f>
        <v>1</v>
      </c>
      <c r="AG7" s="425" t="b">
        <f>OR('AM23.Summary'!C$19="",'AM23.Summary'!C$19="Can Be Y or N",AND('AM23.Summary'!C$19="Must Be Y",S7="Y"),AND('AM23.Summary'!C$19="Must be N",S7="N"))</f>
        <v>0</v>
      </c>
      <c r="AH7" s="425" t="b">
        <f>OR('AM23.Summary'!C$20="",'AM23.Summary'!C$20="Can Be Y or N",AND('AM23.Summary'!C$20="Must Be Y",S7="Y"),AND('AM23.Summary'!C$20="Must be N",S7="N"))</f>
        <v>0</v>
      </c>
      <c r="AI7" s="425" t="b">
        <f>OR('AM23.Summary'!C$21="",'AM23.Summary'!C$21="Can Be Y or N",AND('AM23.Summary'!C$21="Must Be Y",S7="Y"),AND('AM23.Summary'!C$21="Must be N",S7="N"))</f>
        <v>1</v>
      </c>
      <c r="AJ7" s="425" t="b">
        <f>OR('AM23.Summary'!C$22="",'AM23.Summary'!C$22="Can Be Y or N",AND('AM23.Summary'!C$22="Must Be Y",S7="Y"),AND('AM23.Summary'!C$22="Must be N",S7="N"))</f>
        <v>1</v>
      </c>
    </row>
    <row r="8" spans="1:36" x14ac:dyDescent="0.2">
      <c r="A8" s="30">
        <v>2</v>
      </c>
      <c r="B8" s="409" t="str">
        <f>IFERROR(VLOOKUP(C8,'AM23.Entity Input'!D$18:F$1017,3,FALSE),"")</f>
        <v/>
      </c>
      <c r="C8" s="410"/>
      <c r="D8" s="379"/>
      <c r="E8" s="410"/>
      <c r="F8" s="411" t="str">
        <f>IFERROR(VLOOKUP(C8,'AM23.Entity Input'!D$18:G$1017,4,FALSE),"")</f>
        <v/>
      </c>
      <c r="G8" s="410"/>
      <c r="H8" s="410"/>
      <c r="I8" s="412"/>
      <c r="J8" s="379"/>
      <c r="K8" s="412"/>
      <c r="L8" s="412"/>
      <c r="M8" s="413">
        <f>IF(AND(J8="Y",OR(B8="Surplus Notes (or similar)",IFERROR(100%=VLOOKUP(D8,'AM23.Param'!$C$61:$P$114, COLUMNS('AM23.Param'!$C$60:$H$60), FALSE),FALSE))),L8,0)</f>
        <v>0</v>
      </c>
      <c r="O8" s="421"/>
      <c r="P8" s="421"/>
      <c r="Q8" s="421"/>
      <c r="R8" s="421"/>
      <c r="S8" s="421"/>
      <c r="T8" s="421"/>
      <c r="U8" s="421"/>
      <c r="V8" s="421"/>
      <c r="W8" s="421"/>
      <c r="X8" s="422" t="str">
        <f t="shared" si="9"/>
        <v>N/A</v>
      </c>
      <c r="Y8" s="422">
        <f t="shared" si="10"/>
        <v>0</v>
      </c>
      <c r="AA8" s="426" t="b">
        <f t="shared" ref="AA8:AA71" si="11">AND(AB8:AF8)</f>
        <v>0</v>
      </c>
      <c r="AB8" s="426" t="b">
        <f>OR('AM23.Summary'!C$14="",'AM23.Summary'!C$14="Can Be Either",AND('AM23.Summary'!C$14="Must Be Structural",O8="Structural"),AND('AM23.Summary'!C$14="Must be Contractual",O8="Contractual"))</f>
        <v>1</v>
      </c>
      <c r="AC8" s="426" t="b">
        <f>OR('AM23.Summary'!C$15="",'AM23.Summary'!C$15="Can Be Y or N",AND('AM23.Summary'!C$15="Must Be Y",P8="Y"),AND('AM23.Summary'!C$15="Must be N",P8="N"))</f>
        <v>0</v>
      </c>
      <c r="AD8" s="426" t="b">
        <f>OR('AM23.Summary'!C$16="",'AM23.Summary'!C$16="Can Be Y or N",AND('AM23.Summary'!C$16="Must Be Y",Q8="Y"),AND('AM23.Summary'!C$16="Must be N",Q8="N"))</f>
        <v>0</v>
      </c>
      <c r="AE8" s="426" t="b">
        <f>OR('AM23.Summary'!C$17="",'AM23.Summary'!C$17="Can Be Y or N",AND('AM23.Summary'!C$17="Must Be Y",R8="Y"),AND('AM23.Summary'!C$17="Must be N",R8="N"))</f>
        <v>0</v>
      </c>
      <c r="AF8" s="426" t="b">
        <f>OR('AM23.Summary'!C$18="",'AM23.Summary'!C$18="Can Be Y or N",AND('AM23.Summary'!C$18="Must Be Y",S8="Y"),AND('AM23.Summary'!C$18="Must be N",S8="N"))</f>
        <v>1</v>
      </c>
      <c r="AG8" s="426" t="b">
        <f>OR('AM23.Summary'!C$19="",'AM23.Summary'!C$19="Can Be Y or N",AND('AM23.Summary'!C$19="Must Be Y",S8="Y"),AND('AM23.Summary'!C$19="Must be N",S8="N"))</f>
        <v>0</v>
      </c>
      <c r="AH8" s="426" t="b">
        <f>OR('AM23.Summary'!C$20="",'AM23.Summary'!C$20="Can Be Y or N",AND('AM23.Summary'!C$20="Must Be Y",S8="Y"),AND('AM23.Summary'!C$20="Must be N",S8="N"))</f>
        <v>0</v>
      </c>
      <c r="AI8" s="426" t="b">
        <f>OR('AM23.Summary'!C$21="",'AM23.Summary'!C$21="Can Be Y or N",AND('AM23.Summary'!C$21="Must Be Y",S8="Y"),AND('AM23.Summary'!C$21="Must be N",S8="N"))</f>
        <v>1</v>
      </c>
      <c r="AJ8" s="426" t="b">
        <f>OR('AM23.Summary'!C$22="",'AM23.Summary'!C$22="Can Be Y or N",AND('AM23.Summary'!C$22="Must Be Y",S8="Y"),AND('AM23.Summary'!C$22="Must be N",S8="N"))</f>
        <v>1</v>
      </c>
    </row>
    <row r="9" spans="1:36" x14ac:dyDescent="0.2">
      <c r="A9" s="30">
        <v>3</v>
      </c>
      <c r="B9" s="409" t="str">
        <f>IFERROR(VLOOKUP(C9,'AM23.Entity Input'!D$18:F$1017,3,FALSE),"")</f>
        <v/>
      </c>
      <c r="C9" s="410"/>
      <c r="D9" s="379"/>
      <c r="E9" s="410"/>
      <c r="F9" s="411" t="str">
        <f>IFERROR(VLOOKUP(C9,'AM23.Entity Input'!D$18:G$1017,4,FALSE),"")</f>
        <v/>
      </c>
      <c r="G9" s="410"/>
      <c r="H9" s="410"/>
      <c r="I9" s="412"/>
      <c r="J9" s="379"/>
      <c r="K9" s="412"/>
      <c r="L9" s="412"/>
      <c r="M9" s="413">
        <f>IF(AND(J9="Y",OR(B9="Surplus Notes (or similar)",IFERROR(100%=VLOOKUP(D9,'AM23.Param'!$C$61:$P$114, COLUMNS('AM23.Param'!$C$60:$H$60), FALSE),FALSE))),L9,0)</f>
        <v>0</v>
      </c>
      <c r="O9" s="421"/>
      <c r="P9" s="421"/>
      <c r="Q9" s="421"/>
      <c r="R9" s="421"/>
      <c r="S9" s="421"/>
      <c r="T9" s="421"/>
      <c r="U9" s="421"/>
      <c r="V9" s="421"/>
      <c r="W9" s="421"/>
      <c r="X9" s="422" t="str">
        <f t="shared" si="9"/>
        <v>N/A</v>
      </c>
      <c r="Y9" s="422">
        <f t="shared" si="10"/>
        <v>0</v>
      </c>
      <c r="AA9" s="426" t="b">
        <f t="shared" si="11"/>
        <v>0</v>
      </c>
      <c r="AB9" s="426" t="b">
        <f>OR('AM23.Summary'!C$14="",'AM23.Summary'!C$14="Can Be Either",AND('AM23.Summary'!C$14="Must Be Structural",O9="Structural"),AND('AM23.Summary'!C$14="Must be Contractual",O9="Contractual"))</f>
        <v>1</v>
      </c>
      <c r="AC9" s="426" t="b">
        <f>OR('AM23.Summary'!C$15="",'AM23.Summary'!C$15="Can Be Y or N",AND('AM23.Summary'!C$15="Must Be Y",P9="Y"),AND('AM23.Summary'!C$15="Must be N",P9="N"))</f>
        <v>0</v>
      </c>
      <c r="AD9" s="426" t="b">
        <f>OR('AM23.Summary'!C$16="",'AM23.Summary'!C$16="Can Be Y or N",AND('AM23.Summary'!C$16="Must Be Y",Q9="Y"),AND('AM23.Summary'!C$16="Must be N",Q9="N"))</f>
        <v>0</v>
      </c>
      <c r="AE9" s="426" t="b">
        <f>OR('AM23.Summary'!C$17="",'AM23.Summary'!C$17="Can Be Y or N",AND('AM23.Summary'!C$17="Must Be Y",R9="Y"),AND('AM23.Summary'!C$17="Must be N",R9="N"))</f>
        <v>0</v>
      </c>
      <c r="AF9" s="426" t="b">
        <f>OR('AM23.Summary'!C$18="",'AM23.Summary'!C$18="Can Be Y or N",AND('AM23.Summary'!C$18="Must Be Y",S9="Y"),AND('AM23.Summary'!C$18="Must be N",S9="N"))</f>
        <v>1</v>
      </c>
      <c r="AG9" s="426" t="b">
        <f>OR('AM23.Summary'!C$19="",'AM23.Summary'!C$19="Can Be Y or N",AND('AM23.Summary'!C$19="Must Be Y",S9="Y"),AND('AM23.Summary'!C$19="Must be N",S9="N"))</f>
        <v>0</v>
      </c>
      <c r="AH9" s="426" t="b">
        <f>OR('AM23.Summary'!C$20="",'AM23.Summary'!C$20="Can Be Y or N",AND('AM23.Summary'!C$20="Must Be Y",S9="Y"),AND('AM23.Summary'!C$20="Must be N",S9="N"))</f>
        <v>0</v>
      </c>
      <c r="AI9" s="426" t="b">
        <f>OR('AM23.Summary'!C$21="",'AM23.Summary'!C$21="Can Be Y or N",AND('AM23.Summary'!C$21="Must Be Y",S9="Y"),AND('AM23.Summary'!C$21="Must be N",S9="N"))</f>
        <v>1</v>
      </c>
      <c r="AJ9" s="426" t="b">
        <f>OR('AM23.Summary'!C$22="",'AM23.Summary'!C$22="Can Be Y or N",AND('AM23.Summary'!C$22="Must Be Y",S9="Y"),AND('AM23.Summary'!C$22="Must be N",S9="N"))</f>
        <v>1</v>
      </c>
    </row>
    <row r="10" spans="1:36" x14ac:dyDescent="0.2">
      <c r="A10" s="30">
        <v>4</v>
      </c>
      <c r="B10" s="409" t="str">
        <f>IFERROR(VLOOKUP(C10,'AM23.Entity Input'!D$18:F$1017,3,FALSE),"")</f>
        <v/>
      </c>
      <c r="C10" s="410"/>
      <c r="D10" s="379"/>
      <c r="E10" s="410"/>
      <c r="F10" s="411" t="str">
        <f>IFERROR(VLOOKUP(C10,'AM23.Entity Input'!D$18:G$1017,4,FALSE),"")</f>
        <v/>
      </c>
      <c r="G10" s="410"/>
      <c r="H10" s="410"/>
      <c r="I10" s="412"/>
      <c r="J10" s="379"/>
      <c r="K10" s="412"/>
      <c r="L10" s="412"/>
      <c r="M10" s="413">
        <f>IF(AND(J10="Y",OR(B10="Surplus Notes (or similar)",IFERROR(100%=VLOOKUP(D10,'AM23.Param'!$C$61:$P$114, COLUMNS('AM23.Param'!$C$60:$H$60), FALSE),FALSE))),L10,0)</f>
        <v>0</v>
      </c>
      <c r="O10" s="421"/>
      <c r="P10" s="421"/>
      <c r="Q10" s="421"/>
      <c r="R10" s="421"/>
      <c r="S10" s="421"/>
      <c r="T10" s="421"/>
      <c r="U10" s="421"/>
      <c r="V10" s="421"/>
      <c r="W10" s="421"/>
      <c r="X10" s="422" t="str">
        <f t="shared" si="9"/>
        <v>N/A</v>
      </c>
      <c r="Y10" s="422">
        <f t="shared" si="10"/>
        <v>0</v>
      </c>
      <c r="AA10" s="426" t="b">
        <f t="shared" si="11"/>
        <v>0</v>
      </c>
      <c r="AB10" s="426" t="b">
        <f>OR('AM23.Summary'!C$14="",'AM23.Summary'!C$14="Can Be Either",AND('AM23.Summary'!C$14="Must Be Structural",O10="Structural"),AND('AM23.Summary'!C$14="Must be Contractual",O10="Contractual"))</f>
        <v>1</v>
      </c>
      <c r="AC10" s="426" t="b">
        <f>OR('AM23.Summary'!C$15="",'AM23.Summary'!C$15="Can Be Y or N",AND('AM23.Summary'!C$15="Must Be Y",P10="Y"),AND('AM23.Summary'!C$15="Must be N",P10="N"))</f>
        <v>0</v>
      </c>
      <c r="AD10" s="426" t="b">
        <f>OR('AM23.Summary'!C$16="",'AM23.Summary'!C$16="Can Be Y or N",AND('AM23.Summary'!C$16="Must Be Y",Q10="Y"),AND('AM23.Summary'!C$16="Must be N",Q10="N"))</f>
        <v>0</v>
      </c>
      <c r="AE10" s="426" t="b">
        <f>OR('AM23.Summary'!C$17="",'AM23.Summary'!C$17="Can Be Y or N",AND('AM23.Summary'!C$17="Must Be Y",R10="Y"),AND('AM23.Summary'!C$17="Must be N",R10="N"))</f>
        <v>0</v>
      </c>
      <c r="AF10" s="426" t="b">
        <f>OR('AM23.Summary'!C$18="",'AM23.Summary'!C$18="Can Be Y or N",AND('AM23.Summary'!C$18="Must Be Y",S10="Y"),AND('AM23.Summary'!C$18="Must be N",S10="N"))</f>
        <v>1</v>
      </c>
      <c r="AG10" s="426" t="b">
        <f>OR('AM23.Summary'!C$19="",'AM23.Summary'!C$19="Can Be Y or N",AND('AM23.Summary'!C$19="Must Be Y",S10="Y"),AND('AM23.Summary'!C$19="Must be N",S10="N"))</f>
        <v>0</v>
      </c>
      <c r="AH10" s="426" t="b">
        <f>OR('AM23.Summary'!C$20="",'AM23.Summary'!C$20="Can Be Y or N",AND('AM23.Summary'!C$20="Must Be Y",S10="Y"),AND('AM23.Summary'!C$20="Must be N",S10="N"))</f>
        <v>0</v>
      </c>
      <c r="AI10" s="426" t="b">
        <f>OR('AM23.Summary'!C$21="",'AM23.Summary'!C$21="Can Be Y or N",AND('AM23.Summary'!C$21="Must Be Y",S10="Y"),AND('AM23.Summary'!C$21="Must be N",S10="N"))</f>
        <v>1</v>
      </c>
      <c r="AJ10" s="426" t="b">
        <f>OR('AM23.Summary'!C$22="",'AM23.Summary'!C$22="Can Be Y or N",AND('AM23.Summary'!C$22="Must Be Y",S10="Y"),AND('AM23.Summary'!C$22="Must be N",S10="N"))</f>
        <v>1</v>
      </c>
    </row>
    <row r="11" spans="1:36" x14ac:dyDescent="0.2">
      <c r="A11" s="30">
        <v>5</v>
      </c>
      <c r="B11" s="409" t="str">
        <f>IFERROR(VLOOKUP(C11,'AM23.Entity Input'!D$18:F$1017,3,FALSE),"")</f>
        <v/>
      </c>
      <c r="C11" s="410"/>
      <c r="D11" s="379"/>
      <c r="E11" s="410"/>
      <c r="F11" s="411" t="str">
        <f>IFERROR(VLOOKUP(C11,'AM23.Entity Input'!D$18:G$1017,4,FALSE),"")</f>
        <v/>
      </c>
      <c r="G11" s="410"/>
      <c r="H11" s="410"/>
      <c r="I11" s="412"/>
      <c r="J11" s="379"/>
      <c r="K11" s="412"/>
      <c r="L11" s="412"/>
      <c r="M11" s="413">
        <f>IF(AND(J11="Y",OR(B11="Surplus Notes (or similar)",IFERROR(100%=VLOOKUP(D11,'AM23.Param'!$C$61:$P$114, COLUMNS('AM23.Param'!$C$60:$H$60), FALSE),FALSE))),L11,0)</f>
        <v>0</v>
      </c>
      <c r="O11" s="421"/>
      <c r="P11" s="421"/>
      <c r="Q11" s="421"/>
      <c r="R11" s="421"/>
      <c r="S11" s="421"/>
      <c r="T11" s="421"/>
      <c r="U11" s="421"/>
      <c r="V11" s="421"/>
      <c r="W11" s="421"/>
      <c r="X11" s="422" t="str">
        <f t="shared" si="9"/>
        <v>N/A</v>
      </c>
      <c r="Y11" s="422">
        <f t="shared" si="10"/>
        <v>0</v>
      </c>
      <c r="AA11" s="426" t="b">
        <f t="shared" si="11"/>
        <v>0</v>
      </c>
      <c r="AB11" s="426" t="b">
        <f>OR('AM23.Summary'!C$14="",'AM23.Summary'!C$14="Can Be Either",AND('AM23.Summary'!C$14="Must Be Structural",O11="Structural"),AND('AM23.Summary'!C$14="Must be Contractual",O11="Contractual"))</f>
        <v>1</v>
      </c>
      <c r="AC11" s="426" t="b">
        <f>OR('AM23.Summary'!C$15="",'AM23.Summary'!C$15="Can Be Y or N",AND('AM23.Summary'!C$15="Must Be Y",P11="Y"),AND('AM23.Summary'!C$15="Must be N",P11="N"))</f>
        <v>0</v>
      </c>
      <c r="AD11" s="426" t="b">
        <f>OR('AM23.Summary'!C$16="",'AM23.Summary'!C$16="Can Be Y or N",AND('AM23.Summary'!C$16="Must Be Y",Q11="Y"),AND('AM23.Summary'!C$16="Must be N",Q11="N"))</f>
        <v>0</v>
      </c>
      <c r="AE11" s="426" t="b">
        <f>OR('AM23.Summary'!C$17="",'AM23.Summary'!C$17="Can Be Y or N",AND('AM23.Summary'!C$17="Must Be Y",R11="Y"),AND('AM23.Summary'!C$17="Must be N",R11="N"))</f>
        <v>0</v>
      </c>
      <c r="AF11" s="426" t="b">
        <f>OR('AM23.Summary'!C$18="",'AM23.Summary'!C$18="Can Be Y or N",AND('AM23.Summary'!C$18="Must Be Y",S11="Y"),AND('AM23.Summary'!C$18="Must be N",S11="N"))</f>
        <v>1</v>
      </c>
      <c r="AG11" s="426" t="b">
        <f>OR('AM23.Summary'!C$19="",'AM23.Summary'!C$19="Can Be Y or N",AND('AM23.Summary'!C$19="Must Be Y",S11="Y"),AND('AM23.Summary'!C$19="Must be N",S11="N"))</f>
        <v>0</v>
      </c>
      <c r="AH11" s="426" t="b">
        <f>OR('AM23.Summary'!C$20="",'AM23.Summary'!C$20="Can Be Y or N",AND('AM23.Summary'!C$20="Must Be Y",S11="Y"),AND('AM23.Summary'!C$20="Must be N",S11="N"))</f>
        <v>0</v>
      </c>
      <c r="AI11" s="426" t="b">
        <f>OR('AM23.Summary'!C$21="",'AM23.Summary'!C$21="Can Be Y or N",AND('AM23.Summary'!C$21="Must Be Y",S11="Y"),AND('AM23.Summary'!C$21="Must be N",S11="N"))</f>
        <v>1</v>
      </c>
      <c r="AJ11" s="426" t="b">
        <f>OR('AM23.Summary'!C$22="",'AM23.Summary'!C$22="Can Be Y or N",AND('AM23.Summary'!C$22="Must Be Y",S11="Y"),AND('AM23.Summary'!C$22="Must be N",S11="N"))</f>
        <v>1</v>
      </c>
    </row>
    <row r="12" spans="1:36" x14ac:dyDescent="0.2">
      <c r="A12" s="46">
        <v>6</v>
      </c>
      <c r="B12" s="409" t="str">
        <f>IFERROR(VLOOKUP(C12,'AM23.Entity Input'!D$18:F$1017,3,FALSE),"")</f>
        <v/>
      </c>
      <c r="C12" s="410"/>
      <c r="D12" s="379"/>
      <c r="E12" s="410"/>
      <c r="F12" s="411" t="str">
        <f>IFERROR(VLOOKUP(C12,'AM23.Entity Input'!D$18:G$1017,4,FALSE),"")</f>
        <v/>
      </c>
      <c r="G12" s="410"/>
      <c r="H12" s="410"/>
      <c r="I12" s="412"/>
      <c r="J12" s="379"/>
      <c r="K12" s="412"/>
      <c r="L12" s="412"/>
      <c r="M12" s="413">
        <f>IF(AND(J12="Y",OR(B12="Surplus Notes (or similar)",IFERROR(100%=VLOOKUP(D12,'AM23.Param'!$C$61:$P$114, COLUMNS('AM23.Param'!$C$60:$H$60), FALSE),FALSE))),L12,0)</f>
        <v>0</v>
      </c>
      <c r="O12" s="421"/>
      <c r="P12" s="421"/>
      <c r="Q12" s="421"/>
      <c r="R12" s="421"/>
      <c r="S12" s="421"/>
      <c r="T12" s="421"/>
      <c r="U12" s="421"/>
      <c r="V12" s="421"/>
      <c r="W12" s="421"/>
      <c r="X12" s="422" t="str">
        <f t="shared" si="9"/>
        <v>N/A</v>
      </c>
      <c r="Y12" s="422">
        <f t="shared" si="10"/>
        <v>0</v>
      </c>
      <c r="AA12" s="426" t="b">
        <f t="shared" si="11"/>
        <v>0</v>
      </c>
      <c r="AB12" s="426" t="b">
        <f>OR('AM23.Summary'!C$14="",'AM23.Summary'!C$14="Can Be Either",AND('AM23.Summary'!C$14="Must Be Structural",O12="Structural"),AND('AM23.Summary'!C$14="Must be Contractual",O12="Contractual"))</f>
        <v>1</v>
      </c>
      <c r="AC12" s="426" t="b">
        <f>OR('AM23.Summary'!C$15="",'AM23.Summary'!C$15="Can Be Y or N",AND('AM23.Summary'!C$15="Must Be Y",P12="Y"),AND('AM23.Summary'!C$15="Must be N",P12="N"))</f>
        <v>0</v>
      </c>
      <c r="AD12" s="426" t="b">
        <f>OR('AM23.Summary'!C$16="",'AM23.Summary'!C$16="Can Be Y or N",AND('AM23.Summary'!C$16="Must Be Y",Q12="Y"),AND('AM23.Summary'!C$16="Must be N",Q12="N"))</f>
        <v>0</v>
      </c>
      <c r="AE12" s="426" t="b">
        <f>OR('AM23.Summary'!C$17="",'AM23.Summary'!C$17="Can Be Y or N",AND('AM23.Summary'!C$17="Must Be Y",R12="Y"),AND('AM23.Summary'!C$17="Must be N",R12="N"))</f>
        <v>0</v>
      </c>
      <c r="AF12" s="426" t="b">
        <f>OR('AM23.Summary'!C$18="",'AM23.Summary'!C$18="Can Be Y or N",AND('AM23.Summary'!C$18="Must Be Y",S12="Y"),AND('AM23.Summary'!C$18="Must be N",S12="N"))</f>
        <v>1</v>
      </c>
      <c r="AG12" s="426" t="b">
        <f>OR('AM23.Summary'!C$19="",'AM23.Summary'!C$19="Can Be Y or N",AND('AM23.Summary'!C$19="Must Be Y",S12="Y"),AND('AM23.Summary'!C$19="Must be N",S12="N"))</f>
        <v>0</v>
      </c>
      <c r="AH12" s="426" t="b">
        <f>OR('AM23.Summary'!C$20="",'AM23.Summary'!C$20="Can Be Y or N",AND('AM23.Summary'!C$20="Must Be Y",S12="Y"),AND('AM23.Summary'!C$20="Must be N",S12="N"))</f>
        <v>0</v>
      </c>
      <c r="AI12" s="426" t="b">
        <f>OR('AM23.Summary'!C$21="",'AM23.Summary'!C$21="Can Be Y or N",AND('AM23.Summary'!C$21="Must Be Y",S12="Y"),AND('AM23.Summary'!C$21="Must be N",S12="N"))</f>
        <v>1</v>
      </c>
      <c r="AJ12" s="426" t="b">
        <f>OR('AM23.Summary'!C$22="",'AM23.Summary'!C$22="Can Be Y or N",AND('AM23.Summary'!C$22="Must Be Y",S12="Y"),AND('AM23.Summary'!C$22="Must be N",S12="N"))</f>
        <v>1</v>
      </c>
    </row>
    <row r="13" spans="1:36" x14ac:dyDescent="0.2">
      <c r="A13" s="46">
        <v>7</v>
      </c>
      <c r="B13" s="409" t="str">
        <f>IFERROR(VLOOKUP(C13,'AM23.Entity Input'!D$18:F$1017,3,FALSE),"")</f>
        <v/>
      </c>
      <c r="C13" s="410"/>
      <c r="D13" s="379"/>
      <c r="E13" s="410"/>
      <c r="F13" s="411" t="str">
        <f>IFERROR(VLOOKUP(C13,'AM23.Entity Input'!D$18:G$1017,4,FALSE),"")</f>
        <v/>
      </c>
      <c r="G13" s="410"/>
      <c r="H13" s="410"/>
      <c r="I13" s="412"/>
      <c r="J13" s="379"/>
      <c r="K13" s="412"/>
      <c r="L13" s="412"/>
      <c r="M13" s="413">
        <f>IF(AND(J13="Y",OR(B13="Surplus Notes (or similar)",IFERROR(100%=VLOOKUP(D13,'AM23.Param'!$C$61:$P$114, COLUMNS('AM23.Param'!$C$60:$H$60), FALSE),FALSE))),L13,0)</f>
        <v>0</v>
      </c>
      <c r="O13" s="421"/>
      <c r="P13" s="421"/>
      <c r="Q13" s="421"/>
      <c r="R13" s="421"/>
      <c r="S13" s="421"/>
      <c r="T13" s="421"/>
      <c r="U13" s="421"/>
      <c r="V13" s="421"/>
      <c r="W13" s="421"/>
      <c r="X13" s="422" t="str">
        <f t="shared" si="9"/>
        <v>N/A</v>
      </c>
      <c r="Y13" s="422">
        <f t="shared" si="10"/>
        <v>0</v>
      </c>
      <c r="AA13" s="426" t="b">
        <f t="shared" si="11"/>
        <v>0</v>
      </c>
      <c r="AB13" s="426" t="b">
        <f>OR('AM23.Summary'!C$14="",'AM23.Summary'!C$14="Can Be Either",AND('AM23.Summary'!C$14="Must Be Structural",O13="Structural"),AND('AM23.Summary'!C$14="Must be Contractual",O13="Contractual"))</f>
        <v>1</v>
      </c>
      <c r="AC13" s="426" t="b">
        <f>OR('AM23.Summary'!C$15="",'AM23.Summary'!C$15="Can Be Y or N",AND('AM23.Summary'!C$15="Must Be Y",P13="Y"),AND('AM23.Summary'!C$15="Must be N",P13="N"))</f>
        <v>0</v>
      </c>
      <c r="AD13" s="426" t="b">
        <f>OR('AM23.Summary'!C$16="",'AM23.Summary'!C$16="Can Be Y or N",AND('AM23.Summary'!C$16="Must Be Y",Q13="Y"),AND('AM23.Summary'!C$16="Must be N",Q13="N"))</f>
        <v>0</v>
      </c>
      <c r="AE13" s="426" t="b">
        <f>OR('AM23.Summary'!C$17="",'AM23.Summary'!C$17="Can Be Y or N",AND('AM23.Summary'!C$17="Must Be Y",R13="Y"),AND('AM23.Summary'!C$17="Must be N",R13="N"))</f>
        <v>0</v>
      </c>
      <c r="AF13" s="426" t="b">
        <f>OR('AM23.Summary'!C$18="",'AM23.Summary'!C$18="Can Be Y or N",AND('AM23.Summary'!C$18="Must Be Y",S13="Y"),AND('AM23.Summary'!C$18="Must be N",S13="N"))</f>
        <v>1</v>
      </c>
      <c r="AG13" s="426" t="b">
        <f>OR('AM23.Summary'!C$19="",'AM23.Summary'!C$19="Can Be Y or N",AND('AM23.Summary'!C$19="Must Be Y",S13="Y"),AND('AM23.Summary'!C$19="Must be N",S13="N"))</f>
        <v>0</v>
      </c>
      <c r="AH13" s="426" t="b">
        <f>OR('AM23.Summary'!C$20="",'AM23.Summary'!C$20="Can Be Y or N",AND('AM23.Summary'!C$20="Must Be Y",S13="Y"),AND('AM23.Summary'!C$20="Must be N",S13="N"))</f>
        <v>0</v>
      </c>
      <c r="AI13" s="426" t="b">
        <f>OR('AM23.Summary'!C$21="",'AM23.Summary'!C$21="Can Be Y or N",AND('AM23.Summary'!C$21="Must Be Y",S13="Y"),AND('AM23.Summary'!C$21="Must be N",S13="N"))</f>
        <v>1</v>
      </c>
      <c r="AJ13" s="426" t="b">
        <f>OR('AM23.Summary'!C$22="",'AM23.Summary'!C$22="Can Be Y or N",AND('AM23.Summary'!C$22="Must Be Y",S13="Y"),AND('AM23.Summary'!C$22="Must be N",S13="N"))</f>
        <v>1</v>
      </c>
    </row>
    <row r="14" spans="1:36" x14ac:dyDescent="0.2">
      <c r="A14" s="46">
        <v>8</v>
      </c>
      <c r="B14" s="409" t="str">
        <f>IFERROR(VLOOKUP(C14,'AM23.Entity Input'!D$18:F$1017,3,FALSE),"")</f>
        <v/>
      </c>
      <c r="C14" s="410"/>
      <c r="D14" s="379"/>
      <c r="E14" s="410"/>
      <c r="F14" s="411" t="str">
        <f>IFERROR(VLOOKUP(C14,'AM23.Entity Input'!D$18:G$1017,4,FALSE),"")</f>
        <v/>
      </c>
      <c r="G14" s="410"/>
      <c r="H14" s="410"/>
      <c r="I14" s="412"/>
      <c r="J14" s="379"/>
      <c r="K14" s="412"/>
      <c r="L14" s="412"/>
      <c r="M14" s="413">
        <f>IF(AND(J14="Y",OR(B14="Surplus Notes (or similar)",IFERROR(100%=VLOOKUP(D14,'AM23.Param'!$C$61:$P$114, COLUMNS('AM23.Param'!$C$60:$H$60), FALSE),FALSE))),L14,0)</f>
        <v>0</v>
      </c>
      <c r="O14" s="421"/>
      <c r="P14" s="421"/>
      <c r="Q14" s="421"/>
      <c r="R14" s="421"/>
      <c r="S14" s="421"/>
      <c r="T14" s="421"/>
      <c r="U14" s="421"/>
      <c r="V14" s="421"/>
      <c r="W14" s="421"/>
      <c r="X14" s="422" t="str">
        <f t="shared" si="9"/>
        <v>N/A</v>
      </c>
      <c r="Y14" s="422">
        <f t="shared" si="10"/>
        <v>0</v>
      </c>
      <c r="AA14" s="426" t="b">
        <f t="shared" si="11"/>
        <v>0</v>
      </c>
      <c r="AB14" s="426" t="b">
        <f>OR('AM23.Summary'!C$14="",'AM23.Summary'!C$14="Can Be Either",AND('AM23.Summary'!C$14="Must Be Structural",O14="Structural"),AND('AM23.Summary'!C$14="Must be Contractual",O14="Contractual"))</f>
        <v>1</v>
      </c>
      <c r="AC14" s="426" t="b">
        <f>OR('AM23.Summary'!C$15="",'AM23.Summary'!C$15="Can Be Y or N",AND('AM23.Summary'!C$15="Must Be Y",P14="Y"),AND('AM23.Summary'!C$15="Must be N",P14="N"))</f>
        <v>0</v>
      </c>
      <c r="AD14" s="426" t="b">
        <f>OR('AM23.Summary'!C$16="",'AM23.Summary'!C$16="Can Be Y or N",AND('AM23.Summary'!C$16="Must Be Y",Q14="Y"),AND('AM23.Summary'!C$16="Must be N",Q14="N"))</f>
        <v>0</v>
      </c>
      <c r="AE14" s="426" t="b">
        <f>OR('AM23.Summary'!C$17="",'AM23.Summary'!C$17="Can Be Y or N",AND('AM23.Summary'!C$17="Must Be Y",R14="Y"),AND('AM23.Summary'!C$17="Must be N",R14="N"))</f>
        <v>0</v>
      </c>
      <c r="AF14" s="426" t="b">
        <f>OR('AM23.Summary'!C$18="",'AM23.Summary'!C$18="Can Be Y or N",AND('AM23.Summary'!C$18="Must Be Y",S14="Y"),AND('AM23.Summary'!C$18="Must be N",S14="N"))</f>
        <v>1</v>
      </c>
      <c r="AG14" s="426" t="b">
        <f>OR('AM23.Summary'!C$19="",'AM23.Summary'!C$19="Can Be Y or N",AND('AM23.Summary'!C$19="Must Be Y",S14="Y"),AND('AM23.Summary'!C$19="Must be N",S14="N"))</f>
        <v>0</v>
      </c>
      <c r="AH14" s="426" t="b">
        <f>OR('AM23.Summary'!C$20="",'AM23.Summary'!C$20="Can Be Y or N",AND('AM23.Summary'!C$20="Must Be Y",S14="Y"),AND('AM23.Summary'!C$20="Must be N",S14="N"))</f>
        <v>0</v>
      </c>
      <c r="AI14" s="426" t="b">
        <f>OR('AM23.Summary'!C$21="",'AM23.Summary'!C$21="Can Be Y or N",AND('AM23.Summary'!C$21="Must Be Y",S14="Y"),AND('AM23.Summary'!C$21="Must be N",S14="N"))</f>
        <v>1</v>
      </c>
      <c r="AJ14" s="426" t="b">
        <f>OR('AM23.Summary'!C$22="",'AM23.Summary'!C$22="Can Be Y or N",AND('AM23.Summary'!C$22="Must Be Y",S14="Y"),AND('AM23.Summary'!C$22="Must be N",S14="N"))</f>
        <v>1</v>
      </c>
    </row>
    <row r="15" spans="1:36" x14ac:dyDescent="0.2">
      <c r="A15" s="46">
        <v>9</v>
      </c>
      <c r="B15" s="409" t="str">
        <f>IFERROR(VLOOKUP(C15,'AM23.Entity Input'!D$18:F$1017,3,FALSE),"")</f>
        <v/>
      </c>
      <c r="C15" s="410"/>
      <c r="D15" s="379"/>
      <c r="E15" s="410"/>
      <c r="F15" s="411" t="str">
        <f>IFERROR(VLOOKUP(C15,'AM23.Entity Input'!D$18:G$1017,4,FALSE),"")</f>
        <v/>
      </c>
      <c r="G15" s="410"/>
      <c r="H15" s="410"/>
      <c r="I15" s="412"/>
      <c r="J15" s="379"/>
      <c r="K15" s="412"/>
      <c r="L15" s="412"/>
      <c r="M15" s="413">
        <f>IF(AND(J15="Y",OR(B15="Surplus Notes (or similar)",IFERROR(100%=VLOOKUP(D15,'AM23.Param'!$C$61:$P$114, COLUMNS('AM23.Param'!$C$60:$H$60), FALSE),FALSE))),L15,0)</f>
        <v>0</v>
      </c>
      <c r="O15" s="421"/>
      <c r="P15" s="421"/>
      <c r="Q15" s="421"/>
      <c r="R15" s="421"/>
      <c r="S15" s="421"/>
      <c r="T15" s="421"/>
      <c r="U15" s="421"/>
      <c r="V15" s="421"/>
      <c r="W15" s="421"/>
      <c r="X15" s="422" t="str">
        <f t="shared" si="9"/>
        <v>N/A</v>
      </c>
      <c r="Y15" s="422">
        <f t="shared" si="10"/>
        <v>0</v>
      </c>
      <c r="AA15" s="426" t="b">
        <f t="shared" si="11"/>
        <v>0</v>
      </c>
      <c r="AB15" s="426" t="b">
        <f>OR('AM23.Summary'!C$14="",'AM23.Summary'!C$14="Can Be Either",AND('AM23.Summary'!C$14="Must Be Structural",O15="Structural"),AND('AM23.Summary'!C$14="Must be Contractual",O15="Contractual"))</f>
        <v>1</v>
      </c>
      <c r="AC15" s="426" t="b">
        <f>OR('AM23.Summary'!C$15="",'AM23.Summary'!C$15="Can Be Y or N",AND('AM23.Summary'!C$15="Must Be Y",P15="Y"),AND('AM23.Summary'!C$15="Must be N",P15="N"))</f>
        <v>0</v>
      </c>
      <c r="AD15" s="426" t="b">
        <f>OR('AM23.Summary'!C$16="",'AM23.Summary'!C$16="Can Be Y or N",AND('AM23.Summary'!C$16="Must Be Y",Q15="Y"),AND('AM23.Summary'!C$16="Must be N",Q15="N"))</f>
        <v>0</v>
      </c>
      <c r="AE15" s="426" t="b">
        <f>OR('AM23.Summary'!C$17="",'AM23.Summary'!C$17="Can Be Y or N",AND('AM23.Summary'!C$17="Must Be Y",R15="Y"),AND('AM23.Summary'!C$17="Must be N",R15="N"))</f>
        <v>0</v>
      </c>
      <c r="AF15" s="426" t="b">
        <f>OR('AM23.Summary'!C$18="",'AM23.Summary'!C$18="Can Be Y or N",AND('AM23.Summary'!C$18="Must Be Y",S15="Y"),AND('AM23.Summary'!C$18="Must be N",S15="N"))</f>
        <v>1</v>
      </c>
      <c r="AG15" s="426" t="b">
        <f>OR('AM23.Summary'!C$19="",'AM23.Summary'!C$19="Can Be Y or N",AND('AM23.Summary'!C$19="Must Be Y",S15="Y"),AND('AM23.Summary'!C$19="Must be N",S15="N"))</f>
        <v>0</v>
      </c>
      <c r="AH15" s="426" t="b">
        <f>OR('AM23.Summary'!C$20="",'AM23.Summary'!C$20="Can Be Y or N",AND('AM23.Summary'!C$20="Must Be Y",S15="Y"),AND('AM23.Summary'!C$20="Must be N",S15="N"))</f>
        <v>0</v>
      </c>
      <c r="AI15" s="426" t="b">
        <f>OR('AM23.Summary'!C$21="",'AM23.Summary'!C$21="Can Be Y or N",AND('AM23.Summary'!C$21="Must Be Y",S15="Y"),AND('AM23.Summary'!C$21="Must be N",S15="N"))</f>
        <v>1</v>
      </c>
      <c r="AJ15" s="426" t="b">
        <f>OR('AM23.Summary'!C$22="",'AM23.Summary'!C$22="Can Be Y or N",AND('AM23.Summary'!C$22="Must Be Y",S15="Y"),AND('AM23.Summary'!C$22="Must be N",S15="N"))</f>
        <v>1</v>
      </c>
    </row>
    <row r="16" spans="1:36" x14ac:dyDescent="0.2">
      <c r="A16" s="46">
        <v>10</v>
      </c>
      <c r="B16" s="409" t="str">
        <f>IFERROR(VLOOKUP(C16,'AM23.Entity Input'!D$18:F$1017,3,FALSE),"")</f>
        <v/>
      </c>
      <c r="C16" s="410"/>
      <c r="D16" s="379"/>
      <c r="E16" s="410"/>
      <c r="F16" s="411" t="str">
        <f>IFERROR(VLOOKUP(C16,'AM23.Entity Input'!D$18:G$1017,4,FALSE),"")</f>
        <v/>
      </c>
      <c r="G16" s="410"/>
      <c r="H16" s="410"/>
      <c r="I16" s="412"/>
      <c r="J16" s="379"/>
      <c r="K16" s="412"/>
      <c r="L16" s="412"/>
      <c r="M16" s="413">
        <f>IF(AND(J16="Y",OR(B16="Surplus Notes (or similar)",IFERROR(100%=VLOOKUP(D16,'AM23.Param'!$C$61:$P$114, COLUMNS('AM23.Param'!$C$60:$H$60), FALSE),FALSE))),L16,0)</f>
        <v>0</v>
      </c>
      <c r="O16" s="421"/>
      <c r="P16" s="421"/>
      <c r="Q16" s="421"/>
      <c r="R16" s="421"/>
      <c r="S16" s="421"/>
      <c r="T16" s="421"/>
      <c r="U16" s="421"/>
      <c r="V16" s="421"/>
      <c r="W16" s="421"/>
      <c r="X16" s="422" t="str">
        <f t="shared" si="9"/>
        <v>N/A</v>
      </c>
      <c r="Y16" s="422">
        <f t="shared" si="10"/>
        <v>0</v>
      </c>
      <c r="AA16" s="426" t="b">
        <f t="shared" si="11"/>
        <v>0</v>
      </c>
      <c r="AB16" s="426" t="b">
        <f>OR('AM23.Summary'!C$14="",'AM23.Summary'!C$14="Can Be Either",AND('AM23.Summary'!C$14="Must Be Structural",O16="Structural"),AND('AM23.Summary'!C$14="Must be Contractual",O16="Contractual"))</f>
        <v>1</v>
      </c>
      <c r="AC16" s="426" t="b">
        <f>OR('AM23.Summary'!C$15="",'AM23.Summary'!C$15="Can Be Y or N",AND('AM23.Summary'!C$15="Must Be Y",P16="Y"),AND('AM23.Summary'!C$15="Must be N",P16="N"))</f>
        <v>0</v>
      </c>
      <c r="AD16" s="426" t="b">
        <f>OR('AM23.Summary'!C$16="",'AM23.Summary'!C$16="Can Be Y or N",AND('AM23.Summary'!C$16="Must Be Y",Q16="Y"),AND('AM23.Summary'!C$16="Must be N",Q16="N"))</f>
        <v>0</v>
      </c>
      <c r="AE16" s="426" t="b">
        <f>OR('AM23.Summary'!C$17="",'AM23.Summary'!C$17="Can Be Y or N",AND('AM23.Summary'!C$17="Must Be Y",R16="Y"),AND('AM23.Summary'!C$17="Must be N",R16="N"))</f>
        <v>0</v>
      </c>
      <c r="AF16" s="426" t="b">
        <f>OR('AM23.Summary'!C$18="",'AM23.Summary'!C$18="Can Be Y or N",AND('AM23.Summary'!C$18="Must Be Y",S16="Y"),AND('AM23.Summary'!C$18="Must be N",S16="N"))</f>
        <v>1</v>
      </c>
      <c r="AG16" s="426" t="b">
        <f>OR('AM23.Summary'!C$19="",'AM23.Summary'!C$19="Can Be Y or N",AND('AM23.Summary'!C$19="Must Be Y",S16="Y"),AND('AM23.Summary'!C$19="Must be N",S16="N"))</f>
        <v>0</v>
      </c>
      <c r="AH16" s="426" t="b">
        <f>OR('AM23.Summary'!C$20="",'AM23.Summary'!C$20="Can Be Y or N",AND('AM23.Summary'!C$20="Must Be Y",S16="Y"),AND('AM23.Summary'!C$20="Must be N",S16="N"))</f>
        <v>0</v>
      </c>
      <c r="AI16" s="426" t="b">
        <f>OR('AM23.Summary'!C$21="",'AM23.Summary'!C$21="Can Be Y or N",AND('AM23.Summary'!C$21="Must Be Y",S16="Y"),AND('AM23.Summary'!C$21="Must be N",S16="N"))</f>
        <v>1</v>
      </c>
      <c r="AJ16" s="426" t="b">
        <f>OR('AM23.Summary'!C$22="",'AM23.Summary'!C$22="Can Be Y or N",AND('AM23.Summary'!C$22="Must Be Y",S16="Y"),AND('AM23.Summary'!C$22="Must be N",S16="N"))</f>
        <v>1</v>
      </c>
    </row>
    <row r="17" spans="1:36" x14ac:dyDescent="0.2">
      <c r="A17" s="46">
        <v>11</v>
      </c>
      <c r="B17" s="409" t="str">
        <f>IFERROR(VLOOKUP(C17,'AM23.Entity Input'!D$18:F$1017,3,FALSE),"")</f>
        <v/>
      </c>
      <c r="C17" s="410"/>
      <c r="D17" s="379"/>
      <c r="E17" s="410"/>
      <c r="F17" s="411" t="str">
        <f>IFERROR(VLOOKUP(C17,'AM23.Entity Input'!D$18:G$1017,4,FALSE),"")</f>
        <v/>
      </c>
      <c r="G17" s="410"/>
      <c r="H17" s="410"/>
      <c r="I17" s="412"/>
      <c r="J17" s="379"/>
      <c r="K17" s="412"/>
      <c r="L17" s="412"/>
      <c r="M17" s="413">
        <f>IF(AND(J17="Y",OR(B17="Surplus Notes (or similar)",IFERROR(100%=VLOOKUP(D17,'AM23.Param'!$C$61:$P$114, COLUMNS('AM23.Param'!$C$60:$H$60), FALSE),FALSE))),L17,0)</f>
        <v>0</v>
      </c>
      <c r="O17" s="421"/>
      <c r="P17" s="421"/>
      <c r="Q17" s="421"/>
      <c r="R17" s="421"/>
      <c r="S17" s="421"/>
      <c r="T17" s="421"/>
      <c r="U17" s="421"/>
      <c r="V17" s="421"/>
      <c r="W17" s="421"/>
      <c r="X17" s="422" t="str">
        <f t="shared" si="9"/>
        <v>N/A</v>
      </c>
      <c r="Y17" s="422">
        <f t="shared" si="10"/>
        <v>0</v>
      </c>
      <c r="AA17" s="426" t="b">
        <f t="shared" si="11"/>
        <v>0</v>
      </c>
      <c r="AB17" s="426" t="b">
        <f>OR('AM23.Summary'!C$14="",'AM23.Summary'!C$14="Can Be Either",AND('AM23.Summary'!C$14="Must Be Structural",O17="Structural"),AND('AM23.Summary'!C$14="Must be Contractual",O17="Contractual"))</f>
        <v>1</v>
      </c>
      <c r="AC17" s="426" t="b">
        <f>OR('AM23.Summary'!C$15="",'AM23.Summary'!C$15="Can Be Y or N",AND('AM23.Summary'!C$15="Must Be Y",P17="Y"),AND('AM23.Summary'!C$15="Must be N",P17="N"))</f>
        <v>0</v>
      </c>
      <c r="AD17" s="426" t="b">
        <f>OR('AM23.Summary'!C$16="",'AM23.Summary'!C$16="Can Be Y or N",AND('AM23.Summary'!C$16="Must Be Y",Q17="Y"),AND('AM23.Summary'!C$16="Must be N",Q17="N"))</f>
        <v>0</v>
      </c>
      <c r="AE17" s="426" t="b">
        <f>OR('AM23.Summary'!C$17="",'AM23.Summary'!C$17="Can Be Y or N",AND('AM23.Summary'!C$17="Must Be Y",R17="Y"),AND('AM23.Summary'!C$17="Must be N",R17="N"))</f>
        <v>0</v>
      </c>
      <c r="AF17" s="426" t="b">
        <f>OR('AM23.Summary'!C$18="",'AM23.Summary'!C$18="Can Be Y or N",AND('AM23.Summary'!C$18="Must Be Y",S17="Y"),AND('AM23.Summary'!C$18="Must be N",S17="N"))</f>
        <v>1</v>
      </c>
      <c r="AG17" s="426" t="b">
        <f>OR('AM23.Summary'!C$19="",'AM23.Summary'!C$19="Can Be Y or N",AND('AM23.Summary'!C$19="Must Be Y",S17="Y"),AND('AM23.Summary'!C$19="Must be N",S17="N"))</f>
        <v>0</v>
      </c>
      <c r="AH17" s="426" t="b">
        <f>OR('AM23.Summary'!C$20="",'AM23.Summary'!C$20="Can Be Y or N",AND('AM23.Summary'!C$20="Must Be Y",S17="Y"),AND('AM23.Summary'!C$20="Must be N",S17="N"))</f>
        <v>0</v>
      </c>
      <c r="AI17" s="426" t="b">
        <f>OR('AM23.Summary'!C$21="",'AM23.Summary'!C$21="Can Be Y or N",AND('AM23.Summary'!C$21="Must Be Y",S17="Y"),AND('AM23.Summary'!C$21="Must be N",S17="N"))</f>
        <v>1</v>
      </c>
      <c r="AJ17" s="426" t="b">
        <f>OR('AM23.Summary'!C$22="",'AM23.Summary'!C$22="Can Be Y or N",AND('AM23.Summary'!C$22="Must Be Y",S17="Y"),AND('AM23.Summary'!C$22="Must be N",S17="N"))</f>
        <v>1</v>
      </c>
    </row>
    <row r="18" spans="1:36" x14ac:dyDescent="0.2">
      <c r="A18" s="46">
        <v>12</v>
      </c>
      <c r="B18" s="409" t="str">
        <f>IFERROR(VLOOKUP(C18,'AM23.Entity Input'!D$18:F$1017,3,FALSE),"")</f>
        <v/>
      </c>
      <c r="C18" s="410"/>
      <c r="D18" s="379"/>
      <c r="E18" s="410"/>
      <c r="F18" s="411" t="str">
        <f>IFERROR(VLOOKUP(C18,'AM23.Entity Input'!D$18:G$1017,4,FALSE),"")</f>
        <v/>
      </c>
      <c r="G18" s="410"/>
      <c r="H18" s="410"/>
      <c r="I18" s="412"/>
      <c r="J18" s="379"/>
      <c r="K18" s="412"/>
      <c r="L18" s="412"/>
      <c r="M18" s="413">
        <f>IF(AND(J18="Y",OR(B18="Surplus Notes (or similar)",IFERROR(100%=VLOOKUP(D18,'AM23.Param'!$C$61:$P$114, COLUMNS('AM23.Param'!$C$60:$H$60), FALSE),FALSE))),L18,0)</f>
        <v>0</v>
      </c>
      <c r="O18" s="421"/>
      <c r="P18" s="421"/>
      <c r="Q18" s="421"/>
      <c r="R18" s="421"/>
      <c r="S18" s="421"/>
      <c r="T18" s="421"/>
      <c r="U18" s="421"/>
      <c r="V18" s="421"/>
      <c r="W18" s="421"/>
      <c r="X18" s="422" t="str">
        <f t="shared" si="9"/>
        <v>N/A</v>
      </c>
      <c r="Y18" s="422">
        <f t="shared" si="10"/>
        <v>0</v>
      </c>
      <c r="AA18" s="426" t="b">
        <f t="shared" si="11"/>
        <v>0</v>
      </c>
      <c r="AB18" s="426" t="b">
        <f>OR('AM23.Summary'!C$14="",'AM23.Summary'!C$14="Can Be Either",AND('AM23.Summary'!C$14="Must Be Structural",O18="Structural"),AND('AM23.Summary'!C$14="Must be Contractual",O18="Contractual"))</f>
        <v>1</v>
      </c>
      <c r="AC18" s="426" t="b">
        <f>OR('AM23.Summary'!C$15="",'AM23.Summary'!C$15="Can Be Y or N",AND('AM23.Summary'!C$15="Must Be Y",P18="Y"),AND('AM23.Summary'!C$15="Must be N",P18="N"))</f>
        <v>0</v>
      </c>
      <c r="AD18" s="426" t="b">
        <f>OR('AM23.Summary'!C$16="",'AM23.Summary'!C$16="Can Be Y or N",AND('AM23.Summary'!C$16="Must Be Y",Q18="Y"),AND('AM23.Summary'!C$16="Must be N",Q18="N"))</f>
        <v>0</v>
      </c>
      <c r="AE18" s="426" t="b">
        <f>OR('AM23.Summary'!C$17="",'AM23.Summary'!C$17="Can Be Y or N",AND('AM23.Summary'!C$17="Must Be Y",R18="Y"),AND('AM23.Summary'!C$17="Must be N",R18="N"))</f>
        <v>0</v>
      </c>
      <c r="AF18" s="426" t="b">
        <f>OR('AM23.Summary'!C$18="",'AM23.Summary'!C$18="Can Be Y or N",AND('AM23.Summary'!C$18="Must Be Y",S18="Y"),AND('AM23.Summary'!C$18="Must be N",S18="N"))</f>
        <v>1</v>
      </c>
      <c r="AG18" s="426" t="b">
        <f>OR('AM23.Summary'!C$19="",'AM23.Summary'!C$19="Can Be Y or N",AND('AM23.Summary'!C$19="Must Be Y",S18="Y"),AND('AM23.Summary'!C$19="Must be N",S18="N"))</f>
        <v>0</v>
      </c>
      <c r="AH18" s="426" t="b">
        <f>OR('AM23.Summary'!C$20="",'AM23.Summary'!C$20="Can Be Y or N",AND('AM23.Summary'!C$20="Must Be Y",S18="Y"),AND('AM23.Summary'!C$20="Must be N",S18="N"))</f>
        <v>0</v>
      </c>
      <c r="AI18" s="426" t="b">
        <f>OR('AM23.Summary'!C$21="",'AM23.Summary'!C$21="Can Be Y or N",AND('AM23.Summary'!C$21="Must Be Y",S18="Y"),AND('AM23.Summary'!C$21="Must be N",S18="N"))</f>
        <v>1</v>
      </c>
      <c r="AJ18" s="426" t="b">
        <f>OR('AM23.Summary'!C$22="",'AM23.Summary'!C$22="Can Be Y or N",AND('AM23.Summary'!C$22="Must Be Y",S18="Y"),AND('AM23.Summary'!C$22="Must be N",S18="N"))</f>
        <v>1</v>
      </c>
    </row>
    <row r="19" spans="1:36" x14ac:dyDescent="0.2">
      <c r="A19" s="46">
        <v>13</v>
      </c>
      <c r="B19" s="409" t="str">
        <f>IFERROR(VLOOKUP(C19,'AM23.Entity Input'!D$18:F$1017,3,FALSE),"")</f>
        <v/>
      </c>
      <c r="C19" s="410"/>
      <c r="D19" s="379"/>
      <c r="E19" s="410"/>
      <c r="F19" s="411" t="str">
        <f>IFERROR(VLOOKUP(C19,'AM23.Entity Input'!D$18:G$1017,4,FALSE),"")</f>
        <v/>
      </c>
      <c r="G19" s="410"/>
      <c r="H19" s="410"/>
      <c r="I19" s="412"/>
      <c r="J19" s="379"/>
      <c r="K19" s="412"/>
      <c r="L19" s="412"/>
      <c r="M19" s="413">
        <f>IF(AND(J19="Y",OR(B19="Surplus Notes (or similar)",IFERROR(100%=VLOOKUP(D19,'AM23.Param'!$C$61:$P$114, COLUMNS('AM23.Param'!$C$60:$H$60), FALSE),FALSE))),L19,0)</f>
        <v>0</v>
      </c>
      <c r="O19" s="421"/>
      <c r="P19" s="421"/>
      <c r="Q19" s="421"/>
      <c r="R19" s="421"/>
      <c r="S19" s="421"/>
      <c r="T19" s="421"/>
      <c r="U19" s="421"/>
      <c r="V19" s="421"/>
      <c r="W19" s="421"/>
      <c r="X19" s="422" t="str">
        <f t="shared" si="9"/>
        <v>N/A</v>
      </c>
      <c r="Y19" s="422">
        <f t="shared" si="10"/>
        <v>0</v>
      </c>
      <c r="AA19" s="426" t="b">
        <f t="shared" si="11"/>
        <v>0</v>
      </c>
      <c r="AB19" s="426" t="b">
        <f>OR('AM23.Summary'!C$14="",'AM23.Summary'!C$14="Can Be Either",AND('AM23.Summary'!C$14="Must Be Structural",O19="Structural"),AND('AM23.Summary'!C$14="Must be Contractual",O19="Contractual"))</f>
        <v>1</v>
      </c>
      <c r="AC19" s="426" t="b">
        <f>OR('AM23.Summary'!C$15="",'AM23.Summary'!C$15="Can Be Y or N",AND('AM23.Summary'!C$15="Must Be Y",P19="Y"),AND('AM23.Summary'!C$15="Must be N",P19="N"))</f>
        <v>0</v>
      </c>
      <c r="AD19" s="426" t="b">
        <f>OR('AM23.Summary'!C$16="",'AM23.Summary'!C$16="Can Be Y or N",AND('AM23.Summary'!C$16="Must Be Y",Q19="Y"),AND('AM23.Summary'!C$16="Must be N",Q19="N"))</f>
        <v>0</v>
      </c>
      <c r="AE19" s="426" t="b">
        <f>OR('AM23.Summary'!C$17="",'AM23.Summary'!C$17="Can Be Y or N",AND('AM23.Summary'!C$17="Must Be Y",R19="Y"),AND('AM23.Summary'!C$17="Must be N",R19="N"))</f>
        <v>0</v>
      </c>
      <c r="AF19" s="426" t="b">
        <f>OR('AM23.Summary'!C$18="",'AM23.Summary'!C$18="Can Be Y or N",AND('AM23.Summary'!C$18="Must Be Y",S19="Y"),AND('AM23.Summary'!C$18="Must be N",S19="N"))</f>
        <v>1</v>
      </c>
      <c r="AG19" s="426" t="b">
        <f>OR('AM23.Summary'!C$19="",'AM23.Summary'!C$19="Can Be Y or N",AND('AM23.Summary'!C$19="Must Be Y",S19="Y"),AND('AM23.Summary'!C$19="Must be N",S19="N"))</f>
        <v>0</v>
      </c>
      <c r="AH19" s="426" t="b">
        <f>OR('AM23.Summary'!C$20="",'AM23.Summary'!C$20="Can Be Y or N",AND('AM23.Summary'!C$20="Must Be Y",S19="Y"),AND('AM23.Summary'!C$20="Must be N",S19="N"))</f>
        <v>0</v>
      </c>
      <c r="AI19" s="426" t="b">
        <f>OR('AM23.Summary'!C$21="",'AM23.Summary'!C$21="Can Be Y or N",AND('AM23.Summary'!C$21="Must Be Y",S19="Y"),AND('AM23.Summary'!C$21="Must be N",S19="N"))</f>
        <v>1</v>
      </c>
      <c r="AJ19" s="426" t="b">
        <f>OR('AM23.Summary'!C$22="",'AM23.Summary'!C$22="Can Be Y or N",AND('AM23.Summary'!C$22="Must Be Y",S19="Y"),AND('AM23.Summary'!C$22="Must be N",S19="N"))</f>
        <v>1</v>
      </c>
    </row>
    <row r="20" spans="1:36" x14ac:dyDescent="0.2">
      <c r="A20" s="46">
        <v>14</v>
      </c>
      <c r="B20" s="409" t="str">
        <f>IFERROR(VLOOKUP(C20,'AM23.Entity Input'!D$18:F$1017,3,FALSE),"")</f>
        <v/>
      </c>
      <c r="C20" s="410"/>
      <c r="D20" s="379"/>
      <c r="E20" s="410"/>
      <c r="F20" s="411" t="str">
        <f>IFERROR(VLOOKUP(C20,'AM23.Entity Input'!D$18:G$1017,4,FALSE),"")</f>
        <v/>
      </c>
      <c r="G20" s="410"/>
      <c r="H20" s="410"/>
      <c r="I20" s="412"/>
      <c r="J20" s="379"/>
      <c r="K20" s="412"/>
      <c r="L20" s="412"/>
      <c r="M20" s="413">
        <f>IF(AND(J20="Y",OR(B20="Surplus Notes (or similar)",IFERROR(100%=VLOOKUP(D20,'AM23.Param'!$C$61:$P$114, COLUMNS('AM23.Param'!$C$60:$H$60), FALSE),FALSE))),L20,0)</f>
        <v>0</v>
      </c>
      <c r="O20" s="421"/>
      <c r="P20" s="421"/>
      <c r="Q20" s="421"/>
      <c r="R20" s="421"/>
      <c r="S20" s="421"/>
      <c r="T20" s="421"/>
      <c r="U20" s="421"/>
      <c r="V20" s="421"/>
      <c r="W20" s="421"/>
      <c r="X20" s="422" t="str">
        <f t="shared" si="9"/>
        <v>N/A</v>
      </c>
      <c r="Y20" s="422">
        <f t="shared" si="10"/>
        <v>0</v>
      </c>
      <c r="AA20" s="426" t="b">
        <f t="shared" si="11"/>
        <v>0</v>
      </c>
      <c r="AB20" s="426" t="b">
        <f>OR('AM23.Summary'!C$14="",'AM23.Summary'!C$14="Can Be Either",AND('AM23.Summary'!C$14="Must Be Structural",O20="Structural"),AND('AM23.Summary'!C$14="Must be Contractual",O20="Contractual"))</f>
        <v>1</v>
      </c>
      <c r="AC20" s="426" t="b">
        <f>OR('AM23.Summary'!C$15="",'AM23.Summary'!C$15="Can Be Y or N",AND('AM23.Summary'!C$15="Must Be Y",P20="Y"),AND('AM23.Summary'!C$15="Must be N",P20="N"))</f>
        <v>0</v>
      </c>
      <c r="AD20" s="426" t="b">
        <f>OR('AM23.Summary'!C$16="",'AM23.Summary'!C$16="Can Be Y or N",AND('AM23.Summary'!C$16="Must Be Y",Q20="Y"),AND('AM23.Summary'!C$16="Must be N",Q20="N"))</f>
        <v>0</v>
      </c>
      <c r="AE20" s="426" t="b">
        <f>OR('AM23.Summary'!C$17="",'AM23.Summary'!C$17="Can Be Y or N",AND('AM23.Summary'!C$17="Must Be Y",R20="Y"),AND('AM23.Summary'!C$17="Must be N",R20="N"))</f>
        <v>0</v>
      </c>
      <c r="AF20" s="426" t="b">
        <f>OR('AM23.Summary'!C$18="",'AM23.Summary'!C$18="Can Be Y or N",AND('AM23.Summary'!C$18="Must Be Y",S20="Y"),AND('AM23.Summary'!C$18="Must be N",S20="N"))</f>
        <v>1</v>
      </c>
      <c r="AG20" s="426" t="b">
        <f>OR('AM23.Summary'!C$19="",'AM23.Summary'!C$19="Can Be Y or N",AND('AM23.Summary'!C$19="Must Be Y",S20="Y"),AND('AM23.Summary'!C$19="Must be N",S20="N"))</f>
        <v>0</v>
      </c>
      <c r="AH20" s="426" t="b">
        <f>OR('AM23.Summary'!C$20="",'AM23.Summary'!C$20="Can Be Y or N",AND('AM23.Summary'!C$20="Must Be Y",S20="Y"),AND('AM23.Summary'!C$20="Must be N",S20="N"))</f>
        <v>0</v>
      </c>
      <c r="AI20" s="426" t="b">
        <f>OR('AM23.Summary'!C$21="",'AM23.Summary'!C$21="Can Be Y or N",AND('AM23.Summary'!C$21="Must Be Y",S20="Y"),AND('AM23.Summary'!C$21="Must be N",S20="N"))</f>
        <v>1</v>
      </c>
      <c r="AJ20" s="426" t="b">
        <f>OR('AM23.Summary'!C$22="",'AM23.Summary'!C$22="Can Be Y or N",AND('AM23.Summary'!C$22="Must Be Y",S20="Y"),AND('AM23.Summary'!C$22="Must be N",S20="N"))</f>
        <v>1</v>
      </c>
    </row>
    <row r="21" spans="1:36" x14ac:dyDescent="0.2">
      <c r="A21" s="46">
        <v>15</v>
      </c>
      <c r="B21" s="409" t="str">
        <f>IFERROR(VLOOKUP(C21,'AM23.Entity Input'!D$18:F$1017,3,FALSE),"")</f>
        <v/>
      </c>
      <c r="C21" s="410"/>
      <c r="D21" s="379"/>
      <c r="E21" s="410"/>
      <c r="F21" s="411" t="str">
        <f>IFERROR(VLOOKUP(C21,'AM23.Entity Input'!D$18:G$1017,4,FALSE),"")</f>
        <v/>
      </c>
      <c r="G21" s="410"/>
      <c r="H21" s="410"/>
      <c r="I21" s="412"/>
      <c r="J21" s="379"/>
      <c r="K21" s="412"/>
      <c r="L21" s="412"/>
      <c r="M21" s="413">
        <f>IF(AND(J21="Y",OR(B21="Surplus Notes (or similar)",IFERROR(100%=VLOOKUP(D21,'AM23.Param'!$C$61:$P$114, COLUMNS('AM23.Param'!$C$60:$H$60), FALSE),FALSE))),L21,0)</f>
        <v>0</v>
      </c>
      <c r="O21" s="421"/>
      <c r="P21" s="421"/>
      <c r="Q21" s="421"/>
      <c r="R21" s="421"/>
      <c r="S21" s="421"/>
      <c r="T21" s="421"/>
      <c r="U21" s="421"/>
      <c r="V21" s="421"/>
      <c r="W21" s="421"/>
      <c r="X21" s="422" t="str">
        <f t="shared" si="9"/>
        <v>N/A</v>
      </c>
      <c r="Y21" s="422">
        <f t="shared" si="10"/>
        <v>0</v>
      </c>
      <c r="AA21" s="426" t="b">
        <f t="shared" si="11"/>
        <v>0</v>
      </c>
      <c r="AB21" s="426" t="b">
        <f>OR('AM23.Summary'!C$14="",'AM23.Summary'!C$14="Can Be Either",AND('AM23.Summary'!C$14="Must Be Structural",O21="Structural"),AND('AM23.Summary'!C$14="Must be Contractual",O21="Contractual"))</f>
        <v>1</v>
      </c>
      <c r="AC21" s="426" t="b">
        <f>OR('AM23.Summary'!C$15="",'AM23.Summary'!C$15="Can Be Y or N",AND('AM23.Summary'!C$15="Must Be Y",P21="Y"),AND('AM23.Summary'!C$15="Must be N",P21="N"))</f>
        <v>0</v>
      </c>
      <c r="AD21" s="426" t="b">
        <f>OR('AM23.Summary'!C$16="",'AM23.Summary'!C$16="Can Be Y or N",AND('AM23.Summary'!C$16="Must Be Y",Q21="Y"),AND('AM23.Summary'!C$16="Must be N",Q21="N"))</f>
        <v>0</v>
      </c>
      <c r="AE21" s="426" t="b">
        <f>OR('AM23.Summary'!C$17="",'AM23.Summary'!C$17="Can Be Y or N",AND('AM23.Summary'!C$17="Must Be Y",R21="Y"),AND('AM23.Summary'!C$17="Must be N",R21="N"))</f>
        <v>0</v>
      </c>
      <c r="AF21" s="426" t="b">
        <f>OR('AM23.Summary'!C$18="",'AM23.Summary'!C$18="Can Be Y or N",AND('AM23.Summary'!C$18="Must Be Y",S21="Y"),AND('AM23.Summary'!C$18="Must be N",S21="N"))</f>
        <v>1</v>
      </c>
      <c r="AG21" s="426" t="b">
        <f>OR('AM23.Summary'!C$19="",'AM23.Summary'!C$19="Can Be Y or N",AND('AM23.Summary'!C$19="Must Be Y",S21="Y"),AND('AM23.Summary'!C$19="Must be N",S21="N"))</f>
        <v>0</v>
      </c>
      <c r="AH21" s="426" t="b">
        <f>OR('AM23.Summary'!C$20="",'AM23.Summary'!C$20="Can Be Y or N",AND('AM23.Summary'!C$20="Must Be Y",S21="Y"),AND('AM23.Summary'!C$20="Must be N",S21="N"))</f>
        <v>0</v>
      </c>
      <c r="AI21" s="426" t="b">
        <f>OR('AM23.Summary'!C$21="",'AM23.Summary'!C$21="Can Be Y or N",AND('AM23.Summary'!C$21="Must Be Y",S21="Y"),AND('AM23.Summary'!C$21="Must be N",S21="N"))</f>
        <v>1</v>
      </c>
      <c r="AJ21" s="426" t="b">
        <f>OR('AM23.Summary'!C$22="",'AM23.Summary'!C$22="Can Be Y or N",AND('AM23.Summary'!C$22="Must Be Y",S21="Y"),AND('AM23.Summary'!C$22="Must be N",S21="N"))</f>
        <v>1</v>
      </c>
    </row>
    <row r="22" spans="1:36" x14ac:dyDescent="0.2">
      <c r="A22" s="46">
        <v>16</v>
      </c>
      <c r="B22" s="409" t="str">
        <f>IFERROR(VLOOKUP(C22,'AM23.Entity Input'!D$18:F$1017,3,FALSE),"")</f>
        <v/>
      </c>
      <c r="C22" s="410"/>
      <c r="D22" s="379"/>
      <c r="E22" s="410"/>
      <c r="F22" s="411" t="str">
        <f>IFERROR(VLOOKUP(C22,'AM23.Entity Input'!D$18:G$1017,4,FALSE),"")</f>
        <v/>
      </c>
      <c r="G22" s="410"/>
      <c r="H22" s="410"/>
      <c r="I22" s="412"/>
      <c r="J22" s="379"/>
      <c r="K22" s="412"/>
      <c r="L22" s="412"/>
      <c r="M22" s="413">
        <f>IF(AND(J22="Y",OR(B22="Surplus Notes (or similar)",IFERROR(100%=VLOOKUP(D22,'AM23.Param'!$C$61:$P$114, COLUMNS('AM23.Param'!$C$60:$H$60), FALSE),FALSE))),L22,0)</f>
        <v>0</v>
      </c>
      <c r="O22" s="421"/>
      <c r="P22" s="421"/>
      <c r="Q22" s="421"/>
      <c r="R22" s="421"/>
      <c r="S22" s="421"/>
      <c r="T22" s="421"/>
      <c r="U22" s="421"/>
      <c r="V22" s="421"/>
      <c r="W22" s="421"/>
      <c r="X22" s="422" t="str">
        <f t="shared" si="9"/>
        <v>N/A</v>
      </c>
      <c r="Y22" s="422">
        <f t="shared" si="10"/>
        <v>0</v>
      </c>
      <c r="AA22" s="426" t="b">
        <f t="shared" si="11"/>
        <v>0</v>
      </c>
      <c r="AB22" s="426" t="b">
        <f>OR('AM23.Summary'!C$14="",'AM23.Summary'!C$14="Can Be Either",AND('AM23.Summary'!C$14="Must Be Structural",O22="Structural"),AND('AM23.Summary'!C$14="Must be Contractual",O22="Contractual"))</f>
        <v>1</v>
      </c>
      <c r="AC22" s="426" t="b">
        <f>OR('AM23.Summary'!C$15="",'AM23.Summary'!C$15="Can Be Y or N",AND('AM23.Summary'!C$15="Must Be Y",P22="Y"),AND('AM23.Summary'!C$15="Must be N",P22="N"))</f>
        <v>0</v>
      </c>
      <c r="AD22" s="426" t="b">
        <f>OR('AM23.Summary'!C$16="",'AM23.Summary'!C$16="Can Be Y or N",AND('AM23.Summary'!C$16="Must Be Y",Q22="Y"),AND('AM23.Summary'!C$16="Must be N",Q22="N"))</f>
        <v>0</v>
      </c>
      <c r="AE22" s="426" t="b">
        <f>OR('AM23.Summary'!C$17="",'AM23.Summary'!C$17="Can Be Y or N",AND('AM23.Summary'!C$17="Must Be Y",R22="Y"),AND('AM23.Summary'!C$17="Must be N",R22="N"))</f>
        <v>0</v>
      </c>
      <c r="AF22" s="426" t="b">
        <f>OR('AM23.Summary'!C$18="",'AM23.Summary'!C$18="Can Be Y or N",AND('AM23.Summary'!C$18="Must Be Y",S22="Y"),AND('AM23.Summary'!C$18="Must be N",S22="N"))</f>
        <v>1</v>
      </c>
      <c r="AG22" s="426" t="b">
        <f>OR('AM23.Summary'!C$19="",'AM23.Summary'!C$19="Can Be Y or N",AND('AM23.Summary'!C$19="Must Be Y",S22="Y"),AND('AM23.Summary'!C$19="Must be N",S22="N"))</f>
        <v>0</v>
      </c>
      <c r="AH22" s="426" t="b">
        <f>OR('AM23.Summary'!C$20="",'AM23.Summary'!C$20="Can Be Y or N",AND('AM23.Summary'!C$20="Must Be Y",S22="Y"),AND('AM23.Summary'!C$20="Must be N",S22="N"))</f>
        <v>0</v>
      </c>
      <c r="AI22" s="426" t="b">
        <f>OR('AM23.Summary'!C$21="",'AM23.Summary'!C$21="Can Be Y or N",AND('AM23.Summary'!C$21="Must Be Y",S22="Y"),AND('AM23.Summary'!C$21="Must be N",S22="N"))</f>
        <v>1</v>
      </c>
      <c r="AJ22" s="426" t="b">
        <f>OR('AM23.Summary'!C$22="",'AM23.Summary'!C$22="Can Be Y or N",AND('AM23.Summary'!C$22="Must Be Y",S22="Y"),AND('AM23.Summary'!C$22="Must be N",S22="N"))</f>
        <v>1</v>
      </c>
    </row>
    <row r="23" spans="1:36" x14ac:dyDescent="0.2">
      <c r="A23" s="46">
        <v>17</v>
      </c>
      <c r="B23" s="409" t="str">
        <f>IFERROR(VLOOKUP(C23,'AM23.Entity Input'!D$18:F$1017,3,FALSE),"")</f>
        <v/>
      </c>
      <c r="C23" s="410"/>
      <c r="D23" s="379"/>
      <c r="E23" s="410"/>
      <c r="F23" s="411" t="str">
        <f>IFERROR(VLOOKUP(C23,'AM23.Entity Input'!D$18:G$1017,4,FALSE),"")</f>
        <v/>
      </c>
      <c r="G23" s="410"/>
      <c r="H23" s="410"/>
      <c r="I23" s="412"/>
      <c r="J23" s="379"/>
      <c r="K23" s="412"/>
      <c r="L23" s="412"/>
      <c r="M23" s="413">
        <f>IF(AND(J23="Y",OR(B23="Surplus Notes (or similar)",IFERROR(100%=VLOOKUP(D23,'AM23.Param'!$C$61:$P$114, COLUMNS('AM23.Param'!$C$60:$H$60), FALSE),FALSE))),L23,0)</f>
        <v>0</v>
      </c>
      <c r="O23" s="421"/>
      <c r="P23" s="421"/>
      <c r="Q23" s="421"/>
      <c r="R23" s="421"/>
      <c r="S23" s="421"/>
      <c r="T23" s="421"/>
      <c r="U23" s="421"/>
      <c r="V23" s="421"/>
      <c r="W23" s="421"/>
      <c r="X23" s="422" t="str">
        <f t="shared" si="9"/>
        <v>N/A</v>
      </c>
      <c r="Y23" s="422">
        <f t="shared" si="10"/>
        <v>0</v>
      </c>
      <c r="AA23" s="426" t="b">
        <f t="shared" si="11"/>
        <v>0</v>
      </c>
      <c r="AB23" s="426" t="b">
        <f>OR('AM23.Summary'!C$14="",'AM23.Summary'!C$14="Can Be Either",AND('AM23.Summary'!C$14="Must Be Structural",O23="Structural"),AND('AM23.Summary'!C$14="Must be Contractual",O23="Contractual"))</f>
        <v>1</v>
      </c>
      <c r="AC23" s="426" t="b">
        <f>OR('AM23.Summary'!C$15="",'AM23.Summary'!C$15="Can Be Y or N",AND('AM23.Summary'!C$15="Must Be Y",P23="Y"),AND('AM23.Summary'!C$15="Must be N",P23="N"))</f>
        <v>0</v>
      </c>
      <c r="AD23" s="426" t="b">
        <f>OR('AM23.Summary'!C$16="",'AM23.Summary'!C$16="Can Be Y or N",AND('AM23.Summary'!C$16="Must Be Y",Q23="Y"),AND('AM23.Summary'!C$16="Must be N",Q23="N"))</f>
        <v>0</v>
      </c>
      <c r="AE23" s="426" t="b">
        <f>OR('AM23.Summary'!C$17="",'AM23.Summary'!C$17="Can Be Y or N",AND('AM23.Summary'!C$17="Must Be Y",R23="Y"),AND('AM23.Summary'!C$17="Must be N",R23="N"))</f>
        <v>0</v>
      </c>
      <c r="AF23" s="426" t="b">
        <f>OR('AM23.Summary'!C$18="",'AM23.Summary'!C$18="Can Be Y or N",AND('AM23.Summary'!C$18="Must Be Y",S23="Y"),AND('AM23.Summary'!C$18="Must be N",S23="N"))</f>
        <v>1</v>
      </c>
      <c r="AG23" s="426" t="b">
        <f>OR('AM23.Summary'!C$19="",'AM23.Summary'!C$19="Can Be Y or N",AND('AM23.Summary'!C$19="Must Be Y",S23="Y"),AND('AM23.Summary'!C$19="Must be N",S23="N"))</f>
        <v>0</v>
      </c>
      <c r="AH23" s="426" t="b">
        <f>OR('AM23.Summary'!C$20="",'AM23.Summary'!C$20="Can Be Y or N",AND('AM23.Summary'!C$20="Must Be Y",S23="Y"),AND('AM23.Summary'!C$20="Must be N",S23="N"))</f>
        <v>0</v>
      </c>
      <c r="AI23" s="426" t="b">
        <f>OR('AM23.Summary'!C$21="",'AM23.Summary'!C$21="Can Be Y or N",AND('AM23.Summary'!C$21="Must Be Y",S23="Y"),AND('AM23.Summary'!C$21="Must be N",S23="N"))</f>
        <v>1</v>
      </c>
      <c r="AJ23" s="426" t="b">
        <f>OR('AM23.Summary'!C$22="",'AM23.Summary'!C$22="Can Be Y or N",AND('AM23.Summary'!C$22="Must Be Y",S23="Y"),AND('AM23.Summary'!C$22="Must be N",S23="N"))</f>
        <v>1</v>
      </c>
    </row>
    <row r="24" spans="1:36" x14ac:dyDescent="0.2">
      <c r="A24" s="46">
        <v>18</v>
      </c>
      <c r="B24" s="409" t="str">
        <f>IFERROR(VLOOKUP(C24,'AM23.Entity Input'!D$18:F$1017,3,FALSE),"")</f>
        <v/>
      </c>
      <c r="C24" s="410"/>
      <c r="D24" s="379"/>
      <c r="E24" s="410"/>
      <c r="F24" s="411" t="str">
        <f>IFERROR(VLOOKUP(C24,'AM23.Entity Input'!D$18:G$1017,4,FALSE),"")</f>
        <v/>
      </c>
      <c r="G24" s="410"/>
      <c r="H24" s="410"/>
      <c r="I24" s="412"/>
      <c r="J24" s="379"/>
      <c r="K24" s="412"/>
      <c r="L24" s="412"/>
      <c r="M24" s="413">
        <f>IF(AND(J24="Y",OR(B24="Surplus Notes (or similar)",IFERROR(100%=VLOOKUP(D24,'AM23.Param'!$C$61:$P$114, COLUMNS('AM23.Param'!$C$60:$H$60), FALSE),FALSE))),L24,0)</f>
        <v>0</v>
      </c>
      <c r="O24" s="421"/>
      <c r="P24" s="421"/>
      <c r="Q24" s="421"/>
      <c r="R24" s="421"/>
      <c r="S24" s="421"/>
      <c r="T24" s="421"/>
      <c r="U24" s="421"/>
      <c r="V24" s="421"/>
      <c r="W24" s="421"/>
      <c r="X24" s="422" t="str">
        <f t="shared" si="9"/>
        <v>N/A</v>
      </c>
      <c r="Y24" s="422">
        <f t="shared" si="10"/>
        <v>0</v>
      </c>
      <c r="AA24" s="426" t="b">
        <f t="shared" si="11"/>
        <v>0</v>
      </c>
      <c r="AB24" s="426" t="b">
        <f>OR('AM23.Summary'!C$14="",'AM23.Summary'!C$14="Can Be Either",AND('AM23.Summary'!C$14="Must Be Structural",O24="Structural"),AND('AM23.Summary'!C$14="Must be Contractual",O24="Contractual"))</f>
        <v>1</v>
      </c>
      <c r="AC24" s="426" t="b">
        <f>OR('AM23.Summary'!C$15="",'AM23.Summary'!C$15="Can Be Y or N",AND('AM23.Summary'!C$15="Must Be Y",P24="Y"),AND('AM23.Summary'!C$15="Must be N",P24="N"))</f>
        <v>0</v>
      </c>
      <c r="AD24" s="426" t="b">
        <f>OR('AM23.Summary'!C$16="",'AM23.Summary'!C$16="Can Be Y or N",AND('AM23.Summary'!C$16="Must Be Y",Q24="Y"),AND('AM23.Summary'!C$16="Must be N",Q24="N"))</f>
        <v>0</v>
      </c>
      <c r="AE24" s="426" t="b">
        <f>OR('AM23.Summary'!C$17="",'AM23.Summary'!C$17="Can Be Y or N",AND('AM23.Summary'!C$17="Must Be Y",R24="Y"),AND('AM23.Summary'!C$17="Must be N",R24="N"))</f>
        <v>0</v>
      </c>
      <c r="AF24" s="426" t="b">
        <f>OR('AM23.Summary'!C$18="",'AM23.Summary'!C$18="Can Be Y or N",AND('AM23.Summary'!C$18="Must Be Y",S24="Y"),AND('AM23.Summary'!C$18="Must be N",S24="N"))</f>
        <v>1</v>
      </c>
      <c r="AG24" s="426" t="b">
        <f>OR('AM23.Summary'!C$19="",'AM23.Summary'!C$19="Can Be Y or N",AND('AM23.Summary'!C$19="Must Be Y",S24="Y"),AND('AM23.Summary'!C$19="Must be N",S24="N"))</f>
        <v>0</v>
      </c>
      <c r="AH24" s="426" t="b">
        <f>OR('AM23.Summary'!C$20="",'AM23.Summary'!C$20="Can Be Y or N",AND('AM23.Summary'!C$20="Must Be Y",S24="Y"),AND('AM23.Summary'!C$20="Must be N",S24="N"))</f>
        <v>0</v>
      </c>
      <c r="AI24" s="426" t="b">
        <f>OR('AM23.Summary'!C$21="",'AM23.Summary'!C$21="Can Be Y or N",AND('AM23.Summary'!C$21="Must Be Y",S24="Y"),AND('AM23.Summary'!C$21="Must be N",S24="N"))</f>
        <v>1</v>
      </c>
      <c r="AJ24" s="426" t="b">
        <f>OR('AM23.Summary'!C$22="",'AM23.Summary'!C$22="Can Be Y or N",AND('AM23.Summary'!C$22="Must Be Y",S24="Y"),AND('AM23.Summary'!C$22="Must be N",S24="N"))</f>
        <v>1</v>
      </c>
    </row>
    <row r="25" spans="1:36" x14ac:dyDescent="0.2">
      <c r="A25" s="46">
        <v>19</v>
      </c>
      <c r="B25" s="409" t="str">
        <f>IFERROR(VLOOKUP(C25,'AM23.Entity Input'!D$18:F$1017,3,FALSE),"")</f>
        <v/>
      </c>
      <c r="C25" s="410"/>
      <c r="D25" s="379"/>
      <c r="E25" s="410"/>
      <c r="F25" s="411" t="str">
        <f>IFERROR(VLOOKUP(C25,'AM23.Entity Input'!D$18:G$1017,4,FALSE),"")</f>
        <v/>
      </c>
      <c r="G25" s="410"/>
      <c r="H25" s="410"/>
      <c r="I25" s="412"/>
      <c r="J25" s="379"/>
      <c r="K25" s="412"/>
      <c r="L25" s="412"/>
      <c r="M25" s="413">
        <f>IF(AND(J25="Y",OR(B25="Surplus Notes (or similar)",IFERROR(100%=VLOOKUP(D25,'AM23.Param'!$C$61:$P$114, COLUMNS('AM23.Param'!$C$60:$H$60), FALSE),FALSE))),L25,0)</f>
        <v>0</v>
      </c>
      <c r="O25" s="421"/>
      <c r="P25" s="421"/>
      <c r="Q25" s="421"/>
      <c r="R25" s="421"/>
      <c r="S25" s="421"/>
      <c r="T25" s="421"/>
      <c r="U25" s="421"/>
      <c r="V25" s="421"/>
      <c r="W25" s="421"/>
      <c r="X25" s="422" t="str">
        <f t="shared" si="9"/>
        <v>N/A</v>
      </c>
      <c r="Y25" s="422">
        <f t="shared" si="10"/>
        <v>0</v>
      </c>
      <c r="AA25" s="426" t="b">
        <f t="shared" si="11"/>
        <v>0</v>
      </c>
      <c r="AB25" s="426" t="b">
        <f>OR('AM23.Summary'!C$14="",'AM23.Summary'!C$14="Can Be Either",AND('AM23.Summary'!C$14="Must Be Structural",O25="Structural"),AND('AM23.Summary'!C$14="Must be Contractual",O25="Contractual"))</f>
        <v>1</v>
      </c>
      <c r="AC25" s="426" t="b">
        <f>OR('AM23.Summary'!C$15="",'AM23.Summary'!C$15="Can Be Y or N",AND('AM23.Summary'!C$15="Must Be Y",P25="Y"),AND('AM23.Summary'!C$15="Must be N",P25="N"))</f>
        <v>0</v>
      </c>
      <c r="AD25" s="426" t="b">
        <f>OR('AM23.Summary'!C$16="",'AM23.Summary'!C$16="Can Be Y or N",AND('AM23.Summary'!C$16="Must Be Y",Q25="Y"),AND('AM23.Summary'!C$16="Must be N",Q25="N"))</f>
        <v>0</v>
      </c>
      <c r="AE25" s="426" t="b">
        <f>OR('AM23.Summary'!C$17="",'AM23.Summary'!C$17="Can Be Y or N",AND('AM23.Summary'!C$17="Must Be Y",R25="Y"),AND('AM23.Summary'!C$17="Must be N",R25="N"))</f>
        <v>0</v>
      </c>
      <c r="AF25" s="426" t="b">
        <f>OR('AM23.Summary'!C$18="",'AM23.Summary'!C$18="Can Be Y or N",AND('AM23.Summary'!C$18="Must Be Y",S25="Y"),AND('AM23.Summary'!C$18="Must be N",S25="N"))</f>
        <v>1</v>
      </c>
      <c r="AG25" s="426" t="b">
        <f>OR('AM23.Summary'!C$19="",'AM23.Summary'!C$19="Can Be Y or N",AND('AM23.Summary'!C$19="Must Be Y",S25="Y"),AND('AM23.Summary'!C$19="Must be N",S25="N"))</f>
        <v>0</v>
      </c>
      <c r="AH25" s="426" t="b">
        <f>OR('AM23.Summary'!C$20="",'AM23.Summary'!C$20="Can Be Y or N",AND('AM23.Summary'!C$20="Must Be Y",S25="Y"),AND('AM23.Summary'!C$20="Must be N",S25="N"))</f>
        <v>0</v>
      </c>
      <c r="AI25" s="426" t="b">
        <f>OR('AM23.Summary'!C$21="",'AM23.Summary'!C$21="Can Be Y or N",AND('AM23.Summary'!C$21="Must Be Y",S25="Y"),AND('AM23.Summary'!C$21="Must be N",S25="N"))</f>
        <v>1</v>
      </c>
      <c r="AJ25" s="426" t="b">
        <f>OR('AM23.Summary'!C$22="",'AM23.Summary'!C$22="Can Be Y or N",AND('AM23.Summary'!C$22="Must Be Y",S25="Y"),AND('AM23.Summary'!C$22="Must be N",S25="N"))</f>
        <v>1</v>
      </c>
    </row>
    <row r="26" spans="1:36" x14ac:dyDescent="0.2">
      <c r="A26" s="46">
        <v>20</v>
      </c>
      <c r="B26" s="409" t="str">
        <f>IFERROR(VLOOKUP(C26,'AM23.Entity Input'!D$18:F$1017,3,FALSE),"")</f>
        <v/>
      </c>
      <c r="C26" s="410"/>
      <c r="D26" s="379"/>
      <c r="E26" s="410"/>
      <c r="F26" s="411" t="str">
        <f>IFERROR(VLOOKUP(C26,'AM23.Entity Input'!D$18:G$1017,4,FALSE),"")</f>
        <v/>
      </c>
      <c r="G26" s="410"/>
      <c r="H26" s="410"/>
      <c r="I26" s="412"/>
      <c r="J26" s="379"/>
      <c r="K26" s="412"/>
      <c r="L26" s="412"/>
      <c r="M26" s="413">
        <f>IF(AND(J26="Y",OR(B26="Surplus Notes (or similar)",IFERROR(100%=VLOOKUP(D26,'AM23.Param'!$C$61:$P$114, COLUMNS('AM23.Param'!$C$60:$H$60), FALSE),FALSE))),L26,0)</f>
        <v>0</v>
      </c>
      <c r="O26" s="421"/>
      <c r="P26" s="421"/>
      <c r="Q26" s="421"/>
      <c r="R26" s="421"/>
      <c r="S26" s="421"/>
      <c r="T26" s="421"/>
      <c r="U26" s="421"/>
      <c r="V26" s="421"/>
      <c r="W26" s="421"/>
      <c r="X26" s="422" t="str">
        <f t="shared" si="9"/>
        <v>N/A</v>
      </c>
      <c r="Y26" s="422">
        <f t="shared" si="10"/>
        <v>0</v>
      </c>
      <c r="AA26" s="426" t="b">
        <f t="shared" si="11"/>
        <v>0</v>
      </c>
      <c r="AB26" s="426" t="b">
        <f>OR('AM23.Summary'!C$14="",'AM23.Summary'!C$14="Can Be Either",AND('AM23.Summary'!C$14="Must Be Structural",O26="Structural"),AND('AM23.Summary'!C$14="Must be Contractual",O26="Contractual"))</f>
        <v>1</v>
      </c>
      <c r="AC26" s="426" t="b">
        <f>OR('AM23.Summary'!C$15="",'AM23.Summary'!C$15="Can Be Y or N",AND('AM23.Summary'!C$15="Must Be Y",P26="Y"),AND('AM23.Summary'!C$15="Must be N",P26="N"))</f>
        <v>0</v>
      </c>
      <c r="AD26" s="426" t="b">
        <f>OR('AM23.Summary'!C$16="",'AM23.Summary'!C$16="Can Be Y or N",AND('AM23.Summary'!C$16="Must Be Y",Q26="Y"),AND('AM23.Summary'!C$16="Must be N",Q26="N"))</f>
        <v>0</v>
      </c>
      <c r="AE26" s="426" t="b">
        <f>OR('AM23.Summary'!C$17="",'AM23.Summary'!C$17="Can Be Y or N",AND('AM23.Summary'!C$17="Must Be Y",R26="Y"),AND('AM23.Summary'!C$17="Must be N",R26="N"))</f>
        <v>0</v>
      </c>
      <c r="AF26" s="426" t="b">
        <f>OR('AM23.Summary'!C$18="",'AM23.Summary'!C$18="Can Be Y or N",AND('AM23.Summary'!C$18="Must Be Y",S26="Y"),AND('AM23.Summary'!C$18="Must be N",S26="N"))</f>
        <v>1</v>
      </c>
      <c r="AG26" s="426" t="b">
        <f>OR('AM23.Summary'!C$19="",'AM23.Summary'!C$19="Can Be Y or N",AND('AM23.Summary'!C$19="Must Be Y",S26="Y"),AND('AM23.Summary'!C$19="Must be N",S26="N"))</f>
        <v>0</v>
      </c>
      <c r="AH26" s="426" t="b">
        <f>OR('AM23.Summary'!C$20="",'AM23.Summary'!C$20="Can Be Y or N",AND('AM23.Summary'!C$20="Must Be Y",S26="Y"),AND('AM23.Summary'!C$20="Must be N",S26="N"))</f>
        <v>0</v>
      </c>
      <c r="AI26" s="426" t="b">
        <f>OR('AM23.Summary'!C$21="",'AM23.Summary'!C$21="Can Be Y or N",AND('AM23.Summary'!C$21="Must Be Y",S26="Y"),AND('AM23.Summary'!C$21="Must be N",S26="N"))</f>
        <v>1</v>
      </c>
      <c r="AJ26" s="426" t="b">
        <f>OR('AM23.Summary'!C$22="",'AM23.Summary'!C$22="Can Be Y or N",AND('AM23.Summary'!C$22="Must Be Y",S26="Y"),AND('AM23.Summary'!C$22="Must be N",S26="N"))</f>
        <v>1</v>
      </c>
    </row>
    <row r="27" spans="1:36" x14ac:dyDescent="0.2">
      <c r="A27" s="46">
        <v>21</v>
      </c>
      <c r="B27" s="409" t="str">
        <f>IFERROR(VLOOKUP(C27,'AM23.Entity Input'!D$18:F$1017,3,FALSE),"")</f>
        <v/>
      </c>
      <c r="C27" s="410"/>
      <c r="D27" s="379"/>
      <c r="E27" s="410"/>
      <c r="F27" s="411" t="str">
        <f>IFERROR(VLOOKUP(C27,'AM23.Entity Input'!D$18:G$1017,4,FALSE),"")</f>
        <v/>
      </c>
      <c r="G27" s="410"/>
      <c r="H27" s="410"/>
      <c r="I27" s="412"/>
      <c r="J27" s="379"/>
      <c r="K27" s="412"/>
      <c r="L27" s="412"/>
      <c r="M27" s="413">
        <f>IF(AND(J27="Y",OR(B27="Surplus Notes (or similar)",IFERROR(100%=VLOOKUP(D27,'AM23.Param'!$C$61:$P$114, COLUMNS('AM23.Param'!$C$60:$H$60), FALSE),FALSE))),L27,0)</f>
        <v>0</v>
      </c>
      <c r="O27" s="421"/>
      <c r="P27" s="421"/>
      <c r="Q27" s="421"/>
      <c r="R27" s="421"/>
      <c r="S27" s="421"/>
      <c r="T27" s="421"/>
      <c r="U27" s="421"/>
      <c r="V27" s="421"/>
      <c r="W27" s="421"/>
      <c r="X27" s="422" t="str">
        <f t="shared" si="9"/>
        <v>N/A</v>
      </c>
      <c r="Y27" s="422">
        <f t="shared" si="10"/>
        <v>0</v>
      </c>
      <c r="AA27" s="426" t="b">
        <f t="shared" si="11"/>
        <v>0</v>
      </c>
      <c r="AB27" s="426" t="b">
        <f>OR('AM23.Summary'!C$14="",'AM23.Summary'!C$14="Can Be Either",AND('AM23.Summary'!C$14="Must Be Structural",O27="Structural"),AND('AM23.Summary'!C$14="Must be Contractual",O27="Contractual"))</f>
        <v>1</v>
      </c>
      <c r="AC27" s="426" t="b">
        <f>OR('AM23.Summary'!C$15="",'AM23.Summary'!C$15="Can Be Y or N",AND('AM23.Summary'!C$15="Must Be Y",P27="Y"),AND('AM23.Summary'!C$15="Must be N",P27="N"))</f>
        <v>0</v>
      </c>
      <c r="AD27" s="426" t="b">
        <f>OR('AM23.Summary'!C$16="",'AM23.Summary'!C$16="Can Be Y or N",AND('AM23.Summary'!C$16="Must Be Y",Q27="Y"),AND('AM23.Summary'!C$16="Must be N",Q27="N"))</f>
        <v>0</v>
      </c>
      <c r="AE27" s="426" t="b">
        <f>OR('AM23.Summary'!C$17="",'AM23.Summary'!C$17="Can Be Y or N",AND('AM23.Summary'!C$17="Must Be Y",R27="Y"),AND('AM23.Summary'!C$17="Must be N",R27="N"))</f>
        <v>0</v>
      </c>
      <c r="AF27" s="426" t="b">
        <f>OR('AM23.Summary'!C$18="",'AM23.Summary'!C$18="Can Be Y or N",AND('AM23.Summary'!C$18="Must Be Y",S27="Y"),AND('AM23.Summary'!C$18="Must be N",S27="N"))</f>
        <v>1</v>
      </c>
      <c r="AG27" s="426" t="b">
        <f>OR('AM23.Summary'!C$19="",'AM23.Summary'!C$19="Can Be Y or N",AND('AM23.Summary'!C$19="Must Be Y",S27="Y"),AND('AM23.Summary'!C$19="Must be N",S27="N"))</f>
        <v>0</v>
      </c>
      <c r="AH27" s="426" t="b">
        <f>OR('AM23.Summary'!C$20="",'AM23.Summary'!C$20="Can Be Y or N",AND('AM23.Summary'!C$20="Must Be Y",S27="Y"),AND('AM23.Summary'!C$20="Must be N",S27="N"))</f>
        <v>0</v>
      </c>
      <c r="AI27" s="426" t="b">
        <f>OR('AM23.Summary'!C$21="",'AM23.Summary'!C$21="Can Be Y or N",AND('AM23.Summary'!C$21="Must Be Y",S27="Y"),AND('AM23.Summary'!C$21="Must be N",S27="N"))</f>
        <v>1</v>
      </c>
      <c r="AJ27" s="426" t="b">
        <f>OR('AM23.Summary'!C$22="",'AM23.Summary'!C$22="Can Be Y or N",AND('AM23.Summary'!C$22="Must Be Y",S27="Y"),AND('AM23.Summary'!C$22="Must be N",S27="N"))</f>
        <v>1</v>
      </c>
    </row>
    <row r="28" spans="1:36" x14ac:dyDescent="0.2">
      <c r="A28" s="46">
        <v>22</v>
      </c>
      <c r="B28" s="409" t="str">
        <f>IFERROR(VLOOKUP(C28,'AM23.Entity Input'!D$18:F$1017,3,FALSE),"")</f>
        <v/>
      </c>
      <c r="C28" s="410"/>
      <c r="D28" s="379"/>
      <c r="E28" s="410"/>
      <c r="F28" s="411" t="str">
        <f>IFERROR(VLOOKUP(C28,'AM23.Entity Input'!D$18:G$1017,4,FALSE),"")</f>
        <v/>
      </c>
      <c r="G28" s="410"/>
      <c r="H28" s="410"/>
      <c r="I28" s="412"/>
      <c r="J28" s="379"/>
      <c r="K28" s="412"/>
      <c r="L28" s="412"/>
      <c r="M28" s="413">
        <f>IF(AND(J28="Y",OR(B28="Surplus Notes (or similar)",IFERROR(100%=VLOOKUP(D28,'AM23.Param'!$C$61:$P$114, COLUMNS('AM23.Param'!$C$60:$H$60), FALSE),FALSE))),L28,0)</f>
        <v>0</v>
      </c>
      <c r="O28" s="421"/>
      <c r="P28" s="421"/>
      <c r="Q28" s="421"/>
      <c r="R28" s="421"/>
      <c r="S28" s="421"/>
      <c r="T28" s="421"/>
      <c r="U28" s="421"/>
      <c r="V28" s="421"/>
      <c r="W28" s="421"/>
      <c r="X28" s="422" t="str">
        <f t="shared" si="9"/>
        <v>N/A</v>
      </c>
      <c r="Y28" s="422">
        <f t="shared" si="10"/>
        <v>0</v>
      </c>
      <c r="AA28" s="426" t="b">
        <f t="shared" si="11"/>
        <v>0</v>
      </c>
      <c r="AB28" s="426" t="b">
        <f>OR('AM23.Summary'!C$14="",'AM23.Summary'!C$14="Can Be Either",AND('AM23.Summary'!C$14="Must Be Structural",O28="Structural"),AND('AM23.Summary'!C$14="Must be Contractual",O28="Contractual"))</f>
        <v>1</v>
      </c>
      <c r="AC28" s="426" t="b">
        <f>OR('AM23.Summary'!C$15="",'AM23.Summary'!C$15="Can Be Y or N",AND('AM23.Summary'!C$15="Must Be Y",P28="Y"),AND('AM23.Summary'!C$15="Must be N",P28="N"))</f>
        <v>0</v>
      </c>
      <c r="AD28" s="426" t="b">
        <f>OR('AM23.Summary'!C$16="",'AM23.Summary'!C$16="Can Be Y or N",AND('AM23.Summary'!C$16="Must Be Y",Q28="Y"),AND('AM23.Summary'!C$16="Must be N",Q28="N"))</f>
        <v>0</v>
      </c>
      <c r="AE28" s="426" t="b">
        <f>OR('AM23.Summary'!C$17="",'AM23.Summary'!C$17="Can Be Y or N",AND('AM23.Summary'!C$17="Must Be Y",R28="Y"),AND('AM23.Summary'!C$17="Must be N",R28="N"))</f>
        <v>0</v>
      </c>
      <c r="AF28" s="426" t="b">
        <f>OR('AM23.Summary'!C$18="",'AM23.Summary'!C$18="Can Be Y or N",AND('AM23.Summary'!C$18="Must Be Y",S28="Y"),AND('AM23.Summary'!C$18="Must be N",S28="N"))</f>
        <v>1</v>
      </c>
      <c r="AG28" s="426" t="b">
        <f>OR('AM23.Summary'!C$19="",'AM23.Summary'!C$19="Can Be Y or N",AND('AM23.Summary'!C$19="Must Be Y",S28="Y"),AND('AM23.Summary'!C$19="Must be N",S28="N"))</f>
        <v>0</v>
      </c>
      <c r="AH28" s="426" t="b">
        <f>OR('AM23.Summary'!C$20="",'AM23.Summary'!C$20="Can Be Y or N",AND('AM23.Summary'!C$20="Must Be Y",S28="Y"),AND('AM23.Summary'!C$20="Must be N",S28="N"))</f>
        <v>0</v>
      </c>
      <c r="AI28" s="426" t="b">
        <f>OR('AM23.Summary'!C$21="",'AM23.Summary'!C$21="Can Be Y or N",AND('AM23.Summary'!C$21="Must Be Y",S28="Y"),AND('AM23.Summary'!C$21="Must be N",S28="N"))</f>
        <v>1</v>
      </c>
      <c r="AJ28" s="426" t="b">
        <f>OR('AM23.Summary'!C$22="",'AM23.Summary'!C$22="Can Be Y or N",AND('AM23.Summary'!C$22="Must Be Y",S28="Y"),AND('AM23.Summary'!C$22="Must be N",S28="N"))</f>
        <v>1</v>
      </c>
    </row>
    <row r="29" spans="1:36" x14ac:dyDescent="0.2">
      <c r="A29" s="46">
        <v>23</v>
      </c>
      <c r="B29" s="409" t="str">
        <f>IFERROR(VLOOKUP(C29,'AM23.Entity Input'!D$18:F$1017,3,FALSE),"")</f>
        <v/>
      </c>
      <c r="C29" s="410"/>
      <c r="D29" s="379"/>
      <c r="E29" s="410"/>
      <c r="F29" s="411" t="str">
        <f>IFERROR(VLOOKUP(C29,'AM23.Entity Input'!D$18:G$1017,4,FALSE),"")</f>
        <v/>
      </c>
      <c r="G29" s="410"/>
      <c r="H29" s="410"/>
      <c r="I29" s="412"/>
      <c r="J29" s="379"/>
      <c r="K29" s="412"/>
      <c r="L29" s="412"/>
      <c r="M29" s="413">
        <f>IF(AND(J29="Y",OR(B29="Surplus Notes (or similar)",IFERROR(100%=VLOOKUP(D29,'AM23.Param'!$C$61:$P$114, COLUMNS('AM23.Param'!$C$60:$H$60), FALSE),FALSE))),L29,0)</f>
        <v>0</v>
      </c>
      <c r="O29" s="421"/>
      <c r="P29" s="421"/>
      <c r="Q29" s="421"/>
      <c r="R29" s="421"/>
      <c r="S29" s="421"/>
      <c r="T29" s="421"/>
      <c r="U29" s="421"/>
      <c r="V29" s="421"/>
      <c r="W29" s="421"/>
      <c r="X29" s="422" t="str">
        <f t="shared" si="9"/>
        <v>N/A</v>
      </c>
      <c r="Y29" s="422">
        <f t="shared" si="10"/>
        <v>0</v>
      </c>
      <c r="AA29" s="426" t="b">
        <f t="shared" si="11"/>
        <v>0</v>
      </c>
      <c r="AB29" s="426" t="b">
        <f>OR('AM23.Summary'!C$14="",'AM23.Summary'!C$14="Can Be Either",AND('AM23.Summary'!C$14="Must Be Structural",O29="Structural"),AND('AM23.Summary'!C$14="Must be Contractual",O29="Contractual"))</f>
        <v>1</v>
      </c>
      <c r="AC29" s="426" t="b">
        <f>OR('AM23.Summary'!C$15="",'AM23.Summary'!C$15="Can Be Y or N",AND('AM23.Summary'!C$15="Must Be Y",P29="Y"),AND('AM23.Summary'!C$15="Must be N",P29="N"))</f>
        <v>0</v>
      </c>
      <c r="AD29" s="426" t="b">
        <f>OR('AM23.Summary'!C$16="",'AM23.Summary'!C$16="Can Be Y or N",AND('AM23.Summary'!C$16="Must Be Y",Q29="Y"),AND('AM23.Summary'!C$16="Must be N",Q29="N"))</f>
        <v>0</v>
      </c>
      <c r="AE29" s="426" t="b">
        <f>OR('AM23.Summary'!C$17="",'AM23.Summary'!C$17="Can Be Y or N",AND('AM23.Summary'!C$17="Must Be Y",R29="Y"),AND('AM23.Summary'!C$17="Must be N",R29="N"))</f>
        <v>0</v>
      </c>
      <c r="AF29" s="426" t="b">
        <f>OR('AM23.Summary'!C$18="",'AM23.Summary'!C$18="Can Be Y or N",AND('AM23.Summary'!C$18="Must Be Y",S29="Y"),AND('AM23.Summary'!C$18="Must be N",S29="N"))</f>
        <v>1</v>
      </c>
      <c r="AG29" s="426" t="b">
        <f>OR('AM23.Summary'!C$19="",'AM23.Summary'!C$19="Can Be Y or N",AND('AM23.Summary'!C$19="Must Be Y",S29="Y"),AND('AM23.Summary'!C$19="Must be N",S29="N"))</f>
        <v>0</v>
      </c>
      <c r="AH29" s="426" t="b">
        <f>OR('AM23.Summary'!C$20="",'AM23.Summary'!C$20="Can Be Y or N",AND('AM23.Summary'!C$20="Must Be Y",S29="Y"),AND('AM23.Summary'!C$20="Must be N",S29="N"))</f>
        <v>0</v>
      </c>
      <c r="AI29" s="426" t="b">
        <f>OR('AM23.Summary'!C$21="",'AM23.Summary'!C$21="Can Be Y or N",AND('AM23.Summary'!C$21="Must Be Y",S29="Y"),AND('AM23.Summary'!C$21="Must be N",S29="N"))</f>
        <v>1</v>
      </c>
      <c r="AJ29" s="426" t="b">
        <f>OR('AM23.Summary'!C$22="",'AM23.Summary'!C$22="Can Be Y or N",AND('AM23.Summary'!C$22="Must Be Y",S29="Y"),AND('AM23.Summary'!C$22="Must be N",S29="N"))</f>
        <v>1</v>
      </c>
    </row>
    <row r="30" spans="1:36" x14ac:dyDescent="0.2">
      <c r="A30" s="46">
        <v>24</v>
      </c>
      <c r="B30" s="409" t="str">
        <f>IFERROR(VLOOKUP(C30,'AM23.Entity Input'!D$18:F$1017,3,FALSE),"")</f>
        <v/>
      </c>
      <c r="C30" s="410"/>
      <c r="D30" s="379"/>
      <c r="E30" s="410"/>
      <c r="F30" s="411" t="str">
        <f>IFERROR(VLOOKUP(C30,'AM23.Entity Input'!D$18:G$1017,4,FALSE),"")</f>
        <v/>
      </c>
      <c r="G30" s="410"/>
      <c r="H30" s="410"/>
      <c r="I30" s="412"/>
      <c r="J30" s="379"/>
      <c r="K30" s="412"/>
      <c r="L30" s="412"/>
      <c r="M30" s="413">
        <f>IF(AND(J30="Y",OR(B30="Surplus Notes (or similar)",IFERROR(100%=VLOOKUP(D30,'AM23.Param'!$C$61:$P$114, COLUMNS('AM23.Param'!$C$60:$H$60), FALSE),FALSE))),L30,0)</f>
        <v>0</v>
      </c>
      <c r="O30" s="421"/>
      <c r="P30" s="421"/>
      <c r="Q30" s="421"/>
      <c r="R30" s="421"/>
      <c r="S30" s="421"/>
      <c r="T30" s="421"/>
      <c r="U30" s="421"/>
      <c r="V30" s="421"/>
      <c r="W30" s="421"/>
      <c r="X30" s="422" t="str">
        <f t="shared" si="9"/>
        <v>N/A</v>
      </c>
      <c r="Y30" s="422">
        <f t="shared" si="10"/>
        <v>0</v>
      </c>
      <c r="AA30" s="426" t="b">
        <f t="shared" si="11"/>
        <v>0</v>
      </c>
      <c r="AB30" s="426" t="b">
        <f>OR('AM23.Summary'!C$14="",'AM23.Summary'!C$14="Can Be Either",AND('AM23.Summary'!C$14="Must Be Structural",O30="Structural"),AND('AM23.Summary'!C$14="Must be Contractual",O30="Contractual"))</f>
        <v>1</v>
      </c>
      <c r="AC30" s="426" t="b">
        <f>OR('AM23.Summary'!C$15="",'AM23.Summary'!C$15="Can Be Y or N",AND('AM23.Summary'!C$15="Must Be Y",P30="Y"),AND('AM23.Summary'!C$15="Must be N",P30="N"))</f>
        <v>0</v>
      </c>
      <c r="AD30" s="426" t="b">
        <f>OR('AM23.Summary'!C$16="",'AM23.Summary'!C$16="Can Be Y or N",AND('AM23.Summary'!C$16="Must Be Y",Q30="Y"),AND('AM23.Summary'!C$16="Must be N",Q30="N"))</f>
        <v>0</v>
      </c>
      <c r="AE30" s="426" t="b">
        <f>OR('AM23.Summary'!C$17="",'AM23.Summary'!C$17="Can Be Y or N",AND('AM23.Summary'!C$17="Must Be Y",R30="Y"),AND('AM23.Summary'!C$17="Must be N",R30="N"))</f>
        <v>0</v>
      </c>
      <c r="AF30" s="426" t="b">
        <f>OR('AM23.Summary'!C$18="",'AM23.Summary'!C$18="Can Be Y or N",AND('AM23.Summary'!C$18="Must Be Y",S30="Y"),AND('AM23.Summary'!C$18="Must be N",S30="N"))</f>
        <v>1</v>
      </c>
      <c r="AG30" s="426" t="b">
        <f>OR('AM23.Summary'!C$19="",'AM23.Summary'!C$19="Can Be Y or N",AND('AM23.Summary'!C$19="Must Be Y",S30="Y"),AND('AM23.Summary'!C$19="Must be N",S30="N"))</f>
        <v>0</v>
      </c>
      <c r="AH30" s="426" t="b">
        <f>OR('AM23.Summary'!C$20="",'AM23.Summary'!C$20="Can Be Y or N",AND('AM23.Summary'!C$20="Must Be Y",S30="Y"),AND('AM23.Summary'!C$20="Must be N",S30="N"))</f>
        <v>0</v>
      </c>
      <c r="AI30" s="426" t="b">
        <f>OR('AM23.Summary'!C$21="",'AM23.Summary'!C$21="Can Be Y or N",AND('AM23.Summary'!C$21="Must Be Y",S30="Y"),AND('AM23.Summary'!C$21="Must be N",S30="N"))</f>
        <v>1</v>
      </c>
      <c r="AJ30" s="426" t="b">
        <f>OR('AM23.Summary'!C$22="",'AM23.Summary'!C$22="Can Be Y or N",AND('AM23.Summary'!C$22="Must Be Y",S30="Y"),AND('AM23.Summary'!C$22="Must be N",S30="N"))</f>
        <v>1</v>
      </c>
    </row>
    <row r="31" spans="1:36" x14ac:dyDescent="0.2">
      <c r="A31" s="46">
        <v>25</v>
      </c>
      <c r="B31" s="409" t="str">
        <f>IFERROR(VLOOKUP(C31,'AM23.Entity Input'!D$18:F$1017,3,FALSE),"")</f>
        <v/>
      </c>
      <c r="C31" s="410"/>
      <c r="D31" s="379"/>
      <c r="E31" s="410"/>
      <c r="F31" s="411" t="str">
        <f>IFERROR(VLOOKUP(C31,'AM23.Entity Input'!D$18:G$1017,4,FALSE),"")</f>
        <v/>
      </c>
      <c r="G31" s="410"/>
      <c r="H31" s="410"/>
      <c r="I31" s="412"/>
      <c r="J31" s="379"/>
      <c r="K31" s="412"/>
      <c r="L31" s="412"/>
      <c r="M31" s="413">
        <f>IF(AND(J31="Y",OR(B31="Surplus Notes (or similar)",IFERROR(100%=VLOOKUP(D31,'AM23.Param'!$C$61:$P$114, COLUMNS('AM23.Param'!$C$60:$H$60), FALSE),FALSE))),L31,0)</f>
        <v>0</v>
      </c>
      <c r="O31" s="421"/>
      <c r="P31" s="421"/>
      <c r="Q31" s="421"/>
      <c r="R31" s="421"/>
      <c r="S31" s="421"/>
      <c r="T31" s="421"/>
      <c r="U31" s="421"/>
      <c r="V31" s="421"/>
      <c r="W31" s="421"/>
      <c r="X31" s="422" t="str">
        <f t="shared" si="9"/>
        <v>N/A</v>
      </c>
      <c r="Y31" s="422">
        <f t="shared" si="10"/>
        <v>0</v>
      </c>
      <c r="AA31" s="426" t="b">
        <f t="shared" si="11"/>
        <v>0</v>
      </c>
      <c r="AB31" s="426" t="b">
        <f>OR('AM23.Summary'!C$14="",'AM23.Summary'!C$14="Can Be Either",AND('AM23.Summary'!C$14="Must Be Structural",O31="Structural"),AND('AM23.Summary'!C$14="Must be Contractual",O31="Contractual"))</f>
        <v>1</v>
      </c>
      <c r="AC31" s="426" t="b">
        <f>OR('AM23.Summary'!C$15="",'AM23.Summary'!C$15="Can Be Y or N",AND('AM23.Summary'!C$15="Must Be Y",P31="Y"),AND('AM23.Summary'!C$15="Must be N",P31="N"))</f>
        <v>0</v>
      </c>
      <c r="AD31" s="426" t="b">
        <f>OR('AM23.Summary'!C$16="",'AM23.Summary'!C$16="Can Be Y or N",AND('AM23.Summary'!C$16="Must Be Y",Q31="Y"),AND('AM23.Summary'!C$16="Must be N",Q31="N"))</f>
        <v>0</v>
      </c>
      <c r="AE31" s="426" t="b">
        <f>OR('AM23.Summary'!C$17="",'AM23.Summary'!C$17="Can Be Y or N",AND('AM23.Summary'!C$17="Must Be Y",R31="Y"),AND('AM23.Summary'!C$17="Must be N",R31="N"))</f>
        <v>0</v>
      </c>
      <c r="AF31" s="426" t="b">
        <f>OR('AM23.Summary'!C$18="",'AM23.Summary'!C$18="Can Be Y or N",AND('AM23.Summary'!C$18="Must Be Y",S31="Y"),AND('AM23.Summary'!C$18="Must be N",S31="N"))</f>
        <v>1</v>
      </c>
      <c r="AG31" s="426" t="b">
        <f>OR('AM23.Summary'!C$19="",'AM23.Summary'!C$19="Can Be Y or N",AND('AM23.Summary'!C$19="Must Be Y",S31="Y"),AND('AM23.Summary'!C$19="Must be N",S31="N"))</f>
        <v>0</v>
      </c>
      <c r="AH31" s="426" t="b">
        <f>OR('AM23.Summary'!C$20="",'AM23.Summary'!C$20="Can Be Y or N",AND('AM23.Summary'!C$20="Must Be Y",S31="Y"),AND('AM23.Summary'!C$20="Must be N",S31="N"))</f>
        <v>0</v>
      </c>
      <c r="AI31" s="426" t="b">
        <f>OR('AM23.Summary'!C$21="",'AM23.Summary'!C$21="Can Be Y or N",AND('AM23.Summary'!C$21="Must Be Y",S31="Y"),AND('AM23.Summary'!C$21="Must be N",S31="N"))</f>
        <v>1</v>
      </c>
      <c r="AJ31" s="426" t="b">
        <f>OR('AM23.Summary'!C$22="",'AM23.Summary'!C$22="Can Be Y or N",AND('AM23.Summary'!C$22="Must Be Y",S31="Y"),AND('AM23.Summary'!C$22="Must be N",S31="N"))</f>
        <v>1</v>
      </c>
    </row>
    <row r="32" spans="1:36" x14ac:dyDescent="0.2">
      <c r="A32" s="46">
        <v>26</v>
      </c>
      <c r="B32" s="409" t="str">
        <f>IFERROR(VLOOKUP(C32,'AM23.Entity Input'!D$18:F$1017,3,FALSE),"")</f>
        <v/>
      </c>
      <c r="C32" s="410"/>
      <c r="D32" s="379"/>
      <c r="E32" s="410"/>
      <c r="F32" s="411" t="str">
        <f>IFERROR(VLOOKUP(C32,'AM23.Entity Input'!D$18:G$1017,4,FALSE),"")</f>
        <v/>
      </c>
      <c r="G32" s="410"/>
      <c r="H32" s="410"/>
      <c r="I32" s="412"/>
      <c r="J32" s="379"/>
      <c r="K32" s="412"/>
      <c r="L32" s="412"/>
      <c r="M32" s="413">
        <f>IF(AND(J32="Y",OR(B32="Surplus Notes (or similar)",IFERROR(100%=VLOOKUP(D32,'AM23.Param'!$C$61:$P$114, COLUMNS('AM23.Param'!$C$60:$H$60), FALSE),FALSE))),L32,0)</f>
        <v>0</v>
      </c>
      <c r="O32" s="421"/>
      <c r="P32" s="421"/>
      <c r="Q32" s="421"/>
      <c r="R32" s="421"/>
      <c r="S32" s="421"/>
      <c r="T32" s="421"/>
      <c r="U32" s="421"/>
      <c r="V32" s="421"/>
      <c r="W32" s="421"/>
      <c r="X32" s="422" t="str">
        <f t="shared" si="9"/>
        <v>N/A</v>
      </c>
      <c r="Y32" s="422">
        <f t="shared" si="10"/>
        <v>0</v>
      </c>
      <c r="AA32" s="426" t="b">
        <f t="shared" si="11"/>
        <v>0</v>
      </c>
      <c r="AB32" s="426" t="b">
        <f>OR('AM23.Summary'!C$14="",'AM23.Summary'!C$14="Can Be Either",AND('AM23.Summary'!C$14="Must Be Structural",O32="Structural"),AND('AM23.Summary'!C$14="Must be Contractual",O32="Contractual"))</f>
        <v>1</v>
      </c>
      <c r="AC32" s="426" t="b">
        <f>OR('AM23.Summary'!C$15="",'AM23.Summary'!C$15="Can Be Y or N",AND('AM23.Summary'!C$15="Must Be Y",P32="Y"),AND('AM23.Summary'!C$15="Must be N",P32="N"))</f>
        <v>0</v>
      </c>
      <c r="AD32" s="426" t="b">
        <f>OR('AM23.Summary'!C$16="",'AM23.Summary'!C$16="Can Be Y or N",AND('AM23.Summary'!C$16="Must Be Y",Q32="Y"),AND('AM23.Summary'!C$16="Must be N",Q32="N"))</f>
        <v>0</v>
      </c>
      <c r="AE32" s="426" t="b">
        <f>OR('AM23.Summary'!C$17="",'AM23.Summary'!C$17="Can Be Y or N",AND('AM23.Summary'!C$17="Must Be Y",R32="Y"),AND('AM23.Summary'!C$17="Must be N",R32="N"))</f>
        <v>0</v>
      </c>
      <c r="AF32" s="426" t="b">
        <f>OR('AM23.Summary'!C$18="",'AM23.Summary'!C$18="Can Be Y or N",AND('AM23.Summary'!C$18="Must Be Y",S32="Y"),AND('AM23.Summary'!C$18="Must be N",S32="N"))</f>
        <v>1</v>
      </c>
      <c r="AG32" s="426" t="b">
        <f>OR('AM23.Summary'!C$19="",'AM23.Summary'!C$19="Can Be Y or N",AND('AM23.Summary'!C$19="Must Be Y",S32="Y"),AND('AM23.Summary'!C$19="Must be N",S32="N"))</f>
        <v>0</v>
      </c>
      <c r="AH32" s="426" t="b">
        <f>OR('AM23.Summary'!C$20="",'AM23.Summary'!C$20="Can Be Y or N",AND('AM23.Summary'!C$20="Must Be Y",S32="Y"),AND('AM23.Summary'!C$20="Must be N",S32="N"))</f>
        <v>0</v>
      </c>
      <c r="AI32" s="426" t="b">
        <f>OR('AM23.Summary'!C$21="",'AM23.Summary'!C$21="Can Be Y or N",AND('AM23.Summary'!C$21="Must Be Y",S32="Y"),AND('AM23.Summary'!C$21="Must be N",S32="N"))</f>
        <v>1</v>
      </c>
      <c r="AJ32" s="426" t="b">
        <f>OR('AM23.Summary'!C$22="",'AM23.Summary'!C$22="Can Be Y or N",AND('AM23.Summary'!C$22="Must Be Y",S32="Y"),AND('AM23.Summary'!C$22="Must be N",S32="N"))</f>
        <v>1</v>
      </c>
    </row>
    <row r="33" spans="1:36" x14ac:dyDescent="0.2">
      <c r="A33" s="46">
        <v>27</v>
      </c>
      <c r="B33" s="409" t="str">
        <f>IFERROR(VLOOKUP(C33,'AM23.Entity Input'!D$18:F$1017,3,FALSE),"")</f>
        <v/>
      </c>
      <c r="C33" s="410"/>
      <c r="D33" s="379"/>
      <c r="E33" s="410"/>
      <c r="F33" s="411" t="str">
        <f>IFERROR(VLOOKUP(C33,'AM23.Entity Input'!D$18:G$1017,4,FALSE),"")</f>
        <v/>
      </c>
      <c r="G33" s="410"/>
      <c r="H33" s="410"/>
      <c r="I33" s="412"/>
      <c r="J33" s="379"/>
      <c r="K33" s="412"/>
      <c r="L33" s="412"/>
      <c r="M33" s="413">
        <f>IF(AND(J33="Y",OR(B33="Surplus Notes (or similar)",IFERROR(100%=VLOOKUP(D33,'AM23.Param'!$C$61:$P$114, COLUMNS('AM23.Param'!$C$60:$H$60), FALSE),FALSE))),L33,0)</f>
        <v>0</v>
      </c>
      <c r="O33" s="421"/>
      <c r="P33" s="421"/>
      <c r="Q33" s="421"/>
      <c r="R33" s="421"/>
      <c r="S33" s="421"/>
      <c r="T33" s="421"/>
      <c r="U33" s="421"/>
      <c r="V33" s="421"/>
      <c r="W33" s="421"/>
      <c r="X33" s="422" t="str">
        <f t="shared" si="9"/>
        <v>N/A</v>
      </c>
      <c r="Y33" s="422">
        <f t="shared" si="10"/>
        <v>0</v>
      </c>
      <c r="AA33" s="426" t="b">
        <f t="shared" si="11"/>
        <v>0</v>
      </c>
      <c r="AB33" s="426" t="b">
        <f>OR('AM23.Summary'!C$14="",'AM23.Summary'!C$14="Can Be Either",AND('AM23.Summary'!C$14="Must Be Structural",O33="Structural"),AND('AM23.Summary'!C$14="Must be Contractual",O33="Contractual"))</f>
        <v>1</v>
      </c>
      <c r="AC33" s="426" t="b">
        <f>OR('AM23.Summary'!C$15="",'AM23.Summary'!C$15="Can Be Y or N",AND('AM23.Summary'!C$15="Must Be Y",P33="Y"),AND('AM23.Summary'!C$15="Must be N",P33="N"))</f>
        <v>0</v>
      </c>
      <c r="AD33" s="426" t="b">
        <f>OR('AM23.Summary'!C$16="",'AM23.Summary'!C$16="Can Be Y or N",AND('AM23.Summary'!C$16="Must Be Y",Q33="Y"),AND('AM23.Summary'!C$16="Must be N",Q33="N"))</f>
        <v>0</v>
      </c>
      <c r="AE33" s="426" t="b">
        <f>OR('AM23.Summary'!C$17="",'AM23.Summary'!C$17="Can Be Y or N",AND('AM23.Summary'!C$17="Must Be Y",R33="Y"),AND('AM23.Summary'!C$17="Must be N",R33="N"))</f>
        <v>0</v>
      </c>
      <c r="AF33" s="426" t="b">
        <f>OR('AM23.Summary'!C$18="",'AM23.Summary'!C$18="Can Be Y or N",AND('AM23.Summary'!C$18="Must Be Y",S33="Y"),AND('AM23.Summary'!C$18="Must be N",S33="N"))</f>
        <v>1</v>
      </c>
      <c r="AG33" s="426" t="b">
        <f>OR('AM23.Summary'!C$19="",'AM23.Summary'!C$19="Can Be Y or N",AND('AM23.Summary'!C$19="Must Be Y",S33="Y"),AND('AM23.Summary'!C$19="Must be N",S33="N"))</f>
        <v>0</v>
      </c>
      <c r="AH33" s="426" t="b">
        <f>OR('AM23.Summary'!C$20="",'AM23.Summary'!C$20="Can Be Y or N",AND('AM23.Summary'!C$20="Must Be Y",S33="Y"),AND('AM23.Summary'!C$20="Must be N",S33="N"))</f>
        <v>0</v>
      </c>
      <c r="AI33" s="426" t="b">
        <f>OR('AM23.Summary'!C$21="",'AM23.Summary'!C$21="Can Be Y or N",AND('AM23.Summary'!C$21="Must Be Y",S33="Y"),AND('AM23.Summary'!C$21="Must be N",S33="N"))</f>
        <v>1</v>
      </c>
      <c r="AJ33" s="426" t="b">
        <f>OR('AM23.Summary'!C$22="",'AM23.Summary'!C$22="Can Be Y or N",AND('AM23.Summary'!C$22="Must Be Y",S33="Y"),AND('AM23.Summary'!C$22="Must be N",S33="N"))</f>
        <v>1</v>
      </c>
    </row>
    <row r="34" spans="1:36" x14ac:dyDescent="0.2">
      <c r="A34" s="46">
        <v>28</v>
      </c>
      <c r="B34" s="409" t="str">
        <f>IFERROR(VLOOKUP(C34,'AM23.Entity Input'!D$18:F$1017,3,FALSE),"")</f>
        <v/>
      </c>
      <c r="C34" s="410"/>
      <c r="D34" s="379"/>
      <c r="E34" s="410"/>
      <c r="F34" s="411" t="str">
        <f>IFERROR(VLOOKUP(C34,'AM23.Entity Input'!D$18:G$1017,4,FALSE),"")</f>
        <v/>
      </c>
      <c r="G34" s="410"/>
      <c r="H34" s="410"/>
      <c r="I34" s="412"/>
      <c r="J34" s="379"/>
      <c r="K34" s="412"/>
      <c r="L34" s="412"/>
      <c r="M34" s="413">
        <f>IF(AND(J34="Y",OR(B34="Surplus Notes (or similar)",IFERROR(100%=VLOOKUP(D34,'AM23.Param'!$C$61:$P$114, COLUMNS('AM23.Param'!$C$60:$H$60), FALSE),FALSE))),L34,0)</f>
        <v>0</v>
      </c>
      <c r="O34" s="421"/>
      <c r="P34" s="421"/>
      <c r="Q34" s="421"/>
      <c r="R34" s="421"/>
      <c r="S34" s="421"/>
      <c r="T34" s="421"/>
      <c r="U34" s="421"/>
      <c r="V34" s="421"/>
      <c r="W34" s="421"/>
      <c r="X34" s="422" t="str">
        <f t="shared" si="9"/>
        <v>N/A</v>
      </c>
      <c r="Y34" s="422">
        <f t="shared" si="10"/>
        <v>0</v>
      </c>
      <c r="AA34" s="426" t="b">
        <f t="shared" si="11"/>
        <v>0</v>
      </c>
      <c r="AB34" s="426" t="b">
        <f>OR('AM23.Summary'!C$14="",'AM23.Summary'!C$14="Can Be Either",AND('AM23.Summary'!C$14="Must Be Structural",O34="Structural"),AND('AM23.Summary'!C$14="Must be Contractual",O34="Contractual"))</f>
        <v>1</v>
      </c>
      <c r="AC34" s="426" t="b">
        <f>OR('AM23.Summary'!C$15="",'AM23.Summary'!C$15="Can Be Y or N",AND('AM23.Summary'!C$15="Must Be Y",P34="Y"),AND('AM23.Summary'!C$15="Must be N",P34="N"))</f>
        <v>0</v>
      </c>
      <c r="AD34" s="426" t="b">
        <f>OR('AM23.Summary'!C$16="",'AM23.Summary'!C$16="Can Be Y or N",AND('AM23.Summary'!C$16="Must Be Y",Q34="Y"),AND('AM23.Summary'!C$16="Must be N",Q34="N"))</f>
        <v>0</v>
      </c>
      <c r="AE34" s="426" t="b">
        <f>OR('AM23.Summary'!C$17="",'AM23.Summary'!C$17="Can Be Y or N",AND('AM23.Summary'!C$17="Must Be Y",R34="Y"),AND('AM23.Summary'!C$17="Must be N",R34="N"))</f>
        <v>0</v>
      </c>
      <c r="AF34" s="426" t="b">
        <f>OR('AM23.Summary'!C$18="",'AM23.Summary'!C$18="Can Be Y or N",AND('AM23.Summary'!C$18="Must Be Y",S34="Y"),AND('AM23.Summary'!C$18="Must be N",S34="N"))</f>
        <v>1</v>
      </c>
      <c r="AG34" s="426" t="b">
        <f>OR('AM23.Summary'!C$19="",'AM23.Summary'!C$19="Can Be Y or N",AND('AM23.Summary'!C$19="Must Be Y",S34="Y"),AND('AM23.Summary'!C$19="Must be N",S34="N"))</f>
        <v>0</v>
      </c>
      <c r="AH34" s="426" t="b">
        <f>OR('AM23.Summary'!C$20="",'AM23.Summary'!C$20="Can Be Y or N",AND('AM23.Summary'!C$20="Must Be Y",S34="Y"),AND('AM23.Summary'!C$20="Must be N",S34="N"))</f>
        <v>0</v>
      </c>
      <c r="AI34" s="426" t="b">
        <f>OR('AM23.Summary'!C$21="",'AM23.Summary'!C$21="Can Be Y or N",AND('AM23.Summary'!C$21="Must Be Y",S34="Y"),AND('AM23.Summary'!C$21="Must be N",S34="N"))</f>
        <v>1</v>
      </c>
      <c r="AJ34" s="426" t="b">
        <f>OR('AM23.Summary'!C$22="",'AM23.Summary'!C$22="Can Be Y or N",AND('AM23.Summary'!C$22="Must Be Y",S34="Y"),AND('AM23.Summary'!C$22="Must be N",S34="N"))</f>
        <v>1</v>
      </c>
    </row>
    <row r="35" spans="1:36" x14ac:dyDescent="0.2">
      <c r="A35" s="46">
        <v>29</v>
      </c>
      <c r="B35" s="409" t="str">
        <f>IFERROR(VLOOKUP(C35,'AM23.Entity Input'!D$18:F$1017,3,FALSE),"")</f>
        <v/>
      </c>
      <c r="C35" s="410"/>
      <c r="D35" s="379"/>
      <c r="E35" s="410"/>
      <c r="F35" s="411" t="str">
        <f>IFERROR(VLOOKUP(C35,'AM23.Entity Input'!D$18:G$1017,4,FALSE),"")</f>
        <v/>
      </c>
      <c r="G35" s="410"/>
      <c r="H35" s="410"/>
      <c r="I35" s="412"/>
      <c r="J35" s="379"/>
      <c r="K35" s="412"/>
      <c r="L35" s="412"/>
      <c r="M35" s="413">
        <f>IF(AND(J35="Y",OR(B35="Surplus Notes (or similar)",IFERROR(100%=VLOOKUP(D35,'AM23.Param'!$C$61:$P$114, COLUMNS('AM23.Param'!$C$60:$H$60), FALSE),FALSE))),L35,0)</f>
        <v>0</v>
      </c>
      <c r="O35" s="421"/>
      <c r="P35" s="421"/>
      <c r="Q35" s="421"/>
      <c r="R35" s="421"/>
      <c r="S35" s="421"/>
      <c r="T35" s="421"/>
      <c r="U35" s="421"/>
      <c r="V35" s="421"/>
      <c r="W35" s="421"/>
      <c r="X35" s="422" t="str">
        <f t="shared" si="9"/>
        <v>N/A</v>
      </c>
      <c r="Y35" s="422">
        <f t="shared" si="10"/>
        <v>0</v>
      </c>
      <c r="AA35" s="426" t="b">
        <f t="shared" si="11"/>
        <v>0</v>
      </c>
      <c r="AB35" s="426" t="b">
        <f>OR('AM23.Summary'!C$14="",'AM23.Summary'!C$14="Can Be Either",AND('AM23.Summary'!C$14="Must Be Structural",O35="Structural"),AND('AM23.Summary'!C$14="Must be Contractual",O35="Contractual"))</f>
        <v>1</v>
      </c>
      <c r="AC35" s="426" t="b">
        <f>OR('AM23.Summary'!C$15="",'AM23.Summary'!C$15="Can Be Y or N",AND('AM23.Summary'!C$15="Must Be Y",P35="Y"),AND('AM23.Summary'!C$15="Must be N",P35="N"))</f>
        <v>0</v>
      </c>
      <c r="AD35" s="426" t="b">
        <f>OR('AM23.Summary'!C$16="",'AM23.Summary'!C$16="Can Be Y or N",AND('AM23.Summary'!C$16="Must Be Y",Q35="Y"),AND('AM23.Summary'!C$16="Must be N",Q35="N"))</f>
        <v>0</v>
      </c>
      <c r="AE35" s="426" t="b">
        <f>OR('AM23.Summary'!C$17="",'AM23.Summary'!C$17="Can Be Y or N",AND('AM23.Summary'!C$17="Must Be Y",R35="Y"),AND('AM23.Summary'!C$17="Must be N",R35="N"))</f>
        <v>0</v>
      </c>
      <c r="AF35" s="426" t="b">
        <f>OR('AM23.Summary'!C$18="",'AM23.Summary'!C$18="Can Be Y or N",AND('AM23.Summary'!C$18="Must Be Y",S35="Y"),AND('AM23.Summary'!C$18="Must be N",S35="N"))</f>
        <v>1</v>
      </c>
      <c r="AG35" s="426" t="b">
        <f>OR('AM23.Summary'!C$19="",'AM23.Summary'!C$19="Can Be Y or N",AND('AM23.Summary'!C$19="Must Be Y",S35="Y"),AND('AM23.Summary'!C$19="Must be N",S35="N"))</f>
        <v>0</v>
      </c>
      <c r="AH35" s="426" t="b">
        <f>OR('AM23.Summary'!C$20="",'AM23.Summary'!C$20="Can Be Y or N",AND('AM23.Summary'!C$20="Must Be Y",S35="Y"),AND('AM23.Summary'!C$20="Must be N",S35="N"))</f>
        <v>0</v>
      </c>
      <c r="AI35" s="426" t="b">
        <f>OR('AM23.Summary'!C$21="",'AM23.Summary'!C$21="Can Be Y or N",AND('AM23.Summary'!C$21="Must Be Y",S35="Y"),AND('AM23.Summary'!C$21="Must be N",S35="N"))</f>
        <v>1</v>
      </c>
      <c r="AJ35" s="426" t="b">
        <f>OR('AM23.Summary'!C$22="",'AM23.Summary'!C$22="Can Be Y or N",AND('AM23.Summary'!C$22="Must Be Y",S35="Y"),AND('AM23.Summary'!C$22="Must be N",S35="N"))</f>
        <v>1</v>
      </c>
    </row>
    <row r="36" spans="1:36" x14ac:dyDescent="0.2">
      <c r="A36" s="46">
        <v>30</v>
      </c>
      <c r="B36" s="409" t="str">
        <f>IFERROR(VLOOKUP(C36,'AM23.Entity Input'!D$18:F$1017,3,FALSE),"")</f>
        <v/>
      </c>
      <c r="C36" s="410"/>
      <c r="D36" s="379"/>
      <c r="E36" s="410"/>
      <c r="F36" s="411" t="str">
        <f>IFERROR(VLOOKUP(C36,'AM23.Entity Input'!D$18:G$1017,4,FALSE),"")</f>
        <v/>
      </c>
      <c r="G36" s="410"/>
      <c r="H36" s="410"/>
      <c r="I36" s="412"/>
      <c r="J36" s="379"/>
      <c r="K36" s="412"/>
      <c r="L36" s="412"/>
      <c r="M36" s="413">
        <f>IF(AND(J36="Y",OR(B36="Surplus Notes (or similar)",IFERROR(100%=VLOOKUP(D36,'AM23.Param'!$C$61:$P$114, COLUMNS('AM23.Param'!$C$60:$H$60), FALSE),FALSE))),L36,0)</f>
        <v>0</v>
      </c>
      <c r="O36" s="421"/>
      <c r="P36" s="421"/>
      <c r="Q36" s="421"/>
      <c r="R36" s="421"/>
      <c r="S36" s="421"/>
      <c r="T36" s="421"/>
      <c r="U36" s="421"/>
      <c r="V36" s="421"/>
      <c r="W36" s="421"/>
      <c r="X36" s="422" t="str">
        <f t="shared" si="9"/>
        <v>N/A</v>
      </c>
      <c r="Y36" s="422">
        <f t="shared" si="10"/>
        <v>0</v>
      </c>
      <c r="AA36" s="426" t="b">
        <f t="shared" si="11"/>
        <v>0</v>
      </c>
      <c r="AB36" s="426" t="b">
        <f>OR('AM23.Summary'!C$14="",'AM23.Summary'!C$14="Can Be Either",AND('AM23.Summary'!C$14="Must Be Structural",O36="Structural"),AND('AM23.Summary'!C$14="Must be Contractual",O36="Contractual"))</f>
        <v>1</v>
      </c>
      <c r="AC36" s="426" t="b">
        <f>OR('AM23.Summary'!C$15="",'AM23.Summary'!C$15="Can Be Y or N",AND('AM23.Summary'!C$15="Must Be Y",P36="Y"),AND('AM23.Summary'!C$15="Must be N",P36="N"))</f>
        <v>0</v>
      </c>
      <c r="AD36" s="426" t="b">
        <f>OR('AM23.Summary'!C$16="",'AM23.Summary'!C$16="Can Be Y or N",AND('AM23.Summary'!C$16="Must Be Y",Q36="Y"),AND('AM23.Summary'!C$16="Must be N",Q36="N"))</f>
        <v>0</v>
      </c>
      <c r="AE36" s="426" t="b">
        <f>OR('AM23.Summary'!C$17="",'AM23.Summary'!C$17="Can Be Y or N",AND('AM23.Summary'!C$17="Must Be Y",R36="Y"),AND('AM23.Summary'!C$17="Must be N",R36="N"))</f>
        <v>0</v>
      </c>
      <c r="AF36" s="426" t="b">
        <f>OR('AM23.Summary'!C$18="",'AM23.Summary'!C$18="Can Be Y or N",AND('AM23.Summary'!C$18="Must Be Y",S36="Y"),AND('AM23.Summary'!C$18="Must be N",S36="N"))</f>
        <v>1</v>
      </c>
      <c r="AG36" s="426" t="b">
        <f>OR('AM23.Summary'!C$19="",'AM23.Summary'!C$19="Can Be Y or N",AND('AM23.Summary'!C$19="Must Be Y",S36="Y"),AND('AM23.Summary'!C$19="Must be N",S36="N"))</f>
        <v>0</v>
      </c>
      <c r="AH36" s="426" t="b">
        <f>OR('AM23.Summary'!C$20="",'AM23.Summary'!C$20="Can Be Y or N",AND('AM23.Summary'!C$20="Must Be Y",S36="Y"),AND('AM23.Summary'!C$20="Must be N",S36="N"))</f>
        <v>0</v>
      </c>
      <c r="AI36" s="426" t="b">
        <f>OR('AM23.Summary'!C$21="",'AM23.Summary'!C$21="Can Be Y or N",AND('AM23.Summary'!C$21="Must Be Y",S36="Y"),AND('AM23.Summary'!C$21="Must be N",S36="N"))</f>
        <v>1</v>
      </c>
      <c r="AJ36" s="426" t="b">
        <f>OR('AM23.Summary'!C$22="",'AM23.Summary'!C$22="Can Be Y or N",AND('AM23.Summary'!C$22="Must Be Y",S36="Y"),AND('AM23.Summary'!C$22="Must be N",S36="N"))</f>
        <v>1</v>
      </c>
    </row>
    <row r="37" spans="1:36" x14ac:dyDescent="0.2">
      <c r="A37" s="46">
        <v>31</v>
      </c>
      <c r="B37" s="409" t="str">
        <f>IFERROR(VLOOKUP(C37,'AM23.Entity Input'!D$18:F$1017,3,FALSE),"")</f>
        <v/>
      </c>
      <c r="C37" s="410"/>
      <c r="D37" s="379"/>
      <c r="E37" s="410"/>
      <c r="F37" s="411" t="str">
        <f>IFERROR(VLOOKUP(C37,'AM23.Entity Input'!D$18:G$1017,4,FALSE),"")</f>
        <v/>
      </c>
      <c r="G37" s="410"/>
      <c r="H37" s="410"/>
      <c r="I37" s="412"/>
      <c r="J37" s="379"/>
      <c r="K37" s="412"/>
      <c r="L37" s="412"/>
      <c r="M37" s="413">
        <f>IF(AND(J37="Y",OR(B37="Surplus Notes (or similar)",IFERROR(100%=VLOOKUP(D37,'AM23.Param'!$C$61:$P$114, COLUMNS('AM23.Param'!$C$60:$H$60), FALSE),FALSE))),L37,0)</f>
        <v>0</v>
      </c>
      <c r="O37" s="421"/>
      <c r="P37" s="421"/>
      <c r="Q37" s="421"/>
      <c r="R37" s="421"/>
      <c r="S37" s="421"/>
      <c r="T37" s="421"/>
      <c r="U37" s="421"/>
      <c r="V37" s="421"/>
      <c r="W37" s="421"/>
      <c r="X37" s="422" t="str">
        <f t="shared" si="9"/>
        <v>N/A</v>
      </c>
      <c r="Y37" s="422">
        <f t="shared" si="10"/>
        <v>0</v>
      </c>
      <c r="AA37" s="426" t="b">
        <f t="shared" si="11"/>
        <v>0</v>
      </c>
      <c r="AB37" s="426" t="b">
        <f>OR('AM23.Summary'!C$14="",'AM23.Summary'!C$14="Can Be Either",AND('AM23.Summary'!C$14="Must Be Structural",O37="Structural"),AND('AM23.Summary'!C$14="Must be Contractual",O37="Contractual"))</f>
        <v>1</v>
      </c>
      <c r="AC37" s="426" t="b">
        <f>OR('AM23.Summary'!C$15="",'AM23.Summary'!C$15="Can Be Y or N",AND('AM23.Summary'!C$15="Must Be Y",P37="Y"),AND('AM23.Summary'!C$15="Must be N",P37="N"))</f>
        <v>0</v>
      </c>
      <c r="AD37" s="426" t="b">
        <f>OR('AM23.Summary'!C$16="",'AM23.Summary'!C$16="Can Be Y or N",AND('AM23.Summary'!C$16="Must Be Y",Q37="Y"),AND('AM23.Summary'!C$16="Must be N",Q37="N"))</f>
        <v>0</v>
      </c>
      <c r="AE37" s="426" t="b">
        <f>OR('AM23.Summary'!C$17="",'AM23.Summary'!C$17="Can Be Y or N",AND('AM23.Summary'!C$17="Must Be Y",R37="Y"),AND('AM23.Summary'!C$17="Must be N",R37="N"))</f>
        <v>0</v>
      </c>
      <c r="AF37" s="426" t="b">
        <f>OR('AM23.Summary'!C$18="",'AM23.Summary'!C$18="Can Be Y or N",AND('AM23.Summary'!C$18="Must Be Y",S37="Y"),AND('AM23.Summary'!C$18="Must be N",S37="N"))</f>
        <v>1</v>
      </c>
      <c r="AG37" s="426" t="b">
        <f>OR('AM23.Summary'!C$19="",'AM23.Summary'!C$19="Can Be Y or N",AND('AM23.Summary'!C$19="Must Be Y",S37="Y"),AND('AM23.Summary'!C$19="Must be N",S37="N"))</f>
        <v>0</v>
      </c>
      <c r="AH37" s="426" t="b">
        <f>OR('AM23.Summary'!C$20="",'AM23.Summary'!C$20="Can Be Y or N",AND('AM23.Summary'!C$20="Must Be Y",S37="Y"),AND('AM23.Summary'!C$20="Must be N",S37="N"))</f>
        <v>0</v>
      </c>
      <c r="AI37" s="426" t="b">
        <f>OR('AM23.Summary'!C$21="",'AM23.Summary'!C$21="Can Be Y or N",AND('AM23.Summary'!C$21="Must Be Y",S37="Y"),AND('AM23.Summary'!C$21="Must be N",S37="N"))</f>
        <v>1</v>
      </c>
      <c r="AJ37" s="426" t="b">
        <f>OR('AM23.Summary'!C$22="",'AM23.Summary'!C$22="Can Be Y or N",AND('AM23.Summary'!C$22="Must Be Y",S37="Y"),AND('AM23.Summary'!C$22="Must be N",S37="N"))</f>
        <v>1</v>
      </c>
    </row>
    <row r="38" spans="1:36" x14ac:dyDescent="0.2">
      <c r="A38" s="46">
        <v>32</v>
      </c>
      <c r="B38" s="409" t="str">
        <f>IFERROR(VLOOKUP(C38,'AM23.Entity Input'!D$18:F$1017,3,FALSE),"")</f>
        <v/>
      </c>
      <c r="C38" s="410"/>
      <c r="D38" s="379"/>
      <c r="E38" s="410"/>
      <c r="F38" s="411" t="str">
        <f>IFERROR(VLOOKUP(C38,'AM23.Entity Input'!D$18:G$1017,4,FALSE),"")</f>
        <v/>
      </c>
      <c r="G38" s="410"/>
      <c r="H38" s="410"/>
      <c r="I38" s="412"/>
      <c r="J38" s="379"/>
      <c r="K38" s="412"/>
      <c r="L38" s="412"/>
      <c r="M38" s="413">
        <f>IF(AND(J38="Y",OR(B38="Surplus Notes (or similar)",IFERROR(100%=VLOOKUP(D38,'AM23.Param'!$C$61:$P$114, COLUMNS('AM23.Param'!$C$60:$H$60), FALSE),FALSE))),L38,0)</f>
        <v>0</v>
      </c>
      <c r="O38" s="421"/>
      <c r="P38" s="421"/>
      <c r="Q38" s="421"/>
      <c r="R38" s="421"/>
      <c r="S38" s="421"/>
      <c r="T38" s="421"/>
      <c r="U38" s="421"/>
      <c r="V38" s="421"/>
      <c r="W38" s="421"/>
      <c r="X38" s="422" t="str">
        <f t="shared" si="9"/>
        <v>N/A</v>
      </c>
      <c r="Y38" s="422">
        <f t="shared" si="10"/>
        <v>0</v>
      </c>
      <c r="AA38" s="426" t="b">
        <f t="shared" si="11"/>
        <v>0</v>
      </c>
      <c r="AB38" s="426" t="b">
        <f>OR('AM23.Summary'!C$14="",'AM23.Summary'!C$14="Can Be Either",AND('AM23.Summary'!C$14="Must Be Structural",O38="Structural"),AND('AM23.Summary'!C$14="Must be Contractual",O38="Contractual"))</f>
        <v>1</v>
      </c>
      <c r="AC38" s="426" t="b">
        <f>OR('AM23.Summary'!C$15="",'AM23.Summary'!C$15="Can Be Y or N",AND('AM23.Summary'!C$15="Must Be Y",P38="Y"),AND('AM23.Summary'!C$15="Must be N",P38="N"))</f>
        <v>0</v>
      </c>
      <c r="AD38" s="426" t="b">
        <f>OR('AM23.Summary'!C$16="",'AM23.Summary'!C$16="Can Be Y or N",AND('AM23.Summary'!C$16="Must Be Y",Q38="Y"),AND('AM23.Summary'!C$16="Must be N",Q38="N"))</f>
        <v>0</v>
      </c>
      <c r="AE38" s="426" t="b">
        <f>OR('AM23.Summary'!C$17="",'AM23.Summary'!C$17="Can Be Y or N",AND('AM23.Summary'!C$17="Must Be Y",R38="Y"),AND('AM23.Summary'!C$17="Must be N",R38="N"))</f>
        <v>0</v>
      </c>
      <c r="AF38" s="426" t="b">
        <f>OR('AM23.Summary'!C$18="",'AM23.Summary'!C$18="Can Be Y or N",AND('AM23.Summary'!C$18="Must Be Y",S38="Y"),AND('AM23.Summary'!C$18="Must be N",S38="N"))</f>
        <v>1</v>
      </c>
      <c r="AG38" s="426" t="b">
        <f>OR('AM23.Summary'!C$19="",'AM23.Summary'!C$19="Can Be Y or N",AND('AM23.Summary'!C$19="Must Be Y",S38="Y"),AND('AM23.Summary'!C$19="Must be N",S38="N"))</f>
        <v>0</v>
      </c>
      <c r="AH38" s="426" t="b">
        <f>OR('AM23.Summary'!C$20="",'AM23.Summary'!C$20="Can Be Y or N",AND('AM23.Summary'!C$20="Must Be Y",S38="Y"),AND('AM23.Summary'!C$20="Must be N",S38="N"))</f>
        <v>0</v>
      </c>
      <c r="AI38" s="426" t="b">
        <f>OR('AM23.Summary'!C$21="",'AM23.Summary'!C$21="Can Be Y or N",AND('AM23.Summary'!C$21="Must Be Y",S38="Y"),AND('AM23.Summary'!C$21="Must be N",S38="N"))</f>
        <v>1</v>
      </c>
      <c r="AJ38" s="426" t="b">
        <f>OR('AM23.Summary'!C$22="",'AM23.Summary'!C$22="Can Be Y or N",AND('AM23.Summary'!C$22="Must Be Y",S38="Y"),AND('AM23.Summary'!C$22="Must be N",S38="N"))</f>
        <v>1</v>
      </c>
    </row>
    <row r="39" spans="1:36" x14ac:dyDescent="0.2">
      <c r="A39" s="46">
        <v>33</v>
      </c>
      <c r="B39" s="409" t="str">
        <f>IFERROR(VLOOKUP(C39,'AM23.Entity Input'!D$18:F$1017,3,FALSE),"")</f>
        <v/>
      </c>
      <c r="C39" s="410"/>
      <c r="D39" s="379"/>
      <c r="E39" s="410"/>
      <c r="F39" s="411" t="str">
        <f>IFERROR(VLOOKUP(C39,'AM23.Entity Input'!D$18:G$1017,4,FALSE),"")</f>
        <v/>
      </c>
      <c r="G39" s="410"/>
      <c r="H39" s="410"/>
      <c r="I39" s="412"/>
      <c r="J39" s="379"/>
      <c r="K39" s="412"/>
      <c r="L39" s="412"/>
      <c r="M39" s="413">
        <f>IF(AND(J39="Y",OR(B39="Surplus Notes (or similar)",IFERROR(100%=VLOOKUP(D39,'AM23.Param'!$C$61:$P$114, COLUMNS('AM23.Param'!$C$60:$H$60), FALSE),FALSE))),L39,0)</f>
        <v>0</v>
      </c>
      <c r="O39" s="421"/>
      <c r="P39" s="421"/>
      <c r="Q39" s="421"/>
      <c r="R39" s="421"/>
      <c r="S39" s="421"/>
      <c r="T39" s="421"/>
      <c r="U39" s="421"/>
      <c r="V39" s="421"/>
      <c r="W39" s="421"/>
      <c r="X39" s="422" t="str">
        <f t="shared" si="9"/>
        <v>N/A</v>
      </c>
      <c r="Y39" s="422">
        <f t="shared" si="10"/>
        <v>0</v>
      </c>
      <c r="AA39" s="426" t="b">
        <f t="shared" si="11"/>
        <v>0</v>
      </c>
      <c r="AB39" s="426" t="b">
        <f>OR('AM23.Summary'!C$14="",'AM23.Summary'!C$14="Can Be Either",AND('AM23.Summary'!C$14="Must Be Structural",O39="Structural"),AND('AM23.Summary'!C$14="Must be Contractual",O39="Contractual"))</f>
        <v>1</v>
      </c>
      <c r="AC39" s="426" t="b">
        <f>OR('AM23.Summary'!C$15="",'AM23.Summary'!C$15="Can Be Y or N",AND('AM23.Summary'!C$15="Must Be Y",P39="Y"),AND('AM23.Summary'!C$15="Must be N",P39="N"))</f>
        <v>0</v>
      </c>
      <c r="AD39" s="426" t="b">
        <f>OR('AM23.Summary'!C$16="",'AM23.Summary'!C$16="Can Be Y or N",AND('AM23.Summary'!C$16="Must Be Y",Q39="Y"),AND('AM23.Summary'!C$16="Must be N",Q39="N"))</f>
        <v>0</v>
      </c>
      <c r="AE39" s="426" t="b">
        <f>OR('AM23.Summary'!C$17="",'AM23.Summary'!C$17="Can Be Y or N",AND('AM23.Summary'!C$17="Must Be Y",R39="Y"),AND('AM23.Summary'!C$17="Must be N",R39="N"))</f>
        <v>0</v>
      </c>
      <c r="AF39" s="426" t="b">
        <f>OR('AM23.Summary'!C$18="",'AM23.Summary'!C$18="Can Be Y or N",AND('AM23.Summary'!C$18="Must Be Y",S39="Y"),AND('AM23.Summary'!C$18="Must be N",S39="N"))</f>
        <v>1</v>
      </c>
      <c r="AG39" s="426" t="b">
        <f>OR('AM23.Summary'!C$19="",'AM23.Summary'!C$19="Can Be Y or N",AND('AM23.Summary'!C$19="Must Be Y",S39="Y"),AND('AM23.Summary'!C$19="Must be N",S39="N"))</f>
        <v>0</v>
      </c>
      <c r="AH39" s="426" t="b">
        <f>OR('AM23.Summary'!C$20="",'AM23.Summary'!C$20="Can Be Y or N",AND('AM23.Summary'!C$20="Must Be Y",S39="Y"),AND('AM23.Summary'!C$20="Must be N",S39="N"))</f>
        <v>0</v>
      </c>
      <c r="AI39" s="426" t="b">
        <f>OR('AM23.Summary'!C$21="",'AM23.Summary'!C$21="Can Be Y or N",AND('AM23.Summary'!C$21="Must Be Y",S39="Y"),AND('AM23.Summary'!C$21="Must be N",S39="N"))</f>
        <v>1</v>
      </c>
      <c r="AJ39" s="426" t="b">
        <f>OR('AM23.Summary'!C$22="",'AM23.Summary'!C$22="Can Be Y or N",AND('AM23.Summary'!C$22="Must Be Y",S39="Y"),AND('AM23.Summary'!C$22="Must be N",S39="N"))</f>
        <v>1</v>
      </c>
    </row>
    <row r="40" spans="1:36" x14ac:dyDescent="0.2">
      <c r="A40" s="46">
        <v>34</v>
      </c>
      <c r="B40" s="409" t="str">
        <f>IFERROR(VLOOKUP(C40,'AM23.Entity Input'!D$18:F$1017,3,FALSE),"")</f>
        <v/>
      </c>
      <c r="C40" s="410"/>
      <c r="D40" s="379"/>
      <c r="E40" s="410"/>
      <c r="F40" s="411" t="str">
        <f>IFERROR(VLOOKUP(C40,'AM23.Entity Input'!D$18:G$1017,4,FALSE),"")</f>
        <v/>
      </c>
      <c r="G40" s="410"/>
      <c r="H40" s="410"/>
      <c r="I40" s="412"/>
      <c r="J40" s="379"/>
      <c r="K40" s="412"/>
      <c r="L40" s="412"/>
      <c r="M40" s="413">
        <f>IF(AND(J40="Y",OR(B40="Surplus Notes (or similar)",IFERROR(100%=VLOOKUP(D40,'AM23.Param'!$C$61:$P$114, COLUMNS('AM23.Param'!$C$60:$H$60), FALSE),FALSE))),L40,0)</f>
        <v>0</v>
      </c>
      <c r="O40" s="421"/>
      <c r="P40" s="421"/>
      <c r="Q40" s="421"/>
      <c r="R40" s="421"/>
      <c r="S40" s="421"/>
      <c r="T40" s="421"/>
      <c r="U40" s="421"/>
      <c r="V40" s="421"/>
      <c r="W40" s="421"/>
      <c r="X40" s="422" t="str">
        <f t="shared" si="9"/>
        <v>N/A</v>
      </c>
      <c r="Y40" s="422">
        <f t="shared" si="10"/>
        <v>0</v>
      </c>
      <c r="AA40" s="426" t="b">
        <f t="shared" si="11"/>
        <v>0</v>
      </c>
      <c r="AB40" s="426" t="b">
        <f>OR('AM23.Summary'!C$14="",'AM23.Summary'!C$14="Can Be Either",AND('AM23.Summary'!C$14="Must Be Structural",O40="Structural"),AND('AM23.Summary'!C$14="Must be Contractual",O40="Contractual"))</f>
        <v>1</v>
      </c>
      <c r="AC40" s="426" t="b">
        <f>OR('AM23.Summary'!C$15="",'AM23.Summary'!C$15="Can Be Y or N",AND('AM23.Summary'!C$15="Must Be Y",P40="Y"),AND('AM23.Summary'!C$15="Must be N",P40="N"))</f>
        <v>0</v>
      </c>
      <c r="AD40" s="426" t="b">
        <f>OR('AM23.Summary'!C$16="",'AM23.Summary'!C$16="Can Be Y or N",AND('AM23.Summary'!C$16="Must Be Y",Q40="Y"),AND('AM23.Summary'!C$16="Must be N",Q40="N"))</f>
        <v>0</v>
      </c>
      <c r="AE40" s="426" t="b">
        <f>OR('AM23.Summary'!C$17="",'AM23.Summary'!C$17="Can Be Y or N",AND('AM23.Summary'!C$17="Must Be Y",R40="Y"),AND('AM23.Summary'!C$17="Must be N",R40="N"))</f>
        <v>0</v>
      </c>
      <c r="AF40" s="426" t="b">
        <f>OR('AM23.Summary'!C$18="",'AM23.Summary'!C$18="Can Be Y or N",AND('AM23.Summary'!C$18="Must Be Y",S40="Y"),AND('AM23.Summary'!C$18="Must be N",S40="N"))</f>
        <v>1</v>
      </c>
      <c r="AG40" s="426" t="b">
        <f>OR('AM23.Summary'!C$19="",'AM23.Summary'!C$19="Can Be Y or N",AND('AM23.Summary'!C$19="Must Be Y",S40="Y"),AND('AM23.Summary'!C$19="Must be N",S40="N"))</f>
        <v>0</v>
      </c>
      <c r="AH40" s="426" t="b">
        <f>OR('AM23.Summary'!C$20="",'AM23.Summary'!C$20="Can Be Y or N",AND('AM23.Summary'!C$20="Must Be Y",S40="Y"),AND('AM23.Summary'!C$20="Must be N",S40="N"))</f>
        <v>0</v>
      </c>
      <c r="AI40" s="426" t="b">
        <f>OR('AM23.Summary'!C$21="",'AM23.Summary'!C$21="Can Be Y or N",AND('AM23.Summary'!C$21="Must Be Y",S40="Y"),AND('AM23.Summary'!C$21="Must be N",S40="N"))</f>
        <v>1</v>
      </c>
      <c r="AJ40" s="426" t="b">
        <f>OR('AM23.Summary'!C$22="",'AM23.Summary'!C$22="Can Be Y or N",AND('AM23.Summary'!C$22="Must Be Y",S40="Y"),AND('AM23.Summary'!C$22="Must be N",S40="N"))</f>
        <v>1</v>
      </c>
    </row>
    <row r="41" spans="1:36" x14ac:dyDescent="0.2">
      <c r="A41" s="46">
        <v>35</v>
      </c>
      <c r="B41" s="409" t="str">
        <f>IFERROR(VLOOKUP(C41,'AM23.Entity Input'!D$18:F$1017,3,FALSE),"")</f>
        <v/>
      </c>
      <c r="C41" s="410"/>
      <c r="D41" s="379"/>
      <c r="E41" s="410"/>
      <c r="F41" s="411" t="str">
        <f>IFERROR(VLOOKUP(C41,'AM23.Entity Input'!D$18:G$1017,4,FALSE),"")</f>
        <v/>
      </c>
      <c r="G41" s="410"/>
      <c r="H41" s="410"/>
      <c r="I41" s="412"/>
      <c r="J41" s="379"/>
      <c r="K41" s="412"/>
      <c r="L41" s="412"/>
      <c r="M41" s="413">
        <f>IF(AND(J41="Y",OR(B41="Surplus Notes (or similar)",IFERROR(100%=VLOOKUP(D41,'AM23.Param'!$C$61:$P$114, COLUMNS('AM23.Param'!$C$60:$H$60), FALSE),FALSE))),L41,0)</f>
        <v>0</v>
      </c>
      <c r="O41" s="421"/>
      <c r="P41" s="421"/>
      <c r="Q41" s="421"/>
      <c r="R41" s="421"/>
      <c r="S41" s="421"/>
      <c r="T41" s="421"/>
      <c r="U41" s="421"/>
      <c r="V41" s="421"/>
      <c r="W41" s="421"/>
      <c r="X41" s="422" t="str">
        <f t="shared" si="9"/>
        <v>N/A</v>
      </c>
      <c r="Y41" s="422">
        <f t="shared" si="10"/>
        <v>0</v>
      </c>
      <c r="AA41" s="426" t="b">
        <f t="shared" si="11"/>
        <v>0</v>
      </c>
      <c r="AB41" s="426" t="b">
        <f>OR('AM23.Summary'!C$14="",'AM23.Summary'!C$14="Can Be Either",AND('AM23.Summary'!C$14="Must Be Structural",O41="Structural"),AND('AM23.Summary'!C$14="Must be Contractual",O41="Contractual"))</f>
        <v>1</v>
      </c>
      <c r="AC41" s="426" t="b">
        <f>OR('AM23.Summary'!C$15="",'AM23.Summary'!C$15="Can Be Y or N",AND('AM23.Summary'!C$15="Must Be Y",P41="Y"),AND('AM23.Summary'!C$15="Must be N",P41="N"))</f>
        <v>0</v>
      </c>
      <c r="AD41" s="426" t="b">
        <f>OR('AM23.Summary'!C$16="",'AM23.Summary'!C$16="Can Be Y or N",AND('AM23.Summary'!C$16="Must Be Y",Q41="Y"),AND('AM23.Summary'!C$16="Must be N",Q41="N"))</f>
        <v>0</v>
      </c>
      <c r="AE41" s="426" t="b">
        <f>OR('AM23.Summary'!C$17="",'AM23.Summary'!C$17="Can Be Y or N",AND('AM23.Summary'!C$17="Must Be Y",R41="Y"),AND('AM23.Summary'!C$17="Must be N",R41="N"))</f>
        <v>0</v>
      </c>
      <c r="AF41" s="426" t="b">
        <f>OR('AM23.Summary'!C$18="",'AM23.Summary'!C$18="Can Be Y or N",AND('AM23.Summary'!C$18="Must Be Y",S41="Y"),AND('AM23.Summary'!C$18="Must be N",S41="N"))</f>
        <v>1</v>
      </c>
      <c r="AG41" s="426" t="b">
        <f>OR('AM23.Summary'!C$19="",'AM23.Summary'!C$19="Can Be Y or N",AND('AM23.Summary'!C$19="Must Be Y",S41="Y"),AND('AM23.Summary'!C$19="Must be N",S41="N"))</f>
        <v>0</v>
      </c>
      <c r="AH41" s="426" t="b">
        <f>OR('AM23.Summary'!C$20="",'AM23.Summary'!C$20="Can Be Y or N",AND('AM23.Summary'!C$20="Must Be Y",S41="Y"),AND('AM23.Summary'!C$20="Must be N",S41="N"))</f>
        <v>0</v>
      </c>
      <c r="AI41" s="426" t="b">
        <f>OR('AM23.Summary'!C$21="",'AM23.Summary'!C$21="Can Be Y or N",AND('AM23.Summary'!C$21="Must Be Y",S41="Y"),AND('AM23.Summary'!C$21="Must be N",S41="N"))</f>
        <v>1</v>
      </c>
      <c r="AJ41" s="426" t="b">
        <f>OR('AM23.Summary'!C$22="",'AM23.Summary'!C$22="Can Be Y or N",AND('AM23.Summary'!C$22="Must Be Y",S41="Y"),AND('AM23.Summary'!C$22="Must be N",S41="N"))</f>
        <v>1</v>
      </c>
    </row>
    <row r="42" spans="1:36" x14ac:dyDescent="0.2">
      <c r="A42" s="46">
        <v>36</v>
      </c>
      <c r="B42" s="409" t="str">
        <f>IFERROR(VLOOKUP(C42,'AM23.Entity Input'!D$18:F$1017,3,FALSE),"")</f>
        <v/>
      </c>
      <c r="C42" s="410"/>
      <c r="D42" s="379"/>
      <c r="E42" s="410"/>
      <c r="F42" s="411" t="str">
        <f>IFERROR(VLOOKUP(C42,'AM23.Entity Input'!D$18:G$1017,4,FALSE),"")</f>
        <v/>
      </c>
      <c r="G42" s="410"/>
      <c r="H42" s="410"/>
      <c r="I42" s="412"/>
      <c r="J42" s="379"/>
      <c r="K42" s="412"/>
      <c r="L42" s="412"/>
      <c r="M42" s="413">
        <f>IF(AND(J42="Y",OR(B42="Surplus Notes (or similar)",IFERROR(100%=VLOOKUP(D42,'AM23.Param'!$C$61:$P$114, COLUMNS('AM23.Param'!$C$60:$H$60), FALSE),FALSE))),L42,0)</f>
        <v>0</v>
      </c>
      <c r="O42" s="421"/>
      <c r="P42" s="421"/>
      <c r="Q42" s="421"/>
      <c r="R42" s="421"/>
      <c r="S42" s="421"/>
      <c r="T42" s="421"/>
      <c r="U42" s="421"/>
      <c r="V42" s="421"/>
      <c r="W42" s="421"/>
      <c r="X42" s="422" t="str">
        <f t="shared" si="9"/>
        <v>N/A</v>
      </c>
      <c r="Y42" s="422">
        <f t="shared" si="10"/>
        <v>0</v>
      </c>
      <c r="AA42" s="426" t="b">
        <f t="shared" si="11"/>
        <v>0</v>
      </c>
      <c r="AB42" s="426" t="b">
        <f>OR('AM23.Summary'!C$14="",'AM23.Summary'!C$14="Can Be Either",AND('AM23.Summary'!C$14="Must Be Structural",O42="Structural"),AND('AM23.Summary'!C$14="Must be Contractual",O42="Contractual"))</f>
        <v>1</v>
      </c>
      <c r="AC42" s="426" t="b">
        <f>OR('AM23.Summary'!C$15="",'AM23.Summary'!C$15="Can Be Y or N",AND('AM23.Summary'!C$15="Must Be Y",P42="Y"),AND('AM23.Summary'!C$15="Must be N",P42="N"))</f>
        <v>0</v>
      </c>
      <c r="AD42" s="426" t="b">
        <f>OR('AM23.Summary'!C$16="",'AM23.Summary'!C$16="Can Be Y or N",AND('AM23.Summary'!C$16="Must Be Y",Q42="Y"),AND('AM23.Summary'!C$16="Must be N",Q42="N"))</f>
        <v>0</v>
      </c>
      <c r="AE42" s="426" t="b">
        <f>OR('AM23.Summary'!C$17="",'AM23.Summary'!C$17="Can Be Y or N",AND('AM23.Summary'!C$17="Must Be Y",R42="Y"),AND('AM23.Summary'!C$17="Must be N",R42="N"))</f>
        <v>0</v>
      </c>
      <c r="AF42" s="426" t="b">
        <f>OR('AM23.Summary'!C$18="",'AM23.Summary'!C$18="Can Be Y or N",AND('AM23.Summary'!C$18="Must Be Y",S42="Y"),AND('AM23.Summary'!C$18="Must be N",S42="N"))</f>
        <v>1</v>
      </c>
      <c r="AG42" s="426" t="b">
        <f>OR('AM23.Summary'!C$19="",'AM23.Summary'!C$19="Can Be Y or N",AND('AM23.Summary'!C$19="Must Be Y",S42="Y"),AND('AM23.Summary'!C$19="Must be N",S42="N"))</f>
        <v>0</v>
      </c>
      <c r="AH42" s="426" t="b">
        <f>OR('AM23.Summary'!C$20="",'AM23.Summary'!C$20="Can Be Y or N",AND('AM23.Summary'!C$20="Must Be Y",S42="Y"),AND('AM23.Summary'!C$20="Must be N",S42="N"))</f>
        <v>0</v>
      </c>
      <c r="AI42" s="426" t="b">
        <f>OR('AM23.Summary'!C$21="",'AM23.Summary'!C$21="Can Be Y or N",AND('AM23.Summary'!C$21="Must Be Y",S42="Y"),AND('AM23.Summary'!C$21="Must be N",S42="N"))</f>
        <v>1</v>
      </c>
      <c r="AJ42" s="426" t="b">
        <f>OR('AM23.Summary'!C$22="",'AM23.Summary'!C$22="Can Be Y or N",AND('AM23.Summary'!C$22="Must Be Y",S42="Y"),AND('AM23.Summary'!C$22="Must be N",S42="N"))</f>
        <v>1</v>
      </c>
    </row>
    <row r="43" spans="1:36" x14ac:dyDescent="0.2">
      <c r="A43" s="46">
        <v>37</v>
      </c>
      <c r="B43" s="409" t="str">
        <f>IFERROR(VLOOKUP(C43,'AM23.Entity Input'!D$18:F$1017,3,FALSE),"")</f>
        <v/>
      </c>
      <c r="C43" s="410"/>
      <c r="D43" s="379"/>
      <c r="E43" s="410"/>
      <c r="F43" s="411" t="str">
        <f>IFERROR(VLOOKUP(C43,'AM23.Entity Input'!D$18:G$1017,4,FALSE),"")</f>
        <v/>
      </c>
      <c r="G43" s="410"/>
      <c r="H43" s="410"/>
      <c r="I43" s="412"/>
      <c r="J43" s="379"/>
      <c r="K43" s="412"/>
      <c r="L43" s="412"/>
      <c r="M43" s="413">
        <f>IF(AND(J43="Y",OR(B43="Surplus Notes (or similar)",IFERROR(100%=VLOOKUP(D43,'AM23.Param'!$C$61:$P$114, COLUMNS('AM23.Param'!$C$60:$H$60), FALSE),FALSE))),L43,0)</f>
        <v>0</v>
      </c>
      <c r="O43" s="421"/>
      <c r="P43" s="421"/>
      <c r="Q43" s="421"/>
      <c r="R43" s="421"/>
      <c r="S43" s="421"/>
      <c r="T43" s="421"/>
      <c r="U43" s="421"/>
      <c r="V43" s="421"/>
      <c r="W43" s="421"/>
      <c r="X43" s="422" t="str">
        <f t="shared" si="9"/>
        <v>N/A</v>
      </c>
      <c r="Y43" s="422">
        <f t="shared" si="10"/>
        <v>0</v>
      </c>
      <c r="AA43" s="426" t="b">
        <f t="shared" si="11"/>
        <v>0</v>
      </c>
      <c r="AB43" s="426" t="b">
        <f>OR('AM23.Summary'!C$14="",'AM23.Summary'!C$14="Can Be Either",AND('AM23.Summary'!C$14="Must Be Structural",O43="Structural"),AND('AM23.Summary'!C$14="Must be Contractual",O43="Contractual"))</f>
        <v>1</v>
      </c>
      <c r="AC43" s="426" t="b">
        <f>OR('AM23.Summary'!C$15="",'AM23.Summary'!C$15="Can Be Y or N",AND('AM23.Summary'!C$15="Must Be Y",P43="Y"),AND('AM23.Summary'!C$15="Must be N",P43="N"))</f>
        <v>0</v>
      </c>
      <c r="AD43" s="426" t="b">
        <f>OR('AM23.Summary'!C$16="",'AM23.Summary'!C$16="Can Be Y or N",AND('AM23.Summary'!C$16="Must Be Y",Q43="Y"),AND('AM23.Summary'!C$16="Must be N",Q43="N"))</f>
        <v>0</v>
      </c>
      <c r="AE43" s="426" t="b">
        <f>OR('AM23.Summary'!C$17="",'AM23.Summary'!C$17="Can Be Y or N",AND('AM23.Summary'!C$17="Must Be Y",R43="Y"),AND('AM23.Summary'!C$17="Must be N",R43="N"))</f>
        <v>0</v>
      </c>
      <c r="AF43" s="426" t="b">
        <f>OR('AM23.Summary'!C$18="",'AM23.Summary'!C$18="Can Be Y or N",AND('AM23.Summary'!C$18="Must Be Y",S43="Y"),AND('AM23.Summary'!C$18="Must be N",S43="N"))</f>
        <v>1</v>
      </c>
      <c r="AG43" s="426" t="b">
        <f>OR('AM23.Summary'!C$19="",'AM23.Summary'!C$19="Can Be Y or N",AND('AM23.Summary'!C$19="Must Be Y",S43="Y"),AND('AM23.Summary'!C$19="Must be N",S43="N"))</f>
        <v>0</v>
      </c>
      <c r="AH43" s="426" t="b">
        <f>OR('AM23.Summary'!C$20="",'AM23.Summary'!C$20="Can Be Y or N",AND('AM23.Summary'!C$20="Must Be Y",S43="Y"),AND('AM23.Summary'!C$20="Must be N",S43="N"))</f>
        <v>0</v>
      </c>
      <c r="AI43" s="426" t="b">
        <f>OR('AM23.Summary'!C$21="",'AM23.Summary'!C$21="Can Be Y or N",AND('AM23.Summary'!C$21="Must Be Y",S43="Y"),AND('AM23.Summary'!C$21="Must be N",S43="N"))</f>
        <v>1</v>
      </c>
      <c r="AJ43" s="426" t="b">
        <f>OR('AM23.Summary'!C$22="",'AM23.Summary'!C$22="Can Be Y or N",AND('AM23.Summary'!C$22="Must Be Y",S43="Y"),AND('AM23.Summary'!C$22="Must be N",S43="N"))</f>
        <v>1</v>
      </c>
    </row>
    <row r="44" spans="1:36" x14ac:dyDescent="0.2">
      <c r="A44" s="46">
        <v>38</v>
      </c>
      <c r="B44" s="409" t="str">
        <f>IFERROR(VLOOKUP(C44,'AM23.Entity Input'!D$18:F$1017,3,FALSE),"")</f>
        <v/>
      </c>
      <c r="C44" s="410"/>
      <c r="D44" s="379"/>
      <c r="E44" s="410"/>
      <c r="F44" s="411" t="str">
        <f>IFERROR(VLOOKUP(C44,'AM23.Entity Input'!D$18:G$1017,4,FALSE),"")</f>
        <v/>
      </c>
      <c r="G44" s="410"/>
      <c r="H44" s="410"/>
      <c r="I44" s="412"/>
      <c r="J44" s="379"/>
      <c r="K44" s="412"/>
      <c r="L44" s="412"/>
      <c r="M44" s="413">
        <f>IF(AND(J44="Y",OR(B44="Surplus Notes (or similar)",IFERROR(100%=VLOOKUP(D44,'AM23.Param'!$C$61:$P$114, COLUMNS('AM23.Param'!$C$60:$H$60), FALSE),FALSE))),L44,0)</f>
        <v>0</v>
      </c>
      <c r="O44" s="421"/>
      <c r="P44" s="421"/>
      <c r="Q44" s="421"/>
      <c r="R44" s="421"/>
      <c r="S44" s="421"/>
      <c r="T44" s="421"/>
      <c r="U44" s="421"/>
      <c r="V44" s="421"/>
      <c r="W44" s="421"/>
      <c r="X44" s="422" t="str">
        <f t="shared" si="9"/>
        <v>N/A</v>
      </c>
      <c r="Y44" s="422">
        <f t="shared" si="10"/>
        <v>0</v>
      </c>
      <c r="AA44" s="426" t="b">
        <f t="shared" si="11"/>
        <v>0</v>
      </c>
      <c r="AB44" s="426" t="b">
        <f>OR('AM23.Summary'!C$14="",'AM23.Summary'!C$14="Can Be Either",AND('AM23.Summary'!C$14="Must Be Structural",O44="Structural"),AND('AM23.Summary'!C$14="Must be Contractual",O44="Contractual"))</f>
        <v>1</v>
      </c>
      <c r="AC44" s="426" t="b">
        <f>OR('AM23.Summary'!C$15="",'AM23.Summary'!C$15="Can Be Y or N",AND('AM23.Summary'!C$15="Must Be Y",P44="Y"),AND('AM23.Summary'!C$15="Must be N",P44="N"))</f>
        <v>0</v>
      </c>
      <c r="AD44" s="426" t="b">
        <f>OR('AM23.Summary'!C$16="",'AM23.Summary'!C$16="Can Be Y or N",AND('AM23.Summary'!C$16="Must Be Y",Q44="Y"),AND('AM23.Summary'!C$16="Must be N",Q44="N"))</f>
        <v>0</v>
      </c>
      <c r="AE44" s="426" t="b">
        <f>OR('AM23.Summary'!C$17="",'AM23.Summary'!C$17="Can Be Y or N",AND('AM23.Summary'!C$17="Must Be Y",R44="Y"),AND('AM23.Summary'!C$17="Must be N",R44="N"))</f>
        <v>0</v>
      </c>
      <c r="AF44" s="426" t="b">
        <f>OR('AM23.Summary'!C$18="",'AM23.Summary'!C$18="Can Be Y or N",AND('AM23.Summary'!C$18="Must Be Y",S44="Y"),AND('AM23.Summary'!C$18="Must be N",S44="N"))</f>
        <v>1</v>
      </c>
      <c r="AG44" s="426" t="b">
        <f>OR('AM23.Summary'!C$19="",'AM23.Summary'!C$19="Can Be Y or N",AND('AM23.Summary'!C$19="Must Be Y",S44="Y"),AND('AM23.Summary'!C$19="Must be N",S44="N"))</f>
        <v>0</v>
      </c>
      <c r="AH44" s="426" t="b">
        <f>OR('AM23.Summary'!C$20="",'AM23.Summary'!C$20="Can Be Y or N",AND('AM23.Summary'!C$20="Must Be Y",S44="Y"),AND('AM23.Summary'!C$20="Must be N",S44="N"))</f>
        <v>0</v>
      </c>
      <c r="AI44" s="426" t="b">
        <f>OR('AM23.Summary'!C$21="",'AM23.Summary'!C$21="Can Be Y or N",AND('AM23.Summary'!C$21="Must Be Y",S44="Y"),AND('AM23.Summary'!C$21="Must be N",S44="N"))</f>
        <v>1</v>
      </c>
      <c r="AJ44" s="426" t="b">
        <f>OR('AM23.Summary'!C$22="",'AM23.Summary'!C$22="Can Be Y or N",AND('AM23.Summary'!C$22="Must Be Y",S44="Y"),AND('AM23.Summary'!C$22="Must be N",S44="N"))</f>
        <v>1</v>
      </c>
    </row>
    <row r="45" spans="1:36" x14ac:dyDescent="0.2">
      <c r="A45" s="46">
        <v>39</v>
      </c>
      <c r="B45" s="409" t="str">
        <f>IFERROR(VLOOKUP(C45,'AM23.Entity Input'!D$18:F$1017,3,FALSE),"")</f>
        <v/>
      </c>
      <c r="C45" s="410"/>
      <c r="D45" s="379"/>
      <c r="E45" s="410"/>
      <c r="F45" s="411" t="str">
        <f>IFERROR(VLOOKUP(C45,'AM23.Entity Input'!D$18:G$1017,4,FALSE),"")</f>
        <v/>
      </c>
      <c r="G45" s="410"/>
      <c r="H45" s="410"/>
      <c r="I45" s="412"/>
      <c r="J45" s="379"/>
      <c r="K45" s="412"/>
      <c r="L45" s="412"/>
      <c r="M45" s="413">
        <f>IF(AND(J45="Y",OR(B45="Surplus Notes (or similar)",IFERROR(100%=VLOOKUP(D45,'AM23.Param'!$C$61:$P$114, COLUMNS('AM23.Param'!$C$60:$H$60), FALSE),FALSE))),L45,0)</f>
        <v>0</v>
      </c>
      <c r="O45" s="421"/>
      <c r="P45" s="421"/>
      <c r="Q45" s="421"/>
      <c r="R45" s="421"/>
      <c r="S45" s="421"/>
      <c r="T45" s="421"/>
      <c r="U45" s="421"/>
      <c r="V45" s="421"/>
      <c r="W45" s="421"/>
      <c r="X45" s="422" t="str">
        <f t="shared" si="9"/>
        <v>N/A</v>
      </c>
      <c r="Y45" s="422">
        <f t="shared" si="10"/>
        <v>0</v>
      </c>
      <c r="AA45" s="426" t="b">
        <f t="shared" si="11"/>
        <v>0</v>
      </c>
      <c r="AB45" s="426" t="b">
        <f>OR('AM23.Summary'!C$14="",'AM23.Summary'!C$14="Can Be Either",AND('AM23.Summary'!C$14="Must Be Structural",O45="Structural"),AND('AM23.Summary'!C$14="Must be Contractual",O45="Contractual"))</f>
        <v>1</v>
      </c>
      <c r="AC45" s="426" t="b">
        <f>OR('AM23.Summary'!C$15="",'AM23.Summary'!C$15="Can Be Y or N",AND('AM23.Summary'!C$15="Must Be Y",P45="Y"),AND('AM23.Summary'!C$15="Must be N",P45="N"))</f>
        <v>0</v>
      </c>
      <c r="AD45" s="426" t="b">
        <f>OR('AM23.Summary'!C$16="",'AM23.Summary'!C$16="Can Be Y or N",AND('AM23.Summary'!C$16="Must Be Y",Q45="Y"),AND('AM23.Summary'!C$16="Must be N",Q45="N"))</f>
        <v>0</v>
      </c>
      <c r="AE45" s="426" t="b">
        <f>OR('AM23.Summary'!C$17="",'AM23.Summary'!C$17="Can Be Y or N",AND('AM23.Summary'!C$17="Must Be Y",R45="Y"),AND('AM23.Summary'!C$17="Must be N",R45="N"))</f>
        <v>0</v>
      </c>
      <c r="AF45" s="426" t="b">
        <f>OR('AM23.Summary'!C$18="",'AM23.Summary'!C$18="Can Be Y or N",AND('AM23.Summary'!C$18="Must Be Y",S45="Y"),AND('AM23.Summary'!C$18="Must be N",S45="N"))</f>
        <v>1</v>
      </c>
      <c r="AG45" s="426" t="b">
        <f>OR('AM23.Summary'!C$19="",'AM23.Summary'!C$19="Can Be Y or N",AND('AM23.Summary'!C$19="Must Be Y",S45="Y"),AND('AM23.Summary'!C$19="Must be N",S45="N"))</f>
        <v>0</v>
      </c>
      <c r="AH45" s="426" t="b">
        <f>OR('AM23.Summary'!C$20="",'AM23.Summary'!C$20="Can Be Y or N",AND('AM23.Summary'!C$20="Must Be Y",S45="Y"),AND('AM23.Summary'!C$20="Must be N",S45="N"))</f>
        <v>0</v>
      </c>
      <c r="AI45" s="426" t="b">
        <f>OR('AM23.Summary'!C$21="",'AM23.Summary'!C$21="Can Be Y or N",AND('AM23.Summary'!C$21="Must Be Y",S45="Y"),AND('AM23.Summary'!C$21="Must be N",S45="N"))</f>
        <v>1</v>
      </c>
      <c r="AJ45" s="426" t="b">
        <f>OR('AM23.Summary'!C$22="",'AM23.Summary'!C$22="Can Be Y or N",AND('AM23.Summary'!C$22="Must Be Y",S45="Y"),AND('AM23.Summary'!C$22="Must be N",S45="N"))</f>
        <v>1</v>
      </c>
    </row>
    <row r="46" spans="1:36" x14ac:dyDescent="0.2">
      <c r="A46" s="46">
        <v>40</v>
      </c>
      <c r="B46" s="409" t="str">
        <f>IFERROR(VLOOKUP(C46,'AM23.Entity Input'!D$18:F$1017,3,FALSE),"")</f>
        <v/>
      </c>
      <c r="C46" s="410"/>
      <c r="D46" s="379"/>
      <c r="E46" s="410"/>
      <c r="F46" s="411" t="str">
        <f>IFERROR(VLOOKUP(C46,'AM23.Entity Input'!D$18:G$1017,4,FALSE),"")</f>
        <v/>
      </c>
      <c r="G46" s="410"/>
      <c r="H46" s="410"/>
      <c r="I46" s="412"/>
      <c r="J46" s="379"/>
      <c r="K46" s="412"/>
      <c r="L46" s="412"/>
      <c r="M46" s="413">
        <f>IF(AND(J46="Y",OR(B46="Surplus Notes (or similar)",IFERROR(100%=VLOOKUP(D46,'AM23.Param'!$C$61:$P$114, COLUMNS('AM23.Param'!$C$60:$H$60), FALSE),FALSE))),L46,0)</f>
        <v>0</v>
      </c>
      <c r="O46" s="421"/>
      <c r="P46" s="421"/>
      <c r="Q46" s="421"/>
      <c r="R46" s="421"/>
      <c r="S46" s="421"/>
      <c r="T46" s="421"/>
      <c r="U46" s="421"/>
      <c r="V46" s="421"/>
      <c r="W46" s="421"/>
      <c r="X46" s="422" t="str">
        <f t="shared" si="9"/>
        <v>N/A</v>
      </c>
      <c r="Y46" s="422">
        <f t="shared" si="10"/>
        <v>0</v>
      </c>
      <c r="AA46" s="426" t="b">
        <f t="shared" si="11"/>
        <v>0</v>
      </c>
      <c r="AB46" s="426" t="b">
        <f>OR('AM23.Summary'!C$14="",'AM23.Summary'!C$14="Can Be Either",AND('AM23.Summary'!C$14="Must Be Structural",O46="Structural"),AND('AM23.Summary'!C$14="Must be Contractual",O46="Contractual"))</f>
        <v>1</v>
      </c>
      <c r="AC46" s="426" t="b">
        <f>OR('AM23.Summary'!C$15="",'AM23.Summary'!C$15="Can Be Y or N",AND('AM23.Summary'!C$15="Must Be Y",P46="Y"),AND('AM23.Summary'!C$15="Must be N",P46="N"))</f>
        <v>0</v>
      </c>
      <c r="AD46" s="426" t="b">
        <f>OR('AM23.Summary'!C$16="",'AM23.Summary'!C$16="Can Be Y or N",AND('AM23.Summary'!C$16="Must Be Y",Q46="Y"),AND('AM23.Summary'!C$16="Must be N",Q46="N"))</f>
        <v>0</v>
      </c>
      <c r="AE46" s="426" t="b">
        <f>OR('AM23.Summary'!C$17="",'AM23.Summary'!C$17="Can Be Y or N",AND('AM23.Summary'!C$17="Must Be Y",R46="Y"),AND('AM23.Summary'!C$17="Must be N",R46="N"))</f>
        <v>0</v>
      </c>
      <c r="AF46" s="426" t="b">
        <f>OR('AM23.Summary'!C$18="",'AM23.Summary'!C$18="Can Be Y or N",AND('AM23.Summary'!C$18="Must Be Y",S46="Y"),AND('AM23.Summary'!C$18="Must be N",S46="N"))</f>
        <v>1</v>
      </c>
      <c r="AG46" s="426" t="b">
        <f>OR('AM23.Summary'!C$19="",'AM23.Summary'!C$19="Can Be Y or N",AND('AM23.Summary'!C$19="Must Be Y",S46="Y"),AND('AM23.Summary'!C$19="Must be N",S46="N"))</f>
        <v>0</v>
      </c>
      <c r="AH46" s="426" t="b">
        <f>OR('AM23.Summary'!C$20="",'AM23.Summary'!C$20="Can Be Y or N",AND('AM23.Summary'!C$20="Must Be Y",S46="Y"),AND('AM23.Summary'!C$20="Must be N",S46="N"))</f>
        <v>0</v>
      </c>
      <c r="AI46" s="426" t="b">
        <f>OR('AM23.Summary'!C$21="",'AM23.Summary'!C$21="Can Be Y or N",AND('AM23.Summary'!C$21="Must Be Y",S46="Y"),AND('AM23.Summary'!C$21="Must be N",S46="N"))</f>
        <v>1</v>
      </c>
      <c r="AJ46" s="426" t="b">
        <f>OR('AM23.Summary'!C$22="",'AM23.Summary'!C$22="Can Be Y or N",AND('AM23.Summary'!C$22="Must Be Y",S46="Y"),AND('AM23.Summary'!C$22="Must be N",S46="N"))</f>
        <v>1</v>
      </c>
    </row>
    <row r="47" spans="1:36" x14ac:dyDescent="0.2">
      <c r="A47" s="46">
        <v>41</v>
      </c>
      <c r="B47" s="409" t="str">
        <f>IFERROR(VLOOKUP(C47,'AM23.Entity Input'!D$18:F$1017,3,FALSE),"")</f>
        <v/>
      </c>
      <c r="C47" s="410"/>
      <c r="D47" s="379"/>
      <c r="E47" s="410"/>
      <c r="F47" s="411" t="str">
        <f>IFERROR(VLOOKUP(C47,'AM23.Entity Input'!D$18:G$1017,4,FALSE),"")</f>
        <v/>
      </c>
      <c r="G47" s="410"/>
      <c r="H47" s="410"/>
      <c r="I47" s="412"/>
      <c r="J47" s="379"/>
      <c r="K47" s="412"/>
      <c r="L47" s="412"/>
      <c r="M47" s="413">
        <f>IF(AND(J47="Y",OR(B47="Surplus Notes (or similar)",IFERROR(100%=VLOOKUP(D47,'AM23.Param'!$C$61:$P$114, COLUMNS('AM23.Param'!$C$60:$H$60), FALSE),FALSE))),L47,0)</f>
        <v>0</v>
      </c>
      <c r="O47" s="421"/>
      <c r="P47" s="421"/>
      <c r="Q47" s="421"/>
      <c r="R47" s="421"/>
      <c r="S47" s="421"/>
      <c r="T47" s="421"/>
      <c r="U47" s="421"/>
      <c r="V47" s="421"/>
      <c r="W47" s="421"/>
      <c r="X47" s="422" t="str">
        <f t="shared" si="9"/>
        <v>N/A</v>
      </c>
      <c r="Y47" s="422">
        <f t="shared" si="10"/>
        <v>0</v>
      </c>
      <c r="AA47" s="426" t="b">
        <f t="shared" si="11"/>
        <v>0</v>
      </c>
      <c r="AB47" s="426" t="b">
        <f>OR('AM23.Summary'!C$14="",'AM23.Summary'!C$14="Can Be Either",AND('AM23.Summary'!C$14="Must Be Structural",O47="Structural"),AND('AM23.Summary'!C$14="Must be Contractual",O47="Contractual"))</f>
        <v>1</v>
      </c>
      <c r="AC47" s="426" t="b">
        <f>OR('AM23.Summary'!C$15="",'AM23.Summary'!C$15="Can Be Y or N",AND('AM23.Summary'!C$15="Must Be Y",P47="Y"),AND('AM23.Summary'!C$15="Must be N",P47="N"))</f>
        <v>0</v>
      </c>
      <c r="AD47" s="426" t="b">
        <f>OR('AM23.Summary'!C$16="",'AM23.Summary'!C$16="Can Be Y or N",AND('AM23.Summary'!C$16="Must Be Y",Q47="Y"),AND('AM23.Summary'!C$16="Must be N",Q47="N"))</f>
        <v>0</v>
      </c>
      <c r="AE47" s="426" t="b">
        <f>OR('AM23.Summary'!C$17="",'AM23.Summary'!C$17="Can Be Y or N",AND('AM23.Summary'!C$17="Must Be Y",R47="Y"),AND('AM23.Summary'!C$17="Must be N",R47="N"))</f>
        <v>0</v>
      </c>
      <c r="AF47" s="426" t="b">
        <f>OR('AM23.Summary'!C$18="",'AM23.Summary'!C$18="Can Be Y or N",AND('AM23.Summary'!C$18="Must Be Y",S47="Y"),AND('AM23.Summary'!C$18="Must be N",S47="N"))</f>
        <v>1</v>
      </c>
      <c r="AG47" s="426" t="b">
        <f>OR('AM23.Summary'!C$19="",'AM23.Summary'!C$19="Can Be Y or N",AND('AM23.Summary'!C$19="Must Be Y",S47="Y"),AND('AM23.Summary'!C$19="Must be N",S47="N"))</f>
        <v>0</v>
      </c>
      <c r="AH47" s="426" t="b">
        <f>OR('AM23.Summary'!C$20="",'AM23.Summary'!C$20="Can Be Y or N",AND('AM23.Summary'!C$20="Must Be Y",S47="Y"),AND('AM23.Summary'!C$20="Must be N",S47="N"))</f>
        <v>0</v>
      </c>
      <c r="AI47" s="426" t="b">
        <f>OR('AM23.Summary'!C$21="",'AM23.Summary'!C$21="Can Be Y or N",AND('AM23.Summary'!C$21="Must Be Y",S47="Y"),AND('AM23.Summary'!C$21="Must be N",S47="N"))</f>
        <v>1</v>
      </c>
      <c r="AJ47" s="426" t="b">
        <f>OR('AM23.Summary'!C$22="",'AM23.Summary'!C$22="Can Be Y or N",AND('AM23.Summary'!C$22="Must Be Y",S47="Y"),AND('AM23.Summary'!C$22="Must be N",S47="N"))</f>
        <v>1</v>
      </c>
    </row>
    <row r="48" spans="1:36" x14ac:dyDescent="0.2">
      <c r="A48" s="46">
        <v>42</v>
      </c>
      <c r="B48" s="409" t="str">
        <f>IFERROR(VLOOKUP(C48,'AM23.Entity Input'!D$18:F$1017,3,FALSE),"")</f>
        <v/>
      </c>
      <c r="C48" s="410"/>
      <c r="D48" s="379"/>
      <c r="E48" s="410"/>
      <c r="F48" s="411" t="str">
        <f>IFERROR(VLOOKUP(C48,'AM23.Entity Input'!D$18:G$1017,4,FALSE),"")</f>
        <v/>
      </c>
      <c r="G48" s="410"/>
      <c r="H48" s="410"/>
      <c r="I48" s="412"/>
      <c r="J48" s="379"/>
      <c r="K48" s="412"/>
      <c r="L48" s="412"/>
      <c r="M48" s="413">
        <f>IF(AND(J48="Y",OR(B48="Surplus Notes (or similar)",IFERROR(100%=VLOOKUP(D48,'AM23.Param'!$C$61:$P$114, COLUMNS('AM23.Param'!$C$60:$H$60), FALSE),FALSE))),L48,0)</f>
        <v>0</v>
      </c>
      <c r="O48" s="421"/>
      <c r="P48" s="421"/>
      <c r="Q48" s="421"/>
      <c r="R48" s="421"/>
      <c r="S48" s="421"/>
      <c r="T48" s="421"/>
      <c r="U48" s="421"/>
      <c r="V48" s="421"/>
      <c r="W48" s="421"/>
      <c r="X48" s="422" t="str">
        <f t="shared" si="9"/>
        <v>N/A</v>
      </c>
      <c r="Y48" s="422">
        <f t="shared" si="10"/>
        <v>0</v>
      </c>
      <c r="AA48" s="426" t="b">
        <f t="shared" si="11"/>
        <v>0</v>
      </c>
      <c r="AB48" s="426" t="b">
        <f>OR('AM23.Summary'!C$14="",'AM23.Summary'!C$14="Can Be Either",AND('AM23.Summary'!C$14="Must Be Structural",O48="Structural"),AND('AM23.Summary'!C$14="Must be Contractual",O48="Contractual"))</f>
        <v>1</v>
      </c>
      <c r="AC48" s="426" t="b">
        <f>OR('AM23.Summary'!C$15="",'AM23.Summary'!C$15="Can Be Y or N",AND('AM23.Summary'!C$15="Must Be Y",P48="Y"),AND('AM23.Summary'!C$15="Must be N",P48="N"))</f>
        <v>0</v>
      </c>
      <c r="AD48" s="426" t="b">
        <f>OR('AM23.Summary'!C$16="",'AM23.Summary'!C$16="Can Be Y or N",AND('AM23.Summary'!C$16="Must Be Y",Q48="Y"),AND('AM23.Summary'!C$16="Must be N",Q48="N"))</f>
        <v>0</v>
      </c>
      <c r="AE48" s="426" t="b">
        <f>OR('AM23.Summary'!C$17="",'AM23.Summary'!C$17="Can Be Y or N",AND('AM23.Summary'!C$17="Must Be Y",R48="Y"),AND('AM23.Summary'!C$17="Must be N",R48="N"))</f>
        <v>0</v>
      </c>
      <c r="AF48" s="426" t="b">
        <f>OR('AM23.Summary'!C$18="",'AM23.Summary'!C$18="Can Be Y or N",AND('AM23.Summary'!C$18="Must Be Y",S48="Y"),AND('AM23.Summary'!C$18="Must be N",S48="N"))</f>
        <v>1</v>
      </c>
      <c r="AG48" s="426" t="b">
        <f>OR('AM23.Summary'!C$19="",'AM23.Summary'!C$19="Can Be Y or N",AND('AM23.Summary'!C$19="Must Be Y",S48="Y"),AND('AM23.Summary'!C$19="Must be N",S48="N"))</f>
        <v>0</v>
      </c>
      <c r="AH48" s="426" t="b">
        <f>OR('AM23.Summary'!C$20="",'AM23.Summary'!C$20="Can Be Y or N",AND('AM23.Summary'!C$20="Must Be Y",S48="Y"),AND('AM23.Summary'!C$20="Must be N",S48="N"))</f>
        <v>0</v>
      </c>
      <c r="AI48" s="426" t="b">
        <f>OR('AM23.Summary'!C$21="",'AM23.Summary'!C$21="Can Be Y or N",AND('AM23.Summary'!C$21="Must Be Y",S48="Y"),AND('AM23.Summary'!C$21="Must be N",S48="N"))</f>
        <v>1</v>
      </c>
      <c r="AJ48" s="426" t="b">
        <f>OR('AM23.Summary'!C$22="",'AM23.Summary'!C$22="Can Be Y or N",AND('AM23.Summary'!C$22="Must Be Y",S48="Y"),AND('AM23.Summary'!C$22="Must be N",S48="N"))</f>
        <v>1</v>
      </c>
    </row>
    <row r="49" spans="1:36" x14ac:dyDescent="0.2">
      <c r="A49" s="46">
        <v>43</v>
      </c>
      <c r="B49" s="409" t="str">
        <f>IFERROR(VLOOKUP(C49,'AM23.Entity Input'!D$18:F$1017,3,FALSE),"")</f>
        <v/>
      </c>
      <c r="C49" s="410"/>
      <c r="D49" s="379"/>
      <c r="E49" s="410"/>
      <c r="F49" s="411" t="str">
        <f>IFERROR(VLOOKUP(C49,'AM23.Entity Input'!D$18:G$1017,4,FALSE),"")</f>
        <v/>
      </c>
      <c r="G49" s="410"/>
      <c r="H49" s="410"/>
      <c r="I49" s="412"/>
      <c r="J49" s="379"/>
      <c r="K49" s="412"/>
      <c r="L49" s="412"/>
      <c r="M49" s="413">
        <f>IF(AND(J49="Y",OR(B49="Surplus Notes (or similar)",IFERROR(100%=VLOOKUP(D49,'AM23.Param'!$C$61:$P$114, COLUMNS('AM23.Param'!$C$60:$H$60), FALSE),FALSE))),L49,0)</f>
        <v>0</v>
      </c>
      <c r="O49" s="421"/>
      <c r="P49" s="421"/>
      <c r="Q49" s="421"/>
      <c r="R49" s="421"/>
      <c r="S49" s="421"/>
      <c r="T49" s="421"/>
      <c r="U49" s="421"/>
      <c r="V49" s="421"/>
      <c r="W49" s="421"/>
      <c r="X49" s="422" t="str">
        <f t="shared" si="9"/>
        <v>N/A</v>
      </c>
      <c r="Y49" s="422">
        <f t="shared" si="10"/>
        <v>0</v>
      </c>
      <c r="AA49" s="426" t="b">
        <f t="shared" si="11"/>
        <v>0</v>
      </c>
      <c r="AB49" s="426" t="b">
        <f>OR('AM23.Summary'!C$14="",'AM23.Summary'!C$14="Can Be Either",AND('AM23.Summary'!C$14="Must Be Structural",O49="Structural"),AND('AM23.Summary'!C$14="Must be Contractual",O49="Contractual"))</f>
        <v>1</v>
      </c>
      <c r="AC49" s="426" t="b">
        <f>OR('AM23.Summary'!C$15="",'AM23.Summary'!C$15="Can Be Y or N",AND('AM23.Summary'!C$15="Must Be Y",P49="Y"),AND('AM23.Summary'!C$15="Must be N",P49="N"))</f>
        <v>0</v>
      </c>
      <c r="AD49" s="426" t="b">
        <f>OR('AM23.Summary'!C$16="",'AM23.Summary'!C$16="Can Be Y or N",AND('AM23.Summary'!C$16="Must Be Y",Q49="Y"),AND('AM23.Summary'!C$16="Must be N",Q49="N"))</f>
        <v>0</v>
      </c>
      <c r="AE49" s="426" t="b">
        <f>OR('AM23.Summary'!C$17="",'AM23.Summary'!C$17="Can Be Y or N",AND('AM23.Summary'!C$17="Must Be Y",R49="Y"),AND('AM23.Summary'!C$17="Must be N",R49="N"))</f>
        <v>0</v>
      </c>
      <c r="AF49" s="426" t="b">
        <f>OR('AM23.Summary'!C$18="",'AM23.Summary'!C$18="Can Be Y or N",AND('AM23.Summary'!C$18="Must Be Y",S49="Y"),AND('AM23.Summary'!C$18="Must be N",S49="N"))</f>
        <v>1</v>
      </c>
      <c r="AG49" s="426" t="b">
        <f>OR('AM23.Summary'!C$19="",'AM23.Summary'!C$19="Can Be Y or N",AND('AM23.Summary'!C$19="Must Be Y",S49="Y"),AND('AM23.Summary'!C$19="Must be N",S49="N"))</f>
        <v>0</v>
      </c>
      <c r="AH49" s="426" t="b">
        <f>OR('AM23.Summary'!C$20="",'AM23.Summary'!C$20="Can Be Y or N",AND('AM23.Summary'!C$20="Must Be Y",S49="Y"),AND('AM23.Summary'!C$20="Must be N",S49="N"))</f>
        <v>0</v>
      </c>
      <c r="AI49" s="426" t="b">
        <f>OR('AM23.Summary'!C$21="",'AM23.Summary'!C$21="Can Be Y or N",AND('AM23.Summary'!C$21="Must Be Y",S49="Y"),AND('AM23.Summary'!C$21="Must be N",S49="N"))</f>
        <v>1</v>
      </c>
      <c r="AJ49" s="426" t="b">
        <f>OR('AM23.Summary'!C$22="",'AM23.Summary'!C$22="Can Be Y or N",AND('AM23.Summary'!C$22="Must Be Y",S49="Y"),AND('AM23.Summary'!C$22="Must be N",S49="N"))</f>
        <v>1</v>
      </c>
    </row>
    <row r="50" spans="1:36" x14ac:dyDescent="0.2">
      <c r="A50" s="46">
        <v>44</v>
      </c>
      <c r="B50" s="409" t="str">
        <f>IFERROR(VLOOKUP(C50,'AM23.Entity Input'!D$18:F$1017,3,FALSE),"")</f>
        <v/>
      </c>
      <c r="C50" s="410"/>
      <c r="D50" s="379"/>
      <c r="E50" s="410"/>
      <c r="F50" s="411" t="str">
        <f>IFERROR(VLOOKUP(C50,'AM23.Entity Input'!D$18:G$1017,4,FALSE),"")</f>
        <v/>
      </c>
      <c r="G50" s="410"/>
      <c r="H50" s="410"/>
      <c r="I50" s="412"/>
      <c r="J50" s="379"/>
      <c r="K50" s="412"/>
      <c r="L50" s="412"/>
      <c r="M50" s="413">
        <f>IF(AND(J50="Y",OR(B50="Surplus Notes (or similar)",IFERROR(100%=VLOOKUP(D50,'AM23.Param'!$C$61:$P$114, COLUMNS('AM23.Param'!$C$60:$H$60), FALSE),FALSE))),L50,0)</f>
        <v>0</v>
      </c>
      <c r="O50" s="421"/>
      <c r="P50" s="421"/>
      <c r="Q50" s="421"/>
      <c r="R50" s="421"/>
      <c r="S50" s="421"/>
      <c r="T50" s="421"/>
      <c r="U50" s="421"/>
      <c r="V50" s="421"/>
      <c r="W50" s="421"/>
      <c r="X50" s="422" t="str">
        <f t="shared" si="9"/>
        <v>N/A</v>
      </c>
      <c r="Y50" s="422">
        <f t="shared" si="10"/>
        <v>0</v>
      </c>
      <c r="AA50" s="426" t="b">
        <f t="shared" si="11"/>
        <v>0</v>
      </c>
      <c r="AB50" s="426" t="b">
        <f>OR('AM23.Summary'!C$14="",'AM23.Summary'!C$14="Can Be Either",AND('AM23.Summary'!C$14="Must Be Structural",O50="Structural"),AND('AM23.Summary'!C$14="Must be Contractual",O50="Contractual"))</f>
        <v>1</v>
      </c>
      <c r="AC50" s="426" t="b">
        <f>OR('AM23.Summary'!C$15="",'AM23.Summary'!C$15="Can Be Y or N",AND('AM23.Summary'!C$15="Must Be Y",P50="Y"),AND('AM23.Summary'!C$15="Must be N",P50="N"))</f>
        <v>0</v>
      </c>
      <c r="AD50" s="426" t="b">
        <f>OR('AM23.Summary'!C$16="",'AM23.Summary'!C$16="Can Be Y or N",AND('AM23.Summary'!C$16="Must Be Y",Q50="Y"),AND('AM23.Summary'!C$16="Must be N",Q50="N"))</f>
        <v>0</v>
      </c>
      <c r="AE50" s="426" t="b">
        <f>OR('AM23.Summary'!C$17="",'AM23.Summary'!C$17="Can Be Y or N",AND('AM23.Summary'!C$17="Must Be Y",R50="Y"),AND('AM23.Summary'!C$17="Must be N",R50="N"))</f>
        <v>0</v>
      </c>
      <c r="AF50" s="426" t="b">
        <f>OR('AM23.Summary'!C$18="",'AM23.Summary'!C$18="Can Be Y or N",AND('AM23.Summary'!C$18="Must Be Y",S50="Y"),AND('AM23.Summary'!C$18="Must be N",S50="N"))</f>
        <v>1</v>
      </c>
      <c r="AG50" s="426" t="b">
        <f>OR('AM23.Summary'!C$19="",'AM23.Summary'!C$19="Can Be Y or N",AND('AM23.Summary'!C$19="Must Be Y",S50="Y"),AND('AM23.Summary'!C$19="Must be N",S50="N"))</f>
        <v>0</v>
      </c>
      <c r="AH50" s="426" t="b">
        <f>OR('AM23.Summary'!C$20="",'AM23.Summary'!C$20="Can Be Y or N",AND('AM23.Summary'!C$20="Must Be Y",S50="Y"),AND('AM23.Summary'!C$20="Must be N",S50="N"))</f>
        <v>0</v>
      </c>
      <c r="AI50" s="426" t="b">
        <f>OR('AM23.Summary'!C$21="",'AM23.Summary'!C$21="Can Be Y or N",AND('AM23.Summary'!C$21="Must Be Y",S50="Y"),AND('AM23.Summary'!C$21="Must be N",S50="N"))</f>
        <v>1</v>
      </c>
      <c r="AJ50" s="426" t="b">
        <f>OR('AM23.Summary'!C$22="",'AM23.Summary'!C$22="Can Be Y or N",AND('AM23.Summary'!C$22="Must Be Y",S50="Y"),AND('AM23.Summary'!C$22="Must be N",S50="N"))</f>
        <v>1</v>
      </c>
    </row>
    <row r="51" spans="1:36" x14ac:dyDescent="0.2">
      <c r="A51" s="46">
        <v>45</v>
      </c>
      <c r="B51" s="409" t="str">
        <f>IFERROR(VLOOKUP(C51,'AM23.Entity Input'!D$18:F$1017,3,FALSE),"")</f>
        <v/>
      </c>
      <c r="C51" s="410"/>
      <c r="D51" s="379"/>
      <c r="E51" s="410"/>
      <c r="F51" s="411" t="str">
        <f>IFERROR(VLOOKUP(C51,'AM23.Entity Input'!D$18:G$1017,4,FALSE),"")</f>
        <v/>
      </c>
      <c r="G51" s="410"/>
      <c r="H51" s="410"/>
      <c r="I51" s="412"/>
      <c r="J51" s="379"/>
      <c r="K51" s="412"/>
      <c r="L51" s="412"/>
      <c r="M51" s="413">
        <f>IF(AND(J51="Y",OR(B51="Surplus Notes (or similar)",IFERROR(100%=VLOOKUP(D51,'AM23.Param'!$C$61:$P$114, COLUMNS('AM23.Param'!$C$60:$H$60), FALSE),FALSE))),L51,0)</f>
        <v>0</v>
      </c>
      <c r="O51" s="421"/>
      <c r="P51" s="421"/>
      <c r="Q51" s="421"/>
      <c r="R51" s="421"/>
      <c r="S51" s="421"/>
      <c r="T51" s="421"/>
      <c r="U51" s="421"/>
      <c r="V51" s="421"/>
      <c r="W51" s="421"/>
      <c r="X51" s="422" t="str">
        <f t="shared" si="9"/>
        <v>N/A</v>
      </c>
      <c r="Y51" s="422">
        <f t="shared" si="10"/>
        <v>0</v>
      </c>
      <c r="AA51" s="426" t="b">
        <f t="shared" si="11"/>
        <v>0</v>
      </c>
      <c r="AB51" s="426" t="b">
        <f>OR('AM23.Summary'!C$14="",'AM23.Summary'!C$14="Can Be Either",AND('AM23.Summary'!C$14="Must Be Structural",O51="Structural"),AND('AM23.Summary'!C$14="Must be Contractual",O51="Contractual"))</f>
        <v>1</v>
      </c>
      <c r="AC51" s="426" t="b">
        <f>OR('AM23.Summary'!C$15="",'AM23.Summary'!C$15="Can Be Y or N",AND('AM23.Summary'!C$15="Must Be Y",P51="Y"),AND('AM23.Summary'!C$15="Must be N",P51="N"))</f>
        <v>0</v>
      </c>
      <c r="AD51" s="426" t="b">
        <f>OR('AM23.Summary'!C$16="",'AM23.Summary'!C$16="Can Be Y or N",AND('AM23.Summary'!C$16="Must Be Y",Q51="Y"),AND('AM23.Summary'!C$16="Must be N",Q51="N"))</f>
        <v>0</v>
      </c>
      <c r="AE51" s="426" t="b">
        <f>OR('AM23.Summary'!C$17="",'AM23.Summary'!C$17="Can Be Y or N",AND('AM23.Summary'!C$17="Must Be Y",R51="Y"),AND('AM23.Summary'!C$17="Must be N",R51="N"))</f>
        <v>0</v>
      </c>
      <c r="AF51" s="426" t="b">
        <f>OR('AM23.Summary'!C$18="",'AM23.Summary'!C$18="Can Be Y or N",AND('AM23.Summary'!C$18="Must Be Y",S51="Y"),AND('AM23.Summary'!C$18="Must be N",S51="N"))</f>
        <v>1</v>
      </c>
      <c r="AG51" s="426" t="b">
        <f>OR('AM23.Summary'!C$19="",'AM23.Summary'!C$19="Can Be Y or N",AND('AM23.Summary'!C$19="Must Be Y",S51="Y"),AND('AM23.Summary'!C$19="Must be N",S51="N"))</f>
        <v>0</v>
      </c>
      <c r="AH51" s="426" t="b">
        <f>OR('AM23.Summary'!C$20="",'AM23.Summary'!C$20="Can Be Y or N",AND('AM23.Summary'!C$20="Must Be Y",S51="Y"),AND('AM23.Summary'!C$20="Must be N",S51="N"))</f>
        <v>0</v>
      </c>
      <c r="AI51" s="426" t="b">
        <f>OR('AM23.Summary'!C$21="",'AM23.Summary'!C$21="Can Be Y or N",AND('AM23.Summary'!C$21="Must Be Y",S51="Y"),AND('AM23.Summary'!C$21="Must be N",S51="N"))</f>
        <v>1</v>
      </c>
      <c r="AJ51" s="426" t="b">
        <f>OR('AM23.Summary'!C$22="",'AM23.Summary'!C$22="Can Be Y or N",AND('AM23.Summary'!C$22="Must Be Y",S51="Y"),AND('AM23.Summary'!C$22="Must be N",S51="N"))</f>
        <v>1</v>
      </c>
    </row>
    <row r="52" spans="1:36" x14ac:dyDescent="0.2">
      <c r="A52" s="46">
        <v>46</v>
      </c>
      <c r="B52" s="409" t="str">
        <f>IFERROR(VLOOKUP(C52,'AM23.Entity Input'!D$18:F$1017,3,FALSE),"")</f>
        <v/>
      </c>
      <c r="C52" s="410"/>
      <c r="D52" s="379"/>
      <c r="E52" s="410"/>
      <c r="F52" s="411" t="str">
        <f>IFERROR(VLOOKUP(C52,'AM23.Entity Input'!D$18:G$1017,4,FALSE),"")</f>
        <v/>
      </c>
      <c r="G52" s="410"/>
      <c r="H52" s="410"/>
      <c r="I52" s="412"/>
      <c r="J52" s="379"/>
      <c r="K52" s="412"/>
      <c r="L52" s="412"/>
      <c r="M52" s="413">
        <f>IF(AND(J52="Y",OR(B52="Surplus Notes (or similar)",IFERROR(100%=VLOOKUP(D52,'AM23.Param'!$C$61:$P$114, COLUMNS('AM23.Param'!$C$60:$H$60), FALSE),FALSE))),L52,0)</f>
        <v>0</v>
      </c>
      <c r="O52" s="421"/>
      <c r="P52" s="421"/>
      <c r="Q52" s="421"/>
      <c r="R52" s="421"/>
      <c r="S52" s="421"/>
      <c r="T52" s="421"/>
      <c r="U52" s="421"/>
      <c r="V52" s="421"/>
      <c r="W52" s="421"/>
      <c r="X52" s="422" t="str">
        <f t="shared" si="9"/>
        <v>N/A</v>
      </c>
      <c r="Y52" s="422">
        <f t="shared" si="10"/>
        <v>0</v>
      </c>
      <c r="AA52" s="426" t="b">
        <f t="shared" si="11"/>
        <v>0</v>
      </c>
      <c r="AB52" s="426" t="b">
        <f>OR('AM23.Summary'!C$14="",'AM23.Summary'!C$14="Can Be Either",AND('AM23.Summary'!C$14="Must Be Structural",O52="Structural"),AND('AM23.Summary'!C$14="Must be Contractual",O52="Contractual"))</f>
        <v>1</v>
      </c>
      <c r="AC52" s="426" t="b">
        <f>OR('AM23.Summary'!C$15="",'AM23.Summary'!C$15="Can Be Y or N",AND('AM23.Summary'!C$15="Must Be Y",P52="Y"),AND('AM23.Summary'!C$15="Must be N",P52="N"))</f>
        <v>0</v>
      </c>
      <c r="AD52" s="426" t="b">
        <f>OR('AM23.Summary'!C$16="",'AM23.Summary'!C$16="Can Be Y or N",AND('AM23.Summary'!C$16="Must Be Y",Q52="Y"),AND('AM23.Summary'!C$16="Must be N",Q52="N"))</f>
        <v>0</v>
      </c>
      <c r="AE52" s="426" t="b">
        <f>OR('AM23.Summary'!C$17="",'AM23.Summary'!C$17="Can Be Y or N",AND('AM23.Summary'!C$17="Must Be Y",R52="Y"),AND('AM23.Summary'!C$17="Must be N",R52="N"))</f>
        <v>0</v>
      </c>
      <c r="AF52" s="426" t="b">
        <f>OR('AM23.Summary'!C$18="",'AM23.Summary'!C$18="Can Be Y or N",AND('AM23.Summary'!C$18="Must Be Y",S52="Y"),AND('AM23.Summary'!C$18="Must be N",S52="N"))</f>
        <v>1</v>
      </c>
      <c r="AG52" s="426" t="b">
        <f>OR('AM23.Summary'!C$19="",'AM23.Summary'!C$19="Can Be Y or N",AND('AM23.Summary'!C$19="Must Be Y",S52="Y"),AND('AM23.Summary'!C$19="Must be N",S52="N"))</f>
        <v>0</v>
      </c>
      <c r="AH52" s="426" t="b">
        <f>OR('AM23.Summary'!C$20="",'AM23.Summary'!C$20="Can Be Y or N",AND('AM23.Summary'!C$20="Must Be Y",S52="Y"),AND('AM23.Summary'!C$20="Must be N",S52="N"))</f>
        <v>0</v>
      </c>
      <c r="AI52" s="426" t="b">
        <f>OR('AM23.Summary'!C$21="",'AM23.Summary'!C$21="Can Be Y or N",AND('AM23.Summary'!C$21="Must Be Y",S52="Y"),AND('AM23.Summary'!C$21="Must be N",S52="N"))</f>
        <v>1</v>
      </c>
      <c r="AJ52" s="426" t="b">
        <f>OR('AM23.Summary'!C$22="",'AM23.Summary'!C$22="Can Be Y or N",AND('AM23.Summary'!C$22="Must Be Y",S52="Y"),AND('AM23.Summary'!C$22="Must be N",S52="N"))</f>
        <v>1</v>
      </c>
    </row>
    <row r="53" spans="1:36" x14ac:dyDescent="0.2">
      <c r="A53" s="46">
        <v>47</v>
      </c>
      <c r="B53" s="409" t="str">
        <f>IFERROR(VLOOKUP(C53,'AM23.Entity Input'!D$18:F$1017,3,FALSE),"")</f>
        <v/>
      </c>
      <c r="C53" s="410"/>
      <c r="D53" s="379"/>
      <c r="E53" s="410"/>
      <c r="F53" s="411" t="str">
        <f>IFERROR(VLOOKUP(C53,'AM23.Entity Input'!D$18:G$1017,4,FALSE),"")</f>
        <v/>
      </c>
      <c r="G53" s="410"/>
      <c r="H53" s="410"/>
      <c r="I53" s="412"/>
      <c r="J53" s="379"/>
      <c r="K53" s="412"/>
      <c r="L53" s="412"/>
      <c r="M53" s="413">
        <f>IF(AND(J53="Y",OR(B53="Surplus Notes (or similar)",IFERROR(100%=VLOOKUP(D53,'AM23.Param'!$C$61:$P$114, COLUMNS('AM23.Param'!$C$60:$H$60), FALSE),FALSE))),L53,0)</f>
        <v>0</v>
      </c>
      <c r="O53" s="421"/>
      <c r="P53" s="421"/>
      <c r="Q53" s="421"/>
      <c r="R53" s="421"/>
      <c r="S53" s="421"/>
      <c r="T53" s="421"/>
      <c r="U53" s="421"/>
      <c r="V53" s="421"/>
      <c r="W53" s="421"/>
      <c r="X53" s="422" t="str">
        <f t="shared" si="9"/>
        <v>N/A</v>
      </c>
      <c r="Y53" s="422">
        <f t="shared" si="10"/>
        <v>0</v>
      </c>
      <c r="AA53" s="426" t="b">
        <f t="shared" si="11"/>
        <v>0</v>
      </c>
      <c r="AB53" s="426" t="b">
        <f>OR('AM23.Summary'!C$14="",'AM23.Summary'!C$14="Can Be Either",AND('AM23.Summary'!C$14="Must Be Structural",O53="Structural"),AND('AM23.Summary'!C$14="Must be Contractual",O53="Contractual"))</f>
        <v>1</v>
      </c>
      <c r="AC53" s="426" t="b">
        <f>OR('AM23.Summary'!C$15="",'AM23.Summary'!C$15="Can Be Y or N",AND('AM23.Summary'!C$15="Must Be Y",P53="Y"),AND('AM23.Summary'!C$15="Must be N",P53="N"))</f>
        <v>0</v>
      </c>
      <c r="AD53" s="426" t="b">
        <f>OR('AM23.Summary'!C$16="",'AM23.Summary'!C$16="Can Be Y or N",AND('AM23.Summary'!C$16="Must Be Y",Q53="Y"),AND('AM23.Summary'!C$16="Must be N",Q53="N"))</f>
        <v>0</v>
      </c>
      <c r="AE53" s="426" t="b">
        <f>OR('AM23.Summary'!C$17="",'AM23.Summary'!C$17="Can Be Y or N",AND('AM23.Summary'!C$17="Must Be Y",R53="Y"),AND('AM23.Summary'!C$17="Must be N",R53="N"))</f>
        <v>0</v>
      </c>
      <c r="AF53" s="426" t="b">
        <f>OR('AM23.Summary'!C$18="",'AM23.Summary'!C$18="Can Be Y or N",AND('AM23.Summary'!C$18="Must Be Y",S53="Y"),AND('AM23.Summary'!C$18="Must be N",S53="N"))</f>
        <v>1</v>
      </c>
      <c r="AG53" s="426" t="b">
        <f>OR('AM23.Summary'!C$19="",'AM23.Summary'!C$19="Can Be Y or N",AND('AM23.Summary'!C$19="Must Be Y",S53="Y"),AND('AM23.Summary'!C$19="Must be N",S53="N"))</f>
        <v>0</v>
      </c>
      <c r="AH53" s="426" t="b">
        <f>OR('AM23.Summary'!C$20="",'AM23.Summary'!C$20="Can Be Y or N",AND('AM23.Summary'!C$20="Must Be Y",S53="Y"),AND('AM23.Summary'!C$20="Must be N",S53="N"))</f>
        <v>0</v>
      </c>
      <c r="AI53" s="426" t="b">
        <f>OR('AM23.Summary'!C$21="",'AM23.Summary'!C$21="Can Be Y or N",AND('AM23.Summary'!C$21="Must Be Y",S53="Y"),AND('AM23.Summary'!C$21="Must be N",S53="N"))</f>
        <v>1</v>
      </c>
      <c r="AJ53" s="426" t="b">
        <f>OR('AM23.Summary'!C$22="",'AM23.Summary'!C$22="Can Be Y or N",AND('AM23.Summary'!C$22="Must Be Y",S53="Y"),AND('AM23.Summary'!C$22="Must be N",S53="N"))</f>
        <v>1</v>
      </c>
    </row>
    <row r="54" spans="1:36" x14ac:dyDescent="0.2">
      <c r="A54" s="46">
        <v>48</v>
      </c>
      <c r="B54" s="409" t="str">
        <f>IFERROR(VLOOKUP(C54,'AM23.Entity Input'!D$18:F$1017,3,FALSE),"")</f>
        <v/>
      </c>
      <c r="C54" s="410"/>
      <c r="D54" s="379"/>
      <c r="E54" s="410"/>
      <c r="F54" s="411" t="str">
        <f>IFERROR(VLOOKUP(C54,'AM23.Entity Input'!D$18:G$1017,4,FALSE),"")</f>
        <v/>
      </c>
      <c r="G54" s="410"/>
      <c r="H54" s="410"/>
      <c r="I54" s="412"/>
      <c r="J54" s="379"/>
      <c r="K54" s="412"/>
      <c r="L54" s="412"/>
      <c r="M54" s="413">
        <f>IF(AND(J54="Y",OR(B54="Surplus Notes (or similar)",IFERROR(100%=VLOOKUP(D54,'AM23.Param'!$C$61:$P$114, COLUMNS('AM23.Param'!$C$60:$H$60), FALSE),FALSE))),L54,0)</f>
        <v>0</v>
      </c>
      <c r="O54" s="421"/>
      <c r="P54" s="421"/>
      <c r="Q54" s="421"/>
      <c r="R54" s="421"/>
      <c r="S54" s="421"/>
      <c r="T54" s="421"/>
      <c r="U54" s="421"/>
      <c r="V54" s="421"/>
      <c r="W54" s="421"/>
      <c r="X54" s="422" t="str">
        <f t="shared" si="9"/>
        <v>N/A</v>
      </c>
      <c r="Y54" s="422">
        <f t="shared" si="10"/>
        <v>0</v>
      </c>
      <c r="AA54" s="426" t="b">
        <f t="shared" si="11"/>
        <v>0</v>
      </c>
      <c r="AB54" s="426" t="b">
        <f>OR('AM23.Summary'!C$14="",'AM23.Summary'!C$14="Can Be Either",AND('AM23.Summary'!C$14="Must Be Structural",O54="Structural"),AND('AM23.Summary'!C$14="Must be Contractual",O54="Contractual"))</f>
        <v>1</v>
      </c>
      <c r="AC54" s="426" t="b">
        <f>OR('AM23.Summary'!C$15="",'AM23.Summary'!C$15="Can Be Y or N",AND('AM23.Summary'!C$15="Must Be Y",P54="Y"),AND('AM23.Summary'!C$15="Must be N",P54="N"))</f>
        <v>0</v>
      </c>
      <c r="AD54" s="426" t="b">
        <f>OR('AM23.Summary'!C$16="",'AM23.Summary'!C$16="Can Be Y or N",AND('AM23.Summary'!C$16="Must Be Y",Q54="Y"),AND('AM23.Summary'!C$16="Must be N",Q54="N"))</f>
        <v>0</v>
      </c>
      <c r="AE54" s="426" t="b">
        <f>OR('AM23.Summary'!C$17="",'AM23.Summary'!C$17="Can Be Y or N",AND('AM23.Summary'!C$17="Must Be Y",R54="Y"),AND('AM23.Summary'!C$17="Must be N",R54="N"))</f>
        <v>0</v>
      </c>
      <c r="AF54" s="426" t="b">
        <f>OR('AM23.Summary'!C$18="",'AM23.Summary'!C$18="Can Be Y or N",AND('AM23.Summary'!C$18="Must Be Y",S54="Y"),AND('AM23.Summary'!C$18="Must be N",S54="N"))</f>
        <v>1</v>
      </c>
      <c r="AG54" s="426" t="b">
        <f>OR('AM23.Summary'!C$19="",'AM23.Summary'!C$19="Can Be Y or N",AND('AM23.Summary'!C$19="Must Be Y",S54="Y"),AND('AM23.Summary'!C$19="Must be N",S54="N"))</f>
        <v>0</v>
      </c>
      <c r="AH54" s="426" t="b">
        <f>OR('AM23.Summary'!C$20="",'AM23.Summary'!C$20="Can Be Y or N",AND('AM23.Summary'!C$20="Must Be Y",S54="Y"),AND('AM23.Summary'!C$20="Must be N",S54="N"))</f>
        <v>0</v>
      </c>
      <c r="AI54" s="426" t="b">
        <f>OR('AM23.Summary'!C$21="",'AM23.Summary'!C$21="Can Be Y or N",AND('AM23.Summary'!C$21="Must Be Y",S54="Y"),AND('AM23.Summary'!C$21="Must be N",S54="N"))</f>
        <v>1</v>
      </c>
      <c r="AJ54" s="426" t="b">
        <f>OR('AM23.Summary'!C$22="",'AM23.Summary'!C$22="Can Be Y or N",AND('AM23.Summary'!C$22="Must Be Y",S54="Y"),AND('AM23.Summary'!C$22="Must be N",S54="N"))</f>
        <v>1</v>
      </c>
    </row>
    <row r="55" spans="1:36" x14ac:dyDescent="0.2">
      <c r="A55" s="46">
        <v>49</v>
      </c>
      <c r="B55" s="409" t="str">
        <f>IFERROR(VLOOKUP(C55,'AM23.Entity Input'!D$18:F$1017,3,FALSE),"")</f>
        <v/>
      </c>
      <c r="C55" s="410"/>
      <c r="D55" s="379"/>
      <c r="E55" s="410"/>
      <c r="F55" s="411" t="str">
        <f>IFERROR(VLOOKUP(C55,'AM23.Entity Input'!D$18:G$1017,4,FALSE),"")</f>
        <v/>
      </c>
      <c r="G55" s="410"/>
      <c r="H55" s="410"/>
      <c r="I55" s="412"/>
      <c r="J55" s="379"/>
      <c r="K55" s="412"/>
      <c r="L55" s="412"/>
      <c r="M55" s="413">
        <f>IF(AND(J55="Y",OR(B55="Surplus Notes (or similar)",IFERROR(100%=VLOOKUP(D55,'AM23.Param'!$C$61:$P$114, COLUMNS('AM23.Param'!$C$60:$H$60), FALSE),FALSE))),L55,0)</f>
        <v>0</v>
      </c>
      <c r="O55" s="421"/>
      <c r="P55" s="421"/>
      <c r="Q55" s="421"/>
      <c r="R55" s="421"/>
      <c r="S55" s="421"/>
      <c r="T55" s="421"/>
      <c r="U55" s="421"/>
      <c r="V55" s="421"/>
      <c r="W55" s="421"/>
      <c r="X55" s="422" t="str">
        <f t="shared" si="9"/>
        <v>N/A</v>
      </c>
      <c r="Y55" s="422">
        <f t="shared" si="10"/>
        <v>0</v>
      </c>
      <c r="AA55" s="426" t="b">
        <f t="shared" si="11"/>
        <v>0</v>
      </c>
      <c r="AB55" s="426" t="b">
        <f>OR('AM23.Summary'!C$14="",'AM23.Summary'!C$14="Can Be Either",AND('AM23.Summary'!C$14="Must Be Structural",O55="Structural"),AND('AM23.Summary'!C$14="Must be Contractual",O55="Contractual"))</f>
        <v>1</v>
      </c>
      <c r="AC55" s="426" t="b">
        <f>OR('AM23.Summary'!C$15="",'AM23.Summary'!C$15="Can Be Y or N",AND('AM23.Summary'!C$15="Must Be Y",P55="Y"),AND('AM23.Summary'!C$15="Must be N",P55="N"))</f>
        <v>0</v>
      </c>
      <c r="AD55" s="426" t="b">
        <f>OR('AM23.Summary'!C$16="",'AM23.Summary'!C$16="Can Be Y or N",AND('AM23.Summary'!C$16="Must Be Y",Q55="Y"),AND('AM23.Summary'!C$16="Must be N",Q55="N"))</f>
        <v>0</v>
      </c>
      <c r="AE55" s="426" t="b">
        <f>OR('AM23.Summary'!C$17="",'AM23.Summary'!C$17="Can Be Y or N",AND('AM23.Summary'!C$17="Must Be Y",R55="Y"),AND('AM23.Summary'!C$17="Must be N",R55="N"))</f>
        <v>0</v>
      </c>
      <c r="AF55" s="426" t="b">
        <f>OR('AM23.Summary'!C$18="",'AM23.Summary'!C$18="Can Be Y or N",AND('AM23.Summary'!C$18="Must Be Y",S55="Y"),AND('AM23.Summary'!C$18="Must be N",S55="N"))</f>
        <v>1</v>
      </c>
      <c r="AG55" s="426" t="b">
        <f>OR('AM23.Summary'!C$19="",'AM23.Summary'!C$19="Can Be Y or N",AND('AM23.Summary'!C$19="Must Be Y",S55="Y"),AND('AM23.Summary'!C$19="Must be N",S55="N"))</f>
        <v>0</v>
      </c>
      <c r="AH55" s="426" t="b">
        <f>OR('AM23.Summary'!C$20="",'AM23.Summary'!C$20="Can Be Y or N",AND('AM23.Summary'!C$20="Must Be Y",S55="Y"),AND('AM23.Summary'!C$20="Must be N",S55="N"))</f>
        <v>0</v>
      </c>
      <c r="AI55" s="426" t="b">
        <f>OR('AM23.Summary'!C$21="",'AM23.Summary'!C$21="Can Be Y or N",AND('AM23.Summary'!C$21="Must Be Y",S55="Y"),AND('AM23.Summary'!C$21="Must be N",S55="N"))</f>
        <v>1</v>
      </c>
      <c r="AJ55" s="426" t="b">
        <f>OR('AM23.Summary'!C$22="",'AM23.Summary'!C$22="Can Be Y or N",AND('AM23.Summary'!C$22="Must Be Y",S55="Y"),AND('AM23.Summary'!C$22="Must be N",S55="N"))</f>
        <v>1</v>
      </c>
    </row>
    <row r="56" spans="1:36" x14ac:dyDescent="0.2">
      <c r="A56" s="46">
        <v>50</v>
      </c>
      <c r="B56" s="409" t="str">
        <f>IFERROR(VLOOKUP(C56,'AM23.Entity Input'!D$18:F$1017,3,FALSE),"")</f>
        <v/>
      </c>
      <c r="C56" s="410"/>
      <c r="D56" s="379"/>
      <c r="E56" s="410"/>
      <c r="F56" s="411" t="str">
        <f>IFERROR(VLOOKUP(C56,'AM23.Entity Input'!D$18:G$1017,4,FALSE),"")</f>
        <v/>
      </c>
      <c r="G56" s="410"/>
      <c r="H56" s="410"/>
      <c r="I56" s="412"/>
      <c r="J56" s="379"/>
      <c r="K56" s="412"/>
      <c r="L56" s="412"/>
      <c r="M56" s="413">
        <f>IF(AND(J56="Y",OR(B56="Surplus Notes (or similar)",IFERROR(100%=VLOOKUP(D56,'AM23.Param'!$C$61:$P$114, COLUMNS('AM23.Param'!$C$60:$H$60), FALSE),FALSE))),L56,0)</f>
        <v>0</v>
      </c>
      <c r="O56" s="421"/>
      <c r="P56" s="421"/>
      <c r="Q56" s="421"/>
      <c r="R56" s="421"/>
      <c r="S56" s="421"/>
      <c r="T56" s="421"/>
      <c r="U56" s="421"/>
      <c r="V56" s="421"/>
      <c r="W56" s="421"/>
      <c r="X56" s="422" t="str">
        <f t="shared" si="9"/>
        <v>N/A</v>
      </c>
      <c r="Y56" s="422">
        <f t="shared" si="10"/>
        <v>0</v>
      </c>
      <c r="AA56" s="426" t="b">
        <f t="shared" si="11"/>
        <v>0</v>
      </c>
      <c r="AB56" s="426" t="b">
        <f>OR('AM23.Summary'!C$14="",'AM23.Summary'!C$14="Can Be Either",AND('AM23.Summary'!C$14="Must Be Structural",O56="Structural"),AND('AM23.Summary'!C$14="Must be Contractual",O56="Contractual"))</f>
        <v>1</v>
      </c>
      <c r="AC56" s="426" t="b">
        <f>OR('AM23.Summary'!C$15="",'AM23.Summary'!C$15="Can Be Y or N",AND('AM23.Summary'!C$15="Must Be Y",P56="Y"),AND('AM23.Summary'!C$15="Must be N",P56="N"))</f>
        <v>0</v>
      </c>
      <c r="AD56" s="426" t="b">
        <f>OR('AM23.Summary'!C$16="",'AM23.Summary'!C$16="Can Be Y or N",AND('AM23.Summary'!C$16="Must Be Y",Q56="Y"),AND('AM23.Summary'!C$16="Must be N",Q56="N"))</f>
        <v>0</v>
      </c>
      <c r="AE56" s="426" t="b">
        <f>OR('AM23.Summary'!C$17="",'AM23.Summary'!C$17="Can Be Y or N",AND('AM23.Summary'!C$17="Must Be Y",R56="Y"),AND('AM23.Summary'!C$17="Must be N",R56="N"))</f>
        <v>0</v>
      </c>
      <c r="AF56" s="426" t="b">
        <f>OR('AM23.Summary'!C$18="",'AM23.Summary'!C$18="Can Be Y or N",AND('AM23.Summary'!C$18="Must Be Y",S56="Y"),AND('AM23.Summary'!C$18="Must be N",S56="N"))</f>
        <v>1</v>
      </c>
      <c r="AG56" s="426" t="b">
        <f>OR('AM23.Summary'!C$19="",'AM23.Summary'!C$19="Can Be Y or N",AND('AM23.Summary'!C$19="Must Be Y",S56="Y"),AND('AM23.Summary'!C$19="Must be N",S56="N"))</f>
        <v>0</v>
      </c>
      <c r="AH56" s="426" t="b">
        <f>OR('AM23.Summary'!C$20="",'AM23.Summary'!C$20="Can Be Y or N",AND('AM23.Summary'!C$20="Must Be Y",S56="Y"),AND('AM23.Summary'!C$20="Must be N",S56="N"))</f>
        <v>0</v>
      </c>
      <c r="AI56" s="426" t="b">
        <f>OR('AM23.Summary'!C$21="",'AM23.Summary'!C$21="Can Be Y or N",AND('AM23.Summary'!C$21="Must Be Y",S56="Y"),AND('AM23.Summary'!C$21="Must be N",S56="N"))</f>
        <v>1</v>
      </c>
      <c r="AJ56" s="426" t="b">
        <f>OR('AM23.Summary'!C$22="",'AM23.Summary'!C$22="Can Be Y or N",AND('AM23.Summary'!C$22="Must Be Y",S56="Y"),AND('AM23.Summary'!C$22="Must be N",S56="N"))</f>
        <v>1</v>
      </c>
    </row>
    <row r="57" spans="1:36" x14ac:dyDescent="0.2">
      <c r="A57" s="46">
        <v>51</v>
      </c>
      <c r="B57" s="409" t="str">
        <f>IFERROR(VLOOKUP(C57,'AM23.Entity Input'!D$18:F$1017,3,FALSE),"")</f>
        <v/>
      </c>
      <c r="C57" s="410"/>
      <c r="D57" s="379"/>
      <c r="E57" s="410"/>
      <c r="F57" s="411" t="str">
        <f>IFERROR(VLOOKUP(C57,'AM23.Entity Input'!D$18:G$1017,4,FALSE),"")</f>
        <v/>
      </c>
      <c r="G57" s="410"/>
      <c r="H57" s="410"/>
      <c r="I57" s="412"/>
      <c r="J57" s="379"/>
      <c r="K57" s="412"/>
      <c r="L57" s="412"/>
      <c r="M57" s="413">
        <f>IF(AND(J57="Y",OR(B57="Surplus Notes (or similar)",IFERROR(100%=VLOOKUP(D57,'AM23.Param'!$C$61:$P$114, COLUMNS('AM23.Param'!$C$60:$H$60), FALSE),FALSE))),L57,0)</f>
        <v>0</v>
      </c>
      <c r="O57" s="421"/>
      <c r="P57" s="421"/>
      <c r="Q57" s="421"/>
      <c r="R57" s="421"/>
      <c r="S57" s="421"/>
      <c r="T57" s="421"/>
      <c r="U57" s="421"/>
      <c r="V57" s="421"/>
      <c r="W57" s="421"/>
      <c r="X57" s="422" t="str">
        <f t="shared" si="9"/>
        <v>N/A</v>
      </c>
      <c r="Y57" s="422">
        <f t="shared" si="10"/>
        <v>0</v>
      </c>
      <c r="AA57" s="426" t="b">
        <f t="shared" si="11"/>
        <v>0</v>
      </c>
      <c r="AB57" s="426" t="b">
        <f>OR('AM23.Summary'!C$14="",'AM23.Summary'!C$14="Can Be Either",AND('AM23.Summary'!C$14="Must Be Structural",O57="Structural"),AND('AM23.Summary'!C$14="Must be Contractual",O57="Contractual"))</f>
        <v>1</v>
      </c>
      <c r="AC57" s="426" t="b">
        <f>OR('AM23.Summary'!C$15="",'AM23.Summary'!C$15="Can Be Y or N",AND('AM23.Summary'!C$15="Must Be Y",P57="Y"),AND('AM23.Summary'!C$15="Must be N",P57="N"))</f>
        <v>0</v>
      </c>
      <c r="AD57" s="426" t="b">
        <f>OR('AM23.Summary'!C$16="",'AM23.Summary'!C$16="Can Be Y or N",AND('AM23.Summary'!C$16="Must Be Y",Q57="Y"),AND('AM23.Summary'!C$16="Must be N",Q57="N"))</f>
        <v>0</v>
      </c>
      <c r="AE57" s="426" t="b">
        <f>OR('AM23.Summary'!C$17="",'AM23.Summary'!C$17="Can Be Y or N",AND('AM23.Summary'!C$17="Must Be Y",R57="Y"),AND('AM23.Summary'!C$17="Must be N",R57="N"))</f>
        <v>0</v>
      </c>
      <c r="AF57" s="426" t="b">
        <f>OR('AM23.Summary'!C$18="",'AM23.Summary'!C$18="Can Be Y or N",AND('AM23.Summary'!C$18="Must Be Y",S57="Y"),AND('AM23.Summary'!C$18="Must be N",S57="N"))</f>
        <v>1</v>
      </c>
      <c r="AG57" s="426" t="b">
        <f>OR('AM23.Summary'!C$19="",'AM23.Summary'!C$19="Can Be Y or N",AND('AM23.Summary'!C$19="Must Be Y",S57="Y"),AND('AM23.Summary'!C$19="Must be N",S57="N"))</f>
        <v>0</v>
      </c>
      <c r="AH57" s="426" t="b">
        <f>OR('AM23.Summary'!C$20="",'AM23.Summary'!C$20="Can Be Y or N",AND('AM23.Summary'!C$20="Must Be Y",S57="Y"),AND('AM23.Summary'!C$20="Must be N",S57="N"))</f>
        <v>0</v>
      </c>
      <c r="AI57" s="426" t="b">
        <f>OR('AM23.Summary'!C$21="",'AM23.Summary'!C$21="Can Be Y or N",AND('AM23.Summary'!C$21="Must Be Y",S57="Y"),AND('AM23.Summary'!C$21="Must be N",S57="N"))</f>
        <v>1</v>
      </c>
      <c r="AJ57" s="426" t="b">
        <f>OR('AM23.Summary'!C$22="",'AM23.Summary'!C$22="Can Be Y or N",AND('AM23.Summary'!C$22="Must Be Y",S57="Y"),AND('AM23.Summary'!C$22="Must be N",S57="N"))</f>
        <v>1</v>
      </c>
    </row>
    <row r="58" spans="1:36" x14ac:dyDescent="0.2">
      <c r="A58" s="46">
        <v>52</v>
      </c>
      <c r="B58" s="409" t="str">
        <f>IFERROR(VLOOKUP(C58,'AM23.Entity Input'!D$18:F$1017,3,FALSE),"")</f>
        <v/>
      </c>
      <c r="C58" s="410"/>
      <c r="D58" s="379"/>
      <c r="E58" s="410"/>
      <c r="F58" s="411" t="str">
        <f>IFERROR(VLOOKUP(C58,'AM23.Entity Input'!D$18:G$1017,4,FALSE),"")</f>
        <v/>
      </c>
      <c r="G58" s="410"/>
      <c r="H58" s="410"/>
      <c r="I58" s="412"/>
      <c r="J58" s="379"/>
      <c r="K58" s="412"/>
      <c r="L58" s="412"/>
      <c r="M58" s="413">
        <f>IF(AND(J58="Y",OR(B58="Surplus Notes (or similar)",IFERROR(100%=VLOOKUP(D58,'AM23.Param'!$C$61:$P$114, COLUMNS('AM23.Param'!$C$60:$H$60), FALSE),FALSE))),L58,0)</f>
        <v>0</v>
      </c>
      <c r="O58" s="421"/>
      <c r="P58" s="421"/>
      <c r="Q58" s="421"/>
      <c r="R58" s="421"/>
      <c r="S58" s="421"/>
      <c r="T58" s="421"/>
      <c r="U58" s="421"/>
      <c r="V58" s="421"/>
      <c r="W58" s="421"/>
      <c r="X58" s="422" t="str">
        <f t="shared" si="9"/>
        <v>N/A</v>
      </c>
      <c r="Y58" s="422">
        <f t="shared" si="10"/>
        <v>0</v>
      </c>
      <c r="AA58" s="426" t="b">
        <f t="shared" si="11"/>
        <v>0</v>
      </c>
      <c r="AB58" s="426" t="b">
        <f>OR('AM23.Summary'!C$14="",'AM23.Summary'!C$14="Can Be Either",AND('AM23.Summary'!C$14="Must Be Structural",O58="Structural"),AND('AM23.Summary'!C$14="Must be Contractual",O58="Contractual"))</f>
        <v>1</v>
      </c>
      <c r="AC58" s="426" t="b">
        <f>OR('AM23.Summary'!C$15="",'AM23.Summary'!C$15="Can Be Y or N",AND('AM23.Summary'!C$15="Must Be Y",P58="Y"),AND('AM23.Summary'!C$15="Must be N",P58="N"))</f>
        <v>0</v>
      </c>
      <c r="AD58" s="426" t="b">
        <f>OR('AM23.Summary'!C$16="",'AM23.Summary'!C$16="Can Be Y or N",AND('AM23.Summary'!C$16="Must Be Y",Q58="Y"),AND('AM23.Summary'!C$16="Must be N",Q58="N"))</f>
        <v>0</v>
      </c>
      <c r="AE58" s="426" t="b">
        <f>OR('AM23.Summary'!C$17="",'AM23.Summary'!C$17="Can Be Y or N",AND('AM23.Summary'!C$17="Must Be Y",R58="Y"),AND('AM23.Summary'!C$17="Must be N",R58="N"))</f>
        <v>0</v>
      </c>
      <c r="AF58" s="426" t="b">
        <f>OR('AM23.Summary'!C$18="",'AM23.Summary'!C$18="Can Be Y or N",AND('AM23.Summary'!C$18="Must Be Y",S58="Y"),AND('AM23.Summary'!C$18="Must be N",S58="N"))</f>
        <v>1</v>
      </c>
      <c r="AG58" s="426" t="b">
        <f>OR('AM23.Summary'!C$19="",'AM23.Summary'!C$19="Can Be Y or N",AND('AM23.Summary'!C$19="Must Be Y",S58="Y"),AND('AM23.Summary'!C$19="Must be N",S58="N"))</f>
        <v>0</v>
      </c>
      <c r="AH58" s="426" t="b">
        <f>OR('AM23.Summary'!C$20="",'AM23.Summary'!C$20="Can Be Y or N",AND('AM23.Summary'!C$20="Must Be Y",S58="Y"),AND('AM23.Summary'!C$20="Must be N",S58="N"))</f>
        <v>0</v>
      </c>
      <c r="AI58" s="426" t="b">
        <f>OR('AM23.Summary'!C$21="",'AM23.Summary'!C$21="Can Be Y or N",AND('AM23.Summary'!C$21="Must Be Y",S58="Y"),AND('AM23.Summary'!C$21="Must be N",S58="N"))</f>
        <v>1</v>
      </c>
      <c r="AJ58" s="426" t="b">
        <f>OR('AM23.Summary'!C$22="",'AM23.Summary'!C$22="Can Be Y or N",AND('AM23.Summary'!C$22="Must Be Y",S58="Y"),AND('AM23.Summary'!C$22="Must be N",S58="N"))</f>
        <v>1</v>
      </c>
    </row>
    <row r="59" spans="1:36" x14ac:dyDescent="0.2">
      <c r="A59" s="46">
        <v>53</v>
      </c>
      <c r="B59" s="409" t="str">
        <f>IFERROR(VLOOKUP(C59,'AM23.Entity Input'!D$18:F$1017,3,FALSE),"")</f>
        <v/>
      </c>
      <c r="C59" s="410"/>
      <c r="D59" s="379"/>
      <c r="E59" s="410"/>
      <c r="F59" s="411" t="str">
        <f>IFERROR(VLOOKUP(C59,'AM23.Entity Input'!D$18:G$1017,4,FALSE),"")</f>
        <v/>
      </c>
      <c r="G59" s="410"/>
      <c r="H59" s="410"/>
      <c r="I59" s="412"/>
      <c r="J59" s="379"/>
      <c r="K59" s="412"/>
      <c r="L59" s="412"/>
      <c r="M59" s="413">
        <f>IF(AND(J59="Y",OR(B59="Surplus Notes (or similar)",IFERROR(100%=VLOOKUP(D59,'AM23.Param'!$C$61:$P$114, COLUMNS('AM23.Param'!$C$60:$H$60), FALSE),FALSE))),L59,0)</f>
        <v>0</v>
      </c>
      <c r="O59" s="421"/>
      <c r="P59" s="421"/>
      <c r="Q59" s="421"/>
      <c r="R59" s="421"/>
      <c r="S59" s="421"/>
      <c r="T59" s="421"/>
      <c r="U59" s="421"/>
      <c r="V59" s="421"/>
      <c r="W59" s="421"/>
      <c r="X59" s="422" t="str">
        <f t="shared" si="9"/>
        <v>N/A</v>
      </c>
      <c r="Y59" s="422">
        <f t="shared" si="10"/>
        <v>0</v>
      </c>
      <c r="AA59" s="426" t="b">
        <f t="shared" si="11"/>
        <v>0</v>
      </c>
      <c r="AB59" s="426" t="b">
        <f>OR('AM23.Summary'!C$14="",'AM23.Summary'!C$14="Can Be Either",AND('AM23.Summary'!C$14="Must Be Structural",O59="Structural"),AND('AM23.Summary'!C$14="Must be Contractual",O59="Contractual"))</f>
        <v>1</v>
      </c>
      <c r="AC59" s="426" t="b">
        <f>OR('AM23.Summary'!C$15="",'AM23.Summary'!C$15="Can Be Y or N",AND('AM23.Summary'!C$15="Must Be Y",P59="Y"),AND('AM23.Summary'!C$15="Must be N",P59="N"))</f>
        <v>0</v>
      </c>
      <c r="AD59" s="426" t="b">
        <f>OR('AM23.Summary'!C$16="",'AM23.Summary'!C$16="Can Be Y or N",AND('AM23.Summary'!C$16="Must Be Y",Q59="Y"),AND('AM23.Summary'!C$16="Must be N",Q59="N"))</f>
        <v>0</v>
      </c>
      <c r="AE59" s="426" t="b">
        <f>OR('AM23.Summary'!C$17="",'AM23.Summary'!C$17="Can Be Y or N",AND('AM23.Summary'!C$17="Must Be Y",R59="Y"),AND('AM23.Summary'!C$17="Must be N",R59="N"))</f>
        <v>0</v>
      </c>
      <c r="AF59" s="426" t="b">
        <f>OR('AM23.Summary'!C$18="",'AM23.Summary'!C$18="Can Be Y or N",AND('AM23.Summary'!C$18="Must Be Y",S59="Y"),AND('AM23.Summary'!C$18="Must be N",S59="N"))</f>
        <v>1</v>
      </c>
      <c r="AG59" s="426" t="b">
        <f>OR('AM23.Summary'!C$19="",'AM23.Summary'!C$19="Can Be Y or N",AND('AM23.Summary'!C$19="Must Be Y",S59="Y"),AND('AM23.Summary'!C$19="Must be N",S59="N"))</f>
        <v>0</v>
      </c>
      <c r="AH59" s="426" t="b">
        <f>OR('AM23.Summary'!C$20="",'AM23.Summary'!C$20="Can Be Y or N",AND('AM23.Summary'!C$20="Must Be Y",S59="Y"),AND('AM23.Summary'!C$20="Must be N",S59="N"))</f>
        <v>0</v>
      </c>
      <c r="AI59" s="426" t="b">
        <f>OR('AM23.Summary'!C$21="",'AM23.Summary'!C$21="Can Be Y or N",AND('AM23.Summary'!C$21="Must Be Y",S59="Y"),AND('AM23.Summary'!C$21="Must be N",S59="N"))</f>
        <v>1</v>
      </c>
      <c r="AJ59" s="426" t="b">
        <f>OR('AM23.Summary'!C$22="",'AM23.Summary'!C$22="Can Be Y or N",AND('AM23.Summary'!C$22="Must Be Y",S59="Y"),AND('AM23.Summary'!C$22="Must be N",S59="N"))</f>
        <v>1</v>
      </c>
    </row>
    <row r="60" spans="1:36" x14ac:dyDescent="0.2">
      <c r="A60" s="46">
        <v>54</v>
      </c>
      <c r="B60" s="409" t="str">
        <f>IFERROR(VLOOKUP(C60,'AM23.Entity Input'!D$18:F$1017,3,FALSE),"")</f>
        <v/>
      </c>
      <c r="C60" s="410"/>
      <c r="D60" s="379"/>
      <c r="E60" s="410"/>
      <c r="F60" s="411" t="str">
        <f>IFERROR(VLOOKUP(C60,'AM23.Entity Input'!D$18:G$1017,4,FALSE),"")</f>
        <v/>
      </c>
      <c r="G60" s="410"/>
      <c r="H60" s="410"/>
      <c r="I60" s="412"/>
      <c r="J60" s="379"/>
      <c r="K60" s="412"/>
      <c r="L60" s="412"/>
      <c r="M60" s="413">
        <f>IF(AND(J60="Y",OR(B60="Surplus Notes (or similar)",IFERROR(100%=VLOOKUP(D60,'AM23.Param'!$C$61:$P$114, COLUMNS('AM23.Param'!$C$60:$H$60), FALSE),FALSE))),L60,0)</f>
        <v>0</v>
      </c>
      <c r="O60" s="421"/>
      <c r="P60" s="421"/>
      <c r="Q60" s="421"/>
      <c r="R60" s="421"/>
      <c r="S60" s="421"/>
      <c r="T60" s="421"/>
      <c r="U60" s="421"/>
      <c r="V60" s="421"/>
      <c r="W60" s="421"/>
      <c r="X60" s="422" t="str">
        <f t="shared" si="9"/>
        <v>N/A</v>
      </c>
      <c r="Y60" s="422">
        <f t="shared" si="10"/>
        <v>0</v>
      </c>
      <c r="AA60" s="426" t="b">
        <f t="shared" si="11"/>
        <v>0</v>
      </c>
      <c r="AB60" s="426" t="b">
        <f>OR('AM23.Summary'!C$14="",'AM23.Summary'!C$14="Can Be Either",AND('AM23.Summary'!C$14="Must Be Structural",O60="Structural"),AND('AM23.Summary'!C$14="Must be Contractual",O60="Contractual"))</f>
        <v>1</v>
      </c>
      <c r="AC60" s="426" t="b">
        <f>OR('AM23.Summary'!C$15="",'AM23.Summary'!C$15="Can Be Y or N",AND('AM23.Summary'!C$15="Must Be Y",P60="Y"),AND('AM23.Summary'!C$15="Must be N",P60="N"))</f>
        <v>0</v>
      </c>
      <c r="AD60" s="426" t="b">
        <f>OR('AM23.Summary'!C$16="",'AM23.Summary'!C$16="Can Be Y or N",AND('AM23.Summary'!C$16="Must Be Y",Q60="Y"),AND('AM23.Summary'!C$16="Must be N",Q60="N"))</f>
        <v>0</v>
      </c>
      <c r="AE60" s="426" t="b">
        <f>OR('AM23.Summary'!C$17="",'AM23.Summary'!C$17="Can Be Y or N",AND('AM23.Summary'!C$17="Must Be Y",R60="Y"),AND('AM23.Summary'!C$17="Must be N",R60="N"))</f>
        <v>0</v>
      </c>
      <c r="AF60" s="426" t="b">
        <f>OR('AM23.Summary'!C$18="",'AM23.Summary'!C$18="Can Be Y or N",AND('AM23.Summary'!C$18="Must Be Y",S60="Y"),AND('AM23.Summary'!C$18="Must be N",S60="N"))</f>
        <v>1</v>
      </c>
      <c r="AG60" s="426" t="b">
        <f>OR('AM23.Summary'!C$19="",'AM23.Summary'!C$19="Can Be Y or N",AND('AM23.Summary'!C$19="Must Be Y",S60="Y"),AND('AM23.Summary'!C$19="Must be N",S60="N"))</f>
        <v>0</v>
      </c>
      <c r="AH60" s="426" t="b">
        <f>OR('AM23.Summary'!C$20="",'AM23.Summary'!C$20="Can Be Y or N",AND('AM23.Summary'!C$20="Must Be Y",S60="Y"),AND('AM23.Summary'!C$20="Must be N",S60="N"))</f>
        <v>0</v>
      </c>
      <c r="AI60" s="426" t="b">
        <f>OR('AM23.Summary'!C$21="",'AM23.Summary'!C$21="Can Be Y or N",AND('AM23.Summary'!C$21="Must Be Y",S60="Y"),AND('AM23.Summary'!C$21="Must be N",S60="N"))</f>
        <v>1</v>
      </c>
      <c r="AJ60" s="426" t="b">
        <f>OR('AM23.Summary'!C$22="",'AM23.Summary'!C$22="Can Be Y or N",AND('AM23.Summary'!C$22="Must Be Y",S60="Y"),AND('AM23.Summary'!C$22="Must be N",S60="N"))</f>
        <v>1</v>
      </c>
    </row>
    <row r="61" spans="1:36" x14ac:dyDescent="0.2">
      <c r="A61" s="46">
        <v>55</v>
      </c>
      <c r="B61" s="409" t="str">
        <f>IFERROR(VLOOKUP(C61,'AM23.Entity Input'!D$18:F$1017,3,FALSE),"")</f>
        <v/>
      </c>
      <c r="C61" s="410"/>
      <c r="D61" s="379"/>
      <c r="E61" s="410"/>
      <c r="F61" s="411" t="str">
        <f>IFERROR(VLOOKUP(C61,'AM23.Entity Input'!D$18:G$1017,4,FALSE),"")</f>
        <v/>
      </c>
      <c r="G61" s="410"/>
      <c r="H61" s="410"/>
      <c r="I61" s="412"/>
      <c r="J61" s="379"/>
      <c r="K61" s="412"/>
      <c r="L61" s="412"/>
      <c r="M61" s="413">
        <f>IF(AND(J61="Y",OR(B61="Surplus Notes (or similar)",IFERROR(100%=VLOOKUP(D61,'AM23.Param'!$C$61:$P$114, COLUMNS('AM23.Param'!$C$60:$H$60), FALSE),FALSE))),L61,0)</f>
        <v>0</v>
      </c>
      <c r="O61" s="421"/>
      <c r="P61" s="421"/>
      <c r="Q61" s="421"/>
      <c r="R61" s="421"/>
      <c r="S61" s="421"/>
      <c r="T61" s="421"/>
      <c r="U61" s="421"/>
      <c r="V61" s="421"/>
      <c r="W61" s="421"/>
      <c r="X61" s="422" t="str">
        <f t="shared" si="9"/>
        <v>N/A</v>
      </c>
      <c r="Y61" s="422">
        <f t="shared" si="10"/>
        <v>0</v>
      </c>
      <c r="AA61" s="426" t="b">
        <f t="shared" si="11"/>
        <v>0</v>
      </c>
      <c r="AB61" s="426" t="b">
        <f>OR('AM23.Summary'!C$14="",'AM23.Summary'!C$14="Can Be Either",AND('AM23.Summary'!C$14="Must Be Structural",O61="Structural"),AND('AM23.Summary'!C$14="Must be Contractual",O61="Contractual"))</f>
        <v>1</v>
      </c>
      <c r="AC61" s="426" t="b">
        <f>OR('AM23.Summary'!C$15="",'AM23.Summary'!C$15="Can Be Y or N",AND('AM23.Summary'!C$15="Must Be Y",P61="Y"),AND('AM23.Summary'!C$15="Must be N",P61="N"))</f>
        <v>0</v>
      </c>
      <c r="AD61" s="426" t="b">
        <f>OR('AM23.Summary'!C$16="",'AM23.Summary'!C$16="Can Be Y or N",AND('AM23.Summary'!C$16="Must Be Y",Q61="Y"),AND('AM23.Summary'!C$16="Must be N",Q61="N"))</f>
        <v>0</v>
      </c>
      <c r="AE61" s="426" t="b">
        <f>OR('AM23.Summary'!C$17="",'AM23.Summary'!C$17="Can Be Y or N",AND('AM23.Summary'!C$17="Must Be Y",R61="Y"),AND('AM23.Summary'!C$17="Must be N",R61="N"))</f>
        <v>0</v>
      </c>
      <c r="AF61" s="426" t="b">
        <f>OR('AM23.Summary'!C$18="",'AM23.Summary'!C$18="Can Be Y or N",AND('AM23.Summary'!C$18="Must Be Y",S61="Y"),AND('AM23.Summary'!C$18="Must be N",S61="N"))</f>
        <v>1</v>
      </c>
      <c r="AG61" s="426" t="b">
        <f>OR('AM23.Summary'!C$19="",'AM23.Summary'!C$19="Can Be Y or N",AND('AM23.Summary'!C$19="Must Be Y",S61="Y"),AND('AM23.Summary'!C$19="Must be N",S61="N"))</f>
        <v>0</v>
      </c>
      <c r="AH61" s="426" t="b">
        <f>OR('AM23.Summary'!C$20="",'AM23.Summary'!C$20="Can Be Y or N",AND('AM23.Summary'!C$20="Must Be Y",S61="Y"),AND('AM23.Summary'!C$20="Must be N",S61="N"))</f>
        <v>0</v>
      </c>
      <c r="AI61" s="426" t="b">
        <f>OR('AM23.Summary'!C$21="",'AM23.Summary'!C$21="Can Be Y or N",AND('AM23.Summary'!C$21="Must Be Y",S61="Y"),AND('AM23.Summary'!C$21="Must be N",S61="N"))</f>
        <v>1</v>
      </c>
      <c r="AJ61" s="426" t="b">
        <f>OR('AM23.Summary'!C$22="",'AM23.Summary'!C$22="Can Be Y or N",AND('AM23.Summary'!C$22="Must Be Y",S61="Y"),AND('AM23.Summary'!C$22="Must be N",S61="N"))</f>
        <v>1</v>
      </c>
    </row>
    <row r="62" spans="1:36" x14ac:dyDescent="0.2">
      <c r="A62" s="46">
        <v>56</v>
      </c>
      <c r="B62" s="409" t="str">
        <f>IFERROR(VLOOKUP(C62,'AM23.Entity Input'!D$18:F$1017,3,FALSE),"")</f>
        <v/>
      </c>
      <c r="C62" s="410"/>
      <c r="D62" s="379"/>
      <c r="E62" s="410"/>
      <c r="F62" s="411" t="str">
        <f>IFERROR(VLOOKUP(C62,'AM23.Entity Input'!D$18:G$1017,4,FALSE),"")</f>
        <v/>
      </c>
      <c r="G62" s="410"/>
      <c r="H62" s="410"/>
      <c r="I62" s="412"/>
      <c r="J62" s="379"/>
      <c r="K62" s="412"/>
      <c r="L62" s="412"/>
      <c r="M62" s="413">
        <f>IF(AND(J62="Y",OR(B62="Surplus Notes (or similar)",IFERROR(100%=VLOOKUP(D62,'AM23.Param'!$C$61:$P$114, COLUMNS('AM23.Param'!$C$60:$H$60), FALSE),FALSE))),L62,0)</f>
        <v>0</v>
      </c>
      <c r="O62" s="421"/>
      <c r="P62" s="421"/>
      <c r="Q62" s="421"/>
      <c r="R62" s="421"/>
      <c r="S62" s="421"/>
      <c r="T62" s="421"/>
      <c r="U62" s="421"/>
      <c r="V62" s="421"/>
      <c r="W62" s="421"/>
      <c r="X62" s="422" t="str">
        <f t="shared" si="9"/>
        <v>N/A</v>
      </c>
      <c r="Y62" s="422">
        <f t="shared" si="10"/>
        <v>0</v>
      </c>
      <c r="AA62" s="426" t="b">
        <f t="shared" si="11"/>
        <v>0</v>
      </c>
      <c r="AB62" s="426" t="b">
        <f>OR('AM23.Summary'!C$14="",'AM23.Summary'!C$14="Can Be Either",AND('AM23.Summary'!C$14="Must Be Structural",O62="Structural"),AND('AM23.Summary'!C$14="Must be Contractual",O62="Contractual"))</f>
        <v>1</v>
      </c>
      <c r="AC62" s="426" t="b">
        <f>OR('AM23.Summary'!C$15="",'AM23.Summary'!C$15="Can Be Y or N",AND('AM23.Summary'!C$15="Must Be Y",P62="Y"),AND('AM23.Summary'!C$15="Must be N",P62="N"))</f>
        <v>0</v>
      </c>
      <c r="AD62" s="426" t="b">
        <f>OR('AM23.Summary'!C$16="",'AM23.Summary'!C$16="Can Be Y or N",AND('AM23.Summary'!C$16="Must Be Y",Q62="Y"),AND('AM23.Summary'!C$16="Must be N",Q62="N"))</f>
        <v>0</v>
      </c>
      <c r="AE62" s="426" t="b">
        <f>OR('AM23.Summary'!C$17="",'AM23.Summary'!C$17="Can Be Y or N",AND('AM23.Summary'!C$17="Must Be Y",R62="Y"),AND('AM23.Summary'!C$17="Must be N",R62="N"))</f>
        <v>0</v>
      </c>
      <c r="AF62" s="426" t="b">
        <f>OR('AM23.Summary'!C$18="",'AM23.Summary'!C$18="Can Be Y or N",AND('AM23.Summary'!C$18="Must Be Y",S62="Y"),AND('AM23.Summary'!C$18="Must be N",S62="N"))</f>
        <v>1</v>
      </c>
      <c r="AG62" s="426" t="b">
        <f>OR('AM23.Summary'!C$19="",'AM23.Summary'!C$19="Can Be Y or N",AND('AM23.Summary'!C$19="Must Be Y",S62="Y"),AND('AM23.Summary'!C$19="Must be N",S62="N"))</f>
        <v>0</v>
      </c>
      <c r="AH62" s="426" t="b">
        <f>OR('AM23.Summary'!C$20="",'AM23.Summary'!C$20="Can Be Y or N",AND('AM23.Summary'!C$20="Must Be Y",S62="Y"),AND('AM23.Summary'!C$20="Must be N",S62="N"))</f>
        <v>0</v>
      </c>
      <c r="AI62" s="426" t="b">
        <f>OR('AM23.Summary'!C$21="",'AM23.Summary'!C$21="Can Be Y or N",AND('AM23.Summary'!C$21="Must Be Y",S62="Y"),AND('AM23.Summary'!C$21="Must be N",S62="N"))</f>
        <v>1</v>
      </c>
      <c r="AJ62" s="426" t="b">
        <f>OR('AM23.Summary'!C$22="",'AM23.Summary'!C$22="Can Be Y or N",AND('AM23.Summary'!C$22="Must Be Y",S62="Y"),AND('AM23.Summary'!C$22="Must be N",S62="N"))</f>
        <v>1</v>
      </c>
    </row>
    <row r="63" spans="1:36" x14ac:dyDescent="0.2">
      <c r="A63" s="46">
        <v>57</v>
      </c>
      <c r="B63" s="409" t="str">
        <f>IFERROR(VLOOKUP(C63,'AM23.Entity Input'!D$18:F$1017,3,FALSE),"")</f>
        <v/>
      </c>
      <c r="C63" s="410"/>
      <c r="D63" s="379"/>
      <c r="E63" s="410"/>
      <c r="F63" s="411" t="str">
        <f>IFERROR(VLOOKUP(C63,'AM23.Entity Input'!D$18:G$1017,4,FALSE),"")</f>
        <v/>
      </c>
      <c r="G63" s="410"/>
      <c r="H63" s="410"/>
      <c r="I63" s="412"/>
      <c r="J63" s="379"/>
      <c r="K63" s="412"/>
      <c r="L63" s="412"/>
      <c r="M63" s="413">
        <f>IF(AND(J63="Y",OR(B63="Surplus Notes (or similar)",IFERROR(100%=VLOOKUP(D63,'AM23.Param'!$C$61:$P$114, COLUMNS('AM23.Param'!$C$60:$H$60), FALSE),FALSE))),L63,0)</f>
        <v>0</v>
      </c>
      <c r="O63" s="421"/>
      <c r="P63" s="421"/>
      <c r="Q63" s="421"/>
      <c r="R63" s="421"/>
      <c r="S63" s="421"/>
      <c r="T63" s="421"/>
      <c r="U63" s="421"/>
      <c r="V63" s="421"/>
      <c r="W63" s="421"/>
      <c r="X63" s="422" t="str">
        <f t="shared" si="9"/>
        <v>N/A</v>
      </c>
      <c r="Y63" s="422">
        <f t="shared" si="10"/>
        <v>0</v>
      </c>
      <c r="AA63" s="426" t="b">
        <f t="shared" si="11"/>
        <v>0</v>
      </c>
      <c r="AB63" s="426" t="b">
        <f>OR('AM23.Summary'!C$14="",'AM23.Summary'!C$14="Can Be Either",AND('AM23.Summary'!C$14="Must Be Structural",O63="Structural"),AND('AM23.Summary'!C$14="Must be Contractual",O63="Contractual"))</f>
        <v>1</v>
      </c>
      <c r="AC63" s="426" t="b">
        <f>OR('AM23.Summary'!C$15="",'AM23.Summary'!C$15="Can Be Y or N",AND('AM23.Summary'!C$15="Must Be Y",P63="Y"),AND('AM23.Summary'!C$15="Must be N",P63="N"))</f>
        <v>0</v>
      </c>
      <c r="AD63" s="426" t="b">
        <f>OR('AM23.Summary'!C$16="",'AM23.Summary'!C$16="Can Be Y or N",AND('AM23.Summary'!C$16="Must Be Y",Q63="Y"),AND('AM23.Summary'!C$16="Must be N",Q63="N"))</f>
        <v>0</v>
      </c>
      <c r="AE63" s="426" t="b">
        <f>OR('AM23.Summary'!C$17="",'AM23.Summary'!C$17="Can Be Y or N",AND('AM23.Summary'!C$17="Must Be Y",R63="Y"),AND('AM23.Summary'!C$17="Must be N",R63="N"))</f>
        <v>0</v>
      </c>
      <c r="AF63" s="426" t="b">
        <f>OR('AM23.Summary'!C$18="",'AM23.Summary'!C$18="Can Be Y or N",AND('AM23.Summary'!C$18="Must Be Y",S63="Y"),AND('AM23.Summary'!C$18="Must be N",S63="N"))</f>
        <v>1</v>
      </c>
      <c r="AG63" s="426" t="b">
        <f>OR('AM23.Summary'!C$19="",'AM23.Summary'!C$19="Can Be Y or N",AND('AM23.Summary'!C$19="Must Be Y",S63="Y"),AND('AM23.Summary'!C$19="Must be N",S63="N"))</f>
        <v>0</v>
      </c>
      <c r="AH63" s="426" t="b">
        <f>OR('AM23.Summary'!C$20="",'AM23.Summary'!C$20="Can Be Y or N",AND('AM23.Summary'!C$20="Must Be Y",S63="Y"),AND('AM23.Summary'!C$20="Must be N",S63="N"))</f>
        <v>0</v>
      </c>
      <c r="AI63" s="426" t="b">
        <f>OR('AM23.Summary'!C$21="",'AM23.Summary'!C$21="Can Be Y or N",AND('AM23.Summary'!C$21="Must Be Y",S63="Y"),AND('AM23.Summary'!C$21="Must be N",S63="N"))</f>
        <v>1</v>
      </c>
      <c r="AJ63" s="426" t="b">
        <f>OR('AM23.Summary'!C$22="",'AM23.Summary'!C$22="Can Be Y or N",AND('AM23.Summary'!C$22="Must Be Y",S63="Y"),AND('AM23.Summary'!C$22="Must be N",S63="N"))</f>
        <v>1</v>
      </c>
    </row>
    <row r="64" spans="1:36" x14ac:dyDescent="0.2">
      <c r="A64" s="46">
        <v>58</v>
      </c>
      <c r="B64" s="409" t="str">
        <f>IFERROR(VLOOKUP(C64,'AM23.Entity Input'!D$18:F$1017,3,FALSE),"")</f>
        <v/>
      </c>
      <c r="C64" s="410"/>
      <c r="D64" s="379"/>
      <c r="E64" s="410"/>
      <c r="F64" s="411" t="str">
        <f>IFERROR(VLOOKUP(C64,'AM23.Entity Input'!D$18:G$1017,4,FALSE),"")</f>
        <v/>
      </c>
      <c r="G64" s="410"/>
      <c r="H64" s="410"/>
      <c r="I64" s="412"/>
      <c r="J64" s="379"/>
      <c r="K64" s="412"/>
      <c r="L64" s="412"/>
      <c r="M64" s="413">
        <f>IF(AND(J64="Y",OR(B64="Surplus Notes (or similar)",IFERROR(100%=VLOOKUP(D64,'AM23.Param'!$C$61:$P$114, COLUMNS('AM23.Param'!$C$60:$H$60), FALSE),FALSE))),L64,0)</f>
        <v>0</v>
      </c>
      <c r="O64" s="421"/>
      <c r="P64" s="421"/>
      <c r="Q64" s="421"/>
      <c r="R64" s="421"/>
      <c r="S64" s="421"/>
      <c r="T64" s="421"/>
      <c r="U64" s="421"/>
      <c r="V64" s="421"/>
      <c r="W64" s="421"/>
      <c r="X64" s="422" t="str">
        <f t="shared" si="9"/>
        <v>N/A</v>
      </c>
      <c r="Y64" s="422">
        <f t="shared" si="10"/>
        <v>0</v>
      </c>
      <c r="AA64" s="426" t="b">
        <f t="shared" si="11"/>
        <v>0</v>
      </c>
      <c r="AB64" s="426" t="b">
        <f>OR('AM23.Summary'!C$14="",'AM23.Summary'!C$14="Can Be Either",AND('AM23.Summary'!C$14="Must Be Structural",O64="Structural"),AND('AM23.Summary'!C$14="Must be Contractual",O64="Contractual"))</f>
        <v>1</v>
      </c>
      <c r="AC64" s="426" t="b">
        <f>OR('AM23.Summary'!C$15="",'AM23.Summary'!C$15="Can Be Y or N",AND('AM23.Summary'!C$15="Must Be Y",P64="Y"),AND('AM23.Summary'!C$15="Must be N",P64="N"))</f>
        <v>0</v>
      </c>
      <c r="AD64" s="426" t="b">
        <f>OR('AM23.Summary'!C$16="",'AM23.Summary'!C$16="Can Be Y or N",AND('AM23.Summary'!C$16="Must Be Y",Q64="Y"),AND('AM23.Summary'!C$16="Must be N",Q64="N"))</f>
        <v>0</v>
      </c>
      <c r="AE64" s="426" t="b">
        <f>OR('AM23.Summary'!C$17="",'AM23.Summary'!C$17="Can Be Y or N",AND('AM23.Summary'!C$17="Must Be Y",R64="Y"),AND('AM23.Summary'!C$17="Must be N",R64="N"))</f>
        <v>0</v>
      </c>
      <c r="AF64" s="426" t="b">
        <f>OR('AM23.Summary'!C$18="",'AM23.Summary'!C$18="Can Be Y or N",AND('AM23.Summary'!C$18="Must Be Y",S64="Y"),AND('AM23.Summary'!C$18="Must be N",S64="N"))</f>
        <v>1</v>
      </c>
      <c r="AG64" s="426" t="b">
        <f>OR('AM23.Summary'!C$19="",'AM23.Summary'!C$19="Can Be Y or N",AND('AM23.Summary'!C$19="Must Be Y",S64="Y"),AND('AM23.Summary'!C$19="Must be N",S64="N"))</f>
        <v>0</v>
      </c>
      <c r="AH64" s="426" t="b">
        <f>OR('AM23.Summary'!C$20="",'AM23.Summary'!C$20="Can Be Y or N",AND('AM23.Summary'!C$20="Must Be Y",S64="Y"),AND('AM23.Summary'!C$20="Must be N",S64="N"))</f>
        <v>0</v>
      </c>
      <c r="AI64" s="426" t="b">
        <f>OR('AM23.Summary'!C$21="",'AM23.Summary'!C$21="Can Be Y or N",AND('AM23.Summary'!C$21="Must Be Y",S64="Y"),AND('AM23.Summary'!C$21="Must be N",S64="N"))</f>
        <v>1</v>
      </c>
      <c r="AJ64" s="426" t="b">
        <f>OR('AM23.Summary'!C$22="",'AM23.Summary'!C$22="Can Be Y or N",AND('AM23.Summary'!C$22="Must Be Y",S64="Y"),AND('AM23.Summary'!C$22="Must be N",S64="N"))</f>
        <v>1</v>
      </c>
    </row>
    <row r="65" spans="1:36" x14ac:dyDescent="0.2">
      <c r="A65" s="46">
        <v>59</v>
      </c>
      <c r="B65" s="409" t="str">
        <f>IFERROR(VLOOKUP(C65,'AM23.Entity Input'!D$18:F$1017,3,FALSE),"")</f>
        <v/>
      </c>
      <c r="C65" s="410"/>
      <c r="D65" s="379"/>
      <c r="E65" s="410"/>
      <c r="F65" s="411" t="str">
        <f>IFERROR(VLOOKUP(C65,'AM23.Entity Input'!D$18:G$1017,4,FALSE),"")</f>
        <v/>
      </c>
      <c r="G65" s="410"/>
      <c r="H65" s="410"/>
      <c r="I65" s="412"/>
      <c r="J65" s="379"/>
      <c r="K65" s="412"/>
      <c r="L65" s="412"/>
      <c r="M65" s="413">
        <f>IF(AND(J65="Y",OR(B65="Surplus Notes (or similar)",IFERROR(100%=VLOOKUP(D65,'AM23.Param'!$C$61:$P$114, COLUMNS('AM23.Param'!$C$60:$H$60), FALSE),FALSE))),L65,0)</f>
        <v>0</v>
      </c>
      <c r="O65" s="421"/>
      <c r="P65" s="421"/>
      <c r="Q65" s="421"/>
      <c r="R65" s="421"/>
      <c r="S65" s="421"/>
      <c r="T65" s="421"/>
      <c r="U65" s="421"/>
      <c r="V65" s="421"/>
      <c r="W65" s="421"/>
      <c r="X65" s="422" t="str">
        <f t="shared" si="9"/>
        <v>N/A</v>
      </c>
      <c r="Y65" s="422">
        <f t="shared" si="10"/>
        <v>0</v>
      </c>
      <c r="AA65" s="426" t="b">
        <f t="shared" si="11"/>
        <v>0</v>
      </c>
      <c r="AB65" s="426" t="b">
        <f>OR('AM23.Summary'!C$14="",'AM23.Summary'!C$14="Can Be Either",AND('AM23.Summary'!C$14="Must Be Structural",O65="Structural"),AND('AM23.Summary'!C$14="Must be Contractual",O65="Contractual"))</f>
        <v>1</v>
      </c>
      <c r="AC65" s="426" t="b">
        <f>OR('AM23.Summary'!C$15="",'AM23.Summary'!C$15="Can Be Y or N",AND('AM23.Summary'!C$15="Must Be Y",P65="Y"),AND('AM23.Summary'!C$15="Must be N",P65="N"))</f>
        <v>0</v>
      </c>
      <c r="AD65" s="426" t="b">
        <f>OR('AM23.Summary'!C$16="",'AM23.Summary'!C$16="Can Be Y or N",AND('AM23.Summary'!C$16="Must Be Y",Q65="Y"),AND('AM23.Summary'!C$16="Must be N",Q65="N"))</f>
        <v>0</v>
      </c>
      <c r="AE65" s="426" t="b">
        <f>OR('AM23.Summary'!C$17="",'AM23.Summary'!C$17="Can Be Y or N",AND('AM23.Summary'!C$17="Must Be Y",R65="Y"),AND('AM23.Summary'!C$17="Must be N",R65="N"))</f>
        <v>0</v>
      </c>
      <c r="AF65" s="426" t="b">
        <f>OR('AM23.Summary'!C$18="",'AM23.Summary'!C$18="Can Be Y or N",AND('AM23.Summary'!C$18="Must Be Y",S65="Y"),AND('AM23.Summary'!C$18="Must be N",S65="N"))</f>
        <v>1</v>
      </c>
      <c r="AG65" s="426" t="b">
        <f>OR('AM23.Summary'!C$19="",'AM23.Summary'!C$19="Can Be Y or N",AND('AM23.Summary'!C$19="Must Be Y",S65="Y"),AND('AM23.Summary'!C$19="Must be N",S65="N"))</f>
        <v>0</v>
      </c>
      <c r="AH65" s="426" t="b">
        <f>OR('AM23.Summary'!C$20="",'AM23.Summary'!C$20="Can Be Y or N",AND('AM23.Summary'!C$20="Must Be Y",S65="Y"),AND('AM23.Summary'!C$20="Must be N",S65="N"))</f>
        <v>0</v>
      </c>
      <c r="AI65" s="426" t="b">
        <f>OR('AM23.Summary'!C$21="",'AM23.Summary'!C$21="Can Be Y or N",AND('AM23.Summary'!C$21="Must Be Y",S65="Y"),AND('AM23.Summary'!C$21="Must be N",S65="N"))</f>
        <v>1</v>
      </c>
      <c r="AJ65" s="426" t="b">
        <f>OR('AM23.Summary'!C$22="",'AM23.Summary'!C$22="Can Be Y or N",AND('AM23.Summary'!C$22="Must Be Y",S65="Y"),AND('AM23.Summary'!C$22="Must be N",S65="N"))</f>
        <v>1</v>
      </c>
    </row>
    <row r="66" spans="1:36" x14ac:dyDescent="0.2">
      <c r="A66" s="46">
        <v>60</v>
      </c>
      <c r="B66" s="409" t="str">
        <f>IFERROR(VLOOKUP(C66,'AM23.Entity Input'!D$18:F$1017,3,FALSE),"")</f>
        <v/>
      </c>
      <c r="C66" s="410"/>
      <c r="D66" s="379"/>
      <c r="E66" s="410"/>
      <c r="F66" s="411" t="str">
        <f>IFERROR(VLOOKUP(C66,'AM23.Entity Input'!D$18:G$1017,4,FALSE),"")</f>
        <v/>
      </c>
      <c r="G66" s="410"/>
      <c r="H66" s="410"/>
      <c r="I66" s="412"/>
      <c r="J66" s="379"/>
      <c r="K66" s="412"/>
      <c r="L66" s="412"/>
      <c r="M66" s="413">
        <f>IF(AND(J66="Y",OR(B66="Surplus Notes (or similar)",IFERROR(100%=VLOOKUP(D66,'AM23.Param'!$C$61:$P$114, COLUMNS('AM23.Param'!$C$60:$H$60), FALSE),FALSE))),L66,0)</f>
        <v>0</v>
      </c>
      <c r="O66" s="421"/>
      <c r="P66" s="421"/>
      <c r="Q66" s="421"/>
      <c r="R66" s="421"/>
      <c r="S66" s="421"/>
      <c r="T66" s="421"/>
      <c r="U66" s="421"/>
      <c r="V66" s="421"/>
      <c r="W66" s="421"/>
      <c r="X66" s="422" t="str">
        <f t="shared" si="9"/>
        <v>N/A</v>
      </c>
      <c r="Y66" s="422">
        <f t="shared" si="10"/>
        <v>0</v>
      </c>
      <c r="AA66" s="426" t="b">
        <f t="shared" si="11"/>
        <v>0</v>
      </c>
      <c r="AB66" s="426" t="b">
        <f>OR('AM23.Summary'!C$14="",'AM23.Summary'!C$14="Can Be Either",AND('AM23.Summary'!C$14="Must Be Structural",O66="Structural"),AND('AM23.Summary'!C$14="Must be Contractual",O66="Contractual"))</f>
        <v>1</v>
      </c>
      <c r="AC66" s="426" t="b">
        <f>OR('AM23.Summary'!C$15="",'AM23.Summary'!C$15="Can Be Y or N",AND('AM23.Summary'!C$15="Must Be Y",P66="Y"),AND('AM23.Summary'!C$15="Must be N",P66="N"))</f>
        <v>0</v>
      </c>
      <c r="AD66" s="426" t="b">
        <f>OR('AM23.Summary'!C$16="",'AM23.Summary'!C$16="Can Be Y or N",AND('AM23.Summary'!C$16="Must Be Y",Q66="Y"),AND('AM23.Summary'!C$16="Must be N",Q66="N"))</f>
        <v>0</v>
      </c>
      <c r="AE66" s="426" t="b">
        <f>OR('AM23.Summary'!C$17="",'AM23.Summary'!C$17="Can Be Y or N",AND('AM23.Summary'!C$17="Must Be Y",R66="Y"),AND('AM23.Summary'!C$17="Must be N",R66="N"))</f>
        <v>0</v>
      </c>
      <c r="AF66" s="426" t="b">
        <f>OR('AM23.Summary'!C$18="",'AM23.Summary'!C$18="Can Be Y or N",AND('AM23.Summary'!C$18="Must Be Y",S66="Y"),AND('AM23.Summary'!C$18="Must be N",S66="N"))</f>
        <v>1</v>
      </c>
      <c r="AG66" s="426" t="b">
        <f>OR('AM23.Summary'!C$19="",'AM23.Summary'!C$19="Can Be Y or N",AND('AM23.Summary'!C$19="Must Be Y",S66="Y"),AND('AM23.Summary'!C$19="Must be N",S66="N"))</f>
        <v>0</v>
      </c>
      <c r="AH66" s="426" t="b">
        <f>OR('AM23.Summary'!C$20="",'AM23.Summary'!C$20="Can Be Y or N",AND('AM23.Summary'!C$20="Must Be Y",S66="Y"),AND('AM23.Summary'!C$20="Must be N",S66="N"))</f>
        <v>0</v>
      </c>
      <c r="AI66" s="426" t="b">
        <f>OR('AM23.Summary'!C$21="",'AM23.Summary'!C$21="Can Be Y or N",AND('AM23.Summary'!C$21="Must Be Y",S66="Y"),AND('AM23.Summary'!C$21="Must be N",S66="N"))</f>
        <v>1</v>
      </c>
      <c r="AJ66" s="426" t="b">
        <f>OR('AM23.Summary'!C$22="",'AM23.Summary'!C$22="Can Be Y or N",AND('AM23.Summary'!C$22="Must Be Y",S66="Y"),AND('AM23.Summary'!C$22="Must be N",S66="N"))</f>
        <v>1</v>
      </c>
    </row>
    <row r="67" spans="1:36" x14ac:dyDescent="0.2">
      <c r="A67" s="46">
        <v>61</v>
      </c>
      <c r="B67" s="409" t="str">
        <f>IFERROR(VLOOKUP(C67,'AM23.Entity Input'!D$18:F$1017,3,FALSE),"")</f>
        <v/>
      </c>
      <c r="C67" s="410"/>
      <c r="D67" s="379"/>
      <c r="E67" s="410"/>
      <c r="F67" s="411" t="str">
        <f>IFERROR(VLOOKUP(C67,'AM23.Entity Input'!D$18:G$1017,4,FALSE),"")</f>
        <v/>
      </c>
      <c r="G67" s="410"/>
      <c r="H67" s="410"/>
      <c r="I67" s="412"/>
      <c r="J67" s="379"/>
      <c r="K67" s="412"/>
      <c r="L67" s="412"/>
      <c r="M67" s="413">
        <f>IF(AND(J67="Y",OR(B67="Surplus Notes (or similar)",IFERROR(100%=VLOOKUP(D67,'AM23.Param'!$C$61:$P$114, COLUMNS('AM23.Param'!$C$60:$H$60), FALSE),FALSE))),L67,0)</f>
        <v>0</v>
      </c>
      <c r="O67" s="421"/>
      <c r="P67" s="421"/>
      <c r="Q67" s="421"/>
      <c r="R67" s="421"/>
      <c r="S67" s="421"/>
      <c r="T67" s="421"/>
      <c r="U67" s="421"/>
      <c r="V67" s="421"/>
      <c r="W67" s="421"/>
      <c r="X67" s="422" t="str">
        <f t="shared" si="9"/>
        <v>N/A</v>
      </c>
      <c r="Y67" s="422">
        <f t="shared" si="10"/>
        <v>0</v>
      </c>
      <c r="AA67" s="426" t="b">
        <f t="shared" si="11"/>
        <v>0</v>
      </c>
      <c r="AB67" s="426" t="b">
        <f>OR('AM23.Summary'!C$14="",'AM23.Summary'!C$14="Can Be Either",AND('AM23.Summary'!C$14="Must Be Structural",O67="Structural"),AND('AM23.Summary'!C$14="Must be Contractual",O67="Contractual"))</f>
        <v>1</v>
      </c>
      <c r="AC67" s="426" t="b">
        <f>OR('AM23.Summary'!C$15="",'AM23.Summary'!C$15="Can Be Y or N",AND('AM23.Summary'!C$15="Must Be Y",P67="Y"),AND('AM23.Summary'!C$15="Must be N",P67="N"))</f>
        <v>0</v>
      </c>
      <c r="AD67" s="426" t="b">
        <f>OR('AM23.Summary'!C$16="",'AM23.Summary'!C$16="Can Be Y or N",AND('AM23.Summary'!C$16="Must Be Y",Q67="Y"),AND('AM23.Summary'!C$16="Must be N",Q67="N"))</f>
        <v>0</v>
      </c>
      <c r="AE67" s="426" t="b">
        <f>OR('AM23.Summary'!C$17="",'AM23.Summary'!C$17="Can Be Y or N",AND('AM23.Summary'!C$17="Must Be Y",R67="Y"),AND('AM23.Summary'!C$17="Must be N",R67="N"))</f>
        <v>0</v>
      </c>
      <c r="AF67" s="426" t="b">
        <f>OR('AM23.Summary'!C$18="",'AM23.Summary'!C$18="Can Be Y or N",AND('AM23.Summary'!C$18="Must Be Y",S67="Y"),AND('AM23.Summary'!C$18="Must be N",S67="N"))</f>
        <v>1</v>
      </c>
      <c r="AG67" s="426" t="b">
        <f>OR('AM23.Summary'!C$19="",'AM23.Summary'!C$19="Can Be Y or N",AND('AM23.Summary'!C$19="Must Be Y",S67="Y"),AND('AM23.Summary'!C$19="Must be N",S67="N"))</f>
        <v>0</v>
      </c>
      <c r="AH67" s="426" t="b">
        <f>OR('AM23.Summary'!C$20="",'AM23.Summary'!C$20="Can Be Y or N",AND('AM23.Summary'!C$20="Must Be Y",S67="Y"),AND('AM23.Summary'!C$20="Must be N",S67="N"))</f>
        <v>0</v>
      </c>
      <c r="AI67" s="426" t="b">
        <f>OR('AM23.Summary'!C$21="",'AM23.Summary'!C$21="Can Be Y or N",AND('AM23.Summary'!C$21="Must Be Y",S67="Y"),AND('AM23.Summary'!C$21="Must be N",S67="N"))</f>
        <v>1</v>
      </c>
      <c r="AJ67" s="426" t="b">
        <f>OR('AM23.Summary'!C$22="",'AM23.Summary'!C$22="Can Be Y or N",AND('AM23.Summary'!C$22="Must Be Y",S67="Y"),AND('AM23.Summary'!C$22="Must be N",S67="N"))</f>
        <v>1</v>
      </c>
    </row>
    <row r="68" spans="1:36" x14ac:dyDescent="0.2">
      <c r="A68" s="46">
        <v>62</v>
      </c>
      <c r="B68" s="409" t="str">
        <f>IFERROR(VLOOKUP(C68,'AM23.Entity Input'!D$18:F$1017,3,FALSE),"")</f>
        <v/>
      </c>
      <c r="C68" s="410"/>
      <c r="D68" s="379"/>
      <c r="E68" s="410"/>
      <c r="F68" s="411" t="str">
        <f>IFERROR(VLOOKUP(C68,'AM23.Entity Input'!D$18:G$1017,4,FALSE),"")</f>
        <v/>
      </c>
      <c r="G68" s="410"/>
      <c r="H68" s="410"/>
      <c r="I68" s="412"/>
      <c r="J68" s="379"/>
      <c r="K68" s="412"/>
      <c r="L68" s="412"/>
      <c r="M68" s="413">
        <f>IF(AND(J68="Y",OR(B68="Surplus Notes (or similar)",IFERROR(100%=VLOOKUP(D68,'AM23.Param'!$C$61:$P$114, COLUMNS('AM23.Param'!$C$60:$H$60), FALSE),FALSE))),L68,0)</f>
        <v>0</v>
      </c>
      <c r="O68" s="421"/>
      <c r="P68" s="421"/>
      <c r="Q68" s="421"/>
      <c r="R68" s="421"/>
      <c r="S68" s="421"/>
      <c r="T68" s="421"/>
      <c r="U68" s="421"/>
      <c r="V68" s="421"/>
      <c r="W68" s="421"/>
      <c r="X68" s="422" t="str">
        <f t="shared" si="9"/>
        <v>N/A</v>
      </c>
      <c r="Y68" s="422">
        <f t="shared" si="10"/>
        <v>0</v>
      </c>
      <c r="AA68" s="426" t="b">
        <f t="shared" si="11"/>
        <v>0</v>
      </c>
      <c r="AB68" s="426" t="b">
        <f>OR('AM23.Summary'!C$14="",'AM23.Summary'!C$14="Can Be Either",AND('AM23.Summary'!C$14="Must Be Structural",O68="Structural"),AND('AM23.Summary'!C$14="Must be Contractual",O68="Contractual"))</f>
        <v>1</v>
      </c>
      <c r="AC68" s="426" t="b">
        <f>OR('AM23.Summary'!C$15="",'AM23.Summary'!C$15="Can Be Y or N",AND('AM23.Summary'!C$15="Must Be Y",P68="Y"),AND('AM23.Summary'!C$15="Must be N",P68="N"))</f>
        <v>0</v>
      </c>
      <c r="AD68" s="426" t="b">
        <f>OR('AM23.Summary'!C$16="",'AM23.Summary'!C$16="Can Be Y or N",AND('AM23.Summary'!C$16="Must Be Y",Q68="Y"),AND('AM23.Summary'!C$16="Must be N",Q68="N"))</f>
        <v>0</v>
      </c>
      <c r="AE68" s="426" t="b">
        <f>OR('AM23.Summary'!C$17="",'AM23.Summary'!C$17="Can Be Y or N",AND('AM23.Summary'!C$17="Must Be Y",R68="Y"),AND('AM23.Summary'!C$17="Must be N",R68="N"))</f>
        <v>0</v>
      </c>
      <c r="AF68" s="426" t="b">
        <f>OR('AM23.Summary'!C$18="",'AM23.Summary'!C$18="Can Be Y or N",AND('AM23.Summary'!C$18="Must Be Y",S68="Y"),AND('AM23.Summary'!C$18="Must be N",S68="N"))</f>
        <v>1</v>
      </c>
      <c r="AG68" s="426" t="b">
        <f>OR('AM23.Summary'!C$19="",'AM23.Summary'!C$19="Can Be Y or N",AND('AM23.Summary'!C$19="Must Be Y",S68="Y"),AND('AM23.Summary'!C$19="Must be N",S68="N"))</f>
        <v>0</v>
      </c>
      <c r="AH68" s="426" t="b">
        <f>OR('AM23.Summary'!C$20="",'AM23.Summary'!C$20="Can Be Y or N",AND('AM23.Summary'!C$20="Must Be Y",S68="Y"),AND('AM23.Summary'!C$20="Must be N",S68="N"))</f>
        <v>0</v>
      </c>
      <c r="AI68" s="426" t="b">
        <f>OR('AM23.Summary'!C$21="",'AM23.Summary'!C$21="Can Be Y or N",AND('AM23.Summary'!C$21="Must Be Y",S68="Y"),AND('AM23.Summary'!C$21="Must be N",S68="N"))</f>
        <v>1</v>
      </c>
      <c r="AJ68" s="426" t="b">
        <f>OR('AM23.Summary'!C$22="",'AM23.Summary'!C$22="Can Be Y or N",AND('AM23.Summary'!C$22="Must Be Y",S68="Y"),AND('AM23.Summary'!C$22="Must be N",S68="N"))</f>
        <v>1</v>
      </c>
    </row>
    <row r="69" spans="1:36" x14ac:dyDescent="0.2">
      <c r="A69" s="46">
        <v>63</v>
      </c>
      <c r="B69" s="409" t="str">
        <f>IFERROR(VLOOKUP(C69,'AM23.Entity Input'!D$18:F$1017,3,FALSE),"")</f>
        <v/>
      </c>
      <c r="C69" s="410"/>
      <c r="D69" s="379"/>
      <c r="E69" s="410"/>
      <c r="F69" s="411" t="str">
        <f>IFERROR(VLOOKUP(C69,'AM23.Entity Input'!D$18:G$1017,4,FALSE),"")</f>
        <v/>
      </c>
      <c r="G69" s="410"/>
      <c r="H69" s="410"/>
      <c r="I69" s="412"/>
      <c r="J69" s="379"/>
      <c r="K69" s="412"/>
      <c r="L69" s="412"/>
      <c r="M69" s="413">
        <f>IF(AND(J69="Y",OR(B69="Surplus Notes (or similar)",IFERROR(100%=VLOOKUP(D69,'AM23.Param'!$C$61:$P$114, COLUMNS('AM23.Param'!$C$60:$H$60), FALSE),FALSE))),L69,0)</f>
        <v>0</v>
      </c>
      <c r="O69" s="421"/>
      <c r="P69" s="421"/>
      <c r="Q69" s="421"/>
      <c r="R69" s="421"/>
      <c r="S69" s="421"/>
      <c r="T69" s="421"/>
      <c r="U69" s="421"/>
      <c r="V69" s="421"/>
      <c r="W69" s="421"/>
      <c r="X69" s="422" t="str">
        <f t="shared" si="9"/>
        <v>N/A</v>
      </c>
      <c r="Y69" s="422">
        <f t="shared" si="10"/>
        <v>0</v>
      </c>
      <c r="AA69" s="426" t="b">
        <f t="shared" si="11"/>
        <v>0</v>
      </c>
      <c r="AB69" s="426" t="b">
        <f>OR('AM23.Summary'!C$14="",'AM23.Summary'!C$14="Can Be Either",AND('AM23.Summary'!C$14="Must Be Structural",O69="Structural"),AND('AM23.Summary'!C$14="Must be Contractual",O69="Contractual"))</f>
        <v>1</v>
      </c>
      <c r="AC69" s="426" t="b">
        <f>OR('AM23.Summary'!C$15="",'AM23.Summary'!C$15="Can Be Y or N",AND('AM23.Summary'!C$15="Must Be Y",P69="Y"),AND('AM23.Summary'!C$15="Must be N",P69="N"))</f>
        <v>0</v>
      </c>
      <c r="AD69" s="426" t="b">
        <f>OR('AM23.Summary'!C$16="",'AM23.Summary'!C$16="Can Be Y or N",AND('AM23.Summary'!C$16="Must Be Y",Q69="Y"),AND('AM23.Summary'!C$16="Must be N",Q69="N"))</f>
        <v>0</v>
      </c>
      <c r="AE69" s="426" t="b">
        <f>OR('AM23.Summary'!C$17="",'AM23.Summary'!C$17="Can Be Y or N",AND('AM23.Summary'!C$17="Must Be Y",R69="Y"),AND('AM23.Summary'!C$17="Must be N",R69="N"))</f>
        <v>0</v>
      </c>
      <c r="AF69" s="426" t="b">
        <f>OR('AM23.Summary'!C$18="",'AM23.Summary'!C$18="Can Be Y or N",AND('AM23.Summary'!C$18="Must Be Y",S69="Y"),AND('AM23.Summary'!C$18="Must be N",S69="N"))</f>
        <v>1</v>
      </c>
      <c r="AG69" s="426" t="b">
        <f>OR('AM23.Summary'!C$19="",'AM23.Summary'!C$19="Can Be Y or N",AND('AM23.Summary'!C$19="Must Be Y",S69="Y"),AND('AM23.Summary'!C$19="Must be N",S69="N"))</f>
        <v>0</v>
      </c>
      <c r="AH69" s="426" t="b">
        <f>OR('AM23.Summary'!C$20="",'AM23.Summary'!C$20="Can Be Y or N",AND('AM23.Summary'!C$20="Must Be Y",S69="Y"),AND('AM23.Summary'!C$20="Must be N",S69="N"))</f>
        <v>0</v>
      </c>
      <c r="AI69" s="426" t="b">
        <f>OR('AM23.Summary'!C$21="",'AM23.Summary'!C$21="Can Be Y or N",AND('AM23.Summary'!C$21="Must Be Y",S69="Y"),AND('AM23.Summary'!C$21="Must be N",S69="N"))</f>
        <v>1</v>
      </c>
      <c r="AJ69" s="426" t="b">
        <f>OR('AM23.Summary'!C$22="",'AM23.Summary'!C$22="Can Be Y or N",AND('AM23.Summary'!C$22="Must Be Y",S69="Y"),AND('AM23.Summary'!C$22="Must be N",S69="N"))</f>
        <v>1</v>
      </c>
    </row>
    <row r="70" spans="1:36" x14ac:dyDescent="0.2">
      <c r="A70" s="46">
        <v>64</v>
      </c>
      <c r="B70" s="409" t="str">
        <f>IFERROR(VLOOKUP(C70,'AM23.Entity Input'!D$18:F$1017,3,FALSE),"")</f>
        <v/>
      </c>
      <c r="C70" s="410"/>
      <c r="D70" s="379"/>
      <c r="E70" s="410"/>
      <c r="F70" s="411" t="str">
        <f>IFERROR(VLOOKUP(C70,'AM23.Entity Input'!D$18:G$1017,4,FALSE),"")</f>
        <v/>
      </c>
      <c r="G70" s="410"/>
      <c r="H70" s="410"/>
      <c r="I70" s="412"/>
      <c r="J70" s="379"/>
      <c r="K70" s="412"/>
      <c r="L70" s="412"/>
      <c r="M70" s="413">
        <f>IF(AND(J70="Y",OR(B70="Surplus Notes (or similar)",IFERROR(100%=VLOOKUP(D70,'AM23.Param'!$C$61:$P$114, COLUMNS('AM23.Param'!$C$60:$H$60), FALSE),FALSE))),L70,0)</f>
        <v>0</v>
      </c>
      <c r="O70" s="421"/>
      <c r="P70" s="421"/>
      <c r="Q70" s="421"/>
      <c r="R70" s="421"/>
      <c r="S70" s="421"/>
      <c r="T70" s="421"/>
      <c r="U70" s="421"/>
      <c r="V70" s="421"/>
      <c r="W70" s="421"/>
      <c r="X70" s="422" t="str">
        <f t="shared" si="9"/>
        <v>N/A</v>
      </c>
      <c r="Y70" s="422">
        <f t="shared" si="10"/>
        <v>0</v>
      </c>
      <c r="AA70" s="426" t="b">
        <f t="shared" si="11"/>
        <v>0</v>
      </c>
      <c r="AB70" s="426" t="b">
        <f>OR('AM23.Summary'!C$14="",'AM23.Summary'!C$14="Can Be Either",AND('AM23.Summary'!C$14="Must Be Structural",O70="Structural"),AND('AM23.Summary'!C$14="Must be Contractual",O70="Contractual"))</f>
        <v>1</v>
      </c>
      <c r="AC70" s="426" t="b">
        <f>OR('AM23.Summary'!C$15="",'AM23.Summary'!C$15="Can Be Y or N",AND('AM23.Summary'!C$15="Must Be Y",P70="Y"),AND('AM23.Summary'!C$15="Must be N",P70="N"))</f>
        <v>0</v>
      </c>
      <c r="AD70" s="426" t="b">
        <f>OR('AM23.Summary'!C$16="",'AM23.Summary'!C$16="Can Be Y or N",AND('AM23.Summary'!C$16="Must Be Y",Q70="Y"),AND('AM23.Summary'!C$16="Must be N",Q70="N"))</f>
        <v>0</v>
      </c>
      <c r="AE70" s="426" t="b">
        <f>OR('AM23.Summary'!C$17="",'AM23.Summary'!C$17="Can Be Y or N",AND('AM23.Summary'!C$17="Must Be Y",R70="Y"),AND('AM23.Summary'!C$17="Must be N",R70="N"))</f>
        <v>0</v>
      </c>
      <c r="AF70" s="426" t="b">
        <f>OR('AM23.Summary'!C$18="",'AM23.Summary'!C$18="Can Be Y or N",AND('AM23.Summary'!C$18="Must Be Y",S70="Y"),AND('AM23.Summary'!C$18="Must be N",S70="N"))</f>
        <v>1</v>
      </c>
      <c r="AG70" s="426" t="b">
        <f>OR('AM23.Summary'!C$19="",'AM23.Summary'!C$19="Can Be Y or N",AND('AM23.Summary'!C$19="Must Be Y",S70="Y"),AND('AM23.Summary'!C$19="Must be N",S70="N"))</f>
        <v>0</v>
      </c>
      <c r="AH70" s="426" t="b">
        <f>OR('AM23.Summary'!C$20="",'AM23.Summary'!C$20="Can Be Y or N",AND('AM23.Summary'!C$20="Must Be Y",S70="Y"),AND('AM23.Summary'!C$20="Must be N",S70="N"))</f>
        <v>0</v>
      </c>
      <c r="AI70" s="426" t="b">
        <f>OR('AM23.Summary'!C$21="",'AM23.Summary'!C$21="Can Be Y or N",AND('AM23.Summary'!C$21="Must Be Y",S70="Y"),AND('AM23.Summary'!C$21="Must be N",S70="N"))</f>
        <v>1</v>
      </c>
      <c r="AJ70" s="426" t="b">
        <f>OR('AM23.Summary'!C$22="",'AM23.Summary'!C$22="Can Be Y or N",AND('AM23.Summary'!C$22="Must Be Y",S70="Y"),AND('AM23.Summary'!C$22="Must be N",S70="N"))</f>
        <v>1</v>
      </c>
    </row>
    <row r="71" spans="1:36" x14ac:dyDescent="0.2">
      <c r="A71" s="46">
        <v>65</v>
      </c>
      <c r="B71" s="409" t="str">
        <f>IFERROR(VLOOKUP(C71,'AM23.Entity Input'!D$18:F$1017,3,FALSE),"")</f>
        <v/>
      </c>
      <c r="C71" s="410"/>
      <c r="D71" s="379"/>
      <c r="E71" s="410"/>
      <c r="F71" s="411" t="str">
        <f>IFERROR(VLOOKUP(C71,'AM23.Entity Input'!D$18:G$1017,4,FALSE),"")</f>
        <v/>
      </c>
      <c r="G71" s="410"/>
      <c r="H71" s="410"/>
      <c r="I71" s="412"/>
      <c r="J71" s="379"/>
      <c r="K71" s="412"/>
      <c r="L71" s="412"/>
      <c r="M71" s="413">
        <f>IF(AND(J71="Y",OR(B71="Surplus Notes (or similar)",IFERROR(100%=VLOOKUP(D71,'AM23.Param'!$C$61:$P$114, COLUMNS('AM23.Param'!$C$60:$H$60), FALSE),FALSE))),L71,0)</f>
        <v>0</v>
      </c>
      <c r="O71" s="421"/>
      <c r="P71" s="421"/>
      <c r="Q71" s="421"/>
      <c r="R71" s="421"/>
      <c r="S71" s="421"/>
      <c r="T71" s="421"/>
      <c r="U71" s="421"/>
      <c r="V71" s="421"/>
      <c r="W71" s="421"/>
      <c r="X71" s="422" t="str">
        <f t="shared" ref="X71:X134" si="12">IF(AND(J71="Liability",OR(D71="Senior Debt",D71="Hybrid Instruments",D71 = "Other")),I71,"N/A")</f>
        <v>N/A</v>
      </c>
      <c r="Y71" s="422">
        <f t="shared" ref="Y71:Y134" si="13">IF(AA71,X71,0)</f>
        <v>0</v>
      </c>
      <c r="AA71" s="426" t="b">
        <f t="shared" si="11"/>
        <v>0</v>
      </c>
      <c r="AB71" s="426" t="b">
        <f>OR('AM23.Summary'!C$14="",'AM23.Summary'!C$14="Can Be Either",AND('AM23.Summary'!C$14="Must Be Structural",O71="Structural"),AND('AM23.Summary'!C$14="Must be Contractual",O71="Contractual"))</f>
        <v>1</v>
      </c>
      <c r="AC71" s="426" t="b">
        <f>OR('AM23.Summary'!C$15="",'AM23.Summary'!C$15="Can Be Y or N",AND('AM23.Summary'!C$15="Must Be Y",P71="Y"),AND('AM23.Summary'!C$15="Must be N",P71="N"))</f>
        <v>0</v>
      </c>
      <c r="AD71" s="426" t="b">
        <f>OR('AM23.Summary'!C$16="",'AM23.Summary'!C$16="Can Be Y or N",AND('AM23.Summary'!C$16="Must Be Y",Q71="Y"),AND('AM23.Summary'!C$16="Must be N",Q71="N"))</f>
        <v>0</v>
      </c>
      <c r="AE71" s="426" t="b">
        <f>OR('AM23.Summary'!C$17="",'AM23.Summary'!C$17="Can Be Y or N",AND('AM23.Summary'!C$17="Must Be Y",R71="Y"),AND('AM23.Summary'!C$17="Must be N",R71="N"))</f>
        <v>0</v>
      </c>
      <c r="AF71" s="426" t="b">
        <f>OR('AM23.Summary'!C$18="",'AM23.Summary'!C$18="Can Be Y or N",AND('AM23.Summary'!C$18="Must Be Y",S71="Y"),AND('AM23.Summary'!C$18="Must be N",S71="N"))</f>
        <v>1</v>
      </c>
      <c r="AG71" s="426" t="b">
        <f>OR('AM23.Summary'!C$19="",'AM23.Summary'!C$19="Can Be Y or N",AND('AM23.Summary'!C$19="Must Be Y",S71="Y"),AND('AM23.Summary'!C$19="Must be N",S71="N"))</f>
        <v>0</v>
      </c>
      <c r="AH71" s="426" t="b">
        <f>OR('AM23.Summary'!C$20="",'AM23.Summary'!C$20="Can Be Y or N",AND('AM23.Summary'!C$20="Must Be Y",S71="Y"),AND('AM23.Summary'!C$20="Must be N",S71="N"))</f>
        <v>0</v>
      </c>
      <c r="AI71" s="426" t="b">
        <f>OR('AM23.Summary'!C$21="",'AM23.Summary'!C$21="Can Be Y or N",AND('AM23.Summary'!C$21="Must Be Y",S71="Y"),AND('AM23.Summary'!C$21="Must be N",S71="N"))</f>
        <v>1</v>
      </c>
      <c r="AJ71" s="426" t="b">
        <f>OR('AM23.Summary'!C$22="",'AM23.Summary'!C$22="Can Be Y or N",AND('AM23.Summary'!C$22="Must Be Y",S71="Y"),AND('AM23.Summary'!C$22="Must be N",S71="N"))</f>
        <v>1</v>
      </c>
    </row>
    <row r="72" spans="1:36" x14ac:dyDescent="0.2">
      <c r="A72" s="46">
        <v>66</v>
      </c>
      <c r="B72" s="409" t="str">
        <f>IFERROR(VLOOKUP(C72,'AM23.Entity Input'!D$18:F$1017,3,FALSE),"")</f>
        <v/>
      </c>
      <c r="C72" s="410"/>
      <c r="D72" s="379"/>
      <c r="E72" s="410"/>
      <c r="F72" s="411" t="str">
        <f>IFERROR(VLOOKUP(C72,'AM23.Entity Input'!D$18:G$1017,4,FALSE),"")</f>
        <v/>
      </c>
      <c r="G72" s="410"/>
      <c r="H72" s="410"/>
      <c r="I72" s="412"/>
      <c r="J72" s="379"/>
      <c r="K72" s="412"/>
      <c r="L72" s="412"/>
      <c r="M72" s="413">
        <f>IF(AND(J72="Y",OR(B72="Surplus Notes (or similar)",IFERROR(100%=VLOOKUP(D72,'AM23.Param'!$C$61:$P$114, COLUMNS('AM23.Param'!$C$60:$H$60), FALSE),FALSE))),L72,0)</f>
        <v>0</v>
      </c>
      <c r="O72" s="421"/>
      <c r="P72" s="421"/>
      <c r="Q72" s="421"/>
      <c r="R72" s="421"/>
      <c r="S72" s="421"/>
      <c r="T72" s="421"/>
      <c r="U72" s="421"/>
      <c r="V72" s="421"/>
      <c r="W72" s="421"/>
      <c r="X72" s="422" t="str">
        <f t="shared" si="12"/>
        <v>N/A</v>
      </c>
      <c r="Y72" s="422">
        <f t="shared" si="13"/>
        <v>0</v>
      </c>
      <c r="AA72" s="426" t="b">
        <f t="shared" ref="AA72:AA135" si="14">AND(AB72:AF72)</f>
        <v>0</v>
      </c>
      <c r="AB72" s="426" t="b">
        <f>OR('AM23.Summary'!C$14="",'AM23.Summary'!C$14="Can Be Either",AND('AM23.Summary'!C$14="Must Be Structural",O72="Structural"),AND('AM23.Summary'!C$14="Must be Contractual",O72="Contractual"))</f>
        <v>1</v>
      </c>
      <c r="AC72" s="426" t="b">
        <f>OR('AM23.Summary'!C$15="",'AM23.Summary'!C$15="Can Be Y or N",AND('AM23.Summary'!C$15="Must Be Y",P72="Y"),AND('AM23.Summary'!C$15="Must be N",P72="N"))</f>
        <v>0</v>
      </c>
      <c r="AD72" s="426" t="b">
        <f>OR('AM23.Summary'!C$16="",'AM23.Summary'!C$16="Can Be Y or N",AND('AM23.Summary'!C$16="Must Be Y",Q72="Y"),AND('AM23.Summary'!C$16="Must be N",Q72="N"))</f>
        <v>0</v>
      </c>
      <c r="AE72" s="426" t="b">
        <f>OR('AM23.Summary'!C$17="",'AM23.Summary'!C$17="Can Be Y or N",AND('AM23.Summary'!C$17="Must Be Y",R72="Y"),AND('AM23.Summary'!C$17="Must be N",R72="N"))</f>
        <v>0</v>
      </c>
      <c r="AF72" s="426" t="b">
        <f>OR('AM23.Summary'!C$18="",'AM23.Summary'!C$18="Can Be Y or N",AND('AM23.Summary'!C$18="Must Be Y",S72="Y"),AND('AM23.Summary'!C$18="Must be N",S72="N"))</f>
        <v>1</v>
      </c>
      <c r="AG72" s="426" t="b">
        <f>OR('AM23.Summary'!C$19="",'AM23.Summary'!C$19="Can Be Y or N",AND('AM23.Summary'!C$19="Must Be Y",S72="Y"),AND('AM23.Summary'!C$19="Must be N",S72="N"))</f>
        <v>0</v>
      </c>
      <c r="AH72" s="426" t="b">
        <f>OR('AM23.Summary'!C$20="",'AM23.Summary'!C$20="Can Be Y or N",AND('AM23.Summary'!C$20="Must Be Y",S72="Y"),AND('AM23.Summary'!C$20="Must be N",S72="N"))</f>
        <v>0</v>
      </c>
      <c r="AI72" s="426" t="b">
        <f>OR('AM23.Summary'!C$21="",'AM23.Summary'!C$21="Can Be Y or N",AND('AM23.Summary'!C$21="Must Be Y",S72="Y"),AND('AM23.Summary'!C$21="Must be N",S72="N"))</f>
        <v>1</v>
      </c>
      <c r="AJ72" s="426" t="b">
        <f>OR('AM23.Summary'!C$22="",'AM23.Summary'!C$22="Can Be Y or N",AND('AM23.Summary'!C$22="Must Be Y",S72="Y"),AND('AM23.Summary'!C$22="Must be N",S72="N"))</f>
        <v>1</v>
      </c>
    </row>
    <row r="73" spans="1:36" x14ac:dyDescent="0.2">
      <c r="A73" s="46">
        <v>67</v>
      </c>
      <c r="B73" s="409" t="str">
        <f>IFERROR(VLOOKUP(C73,'AM23.Entity Input'!D$18:F$1017,3,FALSE),"")</f>
        <v/>
      </c>
      <c r="C73" s="410"/>
      <c r="D73" s="379"/>
      <c r="E73" s="410"/>
      <c r="F73" s="411" t="str">
        <f>IFERROR(VLOOKUP(C73,'AM23.Entity Input'!D$18:G$1017,4,FALSE),"")</f>
        <v/>
      </c>
      <c r="G73" s="410"/>
      <c r="H73" s="410"/>
      <c r="I73" s="412"/>
      <c r="J73" s="379"/>
      <c r="K73" s="412"/>
      <c r="L73" s="412"/>
      <c r="M73" s="413">
        <f>IF(AND(J73="Y",OR(B73="Surplus Notes (or similar)",IFERROR(100%=VLOOKUP(D73,'AM23.Param'!$C$61:$P$114, COLUMNS('AM23.Param'!$C$60:$H$60), FALSE),FALSE))),L73,0)</f>
        <v>0</v>
      </c>
      <c r="O73" s="421"/>
      <c r="P73" s="421"/>
      <c r="Q73" s="421"/>
      <c r="R73" s="421"/>
      <c r="S73" s="421"/>
      <c r="T73" s="421"/>
      <c r="U73" s="421"/>
      <c r="V73" s="421"/>
      <c r="W73" s="421"/>
      <c r="X73" s="422" t="str">
        <f t="shared" si="12"/>
        <v>N/A</v>
      </c>
      <c r="Y73" s="422">
        <f t="shared" si="13"/>
        <v>0</v>
      </c>
      <c r="AA73" s="426" t="b">
        <f t="shared" si="14"/>
        <v>0</v>
      </c>
      <c r="AB73" s="426" t="b">
        <f>OR('AM23.Summary'!C$14="",'AM23.Summary'!C$14="Can Be Either",AND('AM23.Summary'!C$14="Must Be Structural",O73="Structural"),AND('AM23.Summary'!C$14="Must be Contractual",O73="Contractual"))</f>
        <v>1</v>
      </c>
      <c r="AC73" s="426" t="b">
        <f>OR('AM23.Summary'!C$15="",'AM23.Summary'!C$15="Can Be Y or N",AND('AM23.Summary'!C$15="Must Be Y",P73="Y"),AND('AM23.Summary'!C$15="Must be N",P73="N"))</f>
        <v>0</v>
      </c>
      <c r="AD73" s="426" t="b">
        <f>OR('AM23.Summary'!C$16="",'AM23.Summary'!C$16="Can Be Y or N",AND('AM23.Summary'!C$16="Must Be Y",Q73="Y"),AND('AM23.Summary'!C$16="Must be N",Q73="N"))</f>
        <v>0</v>
      </c>
      <c r="AE73" s="426" t="b">
        <f>OR('AM23.Summary'!C$17="",'AM23.Summary'!C$17="Can Be Y or N",AND('AM23.Summary'!C$17="Must Be Y",R73="Y"),AND('AM23.Summary'!C$17="Must be N",R73="N"))</f>
        <v>0</v>
      </c>
      <c r="AF73" s="426" t="b">
        <f>OR('AM23.Summary'!C$18="",'AM23.Summary'!C$18="Can Be Y or N",AND('AM23.Summary'!C$18="Must Be Y",S73="Y"),AND('AM23.Summary'!C$18="Must be N",S73="N"))</f>
        <v>1</v>
      </c>
      <c r="AG73" s="426" t="b">
        <f>OR('AM23.Summary'!C$19="",'AM23.Summary'!C$19="Can Be Y or N",AND('AM23.Summary'!C$19="Must Be Y",S73="Y"),AND('AM23.Summary'!C$19="Must be N",S73="N"))</f>
        <v>0</v>
      </c>
      <c r="AH73" s="426" t="b">
        <f>OR('AM23.Summary'!C$20="",'AM23.Summary'!C$20="Can Be Y or N",AND('AM23.Summary'!C$20="Must Be Y",S73="Y"),AND('AM23.Summary'!C$20="Must be N",S73="N"))</f>
        <v>0</v>
      </c>
      <c r="AI73" s="426" t="b">
        <f>OR('AM23.Summary'!C$21="",'AM23.Summary'!C$21="Can Be Y or N",AND('AM23.Summary'!C$21="Must Be Y",S73="Y"),AND('AM23.Summary'!C$21="Must be N",S73="N"))</f>
        <v>1</v>
      </c>
      <c r="AJ73" s="426" t="b">
        <f>OR('AM23.Summary'!C$22="",'AM23.Summary'!C$22="Can Be Y or N",AND('AM23.Summary'!C$22="Must Be Y",S73="Y"),AND('AM23.Summary'!C$22="Must be N",S73="N"))</f>
        <v>1</v>
      </c>
    </row>
    <row r="74" spans="1:36" x14ac:dyDescent="0.2">
      <c r="A74" s="46">
        <v>68</v>
      </c>
      <c r="B74" s="409" t="str">
        <f>IFERROR(VLOOKUP(C74,'AM23.Entity Input'!D$18:F$1017,3,FALSE),"")</f>
        <v/>
      </c>
      <c r="C74" s="410"/>
      <c r="D74" s="379"/>
      <c r="E74" s="410"/>
      <c r="F74" s="411" t="str">
        <f>IFERROR(VLOOKUP(C74,'AM23.Entity Input'!D$18:G$1017,4,FALSE),"")</f>
        <v/>
      </c>
      <c r="G74" s="410"/>
      <c r="H74" s="410"/>
      <c r="I74" s="412"/>
      <c r="J74" s="379"/>
      <c r="K74" s="412"/>
      <c r="L74" s="412"/>
      <c r="M74" s="413">
        <f>IF(AND(J74="Y",OR(B74="Surplus Notes (or similar)",IFERROR(100%=VLOOKUP(D74,'AM23.Param'!$C$61:$P$114, COLUMNS('AM23.Param'!$C$60:$H$60), FALSE),FALSE))),L74,0)</f>
        <v>0</v>
      </c>
      <c r="O74" s="421"/>
      <c r="P74" s="421"/>
      <c r="Q74" s="421"/>
      <c r="R74" s="421"/>
      <c r="S74" s="421"/>
      <c r="T74" s="421"/>
      <c r="U74" s="421"/>
      <c r="V74" s="421"/>
      <c r="W74" s="421"/>
      <c r="X74" s="422" t="str">
        <f t="shared" si="12"/>
        <v>N/A</v>
      </c>
      <c r="Y74" s="422">
        <f t="shared" si="13"/>
        <v>0</v>
      </c>
      <c r="AA74" s="426" t="b">
        <f t="shared" si="14"/>
        <v>0</v>
      </c>
      <c r="AB74" s="426" t="b">
        <f>OR('AM23.Summary'!C$14="",'AM23.Summary'!C$14="Can Be Either",AND('AM23.Summary'!C$14="Must Be Structural",O74="Structural"),AND('AM23.Summary'!C$14="Must be Contractual",O74="Contractual"))</f>
        <v>1</v>
      </c>
      <c r="AC74" s="426" t="b">
        <f>OR('AM23.Summary'!C$15="",'AM23.Summary'!C$15="Can Be Y or N",AND('AM23.Summary'!C$15="Must Be Y",P74="Y"),AND('AM23.Summary'!C$15="Must be N",P74="N"))</f>
        <v>0</v>
      </c>
      <c r="AD74" s="426" t="b">
        <f>OR('AM23.Summary'!C$16="",'AM23.Summary'!C$16="Can Be Y or N",AND('AM23.Summary'!C$16="Must Be Y",Q74="Y"),AND('AM23.Summary'!C$16="Must be N",Q74="N"))</f>
        <v>0</v>
      </c>
      <c r="AE74" s="426" t="b">
        <f>OR('AM23.Summary'!C$17="",'AM23.Summary'!C$17="Can Be Y or N",AND('AM23.Summary'!C$17="Must Be Y",R74="Y"),AND('AM23.Summary'!C$17="Must be N",R74="N"))</f>
        <v>0</v>
      </c>
      <c r="AF74" s="426" t="b">
        <f>OR('AM23.Summary'!C$18="",'AM23.Summary'!C$18="Can Be Y or N",AND('AM23.Summary'!C$18="Must Be Y",S74="Y"),AND('AM23.Summary'!C$18="Must be N",S74="N"))</f>
        <v>1</v>
      </c>
      <c r="AG74" s="426" t="b">
        <f>OR('AM23.Summary'!C$19="",'AM23.Summary'!C$19="Can Be Y or N",AND('AM23.Summary'!C$19="Must Be Y",S74="Y"),AND('AM23.Summary'!C$19="Must be N",S74="N"))</f>
        <v>0</v>
      </c>
      <c r="AH74" s="426" t="b">
        <f>OR('AM23.Summary'!C$20="",'AM23.Summary'!C$20="Can Be Y or N",AND('AM23.Summary'!C$20="Must Be Y",S74="Y"),AND('AM23.Summary'!C$20="Must be N",S74="N"))</f>
        <v>0</v>
      </c>
      <c r="AI74" s="426" t="b">
        <f>OR('AM23.Summary'!C$21="",'AM23.Summary'!C$21="Can Be Y or N",AND('AM23.Summary'!C$21="Must Be Y",S74="Y"),AND('AM23.Summary'!C$21="Must be N",S74="N"))</f>
        <v>1</v>
      </c>
      <c r="AJ74" s="426" t="b">
        <f>OR('AM23.Summary'!C$22="",'AM23.Summary'!C$22="Can Be Y or N",AND('AM23.Summary'!C$22="Must Be Y",S74="Y"),AND('AM23.Summary'!C$22="Must be N",S74="N"))</f>
        <v>1</v>
      </c>
    </row>
    <row r="75" spans="1:36" x14ac:dyDescent="0.2">
      <c r="A75" s="46">
        <v>69</v>
      </c>
      <c r="B75" s="409" t="str">
        <f>IFERROR(VLOOKUP(C75,'AM23.Entity Input'!D$18:F$1017,3,FALSE),"")</f>
        <v/>
      </c>
      <c r="C75" s="410"/>
      <c r="D75" s="379"/>
      <c r="E75" s="410"/>
      <c r="F75" s="411" t="str">
        <f>IFERROR(VLOOKUP(C75,'AM23.Entity Input'!D$18:G$1017,4,FALSE),"")</f>
        <v/>
      </c>
      <c r="G75" s="410"/>
      <c r="H75" s="410"/>
      <c r="I75" s="412"/>
      <c r="J75" s="379"/>
      <c r="K75" s="412"/>
      <c r="L75" s="412"/>
      <c r="M75" s="413">
        <f>IF(AND(J75="Y",OR(B75="Surplus Notes (or similar)",IFERROR(100%=VLOOKUP(D75,'AM23.Param'!$C$61:$P$114, COLUMNS('AM23.Param'!$C$60:$H$60), FALSE),FALSE))),L75,0)</f>
        <v>0</v>
      </c>
      <c r="O75" s="421"/>
      <c r="P75" s="421"/>
      <c r="Q75" s="421"/>
      <c r="R75" s="421"/>
      <c r="S75" s="421"/>
      <c r="T75" s="421"/>
      <c r="U75" s="421"/>
      <c r="V75" s="421"/>
      <c r="W75" s="421"/>
      <c r="X75" s="422" t="str">
        <f t="shared" si="12"/>
        <v>N/A</v>
      </c>
      <c r="Y75" s="422">
        <f t="shared" si="13"/>
        <v>0</v>
      </c>
      <c r="AA75" s="426" t="b">
        <f t="shared" si="14"/>
        <v>0</v>
      </c>
      <c r="AB75" s="426" t="b">
        <f>OR('AM23.Summary'!C$14="",'AM23.Summary'!C$14="Can Be Either",AND('AM23.Summary'!C$14="Must Be Structural",O75="Structural"),AND('AM23.Summary'!C$14="Must be Contractual",O75="Contractual"))</f>
        <v>1</v>
      </c>
      <c r="AC75" s="426" t="b">
        <f>OR('AM23.Summary'!C$15="",'AM23.Summary'!C$15="Can Be Y or N",AND('AM23.Summary'!C$15="Must Be Y",P75="Y"),AND('AM23.Summary'!C$15="Must be N",P75="N"))</f>
        <v>0</v>
      </c>
      <c r="AD75" s="426" t="b">
        <f>OR('AM23.Summary'!C$16="",'AM23.Summary'!C$16="Can Be Y or N",AND('AM23.Summary'!C$16="Must Be Y",Q75="Y"),AND('AM23.Summary'!C$16="Must be N",Q75="N"))</f>
        <v>0</v>
      </c>
      <c r="AE75" s="426" t="b">
        <f>OR('AM23.Summary'!C$17="",'AM23.Summary'!C$17="Can Be Y or N",AND('AM23.Summary'!C$17="Must Be Y",R75="Y"),AND('AM23.Summary'!C$17="Must be N",R75="N"))</f>
        <v>0</v>
      </c>
      <c r="AF75" s="426" t="b">
        <f>OR('AM23.Summary'!C$18="",'AM23.Summary'!C$18="Can Be Y or N",AND('AM23.Summary'!C$18="Must Be Y",S75="Y"),AND('AM23.Summary'!C$18="Must be N",S75="N"))</f>
        <v>1</v>
      </c>
      <c r="AG75" s="426" t="b">
        <f>OR('AM23.Summary'!C$19="",'AM23.Summary'!C$19="Can Be Y or N",AND('AM23.Summary'!C$19="Must Be Y",S75="Y"),AND('AM23.Summary'!C$19="Must be N",S75="N"))</f>
        <v>0</v>
      </c>
      <c r="AH75" s="426" t="b">
        <f>OR('AM23.Summary'!C$20="",'AM23.Summary'!C$20="Can Be Y or N",AND('AM23.Summary'!C$20="Must Be Y",S75="Y"),AND('AM23.Summary'!C$20="Must be N",S75="N"))</f>
        <v>0</v>
      </c>
      <c r="AI75" s="426" t="b">
        <f>OR('AM23.Summary'!C$21="",'AM23.Summary'!C$21="Can Be Y or N",AND('AM23.Summary'!C$21="Must Be Y",S75="Y"),AND('AM23.Summary'!C$21="Must be N",S75="N"))</f>
        <v>1</v>
      </c>
      <c r="AJ75" s="426" t="b">
        <f>OR('AM23.Summary'!C$22="",'AM23.Summary'!C$22="Can Be Y or N",AND('AM23.Summary'!C$22="Must Be Y",S75="Y"),AND('AM23.Summary'!C$22="Must be N",S75="N"))</f>
        <v>1</v>
      </c>
    </row>
    <row r="76" spans="1:36" x14ac:dyDescent="0.2">
      <c r="A76" s="46">
        <v>70</v>
      </c>
      <c r="B76" s="409" t="str">
        <f>IFERROR(VLOOKUP(C76,'AM23.Entity Input'!D$18:F$1017,3,FALSE),"")</f>
        <v/>
      </c>
      <c r="C76" s="410"/>
      <c r="D76" s="379"/>
      <c r="E76" s="410"/>
      <c r="F76" s="411" t="str">
        <f>IFERROR(VLOOKUP(C76,'AM23.Entity Input'!D$18:G$1017,4,FALSE),"")</f>
        <v/>
      </c>
      <c r="G76" s="410"/>
      <c r="H76" s="410"/>
      <c r="I76" s="412"/>
      <c r="J76" s="379"/>
      <c r="K76" s="412"/>
      <c r="L76" s="412"/>
      <c r="M76" s="413">
        <f>IF(AND(J76="Y",OR(B76="Surplus Notes (or similar)",IFERROR(100%=VLOOKUP(D76,'AM23.Param'!$C$61:$P$114, COLUMNS('AM23.Param'!$C$60:$H$60), FALSE),FALSE))),L76,0)</f>
        <v>0</v>
      </c>
      <c r="O76" s="421"/>
      <c r="P76" s="421"/>
      <c r="Q76" s="421"/>
      <c r="R76" s="421"/>
      <c r="S76" s="421"/>
      <c r="T76" s="421"/>
      <c r="U76" s="421"/>
      <c r="V76" s="421"/>
      <c r="W76" s="421"/>
      <c r="X76" s="422" t="str">
        <f t="shared" si="12"/>
        <v>N/A</v>
      </c>
      <c r="Y76" s="422">
        <f t="shared" si="13"/>
        <v>0</v>
      </c>
      <c r="AA76" s="426" t="b">
        <f t="shared" si="14"/>
        <v>0</v>
      </c>
      <c r="AB76" s="426" t="b">
        <f>OR('AM23.Summary'!C$14="",'AM23.Summary'!C$14="Can Be Either",AND('AM23.Summary'!C$14="Must Be Structural",O76="Structural"),AND('AM23.Summary'!C$14="Must be Contractual",O76="Contractual"))</f>
        <v>1</v>
      </c>
      <c r="AC76" s="426" t="b">
        <f>OR('AM23.Summary'!C$15="",'AM23.Summary'!C$15="Can Be Y or N",AND('AM23.Summary'!C$15="Must Be Y",P76="Y"),AND('AM23.Summary'!C$15="Must be N",P76="N"))</f>
        <v>0</v>
      </c>
      <c r="AD76" s="426" t="b">
        <f>OR('AM23.Summary'!C$16="",'AM23.Summary'!C$16="Can Be Y or N",AND('AM23.Summary'!C$16="Must Be Y",Q76="Y"),AND('AM23.Summary'!C$16="Must be N",Q76="N"))</f>
        <v>0</v>
      </c>
      <c r="AE76" s="426" t="b">
        <f>OR('AM23.Summary'!C$17="",'AM23.Summary'!C$17="Can Be Y or N",AND('AM23.Summary'!C$17="Must Be Y",R76="Y"),AND('AM23.Summary'!C$17="Must be N",R76="N"))</f>
        <v>0</v>
      </c>
      <c r="AF76" s="426" t="b">
        <f>OR('AM23.Summary'!C$18="",'AM23.Summary'!C$18="Can Be Y or N",AND('AM23.Summary'!C$18="Must Be Y",S76="Y"),AND('AM23.Summary'!C$18="Must be N",S76="N"))</f>
        <v>1</v>
      </c>
      <c r="AG76" s="426" t="b">
        <f>OR('AM23.Summary'!C$19="",'AM23.Summary'!C$19="Can Be Y or N",AND('AM23.Summary'!C$19="Must Be Y",S76="Y"),AND('AM23.Summary'!C$19="Must be N",S76="N"))</f>
        <v>0</v>
      </c>
      <c r="AH76" s="426" t="b">
        <f>OR('AM23.Summary'!C$20="",'AM23.Summary'!C$20="Can Be Y or N",AND('AM23.Summary'!C$20="Must Be Y",S76="Y"),AND('AM23.Summary'!C$20="Must be N",S76="N"))</f>
        <v>0</v>
      </c>
      <c r="AI76" s="426" t="b">
        <f>OR('AM23.Summary'!C$21="",'AM23.Summary'!C$21="Can Be Y or N",AND('AM23.Summary'!C$21="Must Be Y",S76="Y"),AND('AM23.Summary'!C$21="Must be N",S76="N"))</f>
        <v>1</v>
      </c>
      <c r="AJ76" s="426" t="b">
        <f>OR('AM23.Summary'!C$22="",'AM23.Summary'!C$22="Can Be Y or N",AND('AM23.Summary'!C$22="Must Be Y",S76="Y"),AND('AM23.Summary'!C$22="Must be N",S76="N"))</f>
        <v>1</v>
      </c>
    </row>
    <row r="77" spans="1:36" x14ac:dyDescent="0.2">
      <c r="A77" s="46">
        <v>71</v>
      </c>
      <c r="B77" s="409" t="str">
        <f>IFERROR(VLOOKUP(C77,'AM23.Entity Input'!D$18:F$1017,3,FALSE),"")</f>
        <v/>
      </c>
      <c r="C77" s="410"/>
      <c r="D77" s="379"/>
      <c r="E77" s="410"/>
      <c r="F77" s="411" t="str">
        <f>IFERROR(VLOOKUP(C77,'AM23.Entity Input'!D$18:G$1017,4,FALSE),"")</f>
        <v/>
      </c>
      <c r="G77" s="410"/>
      <c r="H77" s="410"/>
      <c r="I77" s="412"/>
      <c r="J77" s="379"/>
      <c r="K77" s="412"/>
      <c r="L77" s="412"/>
      <c r="M77" s="413">
        <f>IF(AND(J77="Y",OR(B77="Surplus Notes (or similar)",IFERROR(100%=VLOOKUP(D77,'AM23.Param'!$C$61:$P$114, COLUMNS('AM23.Param'!$C$60:$H$60), FALSE),FALSE))),L77,0)</f>
        <v>0</v>
      </c>
      <c r="O77" s="421"/>
      <c r="P77" s="421"/>
      <c r="Q77" s="421"/>
      <c r="R77" s="421"/>
      <c r="S77" s="421"/>
      <c r="T77" s="421"/>
      <c r="U77" s="421"/>
      <c r="V77" s="421"/>
      <c r="W77" s="421"/>
      <c r="X77" s="422" t="str">
        <f t="shared" si="12"/>
        <v>N/A</v>
      </c>
      <c r="Y77" s="422">
        <f t="shared" si="13"/>
        <v>0</v>
      </c>
      <c r="AA77" s="426" t="b">
        <f t="shared" si="14"/>
        <v>0</v>
      </c>
      <c r="AB77" s="426" t="b">
        <f>OR('AM23.Summary'!C$14="",'AM23.Summary'!C$14="Can Be Either",AND('AM23.Summary'!C$14="Must Be Structural",O77="Structural"),AND('AM23.Summary'!C$14="Must be Contractual",O77="Contractual"))</f>
        <v>1</v>
      </c>
      <c r="AC77" s="426" t="b">
        <f>OR('AM23.Summary'!C$15="",'AM23.Summary'!C$15="Can Be Y or N",AND('AM23.Summary'!C$15="Must Be Y",P77="Y"),AND('AM23.Summary'!C$15="Must be N",P77="N"))</f>
        <v>0</v>
      </c>
      <c r="AD77" s="426" t="b">
        <f>OR('AM23.Summary'!C$16="",'AM23.Summary'!C$16="Can Be Y or N",AND('AM23.Summary'!C$16="Must Be Y",Q77="Y"),AND('AM23.Summary'!C$16="Must be N",Q77="N"))</f>
        <v>0</v>
      </c>
      <c r="AE77" s="426" t="b">
        <f>OR('AM23.Summary'!C$17="",'AM23.Summary'!C$17="Can Be Y or N",AND('AM23.Summary'!C$17="Must Be Y",R77="Y"),AND('AM23.Summary'!C$17="Must be N",R77="N"))</f>
        <v>0</v>
      </c>
      <c r="AF77" s="426" t="b">
        <f>OR('AM23.Summary'!C$18="",'AM23.Summary'!C$18="Can Be Y or N",AND('AM23.Summary'!C$18="Must Be Y",S77="Y"),AND('AM23.Summary'!C$18="Must be N",S77="N"))</f>
        <v>1</v>
      </c>
      <c r="AG77" s="426" t="b">
        <f>OR('AM23.Summary'!C$19="",'AM23.Summary'!C$19="Can Be Y or N",AND('AM23.Summary'!C$19="Must Be Y",S77="Y"),AND('AM23.Summary'!C$19="Must be N",S77="N"))</f>
        <v>0</v>
      </c>
      <c r="AH77" s="426" t="b">
        <f>OR('AM23.Summary'!C$20="",'AM23.Summary'!C$20="Can Be Y or N",AND('AM23.Summary'!C$20="Must Be Y",S77="Y"),AND('AM23.Summary'!C$20="Must be N",S77="N"))</f>
        <v>0</v>
      </c>
      <c r="AI77" s="426" t="b">
        <f>OR('AM23.Summary'!C$21="",'AM23.Summary'!C$21="Can Be Y or N",AND('AM23.Summary'!C$21="Must Be Y",S77="Y"),AND('AM23.Summary'!C$21="Must be N",S77="N"))</f>
        <v>1</v>
      </c>
      <c r="AJ77" s="426" t="b">
        <f>OR('AM23.Summary'!C$22="",'AM23.Summary'!C$22="Can Be Y or N",AND('AM23.Summary'!C$22="Must Be Y",S77="Y"),AND('AM23.Summary'!C$22="Must be N",S77="N"))</f>
        <v>1</v>
      </c>
    </row>
    <row r="78" spans="1:36" x14ac:dyDescent="0.2">
      <c r="A78" s="46">
        <v>72</v>
      </c>
      <c r="B78" s="409" t="str">
        <f>IFERROR(VLOOKUP(C78,'AM23.Entity Input'!D$18:F$1017,3,FALSE),"")</f>
        <v/>
      </c>
      <c r="C78" s="410"/>
      <c r="D78" s="379"/>
      <c r="E78" s="410"/>
      <c r="F78" s="411" t="str">
        <f>IFERROR(VLOOKUP(C78,'AM23.Entity Input'!D$18:G$1017,4,FALSE),"")</f>
        <v/>
      </c>
      <c r="G78" s="410"/>
      <c r="H78" s="410"/>
      <c r="I78" s="412"/>
      <c r="J78" s="379"/>
      <c r="K78" s="412"/>
      <c r="L78" s="412"/>
      <c r="M78" s="413">
        <f>IF(AND(J78="Y",OR(B78="Surplus Notes (or similar)",IFERROR(100%=VLOOKUP(D78,'AM23.Param'!$C$61:$P$114, COLUMNS('AM23.Param'!$C$60:$H$60), FALSE),FALSE))),L78,0)</f>
        <v>0</v>
      </c>
      <c r="O78" s="421"/>
      <c r="P78" s="421"/>
      <c r="Q78" s="421"/>
      <c r="R78" s="421"/>
      <c r="S78" s="421"/>
      <c r="T78" s="421"/>
      <c r="U78" s="421"/>
      <c r="V78" s="421"/>
      <c r="W78" s="421"/>
      <c r="X78" s="422" t="str">
        <f t="shared" si="12"/>
        <v>N/A</v>
      </c>
      <c r="Y78" s="422">
        <f t="shared" si="13"/>
        <v>0</v>
      </c>
      <c r="AA78" s="426" t="b">
        <f t="shared" si="14"/>
        <v>0</v>
      </c>
      <c r="AB78" s="426" t="b">
        <f>OR('AM23.Summary'!C$14="",'AM23.Summary'!C$14="Can Be Either",AND('AM23.Summary'!C$14="Must Be Structural",O78="Structural"),AND('AM23.Summary'!C$14="Must be Contractual",O78="Contractual"))</f>
        <v>1</v>
      </c>
      <c r="AC78" s="426" t="b">
        <f>OR('AM23.Summary'!C$15="",'AM23.Summary'!C$15="Can Be Y or N",AND('AM23.Summary'!C$15="Must Be Y",P78="Y"),AND('AM23.Summary'!C$15="Must be N",P78="N"))</f>
        <v>0</v>
      </c>
      <c r="AD78" s="426" t="b">
        <f>OR('AM23.Summary'!C$16="",'AM23.Summary'!C$16="Can Be Y or N",AND('AM23.Summary'!C$16="Must Be Y",Q78="Y"),AND('AM23.Summary'!C$16="Must be N",Q78="N"))</f>
        <v>0</v>
      </c>
      <c r="AE78" s="426" t="b">
        <f>OR('AM23.Summary'!C$17="",'AM23.Summary'!C$17="Can Be Y or N",AND('AM23.Summary'!C$17="Must Be Y",R78="Y"),AND('AM23.Summary'!C$17="Must be N",R78="N"))</f>
        <v>0</v>
      </c>
      <c r="AF78" s="426" t="b">
        <f>OR('AM23.Summary'!C$18="",'AM23.Summary'!C$18="Can Be Y or N",AND('AM23.Summary'!C$18="Must Be Y",S78="Y"),AND('AM23.Summary'!C$18="Must be N",S78="N"))</f>
        <v>1</v>
      </c>
      <c r="AG78" s="426" t="b">
        <f>OR('AM23.Summary'!C$19="",'AM23.Summary'!C$19="Can Be Y or N",AND('AM23.Summary'!C$19="Must Be Y",S78="Y"),AND('AM23.Summary'!C$19="Must be N",S78="N"))</f>
        <v>0</v>
      </c>
      <c r="AH78" s="426" t="b">
        <f>OR('AM23.Summary'!C$20="",'AM23.Summary'!C$20="Can Be Y or N",AND('AM23.Summary'!C$20="Must Be Y",S78="Y"),AND('AM23.Summary'!C$20="Must be N",S78="N"))</f>
        <v>0</v>
      </c>
      <c r="AI78" s="426" t="b">
        <f>OR('AM23.Summary'!C$21="",'AM23.Summary'!C$21="Can Be Y or N",AND('AM23.Summary'!C$21="Must Be Y",S78="Y"),AND('AM23.Summary'!C$21="Must be N",S78="N"))</f>
        <v>1</v>
      </c>
      <c r="AJ78" s="426" t="b">
        <f>OR('AM23.Summary'!C$22="",'AM23.Summary'!C$22="Can Be Y or N",AND('AM23.Summary'!C$22="Must Be Y",S78="Y"),AND('AM23.Summary'!C$22="Must be N",S78="N"))</f>
        <v>1</v>
      </c>
    </row>
    <row r="79" spans="1:36" x14ac:dyDescent="0.2">
      <c r="A79" s="46">
        <v>73</v>
      </c>
      <c r="B79" s="409" t="str">
        <f>IFERROR(VLOOKUP(C79,'AM23.Entity Input'!D$18:F$1017,3,FALSE),"")</f>
        <v/>
      </c>
      <c r="C79" s="410"/>
      <c r="D79" s="379"/>
      <c r="E79" s="410"/>
      <c r="F79" s="411" t="str">
        <f>IFERROR(VLOOKUP(C79,'AM23.Entity Input'!D$18:G$1017,4,FALSE),"")</f>
        <v/>
      </c>
      <c r="G79" s="410"/>
      <c r="H79" s="410"/>
      <c r="I79" s="412"/>
      <c r="J79" s="379"/>
      <c r="K79" s="412"/>
      <c r="L79" s="412"/>
      <c r="M79" s="413">
        <f>IF(AND(J79="Y",OR(B79="Surplus Notes (or similar)",IFERROR(100%=VLOOKUP(D79,'AM23.Param'!$C$61:$P$114, COLUMNS('AM23.Param'!$C$60:$H$60), FALSE),FALSE))),L79,0)</f>
        <v>0</v>
      </c>
      <c r="O79" s="421"/>
      <c r="P79" s="421"/>
      <c r="Q79" s="421"/>
      <c r="R79" s="421"/>
      <c r="S79" s="421"/>
      <c r="T79" s="421"/>
      <c r="U79" s="421"/>
      <c r="V79" s="421"/>
      <c r="W79" s="421"/>
      <c r="X79" s="422" t="str">
        <f t="shared" si="12"/>
        <v>N/A</v>
      </c>
      <c r="Y79" s="422">
        <f t="shared" si="13"/>
        <v>0</v>
      </c>
      <c r="AA79" s="426" t="b">
        <f t="shared" si="14"/>
        <v>0</v>
      </c>
      <c r="AB79" s="426" t="b">
        <f>OR('AM23.Summary'!C$14="",'AM23.Summary'!C$14="Can Be Either",AND('AM23.Summary'!C$14="Must Be Structural",O79="Structural"),AND('AM23.Summary'!C$14="Must be Contractual",O79="Contractual"))</f>
        <v>1</v>
      </c>
      <c r="AC79" s="426" t="b">
        <f>OR('AM23.Summary'!C$15="",'AM23.Summary'!C$15="Can Be Y or N",AND('AM23.Summary'!C$15="Must Be Y",P79="Y"),AND('AM23.Summary'!C$15="Must be N",P79="N"))</f>
        <v>0</v>
      </c>
      <c r="AD79" s="426" t="b">
        <f>OR('AM23.Summary'!C$16="",'AM23.Summary'!C$16="Can Be Y or N",AND('AM23.Summary'!C$16="Must Be Y",Q79="Y"),AND('AM23.Summary'!C$16="Must be N",Q79="N"))</f>
        <v>0</v>
      </c>
      <c r="AE79" s="426" t="b">
        <f>OR('AM23.Summary'!C$17="",'AM23.Summary'!C$17="Can Be Y or N",AND('AM23.Summary'!C$17="Must Be Y",R79="Y"),AND('AM23.Summary'!C$17="Must be N",R79="N"))</f>
        <v>0</v>
      </c>
      <c r="AF79" s="426" t="b">
        <f>OR('AM23.Summary'!C$18="",'AM23.Summary'!C$18="Can Be Y or N",AND('AM23.Summary'!C$18="Must Be Y",S79="Y"),AND('AM23.Summary'!C$18="Must be N",S79="N"))</f>
        <v>1</v>
      </c>
      <c r="AG79" s="426" t="b">
        <f>OR('AM23.Summary'!C$19="",'AM23.Summary'!C$19="Can Be Y or N",AND('AM23.Summary'!C$19="Must Be Y",S79="Y"),AND('AM23.Summary'!C$19="Must be N",S79="N"))</f>
        <v>0</v>
      </c>
      <c r="AH79" s="426" t="b">
        <f>OR('AM23.Summary'!C$20="",'AM23.Summary'!C$20="Can Be Y or N",AND('AM23.Summary'!C$20="Must Be Y",S79="Y"),AND('AM23.Summary'!C$20="Must be N",S79="N"))</f>
        <v>0</v>
      </c>
      <c r="AI79" s="426" t="b">
        <f>OR('AM23.Summary'!C$21="",'AM23.Summary'!C$21="Can Be Y or N",AND('AM23.Summary'!C$21="Must Be Y",S79="Y"),AND('AM23.Summary'!C$21="Must be N",S79="N"))</f>
        <v>1</v>
      </c>
      <c r="AJ79" s="426" t="b">
        <f>OR('AM23.Summary'!C$22="",'AM23.Summary'!C$22="Can Be Y or N",AND('AM23.Summary'!C$22="Must Be Y",S79="Y"),AND('AM23.Summary'!C$22="Must be N",S79="N"))</f>
        <v>1</v>
      </c>
    </row>
    <row r="80" spans="1:36" x14ac:dyDescent="0.2">
      <c r="A80" s="46">
        <v>74</v>
      </c>
      <c r="B80" s="409" t="str">
        <f>IFERROR(VLOOKUP(C80,'AM23.Entity Input'!D$18:F$1017,3,FALSE),"")</f>
        <v/>
      </c>
      <c r="C80" s="410"/>
      <c r="D80" s="379"/>
      <c r="E80" s="410"/>
      <c r="F80" s="411" t="str">
        <f>IFERROR(VLOOKUP(C80,'AM23.Entity Input'!D$18:G$1017,4,FALSE),"")</f>
        <v/>
      </c>
      <c r="G80" s="410"/>
      <c r="H80" s="410"/>
      <c r="I80" s="412"/>
      <c r="J80" s="379"/>
      <c r="K80" s="412"/>
      <c r="L80" s="412"/>
      <c r="M80" s="413">
        <f>IF(AND(J80="Y",OR(B80="Surplus Notes (or similar)",IFERROR(100%=VLOOKUP(D80,'AM23.Param'!$C$61:$P$114, COLUMNS('AM23.Param'!$C$60:$H$60), FALSE),FALSE))),L80,0)</f>
        <v>0</v>
      </c>
      <c r="O80" s="421"/>
      <c r="P80" s="421"/>
      <c r="Q80" s="421"/>
      <c r="R80" s="421"/>
      <c r="S80" s="421"/>
      <c r="T80" s="421"/>
      <c r="U80" s="421"/>
      <c r="V80" s="421"/>
      <c r="W80" s="421"/>
      <c r="X80" s="422" t="str">
        <f t="shared" si="12"/>
        <v>N/A</v>
      </c>
      <c r="Y80" s="422">
        <f t="shared" si="13"/>
        <v>0</v>
      </c>
      <c r="AA80" s="426" t="b">
        <f t="shared" si="14"/>
        <v>0</v>
      </c>
      <c r="AB80" s="426" t="b">
        <f>OR('AM23.Summary'!C$14="",'AM23.Summary'!C$14="Can Be Either",AND('AM23.Summary'!C$14="Must Be Structural",O80="Structural"),AND('AM23.Summary'!C$14="Must be Contractual",O80="Contractual"))</f>
        <v>1</v>
      </c>
      <c r="AC80" s="426" t="b">
        <f>OR('AM23.Summary'!C$15="",'AM23.Summary'!C$15="Can Be Y or N",AND('AM23.Summary'!C$15="Must Be Y",P80="Y"),AND('AM23.Summary'!C$15="Must be N",P80="N"))</f>
        <v>0</v>
      </c>
      <c r="AD80" s="426" t="b">
        <f>OR('AM23.Summary'!C$16="",'AM23.Summary'!C$16="Can Be Y or N",AND('AM23.Summary'!C$16="Must Be Y",Q80="Y"),AND('AM23.Summary'!C$16="Must be N",Q80="N"))</f>
        <v>0</v>
      </c>
      <c r="AE80" s="426" t="b">
        <f>OR('AM23.Summary'!C$17="",'AM23.Summary'!C$17="Can Be Y or N",AND('AM23.Summary'!C$17="Must Be Y",R80="Y"),AND('AM23.Summary'!C$17="Must be N",R80="N"))</f>
        <v>0</v>
      </c>
      <c r="AF80" s="426" t="b">
        <f>OR('AM23.Summary'!C$18="",'AM23.Summary'!C$18="Can Be Y or N",AND('AM23.Summary'!C$18="Must Be Y",S80="Y"),AND('AM23.Summary'!C$18="Must be N",S80="N"))</f>
        <v>1</v>
      </c>
      <c r="AG80" s="426" t="b">
        <f>OR('AM23.Summary'!C$19="",'AM23.Summary'!C$19="Can Be Y or N",AND('AM23.Summary'!C$19="Must Be Y",S80="Y"),AND('AM23.Summary'!C$19="Must be N",S80="N"))</f>
        <v>0</v>
      </c>
      <c r="AH80" s="426" t="b">
        <f>OR('AM23.Summary'!C$20="",'AM23.Summary'!C$20="Can Be Y or N",AND('AM23.Summary'!C$20="Must Be Y",S80="Y"),AND('AM23.Summary'!C$20="Must be N",S80="N"))</f>
        <v>0</v>
      </c>
      <c r="AI80" s="426" t="b">
        <f>OR('AM23.Summary'!C$21="",'AM23.Summary'!C$21="Can Be Y or N",AND('AM23.Summary'!C$21="Must Be Y",S80="Y"),AND('AM23.Summary'!C$21="Must be N",S80="N"))</f>
        <v>1</v>
      </c>
      <c r="AJ80" s="426" t="b">
        <f>OR('AM23.Summary'!C$22="",'AM23.Summary'!C$22="Can Be Y or N",AND('AM23.Summary'!C$22="Must Be Y",S80="Y"),AND('AM23.Summary'!C$22="Must be N",S80="N"))</f>
        <v>1</v>
      </c>
    </row>
    <row r="81" spans="1:36" x14ac:dyDescent="0.2">
      <c r="A81" s="46">
        <v>75</v>
      </c>
      <c r="B81" s="409" t="str">
        <f>IFERROR(VLOOKUP(C81,'AM23.Entity Input'!D$18:F$1017,3,FALSE),"")</f>
        <v/>
      </c>
      <c r="C81" s="410"/>
      <c r="D81" s="379"/>
      <c r="E81" s="410"/>
      <c r="F81" s="411" t="str">
        <f>IFERROR(VLOOKUP(C81,'AM23.Entity Input'!D$18:G$1017,4,FALSE),"")</f>
        <v/>
      </c>
      <c r="G81" s="410"/>
      <c r="H81" s="410"/>
      <c r="I81" s="412"/>
      <c r="J81" s="379"/>
      <c r="K81" s="412"/>
      <c r="L81" s="412"/>
      <c r="M81" s="413">
        <f>IF(AND(J81="Y",OR(B81="Surplus Notes (or similar)",IFERROR(100%=VLOOKUP(D81,'AM23.Param'!$C$61:$P$114, COLUMNS('AM23.Param'!$C$60:$H$60), FALSE),FALSE))),L81,0)</f>
        <v>0</v>
      </c>
      <c r="O81" s="421"/>
      <c r="P81" s="421"/>
      <c r="Q81" s="421"/>
      <c r="R81" s="421"/>
      <c r="S81" s="421"/>
      <c r="T81" s="421"/>
      <c r="U81" s="421"/>
      <c r="V81" s="421"/>
      <c r="W81" s="421"/>
      <c r="X81" s="422" t="str">
        <f t="shared" si="12"/>
        <v>N/A</v>
      </c>
      <c r="Y81" s="422">
        <f t="shared" si="13"/>
        <v>0</v>
      </c>
      <c r="AA81" s="426" t="b">
        <f t="shared" si="14"/>
        <v>0</v>
      </c>
      <c r="AB81" s="426" t="b">
        <f>OR('AM23.Summary'!C$14="",'AM23.Summary'!C$14="Can Be Either",AND('AM23.Summary'!C$14="Must Be Structural",O81="Structural"),AND('AM23.Summary'!C$14="Must be Contractual",O81="Contractual"))</f>
        <v>1</v>
      </c>
      <c r="AC81" s="426" t="b">
        <f>OR('AM23.Summary'!C$15="",'AM23.Summary'!C$15="Can Be Y or N",AND('AM23.Summary'!C$15="Must Be Y",P81="Y"),AND('AM23.Summary'!C$15="Must be N",P81="N"))</f>
        <v>0</v>
      </c>
      <c r="AD81" s="426" t="b">
        <f>OR('AM23.Summary'!C$16="",'AM23.Summary'!C$16="Can Be Y or N",AND('AM23.Summary'!C$16="Must Be Y",Q81="Y"),AND('AM23.Summary'!C$16="Must be N",Q81="N"))</f>
        <v>0</v>
      </c>
      <c r="AE81" s="426" t="b">
        <f>OR('AM23.Summary'!C$17="",'AM23.Summary'!C$17="Can Be Y or N",AND('AM23.Summary'!C$17="Must Be Y",R81="Y"),AND('AM23.Summary'!C$17="Must be N",R81="N"))</f>
        <v>0</v>
      </c>
      <c r="AF81" s="426" t="b">
        <f>OR('AM23.Summary'!C$18="",'AM23.Summary'!C$18="Can Be Y or N",AND('AM23.Summary'!C$18="Must Be Y",S81="Y"),AND('AM23.Summary'!C$18="Must be N",S81="N"))</f>
        <v>1</v>
      </c>
      <c r="AG81" s="426" t="b">
        <f>OR('AM23.Summary'!C$19="",'AM23.Summary'!C$19="Can Be Y or N",AND('AM23.Summary'!C$19="Must Be Y",S81="Y"),AND('AM23.Summary'!C$19="Must be N",S81="N"))</f>
        <v>0</v>
      </c>
      <c r="AH81" s="426" t="b">
        <f>OR('AM23.Summary'!C$20="",'AM23.Summary'!C$20="Can Be Y or N",AND('AM23.Summary'!C$20="Must Be Y",S81="Y"),AND('AM23.Summary'!C$20="Must be N",S81="N"))</f>
        <v>0</v>
      </c>
      <c r="AI81" s="426" t="b">
        <f>OR('AM23.Summary'!C$21="",'AM23.Summary'!C$21="Can Be Y or N",AND('AM23.Summary'!C$21="Must Be Y",S81="Y"),AND('AM23.Summary'!C$21="Must be N",S81="N"))</f>
        <v>1</v>
      </c>
      <c r="AJ81" s="426" t="b">
        <f>OR('AM23.Summary'!C$22="",'AM23.Summary'!C$22="Can Be Y or N",AND('AM23.Summary'!C$22="Must Be Y",S81="Y"),AND('AM23.Summary'!C$22="Must be N",S81="N"))</f>
        <v>1</v>
      </c>
    </row>
    <row r="82" spans="1:36" x14ac:dyDescent="0.2">
      <c r="A82" s="46">
        <v>76</v>
      </c>
      <c r="B82" s="409" t="str">
        <f>IFERROR(VLOOKUP(C82,'AM23.Entity Input'!D$18:F$1017,3,FALSE),"")</f>
        <v/>
      </c>
      <c r="C82" s="410"/>
      <c r="D82" s="379"/>
      <c r="E82" s="410"/>
      <c r="F82" s="411" t="str">
        <f>IFERROR(VLOOKUP(C82,'AM23.Entity Input'!D$18:G$1017,4,FALSE),"")</f>
        <v/>
      </c>
      <c r="G82" s="410"/>
      <c r="H82" s="410"/>
      <c r="I82" s="412"/>
      <c r="J82" s="379"/>
      <c r="K82" s="412"/>
      <c r="L82" s="412"/>
      <c r="M82" s="413">
        <f>IF(AND(J82="Y",OR(B82="Surplus Notes (or similar)",IFERROR(100%=VLOOKUP(D82,'AM23.Param'!$C$61:$P$114, COLUMNS('AM23.Param'!$C$60:$H$60), FALSE),FALSE))),L82,0)</f>
        <v>0</v>
      </c>
      <c r="O82" s="421"/>
      <c r="P82" s="421"/>
      <c r="Q82" s="421"/>
      <c r="R82" s="421"/>
      <c r="S82" s="421"/>
      <c r="T82" s="421"/>
      <c r="U82" s="421"/>
      <c r="V82" s="421"/>
      <c r="W82" s="421"/>
      <c r="X82" s="422" t="str">
        <f t="shared" si="12"/>
        <v>N/A</v>
      </c>
      <c r="Y82" s="422">
        <f t="shared" si="13"/>
        <v>0</v>
      </c>
      <c r="AA82" s="426" t="b">
        <f t="shared" si="14"/>
        <v>0</v>
      </c>
      <c r="AB82" s="426" t="b">
        <f>OR('AM23.Summary'!C$14="",'AM23.Summary'!C$14="Can Be Either",AND('AM23.Summary'!C$14="Must Be Structural",O82="Structural"),AND('AM23.Summary'!C$14="Must be Contractual",O82="Contractual"))</f>
        <v>1</v>
      </c>
      <c r="AC82" s="426" t="b">
        <f>OR('AM23.Summary'!C$15="",'AM23.Summary'!C$15="Can Be Y or N",AND('AM23.Summary'!C$15="Must Be Y",P82="Y"),AND('AM23.Summary'!C$15="Must be N",P82="N"))</f>
        <v>0</v>
      </c>
      <c r="AD82" s="426" t="b">
        <f>OR('AM23.Summary'!C$16="",'AM23.Summary'!C$16="Can Be Y or N",AND('AM23.Summary'!C$16="Must Be Y",Q82="Y"),AND('AM23.Summary'!C$16="Must be N",Q82="N"))</f>
        <v>0</v>
      </c>
      <c r="AE82" s="426" t="b">
        <f>OR('AM23.Summary'!C$17="",'AM23.Summary'!C$17="Can Be Y or N",AND('AM23.Summary'!C$17="Must Be Y",R82="Y"),AND('AM23.Summary'!C$17="Must be N",R82="N"))</f>
        <v>0</v>
      </c>
      <c r="AF82" s="426" t="b">
        <f>OR('AM23.Summary'!C$18="",'AM23.Summary'!C$18="Can Be Y or N",AND('AM23.Summary'!C$18="Must Be Y",S82="Y"),AND('AM23.Summary'!C$18="Must be N",S82="N"))</f>
        <v>1</v>
      </c>
      <c r="AG82" s="426" t="b">
        <f>OR('AM23.Summary'!C$19="",'AM23.Summary'!C$19="Can Be Y or N",AND('AM23.Summary'!C$19="Must Be Y",S82="Y"),AND('AM23.Summary'!C$19="Must be N",S82="N"))</f>
        <v>0</v>
      </c>
      <c r="AH82" s="426" t="b">
        <f>OR('AM23.Summary'!C$20="",'AM23.Summary'!C$20="Can Be Y or N",AND('AM23.Summary'!C$20="Must Be Y",S82="Y"),AND('AM23.Summary'!C$20="Must be N",S82="N"))</f>
        <v>0</v>
      </c>
      <c r="AI82" s="426" t="b">
        <f>OR('AM23.Summary'!C$21="",'AM23.Summary'!C$21="Can Be Y or N",AND('AM23.Summary'!C$21="Must Be Y",S82="Y"),AND('AM23.Summary'!C$21="Must be N",S82="N"))</f>
        <v>1</v>
      </c>
      <c r="AJ82" s="426" t="b">
        <f>OR('AM23.Summary'!C$22="",'AM23.Summary'!C$22="Can Be Y or N",AND('AM23.Summary'!C$22="Must Be Y",S82="Y"),AND('AM23.Summary'!C$22="Must be N",S82="N"))</f>
        <v>1</v>
      </c>
    </row>
    <row r="83" spans="1:36" x14ac:dyDescent="0.2">
      <c r="A83" s="46">
        <v>77</v>
      </c>
      <c r="B83" s="409" t="str">
        <f>IFERROR(VLOOKUP(C83,'AM23.Entity Input'!D$18:F$1017,3,FALSE),"")</f>
        <v/>
      </c>
      <c r="C83" s="410"/>
      <c r="D83" s="379"/>
      <c r="E83" s="410"/>
      <c r="F83" s="411" t="str">
        <f>IFERROR(VLOOKUP(C83,'AM23.Entity Input'!D$18:G$1017,4,FALSE),"")</f>
        <v/>
      </c>
      <c r="G83" s="410"/>
      <c r="H83" s="410"/>
      <c r="I83" s="412"/>
      <c r="J83" s="379"/>
      <c r="K83" s="412"/>
      <c r="L83" s="412"/>
      <c r="M83" s="413">
        <f>IF(AND(J83="Y",OR(B83="Surplus Notes (or similar)",IFERROR(100%=VLOOKUP(D83,'AM23.Param'!$C$61:$P$114, COLUMNS('AM23.Param'!$C$60:$H$60), FALSE),FALSE))),L83,0)</f>
        <v>0</v>
      </c>
      <c r="O83" s="421"/>
      <c r="P83" s="421"/>
      <c r="Q83" s="421"/>
      <c r="R83" s="421"/>
      <c r="S83" s="421"/>
      <c r="T83" s="421"/>
      <c r="U83" s="421"/>
      <c r="V83" s="421"/>
      <c r="W83" s="421"/>
      <c r="X83" s="422" t="str">
        <f t="shared" si="12"/>
        <v>N/A</v>
      </c>
      <c r="Y83" s="422">
        <f t="shared" si="13"/>
        <v>0</v>
      </c>
      <c r="AA83" s="426" t="b">
        <f t="shared" si="14"/>
        <v>0</v>
      </c>
      <c r="AB83" s="426" t="b">
        <f>OR('AM23.Summary'!C$14="",'AM23.Summary'!C$14="Can Be Either",AND('AM23.Summary'!C$14="Must Be Structural",O83="Structural"),AND('AM23.Summary'!C$14="Must be Contractual",O83="Contractual"))</f>
        <v>1</v>
      </c>
      <c r="AC83" s="426" t="b">
        <f>OR('AM23.Summary'!C$15="",'AM23.Summary'!C$15="Can Be Y or N",AND('AM23.Summary'!C$15="Must Be Y",P83="Y"),AND('AM23.Summary'!C$15="Must be N",P83="N"))</f>
        <v>0</v>
      </c>
      <c r="AD83" s="426" t="b">
        <f>OR('AM23.Summary'!C$16="",'AM23.Summary'!C$16="Can Be Y or N",AND('AM23.Summary'!C$16="Must Be Y",Q83="Y"),AND('AM23.Summary'!C$16="Must be N",Q83="N"))</f>
        <v>0</v>
      </c>
      <c r="AE83" s="426" t="b">
        <f>OR('AM23.Summary'!C$17="",'AM23.Summary'!C$17="Can Be Y or N",AND('AM23.Summary'!C$17="Must Be Y",R83="Y"),AND('AM23.Summary'!C$17="Must be N",R83="N"))</f>
        <v>0</v>
      </c>
      <c r="AF83" s="426" t="b">
        <f>OR('AM23.Summary'!C$18="",'AM23.Summary'!C$18="Can Be Y or N",AND('AM23.Summary'!C$18="Must Be Y",S83="Y"),AND('AM23.Summary'!C$18="Must be N",S83="N"))</f>
        <v>1</v>
      </c>
      <c r="AG83" s="426" t="b">
        <f>OR('AM23.Summary'!C$19="",'AM23.Summary'!C$19="Can Be Y or N",AND('AM23.Summary'!C$19="Must Be Y",S83="Y"),AND('AM23.Summary'!C$19="Must be N",S83="N"))</f>
        <v>0</v>
      </c>
      <c r="AH83" s="426" t="b">
        <f>OR('AM23.Summary'!C$20="",'AM23.Summary'!C$20="Can Be Y or N",AND('AM23.Summary'!C$20="Must Be Y",S83="Y"),AND('AM23.Summary'!C$20="Must be N",S83="N"))</f>
        <v>0</v>
      </c>
      <c r="AI83" s="426" t="b">
        <f>OR('AM23.Summary'!C$21="",'AM23.Summary'!C$21="Can Be Y or N",AND('AM23.Summary'!C$21="Must Be Y",S83="Y"),AND('AM23.Summary'!C$21="Must be N",S83="N"))</f>
        <v>1</v>
      </c>
      <c r="AJ83" s="426" t="b">
        <f>OR('AM23.Summary'!C$22="",'AM23.Summary'!C$22="Can Be Y or N",AND('AM23.Summary'!C$22="Must Be Y",S83="Y"),AND('AM23.Summary'!C$22="Must be N",S83="N"))</f>
        <v>1</v>
      </c>
    </row>
    <row r="84" spans="1:36" x14ac:dyDescent="0.2">
      <c r="A84" s="46">
        <v>78</v>
      </c>
      <c r="B84" s="409" t="str">
        <f>IFERROR(VLOOKUP(C84,'AM23.Entity Input'!D$18:F$1017,3,FALSE),"")</f>
        <v/>
      </c>
      <c r="C84" s="410"/>
      <c r="D84" s="379"/>
      <c r="E84" s="410"/>
      <c r="F84" s="411" t="str">
        <f>IFERROR(VLOOKUP(C84,'AM23.Entity Input'!D$18:G$1017,4,FALSE),"")</f>
        <v/>
      </c>
      <c r="G84" s="410"/>
      <c r="H84" s="410"/>
      <c r="I84" s="412"/>
      <c r="J84" s="379"/>
      <c r="K84" s="412"/>
      <c r="L84" s="412"/>
      <c r="M84" s="413">
        <f>IF(AND(J84="Y",OR(B84="Surplus Notes (or similar)",IFERROR(100%=VLOOKUP(D84,'AM23.Param'!$C$61:$P$114, COLUMNS('AM23.Param'!$C$60:$H$60), FALSE),FALSE))),L84,0)</f>
        <v>0</v>
      </c>
      <c r="O84" s="421"/>
      <c r="P84" s="421"/>
      <c r="Q84" s="421"/>
      <c r="R84" s="421"/>
      <c r="S84" s="421"/>
      <c r="T84" s="421"/>
      <c r="U84" s="421"/>
      <c r="V84" s="421"/>
      <c r="W84" s="421"/>
      <c r="X84" s="422" t="str">
        <f t="shared" si="12"/>
        <v>N/A</v>
      </c>
      <c r="Y84" s="422">
        <f t="shared" si="13"/>
        <v>0</v>
      </c>
      <c r="AA84" s="426" t="b">
        <f t="shared" si="14"/>
        <v>0</v>
      </c>
      <c r="AB84" s="426" t="b">
        <f>OR('AM23.Summary'!C$14="",'AM23.Summary'!C$14="Can Be Either",AND('AM23.Summary'!C$14="Must Be Structural",O84="Structural"),AND('AM23.Summary'!C$14="Must be Contractual",O84="Contractual"))</f>
        <v>1</v>
      </c>
      <c r="AC84" s="426" t="b">
        <f>OR('AM23.Summary'!C$15="",'AM23.Summary'!C$15="Can Be Y or N",AND('AM23.Summary'!C$15="Must Be Y",P84="Y"),AND('AM23.Summary'!C$15="Must be N",P84="N"))</f>
        <v>0</v>
      </c>
      <c r="AD84" s="426" t="b">
        <f>OR('AM23.Summary'!C$16="",'AM23.Summary'!C$16="Can Be Y or N",AND('AM23.Summary'!C$16="Must Be Y",Q84="Y"),AND('AM23.Summary'!C$16="Must be N",Q84="N"))</f>
        <v>0</v>
      </c>
      <c r="AE84" s="426" t="b">
        <f>OR('AM23.Summary'!C$17="",'AM23.Summary'!C$17="Can Be Y or N",AND('AM23.Summary'!C$17="Must Be Y",R84="Y"),AND('AM23.Summary'!C$17="Must be N",R84="N"))</f>
        <v>0</v>
      </c>
      <c r="AF84" s="426" t="b">
        <f>OR('AM23.Summary'!C$18="",'AM23.Summary'!C$18="Can Be Y or N",AND('AM23.Summary'!C$18="Must Be Y",S84="Y"),AND('AM23.Summary'!C$18="Must be N",S84="N"))</f>
        <v>1</v>
      </c>
      <c r="AG84" s="426" t="b">
        <f>OR('AM23.Summary'!C$19="",'AM23.Summary'!C$19="Can Be Y or N",AND('AM23.Summary'!C$19="Must Be Y",S84="Y"),AND('AM23.Summary'!C$19="Must be N",S84="N"))</f>
        <v>0</v>
      </c>
      <c r="AH84" s="426" t="b">
        <f>OR('AM23.Summary'!C$20="",'AM23.Summary'!C$20="Can Be Y or N",AND('AM23.Summary'!C$20="Must Be Y",S84="Y"),AND('AM23.Summary'!C$20="Must be N",S84="N"))</f>
        <v>0</v>
      </c>
      <c r="AI84" s="426" t="b">
        <f>OR('AM23.Summary'!C$21="",'AM23.Summary'!C$21="Can Be Y or N",AND('AM23.Summary'!C$21="Must Be Y",S84="Y"),AND('AM23.Summary'!C$21="Must be N",S84="N"))</f>
        <v>1</v>
      </c>
      <c r="AJ84" s="426" t="b">
        <f>OR('AM23.Summary'!C$22="",'AM23.Summary'!C$22="Can Be Y or N",AND('AM23.Summary'!C$22="Must Be Y",S84="Y"),AND('AM23.Summary'!C$22="Must be N",S84="N"))</f>
        <v>1</v>
      </c>
    </row>
    <row r="85" spans="1:36" x14ac:dyDescent="0.2">
      <c r="A85" s="46">
        <v>79</v>
      </c>
      <c r="B85" s="409" t="str">
        <f>IFERROR(VLOOKUP(C85,'AM23.Entity Input'!D$18:F$1017,3,FALSE),"")</f>
        <v/>
      </c>
      <c r="C85" s="410"/>
      <c r="D85" s="379"/>
      <c r="E85" s="410"/>
      <c r="F85" s="411" t="str">
        <f>IFERROR(VLOOKUP(C85,'AM23.Entity Input'!D$18:G$1017,4,FALSE),"")</f>
        <v/>
      </c>
      <c r="G85" s="410"/>
      <c r="H85" s="410"/>
      <c r="I85" s="412"/>
      <c r="J85" s="379"/>
      <c r="K85" s="412"/>
      <c r="L85" s="412"/>
      <c r="M85" s="413">
        <f>IF(AND(J85="Y",OR(B85="Surplus Notes (or similar)",IFERROR(100%=VLOOKUP(D85,'AM23.Param'!$C$61:$P$114, COLUMNS('AM23.Param'!$C$60:$H$60), FALSE),FALSE))),L85,0)</f>
        <v>0</v>
      </c>
      <c r="O85" s="421"/>
      <c r="P85" s="421"/>
      <c r="Q85" s="421"/>
      <c r="R85" s="421"/>
      <c r="S85" s="421"/>
      <c r="T85" s="421"/>
      <c r="U85" s="421"/>
      <c r="V85" s="421"/>
      <c r="W85" s="421"/>
      <c r="X85" s="422" t="str">
        <f t="shared" si="12"/>
        <v>N/A</v>
      </c>
      <c r="Y85" s="422">
        <f t="shared" si="13"/>
        <v>0</v>
      </c>
      <c r="AA85" s="426" t="b">
        <f t="shared" si="14"/>
        <v>0</v>
      </c>
      <c r="AB85" s="426" t="b">
        <f>OR('AM23.Summary'!C$14="",'AM23.Summary'!C$14="Can Be Either",AND('AM23.Summary'!C$14="Must Be Structural",O85="Structural"),AND('AM23.Summary'!C$14="Must be Contractual",O85="Contractual"))</f>
        <v>1</v>
      </c>
      <c r="AC85" s="426" t="b">
        <f>OR('AM23.Summary'!C$15="",'AM23.Summary'!C$15="Can Be Y or N",AND('AM23.Summary'!C$15="Must Be Y",P85="Y"),AND('AM23.Summary'!C$15="Must be N",P85="N"))</f>
        <v>0</v>
      </c>
      <c r="AD85" s="426" t="b">
        <f>OR('AM23.Summary'!C$16="",'AM23.Summary'!C$16="Can Be Y or N",AND('AM23.Summary'!C$16="Must Be Y",Q85="Y"),AND('AM23.Summary'!C$16="Must be N",Q85="N"))</f>
        <v>0</v>
      </c>
      <c r="AE85" s="426" t="b">
        <f>OR('AM23.Summary'!C$17="",'AM23.Summary'!C$17="Can Be Y or N",AND('AM23.Summary'!C$17="Must Be Y",R85="Y"),AND('AM23.Summary'!C$17="Must be N",R85="N"))</f>
        <v>0</v>
      </c>
      <c r="AF85" s="426" t="b">
        <f>OR('AM23.Summary'!C$18="",'AM23.Summary'!C$18="Can Be Y or N",AND('AM23.Summary'!C$18="Must Be Y",S85="Y"),AND('AM23.Summary'!C$18="Must be N",S85="N"))</f>
        <v>1</v>
      </c>
      <c r="AG85" s="426" t="b">
        <f>OR('AM23.Summary'!C$19="",'AM23.Summary'!C$19="Can Be Y or N",AND('AM23.Summary'!C$19="Must Be Y",S85="Y"),AND('AM23.Summary'!C$19="Must be N",S85="N"))</f>
        <v>0</v>
      </c>
      <c r="AH85" s="426" t="b">
        <f>OR('AM23.Summary'!C$20="",'AM23.Summary'!C$20="Can Be Y or N",AND('AM23.Summary'!C$20="Must Be Y",S85="Y"),AND('AM23.Summary'!C$20="Must be N",S85="N"))</f>
        <v>0</v>
      </c>
      <c r="AI85" s="426" t="b">
        <f>OR('AM23.Summary'!C$21="",'AM23.Summary'!C$21="Can Be Y or N",AND('AM23.Summary'!C$21="Must Be Y",S85="Y"),AND('AM23.Summary'!C$21="Must be N",S85="N"))</f>
        <v>1</v>
      </c>
      <c r="AJ85" s="426" t="b">
        <f>OR('AM23.Summary'!C$22="",'AM23.Summary'!C$22="Can Be Y or N",AND('AM23.Summary'!C$22="Must Be Y",S85="Y"),AND('AM23.Summary'!C$22="Must be N",S85="N"))</f>
        <v>1</v>
      </c>
    </row>
    <row r="86" spans="1:36" x14ac:dyDescent="0.2">
      <c r="A86" s="46">
        <v>80</v>
      </c>
      <c r="B86" s="409" t="str">
        <f>IFERROR(VLOOKUP(C86,'AM23.Entity Input'!D$18:F$1017,3,FALSE),"")</f>
        <v/>
      </c>
      <c r="C86" s="410"/>
      <c r="D86" s="379"/>
      <c r="E86" s="410"/>
      <c r="F86" s="411" t="str">
        <f>IFERROR(VLOOKUP(C86,'AM23.Entity Input'!D$18:G$1017,4,FALSE),"")</f>
        <v/>
      </c>
      <c r="G86" s="410"/>
      <c r="H86" s="410"/>
      <c r="I86" s="412"/>
      <c r="J86" s="379"/>
      <c r="K86" s="412"/>
      <c r="L86" s="412"/>
      <c r="M86" s="413">
        <f>IF(AND(J86="Y",OR(B86="Surplus Notes (or similar)",IFERROR(100%=VLOOKUP(D86,'AM23.Param'!$C$61:$P$114, COLUMNS('AM23.Param'!$C$60:$H$60), FALSE),FALSE))),L86,0)</f>
        <v>0</v>
      </c>
      <c r="O86" s="421"/>
      <c r="P86" s="421"/>
      <c r="Q86" s="421"/>
      <c r="R86" s="421"/>
      <c r="S86" s="421"/>
      <c r="T86" s="421"/>
      <c r="U86" s="421"/>
      <c r="V86" s="421"/>
      <c r="W86" s="421"/>
      <c r="X86" s="422" t="str">
        <f t="shared" si="12"/>
        <v>N/A</v>
      </c>
      <c r="Y86" s="422">
        <f t="shared" si="13"/>
        <v>0</v>
      </c>
      <c r="AA86" s="426" t="b">
        <f t="shared" si="14"/>
        <v>0</v>
      </c>
      <c r="AB86" s="426" t="b">
        <f>OR('AM23.Summary'!C$14="",'AM23.Summary'!C$14="Can Be Either",AND('AM23.Summary'!C$14="Must Be Structural",O86="Structural"),AND('AM23.Summary'!C$14="Must be Contractual",O86="Contractual"))</f>
        <v>1</v>
      </c>
      <c r="AC86" s="426" t="b">
        <f>OR('AM23.Summary'!C$15="",'AM23.Summary'!C$15="Can Be Y or N",AND('AM23.Summary'!C$15="Must Be Y",P86="Y"),AND('AM23.Summary'!C$15="Must be N",P86="N"))</f>
        <v>0</v>
      </c>
      <c r="AD86" s="426" t="b">
        <f>OR('AM23.Summary'!C$16="",'AM23.Summary'!C$16="Can Be Y or N",AND('AM23.Summary'!C$16="Must Be Y",Q86="Y"),AND('AM23.Summary'!C$16="Must be N",Q86="N"))</f>
        <v>0</v>
      </c>
      <c r="AE86" s="426" t="b">
        <f>OR('AM23.Summary'!C$17="",'AM23.Summary'!C$17="Can Be Y or N",AND('AM23.Summary'!C$17="Must Be Y",R86="Y"),AND('AM23.Summary'!C$17="Must be N",R86="N"))</f>
        <v>0</v>
      </c>
      <c r="AF86" s="426" t="b">
        <f>OR('AM23.Summary'!C$18="",'AM23.Summary'!C$18="Can Be Y or N",AND('AM23.Summary'!C$18="Must Be Y",S86="Y"),AND('AM23.Summary'!C$18="Must be N",S86="N"))</f>
        <v>1</v>
      </c>
      <c r="AG86" s="426" t="b">
        <f>OR('AM23.Summary'!C$19="",'AM23.Summary'!C$19="Can Be Y or N",AND('AM23.Summary'!C$19="Must Be Y",S86="Y"),AND('AM23.Summary'!C$19="Must be N",S86="N"))</f>
        <v>0</v>
      </c>
      <c r="AH86" s="426" t="b">
        <f>OR('AM23.Summary'!C$20="",'AM23.Summary'!C$20="Can Be Y or N",AND('AM23.Summary'!C$20="Must Be Y",S86="Y"),AND('AM23.Summary'!C$20="Must be N",S86="N"))</f>
        <v>0</v>
      </c>
      <c r="AI86" s="426" t="b">
        <f>OR('AM23.Summary'!C$21="",'AM23.Summary'!C$21="Can Be Y or N",AND('AM23.Summary'!C$21="Must Be Y",S86="Y"),AND('AM23.Summary'!C$21="Must be N",S86="N"))</f>
        <v>1</v>
      </c>
      <c r="AJ86" s="426" t="b">
        <f>OR('AM23.Summary'!C$22="",'AM23.Summary'!C$22="Can Be Y or N",AND('AM23.Summary'!C$22="Must Be Y",S86="Y"),AND('AM23.Summary'!C$22="Must be N",S86="N"))</f>
        <v>1</v>
      </c>
    </row>
    <row r="87" spans="1:36" x14ac:dyDescent="0.2">
      <c r="A87" s="46">
        <v>81</v>
      </c>
      <c r="B87" s="409" t="str">
        <f>IFERROR(VLOOKUP(C87,'AM23.Entity Input'!D$18:F$1017,3,FALSE),"")</f>
        <v/>
      </c>
      <c r="C87" s="410"/>
      <c r="D87" s="379"/>
      <c r="E87" s="410"/>
      <c r="F87" s="411" t="str">
        <f>IFERROR(VLOOKUP(C87,'AM23.Entity Input'!D$18:G$1017,4,FALSE),"")</f>
        <v/>
      </c>
      <c r="G87" s="410"/>
      <c r="H87" s="410"/>
      <c r="I87" s="412"/>
      <c r="J87" s="379"/>
      <c r="K87" s="412"/>
      <c r="L87" s="412"/>
      <c r="M87" s="413">
        <f>IF(AND(J87="Y",OR(B87="Surplus Notes (or similar)",IFERROR(100%=VLOOKUP(D87,'AM23.Param'!$C$61:$P$114, COLUMNS('AM23.Param'!$C$60:$H$60), FALSE),FALSE))),L87,0)</f>
        <v>0</v>
      </c>
      <c r="O87" s="421"/>
      <c r="P87" s="421"/>
      <c r="Q87" s="421"/>
      <c r="R87" s="421"/>
      <c r="S87" s="421"/>
      <c r="T87" s="421"/>
      <c r="U87" s="421"/>
      <c r="V87" s="421"/>
      <c r="W87" s="421"/>
      <c r="X87" s="422" t="str">
        <f t="shared" si="12"/>
        <v>N/A</v>
      </c>
      <c r="Y87" s="422">
        <f t="shared" si="13"/>
        <v>0</v>
      </c>
      <c r="AA87" s="426" t="b">
        <f t="shared" si="14"/>
        <v>0</v>
      </c>
      <c r="AB87" s="426" t="b">
        <f>OR('AM23.Summary'!C$14="",'AM23.Summary'!C$14="Can Be Either",AND('AM23.Summary'!C$14="Must Be Structural",O87="Structural"),AND('AM23.Summary'!C$14="Must be Contractual",O87="Contractual"))</f>
        <v>1</v>
      </c>
      <c r="AC87" s="426" t="b">
        <f>OR('AM23.Summary'!C$15="",'AM23.Summary'!C$15="Can Be Y or N",AND('AM23.Summary'!C$15="Must Be Y",P87="Y"),AND('AM23.Summary'!C$15="Must be N",P87="N"))</f>
        <v>0</v>
      </c>
      <c r="AD87" s="426" t="b">
        <f>OR('AM23.Summary'!C$16="",'AM23.Summary'!C$16="Can Be Y or N",AND('AM23.Summary'!C$16="Must Be Y",Q87="Y"),AND('AM23.Summary'!C$16="Must be N",Q87="N"))</f>
        <v>0</v>
      </c>
      <c r="AE87" s="426" t="b">
        <f>OR('AM23.Summary'!C$17="",'AM23.Summary'!C$17="Can Be Y or N",AND('AM23.Summary'!C$17="Must Be Y",R87="Y"),AND('AM23.Summary'!C$17="Must be N",R87="N"))</f>
        <v>0</v>
      </c>
      <c r="AF87" s="426" t="b">
        <f>OR('AM23.Summary'!C$18="",'AM23.Summary'!C$18="Can Be Y or N",AND('AM23.Summary'!C$18="Must Be Y",S87="Y"),AND('AM23.Summary'!C$18="Must be N",S87="N"))</f>
        <v>1</v>
      </c>
      <c r="AG87" s="426" t="b">
        <f>OR('AM23.Summary'!C$19="",'AM23.Summary'!C$19="Can Be Y or N",AND('AM23.Summary'!C$19="Must Be Y",S87="Y"),AND('AM23.Summary'!C$19="Must be N",S87="N"))</f>
        <v>0</v>
      </c>
      <c r="AH87" s="426" t="b">
        <f>OR('AM23.Summary'!C$20="",'AM23.Summary'!C$20="Can Be Y or N",AND('AM23.Summary'!C$20="Must Be Y",S87="Y"),AND('AM23.Summary'!C$20="Must be N",S87="N"))</f>
        <v>0</v>
      </c>
      <c r="AI87" s="426" t="b">
        <f>OR('AM23.Summary'!C$21="",'AM23.Summary'!C$21="Can Be Y or N",AND('AM23.Summary'!C$21="Must Be Y",S87="Y"),AND('AM23.Summary'!C$21="Must be N",S87="N"))</f>
        <v>1</v>
      </c>
      <c r="AJ87" s="426" t="b">
        <f>OR('AM23.Summary'!C$22="",'AM23.Summary'!C$22="Can Be Y or N",AND('AM23.Summary'!C$22="Must Be Y",S87="Y"),AND('AM23.Summary'!C$22="Must be N",S87="N"))</f>
        <v>1</v>
      </c>
    </row>
    <row r="88" spans="1:36" x14ac:dyDescent="0.2">
      <c r="A88" s="46">
        <v>82</v>
      </c>
      <c r="B88" s="409" t="str">
        <f>IFERROR(VLOOKUP(C88,'AM23.Entity Input'!D$18:F$1017,3,FALSE),"")</f>
        <v/>
      </c>
      <c r="C88" s="410"/>
      <c r="D88" s="379"/>
      <c r="E88" s="410"/>
      <c r="F88" s="411" t="str">
        <f>IFERROR(VLOOKUP(C88,'AM23.Entity Input'!D$18:G$1017,4,FALSE),"")</f>
        <v/>
      </c>
      <c r="G88" s="410"/>
      <c r="H88" s="410"/>
      <c r="I88" s="412"/>
      <c r="J88" s="379"/>
      <c r="K88" s="412"/>
      <c r="L88" s="412"/>
      <c r="M88" s="413">
        <f>IF(AND(J88="Y",OR(B88="Surplus Notes (or similar)",IFERROR(100%=VLOOKUP(D88,'AM23.Param'!$C$61:$P$114, COLUMNS('AM23.Param'!$C$60:$H$60), FALSE),FALSE))),L88,0)</f>
        <v>0</v>
      </c>
      <c r="O88" s="421"/>
      <c r="P88" s="421"/>
      <c r="Q88" s="421"/>
      <c r="R88" s="421"/>
      <c r="S88" s="421"/>
      <c r="T88" s="421"/>
      <c r="U88" s="421"/>
      <c r="V88" s="421"/>
      <c r="W88" s="421"/>
      <c r="X88" s="422" t="str">
        <f t="shared" si="12"/>
        <v>N/A</v>
      </c>
      <c r="Y88" s="422">
        <f t="shared" si="13"/>
        <v>0</v>
      </c>
      <c r="AA88" s="426" t="b">
        <f t="shared" si="14"/>
        <v>0</v>
      </c>
      <c r="AB88" s="426" t="b">
        <f>OR('AM23.Summary'!C$14="",'AM23.Summary'!C$14="Can Be Either",AND('AM23.Summary'!C$14="Must Be Structural",O88="Structural"),AND('AM23.Summary'!C$14="Must be Contractual",O88="Contractual"))</f>
        <v>1</v>
      </c>
      <c r="AC88" s="426" t="b">
        <f>OR('AM23.Summary'!C$15="",'AM23.Summary'!C$15="Can Be Y or N",AND('AM23.Summary'!C$15="Must Be Y",P88="Y"),AND('AM23.Summary'!C$15="Must be N",P88="N"))</f>
        <v>0</v>
      </c>
      <c r="AD88" s="426" t="b">
        <f>OR('AM23.Summary'!C$16="",'AM23.Summary'!C$16="Can Be Y or N",AND('AM23.Summary'!C$16="Must Be Y",Q88="Y"),AND('AM23.Summary'!C$16="Must be N",Q88="N"))</f>
        <v>0</v>
      </c>
      <c r="AE88" s="426" t="b">
        <f>OR('AM23.Summary'!C$17="",'AM23.Summary'!C$17="Can Be Y or N",AND('AM23.Summary'!C$17="Must Be Y",R88="Y"),AND('AM23.Summary'!C$17="Must be N",R88="N"))</f>
        <v>0</v>
      </c>
      <c r="AF88" s="426" t="b">
        <f>OR('AM23.Summary'!C$18="",'AM23.Summary'!C$18="Can Be Y or N",AND('AM23.Summary'!C$18="Must Be Y",S88="Y"),AND('AM23.Summary'!C$18="Must be N",S88="N"))</f>
        <v>1</v>
      </c>
      <c r="AG88" s="426" t="b">
        <f>OR('AM23.Summary'!C$19="",'AM23.Summary'!C$19="Can Be Y or N",AND('AM23.Summary'!C$19="Must Be Y",S88="Y"),AND('AM23.Summary'!C$19="Must be N",S88="N"))</f>
        <v>0</v>
      </c>
      <c r="AH88" s="426" t="b">
        <f>OR('AM23.Summary'!C$20="",'AM23.Summary'!C$20="Can Be Y or N",AND('AM23.Summary'!C$20="Must Be Y",S88="Y"),AND('AM23.Summary'!C$20="Must be N",S88="N"))</f>
        <v>0</v>
      </c>
      <c r="AI88" s="426" t="b">
        <f>OR('AM23.Summary'!C$21="",'AM23.Summary'!C$21="Can Be Y or N",AND('AM23.Summary'!C$21="Must Be Y",S88="Y"),AND('AM23.Summary'!C$21="Must be N",S88="N"))</f>
        <v>1</v>
      </c>
      <c r="AJ88" s="426" t="b">
        <f>OR('AM23.Summary'!C$22="",'AM23.Summary'!C$22="Can Be Y or N",AND('AM23.Summary'!C$22="Must Be Y",S88="Y"),AND('AM23.Summary'!C$22="Must be N",S88="N"))</f>
        <v>1</v>
      </c>
    </row>
    <row r="89" spans="1:36" x14ac:dyDescent="0.2">
      <c r="A89" s="46">
        <v>83</v>
      </c>
      <c r="B89" s="409" t="str">
        <f>IFERROR(VLOOKUP(C89,'AM23.Entity Input'!D$18:F$1017,3,FALSE),"")</f>
        <v/>
      </c>
      <c r="C89" s="410"/>
      <c r="D89" s="379"/>
      <c r="E89" s="410"/>
      <c r="F89" s="411" t="str">
        <f>IFERROR(VLOOKUP(C89,'AM23.Entity Input'!D$18:G$1017,4,FALSE),"")</f>
        <v/>
      </c>
      <c r="G89" s="410"/>
      <c r="H89" s="410"/>
      <c r="I89" s="412"/>
      <c r="J89" s="379"/>
      <c r="K89" s="412"/>
      <c r="L89" s="412"/>
      <c r="M89" s="413">
        <f>IF(AND(J89="Y",OR(B89="Surplus Notes (or similar)",IFERROR(100%=VLOOKUP(D89,'AM23.Param'!$C$61:$P$114, COLUMNS('AM23.Param'!$C$60:$H$60), FALSE),FALSE))),L89,0)</f>
        <v>0</v>
      </c>
      <c r="O89" s="421"/>
      <c r="P89" s="421"/>
      <c r="Q89" s="421"/>
      <c r="R89" s="421"/>
      <c r="S89" s="421"/>
      <c r="T89" s="421"/>
      <c r="U89" s="421"/>
      <c r="V89" s="421"/>
      <c r="W89" s="421"/>
      <c r="X89" s="422" t="str">
        <f t="shared" si="12"/>
        <v>N/A</v>
      </c>
      <c r="Y89" s="422">
        <f t="shared" si="13"/>
        <v>0</v>
      </c>
      <c r="AA89" s="426" t="b">
        <f t="shared" si="14"/>
        <v>0</v>
      </c>
      <c r="AB89" s="426" t="b">
        <f>OR('AM23.Summary'!C$14="",'AM23.Summary'!C$14="Can Be Either",AND('AM23.Summary'!C$14="Must Be Structural",O89="Structural"),AND('AM23.Summary'!C$14="Must be Contractual",O89="Contractual"))</f>
        <v>1</v>
      </c>
      <c r="AC89" s="426" t="b">
        <f>OR('AM23.Summary'!C$15="",'AM23.Summary'!C$15="Can Be Y or N",AND('AM23.Summary'!C$15="Must Be Y",P89="Y"),AND('AM23.Summary'!C$15="Must be N",P89="N"))</f>
        <v>0</v>
      </c>
      <c r="AD89" s="426" t="b">
        <f>OR('AM23.Summary'!C$16="",'AM23.Summary'!C$16="Can Be Y or N",AND('AM23.Summary'!C$16="Must Be Y",Q89="Y"),AND('AM23.Summary'!C$16="Must be N",Q89="N"))</f>
        <v>0</v>
      </c>
      <c r="AE89" s="426" t="b">
        <f>OR('AM23.Summary'!C$17="",'AM23.Summary'!C$17="Can Be Y or N",AND('AM23.Summary'!C$17="Must Be Y",R89="Y"),AND('AM23.Summary'!C$17="Must be N",R89="N"))</f>
        <v>0</v>
      </c>
      <c r="AF89" s="426" t="b">
        <f>OR('AM23.Summary'!C$18="",'AM23.Summary'!C$18="Can Be Y or N",AND('AM23.Summary'!C$18="Must Be Y",S89="Y"),AND('AM23.Summary'!C$18="Must be N",S89="N"))</f>
        <v>1</v>
      </c>
      <c r="AG89" s="426" t="b">
        <f>OR('AM23.Summary'!C$19="",'AM23.Summary'!C$19="Can Be Y or N",AND('AM23.Summary'!C$19="Must Be Y",S89="Y"),AND('AM23.Summary'!C$19="Must be N",S89="N"))</f>
        <v>0</v>
      </c>
      <c r="AH89" s="426" t="b">
        <f>OR('AM23.Summary'!C$20="",'AM23.Summary'!C$20="Can Be Y or N",AND('AM23.Summary'!C$20="Must Be Y",S89="Y"),AND('AM23.Summary'!C$20="Must be N",S89="N"))</f>
        <v>0</v>
      </c>
      <c r="AI89" s="426" t="b">
        <f>OR('AM23.Summary'!C$21="",'AM23.Summary'!C$21="Can Be Y or N",AND('AM23.Summary'!C$21="Must Be Y",S89="Y"),AND('AM23.Summary'!C$21="Must be N",S89="N"))</f>
        <v>1</v>
      </c>
      <c r="AJ89" s="426" t="b">
        <f>OR('AM23.Summary'!C$22="",'AM23.Summary'!C$22="Can Be Y or N",AND('AM23.Summary'!C$22="Must Be Y",S89="Y"),AND('AM23.Summary'!C$22="Must be N",S89="N"))</f>
        <v>1</v>
      </c>
    </row>
    <row r="90" spans="1:36" x14ac:dyDescent="0.2">
      <c r="A90" s="46">
        <v>84</v>
      </c>
      <c r="B90" s="409" t="str">
        <f>IFERROR(VLOOKUP(C90,'AM23.Entity Input'!D$18:F$1017,3,FALSE),"")</f>
        <v/>
      </c>
      <c r="C90" s="410"/>
      <c r="D90" s="379"/>
      <c r="E90" s="410"/>
      <c r="F90" s="411" t="str">
        <f>IFERROR(VLOOKUP(C90,'AM23.Entity Input'!D$18:G$1017,4,FALSE),"")</f>
        <v/>
      </c>
      <c r="G90" s="410"/>
      <c r="H90" s="410"/>
      <c r="I90" s="412"/>
      <c r="J90" s="379"/>
      <c r="K90" s="412"/>
      <c r="L90" s="412"/>
      <c r="M90" s="413">
        <f>IF(AND(J90="Y",OR(B90="Surplus Notes (or similar)",IFERROR(100%=VLOOKUP(D90,'AM23.Param'!$C$61:$P$114, COLUMNS('AM23.Param'!$C$60:$H$60), FALSE),FALSE))),L90,0)</f>
        <v>0</v>
      </c>
      <c r="O90" s="421"/>
      <c r="P90" s="421"/>
      <c r="Q90" s="421"/>
      <c r="R90" s="421"/>
      <c r="S90" s="421"/>
      <c r="T90" s="421"/>
      <c r="U90" s="421"/>
      <c r="V90" s="421"/>
      <c r="W90" s="421"/>
      <c r="X90" s="422" t="str">
        <f t="shared" si="12"/>
        <v>N/A</v>
      </c>
      <c r="Y90" s="422">
        <f t="shared" si="13"/>
        <v>0</v>
      </c>
      <c r="AA90" s="426" t="b">
        <f t="shared" si="14"/>
        <v>0</v>
      </c>
      <c r="AB90" s="426" t="b">
        <f>OR('AM23.Summary'!C$14="",'AM23.Summary'!C$14="Can Be Either",AND('AM23.Summary'!C$14="Must Be Structural",O90="Structural"),AND('AM23.Summary'!C$14="Must be Contractual",O90="Contractual"))</f>
        <v>1</v>
      </c>
      <c r="AC90" s="426" t="b">
        <f>OR('AM23.Summary'!C$15="",'AM23.Summary'!C$15="Can Be Y or N",AND('AM23.Summary'!C$15="Must Be Y",P90="Y"),AND('AM23.Summary'!C$15="Must be N",P90="N"))</f>
        <v>0</v>
      </c>
      <c r="AD90" s="426" t="b">
        <f>OR('AM23.Summary'!C$16="",'AM23.Summary'!C$16="Can Be Y or N",AND('AM23.Summary'!C$16="Must Be Y",Q90="Y"),AND('AM23.Summary'!C$16="Must be N",Q90="N"))</f>
        <v>0</v>
      </c>
      <c r="AE90" s="426" t="b">
        <f>OR('AM23.Summary'!C$17="",'AM23.Summary'!C$17="Can Be Y or N",AND('AM23.Summary'!C$17="Must Be Y",R90="Y"),AND('AM23.Summary'!C$17="Must be N",R90="N"))</f>
        <v>0</v>
      </c>
      <c r="AF90" s="426" t="b">
        <f>OR('AM23.Summary'!C$18="",'AM23.Summary'!C$18="Can Be Y or N",AND('AM23.Summary'!C$18="Must Be Y",S90="Y"),AND('AM23.Summary'!C$18="Must be N",S90="N"))</f>
        <v>1</v>
      </c>
      <c r="AG90" s="426" t="b">
        <f>OR('AM23.Summary'!C$19="",'AM23.Summary'!C$19="Can Be Y or N",AND('AM23.Summary'!C$19="Must Be Y",S90="Y"),AND('AM23.Summary'!C$19="Must be N",S90="N"))</f>
        <v>0</v>
      </c>
      <c r="AH90" s="426" t="b">
        <f>OR('AM23.Summary'!C$20="",'AM23.Summary'!C$20="Can Be Y or N",AND('AM23.Summary'!C$20="Must Be Y",S90="Y"),AND('AM23.Summary'!C$20="Must be N",S90="N"))</f>
        <v>0</v>
      </c>
      <c r="AI90" s="426" t="b">
        <f>OR('AM23.Summary'!C$21="",'AM23.Summary'!C$21="Can Be Y or N",AND('AM23.Summary'!C$21="Must Be Y",S90="Y"),AND('AM23.Summary'!C$21="Must be N",S90="N"))</f>
        <v>1</v>
      </c>
      <c r="AJ90" s="426" t="b">
        <f>OR('AM23.Summary'!C$22="",'AM23.Summary'!C$22="Can Be Y or N",AND('AM23.Summary'!C$22="Must Be Y",S90="Y"),AND('AM23.Summary'!C$22="Must be N",S90="N"))</f>
        <v>1</v>
      </c>
    </row>
    <row r="91" spans="1:36" x14ac:dyDescent="0.2">
      <c r="A91" s="46">
        <v>85</v>
      </c>
      <c r="B91" s="409" t="str">
        <f>IFERROR(VLOOKUP(C91,'AM23.Entity Input'!D$18:F$1017,3,FALSE),"")</f>
        <v/>
      </c>
      <c r="C91" s="410"/>
      <c r="D91" s="379"/>
      <c r="E91" s="410"/>
      <c r="F91" s="411" t="str">
        <f>IFERROR(VLOOKUP(C91,'AM23.Entity Input'!D$18:G$1017,4,FALSE),"")</f>
        <v/>
      </c>
      <c r="G91" s="410"/>
      <c r="H91" s="410"/>
      <c r="I91" s="412"/>
      <c r="J91" s="379"/>
      <c r="K91" s="412"/>
      <c r="L91" s="412"/>
      <c r="M91" s="413">
        <f>IF(AND(J91="Y",OR(B91="Surplus Notes (or similar)",IFERROR(100%=VLOOKUP(D91,'AM23.Param'!$C$61:$P$114, COLUMNS('AM23.Param'!$C$60:$H$60), FALSE),FALSE))),L91,0)</f>
        <v>0</v>
      </c>
      <c r="O91" s="421"/>
      <c r="P91" s="421"/>
      <c r="Q91" s="421"/>
      <c r="R91" s="421"/>
      <c r="S91" s="421"/>
      <c r="T91" s="421"/>
      <c r="U91" s="421"/>
      <c r="V91" s="421"/>
      <c r="W91" s="421"/>
      <c r="X91" s="422" t="str">
        <f t="shared" si="12"/>
        <v>N/A</v>
      </c>
      <c r="Y91" s="422">
        <f t="shared" si="13"/>
        <v>0</v>
      </c>
      <c r="AA91" s="426" t="b">
        <f t="shared" si="14"/>
        <v>0</v>
      </c>
      <c r="AB91" s="426" t="b">
        <f>OR('AM23.Summary'!C$14="",'AM23.Summary'!C$14="Can Be Either",AND('AM23.Summary'!C$14="Must Be Structural",O91="Structural"),AND('AM23.Summary'!C$14="Must be Contractual",O91="Contractual"))</f>
        <v>1</v>
      </c>
      <c r="AC91" s="426" t="b">
        <f>OR('AM23.Summary'!C$15="",'AM23.Summary'!C$15="Can Be Y or N",AND('AM23.Summary'!C$15="Must Be Y",P91="Y"),AND('AM23.Summary'!C$15="Must be N",P91="N"))</f>
        <v>0</v>
      </c>
      <c r="AD91" s="426" t="b">
        <f>OR('AM23.Summary'!C$16="",'AM23.Summary'!C$16="Can Be Y or N",AND('AM23.Summary'!C$16="Must Be Y",Q91="Y"),AND('AM23.Summary'!C$16="Must be N",Q91="N"))</f>
        <v>0</v>
      </c>
      <c r="AE91" s="426" t="b">
        <f>OR('AM23.Summary'!C$17="",'AM23.Summary'!C$17="Can Be Y or N",AND('AM23.Summary'!C$17="Must Be Y",R91="Y"),AND('AM23.Summary'!C$17="Must be N",R91="N"))</f>
        <v>0</v>
      </c>
      <c r="AF91" s="426" t="b">
        <f>OR('AM23.Summary'!C$18="",'AM23.Summary'!C$18="Can Be Y or N",AND('AM23.Summary'!C$18="Must Be Y",S91="Y"),AND('AM23.Summary'!C$18="Must be N",S91="N"))</f>
        <v>1</v>
      </c>
      <c r="AG91" s="426" t="b">
        <f>OR('AM23.Summary'!C$19="",'AM23.Summary'!C$19="Can Be Y or N",AND('AM23.Summary'!C$19="Must Be Y",S91="Y"),AND('AM23.Summary'!C$19="Must be N",S91="N"))</f>
        <v>0</v>
      </c>
      <c r="AH91" s="426" t="b">
        <f>OR('AM23.Summary'!C$20="",'AM23.Summary'!C$20="Can Be Y or N",AND('AM23.Summary'!C$20="Must Be Y",S91="Y"),AND('AM23.Summary'!C$20="Must be N",S91="N"))</f>
        <v>0</v>
      </c>
      <c r="AI91" s="426" t="b">
        <f>OR('AM23.Summary'!C$21="",'AM23.Summary'!C$21="Can Be Y or N",AND('AM23.Summary'!C$21="Must Be Y",S91="Y"),AND('AM23.Summary'!C$21="Must be N",S91="N"))</f>
        <v>1</v>
      </c>
      <c r="AJ91" s="426" t="b">
        <f>OR('AM23.Summary'!C$22="",'AM23.Summary'!C$22="Can Be Y or N",AND('AM23.Summary'!C$22="Must Be Y",S91="Y"),AND('AM23.Summary'!C$22="Must be N",S91="N"))</f>
        <v>1</v>
      </c>
    </row>
    <row r="92" spans="1:36" x14ac:dyDescent="0.2">
      <c r="A92" s="46">
        <v>86</v>
      </c>
      <c r="B92" s="409" t="str">
        <f>IFERROR(VLOOKUP(C92,'AM23.Entity Input'!D$18:F$1017,3,FALSE),"")</f>
        <v/>
      </c>
      <c r="C92" s="410"/>
      <c r="D92" s="379"/>
      <c r="E92" s="410"/>
      <c r="F92" s="411" t="str">
        <f>IFERROR(VLOOKUP(C92,'AM23.Entity Input'!D$18:G$1017,4,FALSE),"")</f>
        <v/>
      </c>
      <c r="G92" s="410"/>
      <c r="H92" s="410"/>
      <c r="I92" s="412"/>
      <c r="J92" s="379"/>
      <c r="K92" s="412"/>
      <c r="L92" s="412"/>
      <c r="M92" s="413">
        <f>IF(AND(J92="Y",OR(B92="Surplus Notes (or similar)",IFERROR(100%=VLOOKUP(D92,'AM23.Param'!$C$61:$P$114, COLUMNS('AM23.Param'!$C$60:$H$60), FALSE),FALSE))),L92,0)</f>
        <v>0</v>
      </c>
      <c r="O92" s="421"/>
      <c r="P92" s="421"/>
      <c r="Q92" s="421"/>
      <c r="R92" s="421"/>
      <c r="S92" s="421"/>
      <c r="T92" s="421"/>
      <c r="U92" s="421"/>
      <c r="V92" s="421"/>
      <c r="W92" s="421"/>
      <c r="X92" s="422" t="str">
        <f t="shared" si="12"/>
        <v>N/A</v>
      </c>
      <c r="Y92" s="422">
        <f t="shared" si="13"/>
        <v>0</v>
      </c>
      <c r="AA92" s="426" t="b">
        <f t="shared" si="14"/>
        <v>0</v>
      </c>
      <c r="AB92" s="426" t="b">
        <f>OR('AM23.Summary'!C$14="",'AM23.Summary'!C$14="Can Be Either",AND('AM23.Summary'!C$14="Must Be Structural",O92="Structural"),AND('AM23.Summary'!C$14="Must be Contractual",O92="Contractual"))</f>
        <v>1</v>
      </c>
      <c r="AC92" s="426" t="b">
        <f>OR('AM23.Summary'!C$15="",'AM23.Summary'!C$15="Can Be Y or N",AND('AM23.Summary'!C$15="Must Be Y",P92="Y"),AND('AM23.Summary'!C$15="Must be N",P92="N"))</f>
        <v>0</v>
      </c>
      <c r="AD92" s="426" t="b">
        <f>OR('AM23.Summary'!C$16="",'AM23.Summary'!C$16="Can Be Y or N",AND('AM23.Summary'!C$16="Must Be Y",Q92="Y"),AND('AM23.Summary'!C$16="Must be N",Q92="N"))</f>
        <v>0</v>
      </c>
      <c r="AE92" s="426" t="b">
        <f>OR('AM23.Summary'!C$17="",'AM23.Summary'!C$17="Can Be Y or N",AND('AM23.Summary'!C$17="Must Be Y",R92="Y"),AND('AM23.Summary'!C$17="Must be N",R92="N"))</f>
        <v>0</v>
      </c>
      <c r="AF92" s="426" t="b">
        <f>OR('AM23.Summary'!C$18="",'AM23.Summary'!C$18="Can Be Y or N",AND('AM23.Summary'!C$18="Must Be Y",S92="Y"),AND('AM23.Summary'!C$18="Must be N",S92="N"))</f>
        <v>1</v>
      </c>
      <c r="AG92" s="426" t="b">
        <f>OR('AM23.Summary'!C$19="",'AM23.Summary'!C$19="Can Be Y or N",AND('AM23.Summary'!C$19="Must Be Y",S92="Y"),AND('AM23.Summary'!C$19="Must be N",S92="N"))</f>
        <v>0</v>
      </c>
      <c r="AH92" s="426" t="b">
        <f>OR('AM23.Summary'!C$20="",'AM23.Summary'!C$20="Can Be Y or N",AND('AM23.Summary'!C$20="Must Be Y",S92="Y"),AND('AM23.Summary'!C$20="Must be N",S92="N"))</f>
        <v>0</v>
      </c>
      <c r="AI92" s="426" t="b">
        <f>OR('AM23.Summary'!C$21="",'AM23.Summary'!C$21="Can Be Y or N",AND('AM23.Summary'!C$21="Must Be Y",S92="Y"),AND('AM23.Summary'!C$21="Must be N",S92="N"))</f>
        <v>1</v>
      </c>
      <c r="AJ92" s="426" t="b">
        <f>OR('AM23.Summary'!C$22="",'AM23.Summary'!C$22="Can Be Y or N",AND('AM23.Summary'!C$22="Must Be Y",S92="Y"),AND('AM23.Summary'!C$22="Must be N",S92="N"))</f>
        <v>1</v>
      </c>
    </row>
    <row r="93" spans="1:36" x14ac:dyDescent="0.2">
      <c r="A93" s="46">
        <v>87</v>
      </c>
      <c r="B93" s="409" t="str">
        <f>IFERROR(VLOOKUP(C93,'AM23.Entity Input'!D$18:F$1017,3,FALSE),"")</f>
        <v/>
      </c>
      <c r="C93" s="410"/>
      <c r="D93" s="379"/>
      <c r="E93" s="410"/>
      <c r="F93" s="411" t="str">
        <f>IFERROR(VLOOKUP(C93,'AM23.Entity Input'!D$18:G$1017,4,FALSE),"")</f>
        <v/>
      </c>
      <c r="G93" s="410"/>
      <c r="H93" s="410"/>
      <c r="I93" s="412"/>
      <c r="J93" s="379"/>
      <c r="K93" s="412"/>
      <c r="L93" s="412"/>
      <c r="M93" s="413">
        <f>IF(AND(J93="Y",OR(B93="Surplus Notes (or similar)",IFERROR(100%=VLOOKUP(D93,'AM23.Param'!$C$61:$P$114, COLUMNS('AM23.Param'!$C$60:$H$60), FALSE),FALSE))),L93,0)</f>
        <v>0</v>
      </c>
      <c r="O93" s="421"/>
      <c r="P93" s="421"/>
      <c r="Q93" s="421"/>
      <c r="R93" s="421"/>
      <c r="S93" s="421"/>
      <c r="T93" s="421"/>
      <c r="U93" s="421"/>
      <c r="V93" s="421"/>
      <c r="W93" s="421"/>
      <c r="X93" s="422" t="str">
        <f t="shared" si="12"/>
        <v>N/A</v>
      </c>
      <c r="Y93" s="422">
        <f t="shared" si="13"/>
        <v>0</v>
      </c>
      <c r="AA93" s="426" t="b">
        <f t="shared" si="14"/>
        <v>0</v>
      </c>
      <c r="AB93" s="426" t="b">
        <f>OR('AM23.Summary'!C$14="",'AM23.Summary'!C$14="Can Be Either",AND('AM23.Summary'!C$14="Must Be Structural",O93="Structural"),AND('AM23.Summary'!C$14="Must be Contractual",O93="Contractual"))</f>
        <v>1</v>
      </c>
      <c r="AC93" s="426" t="b">
        <f>OR('AM23.Summary'!C$15="",'AM23.Summary'!C$15="Can Be Y or N",AND('AM23.Summary'!C$15="Must Be Y",P93="Y"),AND('AM23.Summary'!C$15="Must be N",P93="N"))</f>
        <v>0</v>
      </c>
      <c r="AD93" s="426" t="b">
        <f>OR('AM23.Summary'!C$16="",'AM23.Summary'!C$16="Can Be Y or N",AND('AM23.Summary'!C$16="Must Be Y",Q93="Y"),AND('AM23.Summary'!C$16="Must be N",Q93="N"))</f>
        <v>0</v>
      </c>
      <c r="AE93" s="426" t="b">
        <f>OR('AM23.Summary'!C$17="",'AM23.Summary'!C$17="Can Be Y or N",AND('AM23.Summary'!C$17="Must Be Y",R93="Y"),AND('AM23.Summary'!C$17="Must be N",R93="N"))</f>
        <v>0</v>
      </c>
      <c r="AF93" s="426" t="b">
        <f>OR('AM23.Summary'!C$18="",'AM23.Summary'!C$18="Can Be Y or N",AND('AM23.Summary'!C$18="Must Be Y",S93="Y"),AND('AM23.Summary'!C$18="Must be N",S93="N"))</f>
        <v>1</v>
      </c>
      <c r="AG93" s="426" t="b">
        <f>OR('AM23.Summary'!C$19="",'AM23.Summary'!C$19="Can Be Y or N",AND('AM23.Summary'!C$19="Must Be Y",S93="Y"),AND('AM23.Summary'!C$19="Must be N",S93="N"))</f>
        <v>0</v>
      </c>
      <c r="AH93" s="426" t="b">
        <f>OR('AM23.Summary'!C$20="",'AM23.Summary'!C$20="Can Be Y or N",AND('AM23.Summary'!C$20="Must Be Y",S93="Y"),AND('AM23.Summary'!C$20="Must be N",S93="N"))</f>
        <v>0</v>
      </c>
      <c r="AI93" s="426" t="b">
        <f>OR('AM23.Summary'!C$21="",'AM23.Summary'!C$21="Can Be Y or N",AND('AM23.Summary'!C$21="Must Be Y",S93="Y"),AND('AM23.Summary'!C$21="Must be N",S93="N"))</f>
        <v>1</v>
      </c>
      <c r="AJ93" s="426" t="b">
        <f>OR('AM23.Summary'!C$22="",'AM23.Summary'!C$22="Can Be Y or N",AND('AM23.Summary'!C$22="Must Be Y",S93="Y"),AND('AM23.Summary'!C$22="Must be N",S93="N"))</f>
        <v>1</v>
      </c>
    </row>
    <row r="94" spans="1:36" x14ac:dyDescent="0.2">
      <c r="A94" s="46">
        <v>88</v>
      </c>
      <c r="B94" s="409" t="str">
        <f>IFERROR(VLOOKUP(C94,'AM23.Entity Input'!D$18:F$1017,3,FALSE),"")</f>
        <v/>
      </c>
      <c r="C94" s="410"/>
      <c r="D94" s="379"/>
      <c r="E94" s="410"/>
      <c r="F94" s="411" t="str">
        <f>IFERROR(VLOOKUP(C94,'AM23.Entity Input'!D$18:G$1017,4,FALSE),"")</f>
        <v/>
      </c>
      <c r="G94" s="410"/>
      <c r="H94" s="410"/>
      <c r="I94" s="412"/>
      <c r="J94" s="379"/>
      <c r="K94" s="412"/>
      <c r="L94" s="412"/>
      <c r="M94" s="413">
        <f>IF(AND(J94="Y",OR(B94="Surplus Notes (or similar)",IFERROR(100%=VLOOKUP(D94,'AM23.Param'!$C$61:$P$114, COLUMNS('AM23.Param'!$C$60:$H$60), FALSE),FALSE))),L94,0)</f>
        <v>0</v>
      </c>
      <c r="O94" s="421"/>
      <c r="P94" s="421"/>
      <c r="Q94" s="421"/>
      <c r="R94" s="421"/>
      <c r="S94" s="421"/>
      <c r="T94" s="421"/>
      <c r="U94" s="421"/>
      <c r="V94" s="421"/>
      <c r="W94" s="421"/>
      <c r="X94" s="422" t="str">
        <f t="shared" si="12"/>
        <v>N/A</v>
      </c>
      <c r="Y94" s="422">
        <f t="shared" si="13"/>
        <v>0</v>
      </c>
      <c r="AA94" s="426" t="b">
        <f t="shared" si="14"/>
        <v>0</v>
      </c>
      <c r="AB94" s="426" t="b">
        <f>OR('AM23.Summary'!C$14="",'AM23.Summary'!C$14="Can Be Either",AND('AM23.Summary'!C$14="Must Be Structural",O94="Structural"),AND('AM23.Summary'!C$14="Must be Contractual",O94="Contractual"))</f>
        <v>1</v>
      </c>
      <c r="AC94" s="426" t="b">
        <f>OR('AM23.Summary'!C$15="",'AM23.Summary'!C$15="Can Be Y or N",AND('AM23.Summary'!C$15="Must Be Y",P94="Y"),AND('AM23.Summary'!C$15="Must be N",P94="N"))</f>
        <v>0</v>
      </c>
      <c r="AD94" s="426" t="b">
        <f>OR('AM23.Summary'!C$16="",'AM23.Summary'!C$16="Can Be Y or N",AND('AM23.Summary'!C$16="Must Be Y",Q94="Y"),AND('AM23.Summary'!C$16="Must be N",Q94="N"))</f>
        <v>0</v>
      </c>
      <c r="AE94" s="426" t="b">
        <f>OR('AM23.Summary'!C$17="",'AM23.Summary'!C$17="Can Be Y or N",AND('AM23.Summary'!C$17="Must Be Y",R94="Y"),AND('AM23.Summary'!C$17="Must be N",R94="N"))</f>
        <v>0</v>
      </c>
      <c r="AF94" s="426" t="b">
        <f>OR('AM23.Summary'!C$18="",'AM23.Summary'!C$18="Can Be Y or N",AND('AM23.Summary'!C$18="Must Be Y",S94="Y"),AND('AM23.Summary'!C$18="Must be N",S94="N"))</f>
        <v>1</v>
      </c>
      <c r="AG94" s="426" t="b">
        <f>OR('AM23.Summary'!C$19="",'AM23.Summary'!C$19="Can Be Y or N",AND('AM23.Summary'!C$19="Must Be Y",S94="Y"),AND('AM23.Summary'!C$19="Must be N",S94="N"))</f>
        <v>0</v>
      </c>
      <c r="AH94" s="426" t="b">
        <f>OR('AM23.Summary'!C$20="",'AM23.Summary'!C$20="Can Be Y or N",AND('AM23.Summary'!C$20="Must Be Y",S94="Y"),AND('AM23.Summary'!C$20="Must be N",S94="N"))</f>
        <v>0</v>
      </c>
      <c r="AI94" s="426" t="b">
        <f>OR('AM23.Summary'!C$21="",'AM23.Summary'!C$21="Can Be Y or N",AND('AM23.Summary'!C$21="Must Be Y",S94="Y"),AND('AM23.Summary'!C$21="Must be N",S94="N"))</f>
        <v>1</v>
      </c>
      <c r="AJ94" s="426" t="b">
        <f>OR('AM23.Summary'!C$22="",'AM23.Summary'!C$22="Can Be Y or N",AND('AM23.Summary'!C$22="Must Be Y",S94="Y"),AND('AM23.Summary'!C$22="Must be N",S94="N"))</f>
        <v>1</v>
      </c>
    </row>
    <row r="95" spans="1:36" x14ac:dyDescent="0.2">
      <c r="A95" s="46">
        <v>89</v>
      </c>
      <c r="B95" s="409" t="str">
        <f>IFERROR(VLOOKUP(C95,'AM23.Entity Input'!D$18:F$1017,3,FALSE),"")</f>
        <v/>
      </c>
      <c r="C95" s="410"/>
      <c r="D95" s="379"/>
      <c r="E95" s="410"/>
      <c r="F95" s="411" t="str">
        <f>IFERROR(VLOOKUP(C95,'AM23.Entity Input'!D$18:G$1017,4,FALSE),"")</f>
        <v/>
      </c>
      <c r="G95" s="410"/>
      <c r="H95" s="410"/>
      <c r="I95" s="412"/>
      <c r="J95" s="379"/>
      <c r="K95" s="412"/>
      <c r="L95" s="412"/>
      <c r="M95" s="413">
        <f>IF(AND(J95="Y",OR(B95="Surplus Notes (or similar)",IFERROR(100%=VLOOKUP(D95,'AM23.Param'!$C$61:$P$114, COLUMNS('AM23.Param'!$C$60:$H$60), FALSE),FALSE))),L95,0)</f>
        <v>0</v>
      </c>
      <c r="O95" s="421"/>
      <c r="P95" s="421"/>
      <c r="Q95" s="421"/>
      <c r="R95" s="421"/>
      <c r="S95" s="421"/>
      <c r="T95" s="421"/>
      <c r="U95" s="421"/>
      <c r="V95" s="421"/>
      <c r="W95" s="421"/>
      <c r="X95" s="422" t="str">
        <f t="shared" si="12"/>
        <v>N/A</v>
      </c>
      <c r="Y95" s="422">
        <f t="shared" si="13"/>
        <v>0</v>
      </c>
      <c r="AA95" s="426" t="b">
        <f t="shared" si="14"/>
        <v>0</v>
      </c>
      <c r="AB95" s="426" t="b">
        <f>OR('AM23.Summary'!C$14="",'AM23.Summary'!C$14="Can Be Either",AND('AM23.Summary'!C$14="Must Be Structural",O95="Structural"),AND('AM23.Summary'!C$14="Must be Contractual",O95="Contractual"))</f>
        <v>1</v>
      </c>
      <c r="AC95" s="426" t="b">
        <f>OR('AM23.Summary'!C$15="",'AM23.Summary'!C$15="Can Be Y or N",AND('AM23.Summary'!C$15="Must Be Y",P95="Y"),AND('AM23.Summary'!C$15="Must be N",P95="N"))</f>
        <v>0</v>
      </c>
      <c r="AD95" s="426" t="b">
        <f>OR('AM23.Summary'!C$16="",'AM23.Summary'!C$16="Can Be Y or N",AND('AM23.Summary'!C$16="Must Be Y",Q95="Y"),AND('AM23.Summary'!C$16="Must be N",Q95="N"))</f>
        <v>0</v>
      </c>
      <c r="AE95" s="426" t="b">
        <f>OR('AM23.Summary'!C$17="",'AM23.Summary'!C$17="Can Be Y or N",AND('AM23.Summary'!C$17="Must Be Y",R95="Y"),AND('AM23.Summary'!C$17="Must be N",R95="N"))</f>
        <v>0</v>
      </c>
      <c r="AF95" s="426" t="b">
        <f>OR('AM23.Summary'!C$18="",'AM23.Summary'!C$18="Can Be Y or N",AND('AM23.Summary'!C$18="Must Be Y",S95="Y"),AND('AM23.Summary'!C$18="Must be N",S95="N"))</f>
        <v>1</v>
      </c>
      <c r="AG95" s="426" t="b">
        <f>OR('AM23.Summary'!C$19="",'AM23.Summary'!C$19="Can Be Y or N",AND('AM23.Summary'!C$19="Must Be Y",S95="Y"),AND('AM23.Summary'!C$19="Must be N",S95="N"))</f>
        <v>0</v>
      </c>
      <c r="AH95" s="426" t="b">
        <f>OR('AM23.Summary'!C$20="",'AM23.Summary'!C$20="Can Be Y or N",AND('AM23.Summary'!C$20="Must Be Y",S95="Y"),AND('AM23.Summary'!C$20="Must be N",S95="N"))</f>
        <v>0</v>
      </c>
      <c r="AI95" s="426" t="b">
        <f>OR('AM23.Summary'!C$21="",'AM23.Summary'!C$21="Can Be Y or N",AND('AM23.Summary'!C$21="Must Be Y",S95="Y"),AND('AM23.Summary'!C$21="Must be N",S95="N"))</f>
        <v>1</v>
      </c>
      <c r="AJ95" s="426" t="b">
        <f>OR('AM23.Summary'!C$22="",'AM23.Summary'!C$22="Can Be Y or N",AND('AM23.Summary'!C$22="Must Be Y",S95="Y"),AND('AM23.Summary'!C$22="Must be N",S95="N"))</f>
        <v>1</v>
      </c>
    </row>
    <row r="96" spans="1:36" x14ac:dyDescent="0.2">
      <c r="A96" s="46">
        <v>90</v>
      </c>
      <c r="B96" s="409" t="str">
        <f>IFERROR(VLOOKUP(C96,'AM23.Entity Input'!D$18:F$1017,3,FALSE),"")</f>
        <v/>
      </c>
      <c r="C96" s="410"/>
      <c r="D96" s="379"/>
      <c r="E96" s="410"/>
      <c r="F96" s="411" t="str">
        <f>IFERROR(VLOOKUP(C96,'AM23.Entity Input'!D$18:G$1017,4,FALSE),"")</f>
        <v/>
      </c>
      <c r="G96" s="410"/>
      <c r="H96" s="410"/>
      <c r="I96" s="412"/>
      <c r="J96" s="379"/>
      <c r="K96" s="412"/>
      <c r="L96" s="412"/>
      <c r="M96" s="413">
        <f>IF(AND(J96="Y",OR(B96="Surplus Notes (or similar)",IFERROR(100%=VLOOKUP(D96,'AM23.Param'!$C$61:$P$114, COLUMNS('AM23.Param'!$C$60:$H$60), FALSE),FALSE))),L96,0)</f>
        <v>0</v>
      </c>
      <c r="O96" s="421"/>
      <c r="P96" s="421"/>
      <c r="Q96" s="421"/>
      <c r="R96" s="421"/>
      <c r="S96" s="421"/>
      <c r="T96" s="421"/>
      <c r="U96" s="421"/>
      <c r="V96" s="421"/>
      <c r="W96" s="421"/>
      <c r="X96" s="422" t="str">
        <f t="shared" si="12"/>
        <v>N/A</v>
      </c>
      <c r="Y96" s="422">
        <f t="shared" si="13"/>
        <v>0</v>
      </c>
      <c r="AA96" s="426" t="b">
        <f t="shared" si="14"/>
        <v>0</v>
      </c>
      <c r="AB96" s="426" t="b">
        <f>OR('AM23.Summary'!C$14="",'AM23.Summary'!C$14="Can Be Either",AND('AM23.Summary'!C$14="Must Be Structural",O96="Structural"),AND('AM23.Summary'!C$14="Must be Contractual",O96="Contractual"))</f>
        <v>1</v>
      </c>
      <c r="AC96" s="426" t="b">
        <f>OR('AM23.Summary'!C$15="",'AM23.Summary'!C$15="Can Be Y or N",AND('AM23.Summary'!C$15="Must Be Y",P96="Y"),AND('AM23.Summary'!C$15="Must be N",P96="N"))</f>
        <v>0</v>
      </c>
      <c r="AD96" s="426" t="b">
        <f>OR('AM23.Summary'!C$16="",'AM23.Summary'!C$16="Can Be Y or N",AND('AM23.Summary'!C$16="Must Be Y",Q96="Y"),AND('AM23.Summary'!C$16="Must be N",Q96="N"))</f>
        <v>0</v>
      </c>
      <c r="AE96" s="426" t="b">
        <f>OR('AM23.Summary'!C$17="",'AM23.Summary'!C$17="Can Be Y or N",AND('AM23.Summary'!C$17="Must Be Y",R96="Y"),AND('AM23.Summary'!C$17="Must be N",R96="N"))</f>
        <v>0</v>
      </c>
      <c r="AF96" s="426" t="b">
        <f>OR('AM23.Summary'!C$18="",'AM23.Summary'!C$18="Can Be Y or N",AND('AM23.Summary'!C$18="Must Be Y",S96="Y"),AND('AM23.Summary'!C$18="Must be N",S96="N"))</f>
        <v>1</v>
      </c>
      <c r="AG96" s="426" t="b">
        <f>OR('AM23.Summary'!C$19="",'AM23.Summary'!C$19="Can Be Y or N",AND('AM23.Summary'!C$19="Must Be Y",S96="Y"),AND('AM23.Summary'!C$19="Must be N",S96="N"))</f>
        <v>0</v>
      </c>
      <c r="AH96" s="426" t="b">
        <f>OR('AM23.Summary'!C$20="",'AM23.Summary'!C$20="Can Be Y or N",AND('AM23.Summary'!C$20="Must Be Y",S96="Y"),AND('AM23.Summary'!C$20="Must be N",S96="N"))</f>
        <v>0</v>
      </c>
      <c r="AI96" s="426" t="b">
        <f>OR('AM23.Summary'!C$21="",'AM23.Summary'!C$21="Can Be Y or N",AND('AM23.Summary'!C$21="Must Be Y",S96="Y"),AND('AM23.Summary'!C$21="Must be N",S96="N"))</f>
        <v>1</v>
      </c>
      <c r="AJ96" s="426" t="b">
        <f>OR('AM23.Summary'!C$22="",'AM23.Summary'!C$22="Can Be Y or N",AND('AM23.Summary'!C$22="Must Be Y",S96="Y"),AND('AM23.Summary'!C$22="Must be N",S96="N"))</f>
        <v>1</v>
      </c>
    </row>
    <row r="97" spans="1:36" x14ac:dyDescent="0.2">
      <c r="A97" s="46">
        <v>91</v>
      </c>
      <c r="B97" s="409" t="str">
        <f>IFERROR(VLOOKUP(C97,'AM23.Entity Input'!D$18:F$1017,3,FALSE),"")</f>
        <v/>
      </c>
      <c r="C97" s="410"/>
      <c r="D97" s="379"/>
      <c r="E97" s="410"/>
      <c r="F97" s="411" t="str">
        <f>IFERROR(VLOOKUP(C97,'AM23.Entity Input'!D$18:G$1017,4,FALSE),"")</f>
        <v/>
      </c>
      <c r="G97" s="410"/>
      <c r="H97" s="410"/>
      <c r="I97" s="412"/>
      <c r="J97" s="379"/>
      <c r="K97" s="412"/>
      <c r="L97" s="412"/>
      <c r="M97" s="413">
        <f>IF(AND(J97="Y",OR(B97="Surplus Notes (or similar)",IFERROR(100%=VLOOKUP(D97,'AM23.Param'!$C$61:$P$114, COLUMNS('AM23.Param'!$C$60:$H$60), FALSE),FALSE))),L97,0)</f>
        <v>0</v>
      </c>
      <c r="O97" s="421"/>
      <c r="P97" s="421"/>
      <c r="Q97" s="421"/>
      <c r="R97" s="421"/>
      <c r="S97" s="421"/>
      <c r="T97" s="421"/>
      <c r="U97" s="421"/>
      <c r="V97" s="421"/>
      <c r="W97" s="421"/>
      <c r="X97" s="422" t="str">
        <f t="shared" si="12"/>
        <v>N/A</v>
      </c>
      <c r="Y97" s="422">
        <f t="shared" si="13"/>
        <v>0</v>
      </c>
      <c r="AA97" s="426" t="b">
        <f t="shared" si="14"/>
        <v>0</v>
      </c>
      <c r="AB97" s="426" t="b">
        <f>OR('AM23.Summary'!C$14="",'AM23.Summary'!C$14="Can Be Either",AND('AM23.Summary'!C$14="Must Be Structural",O97="Structural"),AND('AM23.Summary'!C$14="Must be Contractual",O97="Contractual"))</f>
        <v>1</v>
      </c>
      <c r="AC97" s="426" t="b">
        <f>OR('AM23.Summary'!C$15="",'AM23.Summary'!C$15="Can Be Y or N",AND('AM23.Summary'!C$15="Must Be Y",P97="Y"),AND('AM23.Summary'!C$15="Must be N",P97="N"))</f>
        <v>0</v>
      </c>
      <c r="AD97" s="426" t="b">
        <f>OR('AM23.Summary'!C$16="",'AM23.Summary'!C$16="Can Be Y or N",AND('AM23.Summary'!C$16="Must Be Y",Q97="Y"),AND('AM23.Summary'!C$16="Must be N",Q97="N"))</f>
        <v>0</v>
      </c>
      <c r="AE97" s="426" t="b">
        <f>OR('AM23.Summary'!C$17="",'AM23.Summary'!C$17="Can Be Y or N",AND('AM23.Summary'!C$17="Must Be Y",R97="Y"),AND('AM23.Summary'!C$17="Must be N",R97="N"))</f>
        <v>0</v>
      </c>
      <c r="AF97" s="426" t="b">
        <f>OR('AM23.Summary'!C$18="",'AM23.Summary'!C$18="Can Be Y or N",AND('AM23.Summary'!C$18="Must Be Y",S97="Y"),AND('AM23.Summary'!C$18="Must be N",S97="N"))</f>
        <v>1</v>
      </c>
      <c r="AG97" s="426" t="b">
        <f>OR('AM23.Summary'!C$19="",'AM23.Summary'!C$19="Can Be Y or N",AND('AM23.Summary'!C$19="Must Be Y",S97="Y"),AND('AM23.Summary'!C$19="Must be N",S97="N"))</f>
        <v>0</v>
      </c>
      <c r="AH97" s="426" t="b">
        <f>OR('AM23.Summary'!C$20="",'AM23.Summary'!C$20="Can Be Y or N",AND('AM23.Summary'!C$20="Must Be Y",S97="Y"),AND('AM23.Summary'!C$20="Must be N",S97="N"))</f>
        <v>0</v>
      </c>
      <c r="AI97" s="426" t="b">
        <f>OR('AM23.Summary'!C$21="",'AM23.Summary'!C$21="Can Be Y or N",AND('AM23.Summary'!C$21="Must Be Y",S97="Y"),AND('AM23.Summary'!C$21="Must be N",S97="N"))</f>
        <v>1</v>
      </c>
      <c r="AJ97" s="426" t="b">
        <f>OR('AM23.Summary'!C$22="",'AM23.Summary'!C$22="Can Be Y or N",AND('AM23.Summary'!C$22="Must Be Y",S97="Y"),AND('AM23.Summary'!C$22="Must be N",S97="N"))</f>
        <v>1</v>
      </c>
    </row>
    <row r="98" spans="1:36" x14ac:dyDescent="0.2">
      <c r="A98" s="46">
        <v>92</v>
      </c>
      <c r="B98" s="409" t="str">
        <f>IFERROR(VLOOKUP(C98,'AM23.Entity Input'!D$18:F$1017,3,FALSE),"")</f>
        <v/>
      </c>
      <c r="C98" s="410"/>
      <c r="D98" s="379"/>
      <c r="E98" s="410"/>
      <c r="F98" s="411" t="str">
        <f>IFERROR(VLOOKUP(C98,'AM23.Entity Input'!D$18:G$1017,4,FALSE),"")</f>
        <v/>
      </c>
      <c r="G98" s="410"/>
      <c r="H98" s="410"/>
      <c r="I98" s="412"/>
      <c r="J98" s="379"/>
      <c r="K98" s="412"/>
      <c r="L98" s="412"/>
      <c r="M98" s="413">
        <f>IF(AND(J98="Y",OR(B98="Surplus Notes (or similar)",IFERROR(100%=VLOOKUP(D98,'AM23.Param'!$C$61:$P$114, COLUMNS('AM23.Param'!$C$60:$H$60), FALSE),FALSE))),L98,0)</f>
        <v>0</v>
      </c>
      <c r="O98" s="421"/>
      <c r="P98" s="421"/>
      <c r="Q98" s="421"/>
      <c r="R98" s="421"/>
      <c r="S98" s="421"/>
      <c r="T98" s="421"/>
      <c r="U98" s="421"/>
      <c r="V98" s="421"/>
      <c r="W98" s="421"/>
      <c r="X98" s="422" t="str">
        <f t="shared" si="12"/>
        <v>N/A</v>
      </c>
      <c r="Y98" s="422">
        <f t="shared" si="13"/>
        <v>0</v>
      </c>
      <c r="AA98" s="426" t="b">
        <f t="shared" si="14"/>
        <v>0</v>
      </c>
      <c r="AB98" s="426" t="b">
        <f>OR('AM23.Summary'!C$14="",'AM23.Summary'!C$14="Can Be Either",AND('AM23.Summary'!C$14="Must Be Structural",O98="Structural"),AND('AM23.Summary'!C$14="Must be Contractual",O98="Contractual"))</f>
        <v>1</v>
      </c>
      <c r="AC98" s="426" t="b">
        <f>OR('AM23.Summary'!C$15="",'AM23.Summary'!C$15="Can Be Y or N",AND('AM23.Summary'!C$15="Must Be Y",P98="Y"),AND('AM23.Summary'!C$15="Must be N",P98="N"))</f>
        <v>0</v>
      </c>
      <c r="AD98" s="426" t="b">
        <f>OR('AM23.Summary'!C$16="",'AM23.Summary'!C$16="Can Be Y or N",AND('AM23.Summary'!C$16="Must Be Y",Q98="Y"),AND('AM23.Summary'!C$16="Must be N",Q98="N"))</f>
        <v>0</v>
      </c>
      <c r="AE98" s="426" t="b">
        <f>OR('AM23.Summary'!C$17="",'AM23.Summary'!C$17="Can Be Y or N",AND('AM23.Summary'!C$17="Must Be Y",R98="Y"),AND('AM23.Summary'!C$17="Must be N",R98="N"))</f>
        <v>0</v>
      </c>
      <c r="AF98" s="426" t="b">
        <f>OR('AM23.Summary'!C$18="",'AM23.Summary'!C$18="Can Be Y or N",AND('AM23.Summary'!C$18="Must Be Y",S98="Y"),AND('AM23.Summary'!C$18="Must be N",S98="N"))</f>
        <v>1</v>
      </c>
      <c r="AG98" s="426" t="b">
        <f>OR('AM23.Summary'!C$19="",'AM23.Summary'!C$19="Can Be Y or N",AND('AM23.Summary'!C$19="Must Be Y",S98="Y"),AND('AM23.Summary'!C$19="Must be N",S98="N"))</f>
        <v>0</v>
      </c>
      <c r="AH98" s="426" t="b">
        <f>OR('AM23.Summary'!C$20="",'AM23.Summary'!C$20="Can Be Y or N",AND('AM23.Summary'!C$20="Must Be Y",S98="Y"),AND('AM23.Summary'!C$20="Must be N",S98="N"))</f>
        <v>0</v>
      </c>
      <c r="AI98" s="426" t="b">
        <f>OR('AM23.Summary'!C$21="",'AM23.Summary'!C$21="Can Be Y or N",AND('AM23.Summary'!C$21="Must Be Y",S98="Y"),AND('AM23.Summary'!C$21="Must be N",S98="N"))</f>
        <v>1</v>
      </c>
      <c r="AJ98" s="426" t="b">
        <f>OR('AM23.Summary'!C$22="",'AM23.Summary'!C$22="Can Be Y or N",AND('AM23.Summary'!C$22="Must Be Y",S98="Y"),AND('AM23.Summary'!C$22="Must be N",S98="N"))</f>
        <v>1</v>
      </c>
    </row>
    <row r="99" spans="1:36" x14ac:dyDescent="0.2">
      <c r="A99" s="46">
        <v>93</v>
      </c>
      <c r="B99" s="409" t="str">
        <f>IFERROR(VLOOKUP(C99,'AM23.Entity Input'!D$18:F$1017,3,FALSE),"")</f>
        <v/>
      </c>
      <c r="C99" s="410"/>
      <c r="D99" s="379"/>
      <c r="E99" s="410"/>
      <c r="F99" s="411" t="str">
        <f>IFERROR(VLOOKUP(C99,'AM23.Entity Input'!D$18:G$1017,4,FALSE),"")</f>
        <v/>
      </c>
      <c r="G99" s="410"/>
      <c r="H99" s="410"/>
      <c r="I99" s="412"/>
      <c r="J99" s="379"/>
      <c r="K99" s="412"/>
      <c r="L99" s="412"/>
      <c r="M99" s="413">
        <f>IF(AND(J99="Y",OR(B99="Surplus Notes (or similar)",IFERROR(100%=VLOOKUP(D99,'AM23.Param'!$C$61:$P$114, COLUMNS('AM23.Param'!$C$60:$H$60), FALSE),FALSE))),L99,0)</f>
        <v>0</v>
      </c>
      <c r="O99" s="421"/>
      <c r="P99" s="421"/>
      <c r="Q99" s="421"/>
      <c r="R99" s="421"/>
      <c r="S99" s="421"/>
      <c r="T99" s="421"/>
      <c r="U99" s="421"/>
      <c r="V99" s="421"/>
      <c r="W99" s="421"/>
      <c r="X99" s="422" t="str">
        <f t="shared" si="12"/>
        <v>N/A</v>
      </c>
      <c r="Y99" s="422">
        <f t="shared" si="13"/>
        <v>0</v>
      </c>
      <c r="AA99" s="426" t="b">
        <f t="shared" si="14"/>
        <v>0</v>
      </c>
      <c r="AB99" s="426" t="b">
        <f>OR('AM23.Summary'!C$14="",'AM23.Summary'!C$14="Can Be Either",AND('AM23.Summary'!C$14="Must Be Structural",O99="Structural"),AND('AM23.Summary'!C$14="Must be Contractual",O99="Contractual"))</f>
        <v>1</v>
      </c>
      <c r="AC99" s="426" t="b">
        <f>OR('AM23.Summary'!C$15="",'AM23.Summary'!C$15="Can Be Y or N",AND('AM23.Summary'!C$15="Must Be Y",P99="Y"),AND('AM23.Summary'!C$15="Must be N",P99="N"))</f>
        <v>0</v>
      </c>
      <c r="AD99" s="426" t="b">
        <f>OR('AM23.Summary'!C$16="",'AM23.Summary'!C$16="Can Be Y or N",AND('AM23.Summary'!C$16="Must Be Y",Q99="Y"),AND('AM23.Summary'!C$16="Must be N",Q99="N"))</f>
        <v>0</v>
      </c>
      <c r="AE99" s="426" t="b">
        <f>OR('AM23.Summary'!C$17="",'AM23.Summary'!C$17="Can Be Y or N",AND('AM23.Summary'!C$17="Must Be Y",R99="Y"),AND('AM23.Summary'!C$17="Must be N",R99="N"))</f>
        <v>0</v>
      </c>
      <c r="AF99" s="426" t="b">
        <f>OR('AM23.Summary'!C$18="",'AM23.Summary'!C$18="Can Be Y or N",AND('AM23.Summary'!C$18="Must Be Y",S99="Y"),AND('AM23.Summary'!C$18="Must be N",S99="N"))</f>
        <v>1</v>
      </c>
      <c r="AG99" s="426" t="b">
        <f>OR('AM23.Summary'!C$19="",'AM23.Summary'!C$19="Can Be Y or N",AND('AM23.Summary'!C$19="Must Be Y",S99="Y"),AND('AM23.Summary'!C$19="Must be N",S99="N"))</f>
        <v>0</v>
      </c>
      <c r="AH99" s="426" t="b">
        <f>OR('AM23.Summary'!C$20="",'AM23.Summary'!C$20="Can Be Y or N",AND('AM23.Summary'!C$20="Must Be Y",S99="Y"),AND('AM23.Summary'!C$20="Must be N",S99="N"))</f>
        <v>0</v>
      </c>
      <c r="AI99" s="426" t="b">
        <f>OR('AM23.Summary'!C$21="",'AM23.Summary'!C$21="Can Be Y or N",AND('AM23.Summary'!C$21="Must Be Y",S99="Y"),AND('AM23.Summary'!C$21="Must be N",S99="N"))</f>
        <v>1</v>
      </c>
      <c r="AJ99" s="426" t="b">
        <f>OR('AM23.Summary'!C$22="",'AM23.Summary'!C$22="Can Be Y or N",AND('AM23.Summary'!C$22="Must Be Y",S99="Y"),AND('AM23.Summary'!C$22="Must be N",S99="N"))</f>
        <v>1</v>
      </c>
    </row>
    <row r="100" spans="1:36" x14ac:dyDescent="0.2">
      <c r="A100" s="46">
        <v>94</v>
      </c>
      <c r="B100" s="409" t="str">
        <f>IFERROR(VLOOKUP(C100,'AM23.Entity Input'!D$18:F$1017,3,FALSE),"")</f>
        <v/>
      </c>
      <c r="C100" s="410"/>
      <c r="D100" s="379"/>
      <c r="E100" s="410"/>
      <c r="F100" s="411" t="str">
        <f>IFERROR(VLOOKUP(C100,'AM23.Entity Input'!D$18:G$1017,4,FALSE),"")</f>
        <v/>
      </c>
      <c r="G100" s="410"/>
      <c r="H100" s="410"/>
      <c r="I100" s="412"/>
      <c r="J100" s="379"/>
      <c r="K100" s="412"/>
      <c r="L100" s="412"/>
      <c r="M100" s="413">
        <f>IF(AND(J100="Y",OR(B100="Surplus Notes (or similar)",IFERROR(100%=VLOOKUP(D100,'AM23.Param'!$C$61:$P$114, COLUMNS('AM23.Param'!$C$60:$H$60), FALSE),FALSE))),L100,0)</f>
        <v>0</v>
      </c>
      <c r="O100" s="421"/>
      <c r="P100" s="421"/>
      <c r="Q100" s="421"/>
      <c r="R100" s="421"/>
      <c r="S100" s="421"/>
      <c r="T100" s="421"/>
      <c r="U100" s="421"/>
      <c r="V100" s="421"/>
      <c r="W100" s="421"/>
      <c r="X100" s="422" t="str">
        <f t="shared" si="12"/>
        <v>N/A</v>
      </c>
      <c r="Y100" s="422">
        <f t="shared" si="13"/>
        <v>0</v>
      </c>
      <c r="AA100" s="426" t="b">
        <f t="shared" si="14"/>
        <v>0</v>
      </c>
      <c r="AB100" s="426" t="b">
        <f>OR('AM23.Summary'!C$14="",'AM23.Summary'!C$14="Can Be Either",AND('AM23.Summary'!C$14="Must Be Structural",O100="Structural"),AND('AM23.Summary'!C$14="Must be Contractual",O100="Contractual"))</f>
        <v>1</v>
      </c>
      <c r="AC100" s="426" t="b">
        <f>OR('AM23.Summary'!C$15="",'AM23.Summary'!C$15="Can Be Y or N",AND('AM23.Summary'!C$15="Must Be Y",P100="Y"),AND('AM23.Summary'!C$15="Must be N",P100="N"))</f>
        <v>0</v>
      </c>
      <c r="AD100" s="426" t="b">
        <f>OR('AM23.Summary'!C$16="",'AM23.Summary'!C$16="Can Be Y or N",AND('AM23.Summary'!C$16="Must Be Y",Q100="Y"),AND('AM23.Summary'!C$16="Must be N",Q100="N"))</f>
        <v>0</v>
      </c>
      <c r="AE100" s="426" t="b">
        <f>OR('AM23.Summary'!C$17="",'AM23.Summary'!C$17="Can Be Y or N",AND('AM23.Summary'!C$17="Must Be Y",R100="Y"),AND('AM23.Summary'!C$17="Must be N",R100="N"))</f>
        <v>0</v>
      </c>
      <c r="AF100" s="426" t="b">
        <f>OR('AM23.Summary'!C$18="",'AM23.Summary'!C$18="Can Be Y or N",AND('AM23.Summary'!C$18="Must Be Y",S100="Y"),AND('AM23.Summary'!C$18="Must be N",S100="N"))</f>
        <v>1</v>
      </c>
      <c r="AG100" s="426" t="b">
        <f>OR('AM23.Summary'!C$19="",'AM23.Summary'!C$19="Can Be Y or N",AND('AM23.Summary'!C$19="Must Be Y",S100="Y"),AND('AM23.Summary'!C$19="Must be N",S100="N"))</f>
        <v>0</v>
      </c>
      <c r="AH100" s="426" t="b">
        <f>OR('AM23.Summary'!C$20="",'AM23.Summary'!C$20="Can Be Y or N",AND('AM23.Summary'!C$20="Must Be Y",S100="Y"),AND('AM23.Summary'!C$20="Must be N",S100="N"))</f>
        <v>0</v>
      </c>
      <c r="AI100" s="426" t="b">
        <f>OR('AM23.Summary'!C$21="",'AM23.Summary'!C$21="Can Be Y or N",AND('AM23.Summary'!C$21="Must Be Y",S100="Y"),AND('AM23.Summary'!C$21="Must be N",S100="N"))</f>
        <v>1</v>
      </c>
      <c r="AJ100" s="426" t="b">
        <f>OR('AM23.Summary'!C$22="",'AM23.Summary'!C$22="Can Be Y or N",AND('AM23.Summary'!C$22="Must Be Y",S100="Y"),AND('AM23.Summary'!C$22="Must be N",S100="N"))</f>
        <v>1</v>
      </c>
    </row>
    <row r="101" spans="1:36" x14ac:dyDescent="0.2">
      <c r="A101" s="46">
        <v>95</v>
      </c>
      <c r="B101" s="409" t="str">
        <f>IFERROR(VLOOKUP(C101,'AM23.Entity Input'!D$18:F$1017,3,FALSE),"")</f>
        <v/>
      </c>
      <c r="C101" s="410"/>
      <c r="D101" s="379"/>
      <c r="E101" s="410"/>
      <c r="F101" s="411" t="str">
        <f>IFERROR(VLOOKUP(C101,'AM23.Entity Input'!D$18:G$1017,4,FALSE),"")</f>
        <v/>
      </c>
      <c r="G101" s="410"/>
      <c r="H101" s="410"/>
      <c r="I101" s="412"/>
      <c r="J101" s="379"/>
      <c r="K101" s="412"/>
      <c r="L101" s="412"/>
      <c r="M101" s="413">
        <f>IF(AND(J101="Y",OR(B101="Surplus Notes (or similar)",IFERROR(100%=VLOOKUP(D101,'AM23.Param'!$C$61:$P$114, COLUMNS('AM23.Param'!$C$60:$H$60), FALSE),FALSE))),L101,0)</f>
        <v>0</v>
      </c>
      <c r="O101" s="421"/>
      <c r="P101" s="421"/>
      <c r="Q101" s="421"/>
      <c r="R101" s="421"/>
      <c r="S101" s="421"/>
      <c r="T101" s="421"/>
      <c r="U101" s="421"/>
      <c r="V101" s="421"/>
      <c r="W101" s="421"/>
      <c r="X101" s="422" t="str">
        <f t="shared" si="12"/>
        <v>N/A</v>
      </c>
      <c r="Y101" s="422">
        <f t="shared" si="13"/>
        <v>0</v>
      </c>
      <c r="AA101" s="426" t="b">
        <f t="shared" si="14"/>
        <v>0</v>
      </c>
      <c r="AB101" s="426" t="b">
        <f>OR('AM23.Summary'!C$14="",'AM23.Summary'!C$14="Can Be Either",AND('AM23.Summary'!C$14="Must Be Structural",O101="Structural"),AND('AM23.Summary'!C$14="Must be Contractual",O101="Contractual"))</f>
        <v>1</v>
      </c>
      <c r="AC101" s="426" t="b">
        <f>OR('AM23.Summary'!C$15="",'AM23.Summary'!C$15="Can Be Y or N",AND('AM23.Summary'!C$15="Must Be Y",P101="Y"),AND('AM23.Summary'!C$15="Must be N",P101="N"))</f>
        <v>0</v>
      </c>
      <c r="AD101" s="426" t="b">
        <f>OR('AM23.Summary'!C$16="",'AM23.Summary'!C$16="Can Be Y or N",AND('AM23.Summary'!C$16="Must Be Y",Q101="Y"),AND('AM23.Summary'!C$16="Must be N",Q101="N"))</f>
        <v>0</v>
      </c>
      <c r="AE101" s="426" t="b">
        <f>OR('AM23.Summary'!C$17="",'AM23.Summary'!C$17="Can Be Y or N",AND('AM23.Summary'!C$17="Must Be Y",R101="Y"),AND('AM23.Summary'!C$17="Must be N",R101="N"))</f>
        <v>0</v>
      </c>
      <c r="AF101" s="426" t="b">
        <f>OR('AM23.Summary'!C$18="",'AM23.Summary'!C$18="Can Be Y or N",AND('AM23.Summary'!C$18="Must Be Y",S101="Y"),AND('AM23.Summary'!C$18="Must be N",S101="N"))</f>
        <v>1</v>
      </c>
      <c r="AG101" s="426" t="b">
        <f>OR('AM23.Summary'!C$19="",'AM23.Summary'!C$19="Can Be Y or N",AND('AM23.Summary'!C$19="Must Be Y",S101="Y"),AND('AM23.Summary'!C$19="Must be N",S101="N"))</f>
        <v>0</v>
      </c>
      <c r="AH101" s="426" t="b">
        <f>OR('AM23.Summary'!C$20="",'AM23.Summary'!C$20="Can Be Y or N",AND('AM23.Summary'!C$20="Must Be Y",S101="Y"),AND('AM23.Summary'!C$20="Must be N",S101="N"))</f>
        <v>0</v>
      </c>
      <c r="AI101" s="426" t="b">
        <f>OR('AM23.Summary'!C$21="",'AM23.Summary'!C$21="Can Be Y or N",AND('AM23.Summary'!C$21="Must Be Y",S101="Y"),AND('AM23.Summary'!C$21="Must be N",S101="N"))</f>
        <v>1</v>
      </c>
      <c r="AJ101" s="426" t="b">
        <f>OR('AM23.Summary'!C$22="",'AM23.Summary'!C$22="Can Be Y or N",AND('AM23.Summary'!C$22="Must Be Y",S101="Y"),AND('AM23.Summary'!C$22="Must be N",S101="N"))</f>
        <v>1</v>
      </c>
    </row>
    <row r="102" spans="1:36" x14ac:dyDescent="0.2">
      <c r="A102" s="46">
        <v>96</v>
      </c>
      <c r="B102" s="409" t="str">
        <f>IFERROR(VLOOKUP(C102,'AM23.Entity Input'!D$18:F$1017,3,FALSE),"")</f>
        <v/>
      </c>
      <c r="C102" s="410"/>
      <c r="D102" s="379"/>
      <c r="E102" s="410"/>
      <c r="F102" s="411" t="str">
        <f>IFERROR(VLOOKUP(C102,'AM23.Entity Input'!D$18:G$1017,4,FALSE),"")</f>
        <v/>
      </c>
      <c r="G102" s="410"/>
      <c r="H102" s="410"/>
      <c r="I102" s="412"/>
      <c r="J102" s="379"/>
      <c r="K102" s="412"/>
      <c r="L102" s="412"/>
      <c r="M102" s="413">
        <f>IF(AND(J102="Y",OR(B102="Surplus Notes (or similar)",IFERROR(100%=VLOOKUP(D102,'AM23.Param'!$C$61:$P$114, COLUMNS('AM23.Param'!$C$60:$H$60), FALSE),FALSE))),L102,0)</f>
        <v>0</v>
      </c>
      <c r="O102" s="421"/>
      <c r="P102" s="421"/>
      <c r="Q102" s="421"/>
      <c r="R102" s="421"/>
      <c r="S102" s="421"/>
      <c r="T102" s="421"/>
      <c r="U102" s="421"/>
      <c r="V102" s="421"/>
      <c r="W102" s="421"/>
      <c r="X102" s="422" t="str">
        <f t="shared" si="12"/>
        <v>N/A</v>
      </c>
      <c r="Y102" s="422">
        <f t="shared" si="13"/>
        <v>0</v>
      </c>
      <c r="AA102" s="426" t="b">
        <f t="shared" si="14"/>
        <v>0</v>
      </c>
      <c r="AB102" s="426" t="b">
        <f>OR('AM23.Summary'!C$14="",'AM23.Summary'!C$14="Can Be Either",AND('AM23.Summary'!C$14="Must Be Structural",O102="Structural"),AND('AM23.Summary'!C$14="Must be Contractual",O102="Contractual"))</f>
        <v>1</v>
      </c>
      <c r="AC102" s="426" t="b">
        <f>OR('AM23.Summary'!C$15="",'AM23.Summary'!C$15="Can Be Y or N",AND('AM23.Summary'!C$15="Must Be Y",P102="Y"),AND('AM23.Summary'!C$15="Must be N",P102="N"))</f>
        <v>0</v>
      </c>
      <c r="AD102" s="426" t="b">
        <f>OR('AM23.Summary'!C$16="",'AM23.Summary'!C$16="Can Be Y or N",AND('AM23.Summary'!C$16="Must Be Y",Q102="Y"),AND('AM23.Summary'!C$16="Must be N",Q102="N"))</f>
        <v>0</v>
      </c>
      <c r="AE102" s="426" t="b">
        <f>OR('AM23.Summary'!C$17="",'AM23.Summary'!C$17="Can Be Y or N",AND('AM23.Summary'!C$17="Must Be Y",R102="Y"),AND('AM23.Summary'!C$17="Must be N",R102="N"))</f>
        <v>0</v>
      </c>
      <c r="AF102" s="426" t="b">
        <f>OR('AM23.Summary'!C$18="",'AM23.Summary'!C$18="Can Be Y or N",AND('AM23.Summary'!C$18="Must Be Y",S102="Y"),AND('AM23.Summary'!C$18="Must be N",S102="N"))</f>
        <v>1</v>
      </c>
      <c r="AG102" s="426" t="b">
        <f>OR('AM23.Summary'!C$19="",'AM23.Summary'!C$19="Can Be Y or N",AND('AM23.Summary'!C$19="Must Be Y",S102="Y"),AND('AM23.Summary'!C$19="Must be N",S102="N"))</f>
        <v>0</v>
      </c>
      <c r="AH102" s="426" t="b">
        <f>OR('AM23.Summary'!C$20="",'AM23.Summary'!C$20="Can Be Y or N",AND('AM23.Summary'!C$20="Must Be Y",S102="Y"),AND('AM23.Summary'!C$20="Must be N",S102="N"))</f>
        <v>0</v>
      </c>
      <c r="AI102" s="426" t="b">
        <f>OR('AM23.Summary'!C$21="",'AM23.Summary'!C$21="Can Be Y or N",AND('AM23.Summary'!C$21="Must Be Y",S102="Y"),AND('AM23.Summary'!C$21="Must be N",S102="N"))</f>
        <v>1</v>
      </c>
      <c r="AJ102" s="426" t="b">
        <f>OR('AM23.Summary'!C$22="",'AM23.Summary'!C$22="Can Be Y or N",AND('AM23.Summary'!C$22="Must Be Y",S102="Y"),AND('AM23.Summary'!C$22="Must be N",S102="N"))</f>
        <v>1</v>
      </c>
    </row>
    <row r="103" spans="1:36" x14ac:dyDescent="0.2">
      <c r="A103" s="46">
        <v>97</v>
      </c>
      <c r="B103" s="409" t="str">
        <f>IFERROR(VLOOKUP(C103,'AM23.Entity Input'!D$18:F$1017,3,FALSE),"")</f>
        <v/>
      </c>
      <c r="C103" s="410"/>
      <c r="D103" s="379"/>
      <c r="E103" s="410"/>
      <c r="F103" s="411" t="str">
        <f>IFERROR(VLOOKUP(C103,'AM23.Entity Input'!D$18:G$1017,4,FALSE),"")</f>
        <v/>
      </c>
      <c r="G103" s="410"/>
      <c r="H103" s="410"/>
      <c r="I103" s="412"/>
      <c r="J103" s="379"/>
      <c r="K103" s="412"/>
      <c r="L103" s="412"/>
      <c r="M103" s="413">
        <f>IF(AND(J103="Y",OR(B103="Surplus Notes (or similar)",IFERROR(100%=VLOOKUP(D103,'AM23.Param'!$C$61:$P$114, COLUMNS('AM23.Param'!$C$60:$H$60), FALSE),FALSE))),L103,0)</f>
        <v>0</v>
      </c>
      <c r="O103" s="421"/>
      <c r="P103" s="421"/>
      <c r="Q103" s="421"/>
      <c r="R103" s="421"/>
      <c r="S103" s="421"/>
      <c r="T103" s="421"/>
      <c r="U103" s="421"/>
      <c r="V103" s="421"/>
      <c r="W103" s="421"/>
      <c r="X103" s="422" t="str">
        <f t="shared" si="12"/>
        <v>N/A</v>
      </c>
      <c r="Y103" s="422">
        <f t="shared" si="13"/>
        <v>0</v>
      </c>
      <c r="AA103" s="426" t="b">
        <f t="shared" si="14"/>
        <v>0</v>
      </c>
      <c r="AB103" s="426" t="b">
        <f>OR('AM23.Summary'!C$14="",'AM23.Summary'!C$14="Can Be Either",AND('AM23.Summary'!C$14="Must Be Structural",O103="Structural"),AND('AM23.Summary'!C$14="Must be Contractual",O103="Contractual"))</f>
        <v>1</v>
      </c>
      <c r="AC103" s="426" t="b">
        <f>OR('AM23.Summary'!C$15="",'AM23.Summary'!C$15="Can Be Y or N",AND('AM23.Summary'!C$15="Must Be Y",P103="Y"),AND('AM23.Summary'!C$15="Must be N",P103="N"))</f>
        <v>0</v>
      </c>
      <c r="AD103" s="426" t="b">
        <f>OR('AM23.Summary'!C$16="",'AM23.Summary'!C$16="Can Be Y or N",AND('AM23.Summary'!C$16="Must Be Y",Q103="Y"),AND('AM23.Summary'!C$16="Must be N",Q103="N"))</f>
        <v>0</v>
      </c>
      <c r="AE103" s="426" t="b">
        <f>OR('AM23.Summary'!C$17="",'AM23.Summary'!C$17="Can Be Y or N",AND('AM23.Summary'!C$17="Must Be Y",R103="Y"),AND('AM23.Summary'!C$17="Must be N",R103="N"))</f>
        <v>0</v>
      </c>
      <c r="AF103" s="426" t="b">
        <f>OR('AM23.Summary'!C$18="",'AM23.Summary'!C$18="Can Be Y or N",AND('AM23.Summary'!C$18="Must Be Y",S103="Y"),AND('AM23.Summary'!C$18="Must be N",S103="N"))</f>
        <v>1</v>
      </c>
      <c r="AG103" s="426" t="b">
        <f>OR('AM23.Summary'!C$19="",'AM23.Summary'!C$19="Can Be Y or N",AND('AM23.Summary'!C$19="Must Be Y",S103="Y"),AND('AM23.Summary'!C$19="Must be N",S103="N"))</f>
        <v>0</v>
      </c>
      <c r="AH103" s="426" t="b">
        <f>OR('AM23.Summary'!C$20="",'AM23.Summary'!C$20="Can Be Y or N",AND('AM23.Summary'!C$20="Must Be Y",S103="Y"),AND('AM23.Summary'!C$20="Must be N",S103="N"))</f>
        <v>0</v>
      </c>
      <c r="AI103" s="426" t="b">
        <f>OR('AM23.Summary'!C$21="",'AM23.Summary'!C$21="Can Be Y or N",AND('AM23.Summary'!C$21="Must Be Y",S103="Y"),AND('AM23.Summary'!C$21="Must be N",S103="N"))</f>
        <v>1</v>
      </c>
      <c r="AJ103" s="426" t="b">
        <f>OR('AM23.Summary'!C$22="",'AM23.Summary'!C$22="Can Be Y or N",AND('AM23.Summary'!C$22="Must Be Y",S103="Y"),AND('AM23.Summary'!C$22="Must be N",S103="N"))</f>
        <v>1</v>
      </c>
    </row>
    <row r="104" spans="1:36" x14ac:dyDescent="0.2">
      <c r="A104" s="46">
        <v>98</v>
      </c>
      <c r="B104" s="409" t="str">
        <f>IFERROR(VLOOKUP(C104,'AM23.Entity Input'!D$18:F$1017,3,FALSE),"")</f>
        <v/>
      </c>
      <c r="C104" s="410"/>
      <c r="D104" s="379"/>
      <c r="E104" s="410"/>
      <c r="F104" s="411" t="str">
        <f>IFERROR(VLOOKUP(C104,'AM23.Entity Input'!D$18:G$1017,4,FALSE),"")</f>
        <v/>
      </c>
      <c r="G104" s="410"/>
      <c r="H104" s="410"/>
      <c r="I104" s="412"/>
      <c r="J104" s="379"/>
      <c r="K104" s="412"/>
      <c r="L104" s="412"/>
      <c r="M104" s="413">
        <f>IF(AND(J104="Y",OR(B104="Surplus Notes (or similar)",IFERROR(100%=VLOOKUP(D104,'AM23.Param'!$C$61:$P$114, COLUMNS('AM23.Param'!$C$60:$H$60), FALSE),FALSE))),L104,0)</f>
        <v>0</v>
      </c>
      <c r="O104" s="421"/>
      <c r="P104" s="421"/>
      <c r="Q104" s="421"/>
      <c r="R104" s="421"/>
      <c r="S104" s="421"/>
      <c r="T104" s="421"/>
      <c r="U104" s="421"/>
      <c r="V104" s="421"/>
      <c r="W104" s="421"/>
      <c r="X104" s="422" t="str">
        <f t="shared" si="12"/>
        <v>N/A</v>
      </c>
      <c r="Y104" s="422">
        <f t="shared" si="13"/>
        <v>0</v>
      </c>
      <c r="AA104" s="426" t="b">
        <f t="shared" si="14"/>
        <v>0</v>
      </c>
      <c r="AB104" s="426" t="b">
        <f>OR('AM23.Summary'!C$14="",'AM23.Summary'!C$14="Can Be Either",AND('AM23.Summary'!C$14="Must Be Structural",O104="Structural"),AND('AM23.Summary'!C$14="Must be Contractual",O104="Contractual"))</f>
        <v>1</v>
      </c>
      <c r="AC104" s="426" t="b">
        <f>OR('AM23.Summary'!C$15="",'AM23.Summary'!C$15="Can Be Y or N",AND('AM23.Summary'!C$15="Must Be Y",P104="Y"),AND('AM23.Summary'!C$15="Must be N",P104="N"))</f>
        <v>0</v>
      </c>
      <c r="AD104" s="426" t="b">
        <f>OR('AM23.Summary'!C$16="",'AM23.Summary'!C$16="Can Be Y or N",AND('AM23.Summary'!C$16="Must Be Y",Q104="Y"),AND('AM23.Summary'!C$16="Must be N",Q104="N"))</f>
        <v>0</v>
      </c>
      <c r="AE104" s="426" t="b">
        <f>OR('AM23.Summary'!C$17="",'AM23.Summary'!C$17="Can Be Y or N",AND('AM23.Summary'!C$17="Must Be Y",R104="Y"),AND('AM23.Summary'!C$17="Must be N",R104="N"))</f>
        <v>0</v>
      </c>
      <c r="AF104" s="426" t="b">
        <f>OR('AM23.Summary'!C$18="",'AM23.Summary'!C$18="Can Be Y or N",AND('AM23.Summary'!C$18="Must Be Y",S104="Y"),AND('AM23.Summary'!C$18="Must be N",S104="N"))</f>
        <v>1</v>
      </c>
      <c r="AG104" s="426" t="b">
        <f>OR('AM23.Summary'!C$19="",'AM23.Summary'!C$19="Can Be Y or N",AND('AM23.Summary'!C$19="Must Be Y",S104="Y"),AND('AM23.Summary'!C$19="Must be N",S104="N"))</f>
        <v>0</v>
      </c>
      <c r="AH104" s="426" t="b">
        <f>OR('AM23.Summary'!C$20="",'AM23.Summary'!C$20="Can Be Y or N",AND('AM23.Summary'!C$20="Must Be Y",S104="Y"),AND('AM23.Summary'!C$20="Must be N",S104="N"))</f>
        <v>0</v>
      </c>
      <c r="AI104" s="426" t="b">
        <f>OR('AM23.Summary'!C$21="",'AM23.Summary'!C$21="Can Be Y or N",AND('AM23.Summary'!C$21="Must Be Y",S104="Y"),AND('AM23.Summary'!C$21="Must be N",S104="N"))</f>
        <v>1</v>
      </c>
      <c r="AJ104" s="426" t="b">
        <f>OR('AM23.Summary'!C$22="",'AM23.Summary'!C$22="Can Be Y or N",AND('AM23.Summary'!C$22="Must Be Y",S104="Y"),AND('AM23.Summary'!C$22="Must be N",S104="N"))</f>
        <v>1</v>
      </c>
    </row>
    <row r="105" spans="1:36" x14ac:dyDescent="0.2">
      <c r="A105" s="46">
        <v>99</v>
      </c>
      <c r="B105" s="409" t="str">
        <f>IFERROR(VLOOKUP(C105,'AM23.Entity Input'!D$18:F$1017,3,FALSE),"")</f>
        <v/>
      </c>
      <c r="C105" s="410"/>
      <c r="D105" s="379"/>
      <c r="E105" s="410"/>
      <c r="F105" s="411" t="str">
        <f>IFERROR(VLOOKUP(C105,'AM23.Entity Input'!D$18:G$1017,4,FALSE),"")</f>
        <v/>
      </c>
      <c r="G105" s="410"/>
      <c r="H105" s="410"/>
      <c r="I105" s="412"/>
      <c r="J105" s="379"/>
      <c r="K105" s="412"/>
      <c r="L105" s="412"/>
      <c r="M105" s="413">
        <f>IF(AND(J105="Y",OR(B105="Surplus Notes (or similar)",IFERROR(100%=VLOOKUP(D105,'AM23.Param'!$C$61:$P$114, COLUMNS('AM23.Param'!$C$60:$H$60), FALSE),FALSE))),L105,0)</f>
        <v>0</v>
      </c>
      <c r="O105" s="421"/>
      <c r="P105" s="421"/>
      <c r="Q105" s="421"/>
      <c r="R105" s="421"/>
      <c r="S105" s="421"/>
      <c r="T105" s="421"/>
      <c r="U105" s="421"/>
      <c r="V105" s="421"/>
      <c r="W105" s="421"/>
      <c r="X105" s="422" t="str">
        <f t="shared" si="12"/>
        <v>N/A</v>
      </c>
      <c r="Y105" s="422">
        <f t="shared" si="13"/>
        <v>0</v>
      </c>
      <c r="AA105" s="426" t="b">
        <f t="shared" si="14"/>
        <v>0</v>
      </c>
      <c r="AB105" s="426" t="b">
        <f>OR('AM23.Summary'!C$14="",'AM23.Summary'!C$14="Can Be Either",AND('AM23.Summary'!C$14="Must Be Structural",O105="Structural"),AND('AM23.Summary'!C$14="Must be Contractual",O105="Contractual"))</f>
        <v>1</v>
      </c>
      <c r="AC105" s="426" t="b">
        <f>OR('AM23.Summary'!C$15="",'AM23.Summary'!C$15="Can Be Y or N",AND('AM23.Summary'!C$15="Must Be Y",P105="Y"),AND('AM23.Summary'!C$15="Must be N",P105="N"))</f>
        <v>0</v>
      </c>
      <c r="AD105" s="426" t="b">
        <f>OR('AM23.Summary'!C$16="",'AM23.Summary'!C$16="Can Be Y or N",AND('AM23.Summary'!C$16="Must Be Y",Q105="Y"),AND('AM23.Summary'!C$16="Must be N",Q105="N"))</f>
        <v>0</v>
      </c>
      <c r="AE105" s="426" t="b">
        <f>OR('AM23.Summary'!C$17="",'AM23.Summary'!C$17="Can Be Y or N",AND('AM23.Summary'!C$17="Must Be Y",R105="Y"),AND('AM23.Summary'!C$17="Must be N",R105="N"))</f>
        <v>0</v>
      </c>
      <c r="AF105" s="426" t="b">
        <f>OR('AM23.Summary'!C$18="",'AM23.Summary'!C$18="Can Be Y or N",AND('AM23.Summary'!C$18="Must Be Y",S105="Y"),AND('AM23.Summary'!C$18="Must be N",S105="N"))</f>
        <v>1</v>
      </c>
      <c r="AG105" s="426" t="b">
        <f>OR('AM23.Summary'!C$19="",'AM23.Summary'!C$19="Can Be Y or N",AND('AM23.Summary'!C$19="Must Be Y",S105="Y"),AND('AM23.Summary'!C$19="Must be N",S105="N"))</f>
        <v>0</v>
      </c>
      <c r="AH105" s="426" t="b">
        <f>OR('AM23.Summary'!C$20="",'AM23.Summary'!C$20="Can Be Y or N",AND('AM23.Summary'!C$20="Must Be Y",S105="Y"),AND('AM23.Summary'!C$20="Must be N",S105="N"))</f>
        <v>0</v>
      </c>
      <c r="AI105" s="426" t="b">
        <f>OR('AM23.Summary'!C$21="",'AM23.Summary'!C$21="Can Be Y or N",AND('AM23.Summary'!C$21="Must Be Y",S105="Y"),AND('AM23.Summary'!C$21="Must be N",S105="N"))</f>
        <v>1</v>
      </c>
      <c r="AJ105" s="426" t="b">
        <f>OR('AM23.Summary'!C$22="",'AM23.Summary'!C$22="Can Be Y or N",AND('AM23.Summary'!C$22="Must Be Y",S105="Y"),AND('AM23.Summary'!C$22="Must be N",S105="N"))</f>
        <v>1</v>
      </c>
    </row>
    <row r="106" spans="1:36" x14ac:dyDescent="0.2">
      <c r="A106" s="46">
        <v>100</v>
      </c>
      <c r="B106" s="409" t="str">
        <f>IFERROR(VLOOKUP(C106,'AM23.Entity Input'!D$18:F$1017,3,FALSE),"")</f>
        <v/>
      </c>
      <c r="C106" s="410"/>
      <c r="D106" s="379"/>
      <c r="E106" s="410"/>
      <c r="F106" s="411" t="str">
        <f>IFERROR(VLOOKUP(C106,'AM23.Entity Input'!D$18:G$1017,4,FALSE),"")</f>
        <v/>
      </c>
      <c r="G106" s="410"/>
      <c r="H106" s="410"/>
      <c r="I106" s="412"/>
      <c r="J106" s="379"/>
      <c r="K106" s="412"/>
      <c r="L106" s="412"/>
      <c r="M106" s="413">
        <f>IF(AND(J106="Y",OR(B106="Surplus Notes (or similar)",IFERROR(100%=VLOOKUP(D106,'AM23.Param'!$C$61:$P$114, COLUMNS('AM23.Param'!$C$60:$H$60), FALSE),FALSE))),L106,0)</f>
        <v>0</v>
      </c>
      <c r="O106" s="421"/>
      <c r="P106" s="421"/>
      <c r="Q106" s="421"/>
      <c r="R106" s="421"/>
      <c r="S106" s="421"/>
      <c r="T106" s="421"/>
      <c r="U106" s="421"/>
      <c r="V106" s="421"/>
      <c r="W106" s="421"/>
      <c r="X106" s="422" t="str">
        <f t="shared" si="12"/>
        <v>N/A</v>
      </c>
      <c r="Y106" s="422">
        <f t="shared" si="13"/>
        <v>0</v>
      </c>
      <c r="AA106" s="426" t="b">
        <f t="shared" si="14"/>
        <v>0</v>
      </c>
      <c r="AB106" s="426" t="b">
        <f>OR('AM23.Summary'!C$14="",'AM23.Summary'!C$14="Can Be Either",AND('AM23.Summary'!C$14="Must Be Structural",O106="Structural"),AND('AM23.Summary'!C$14="Must be Contractual",O106="Contractual"))</f>
        <v>1</v>
      </c>
      <c r="AC106" s="426" t="b">
        <f>OR('AM23.Summary'!C$15="",'AM23.Summary'!C$15="Can Be Y or N",AND('AM23.Summary'!C$15="Must Be Y",P106="Y"),AND('AM23.Summary'!C$15="Must be N",P106="N"))</f>
        <v>0</v>
      </c>
      <c r="AD106" s="426" t="b">
        <f>OR('AM23.Summary'!C$16="",'AM23.Summary'!C$16="Can Be Y or N",AND('AM23.Summary'!C$16="Must Be Y",Q106="Y"),AND('AM23.Summary'!C$16="Must be N",Q106="N"))</f>
        <v>0</v>
      </c>
      <c r="AE106" s="426" t="b">
        <f>OR('AM23.Summary'!C$17="",'AM23.Summary'!C$17="Can Be Y or N",AND('AM23.Summary'!C$17="Must Be Y",R106="Y"),AND('AM23.Summary'!C$17="Must be N",R106="N"))</f>
        <v>0</v>
      </c>
      <c r="AF106" s="426" t="b">
        <f>OR('AM23.Summary'!C$18="",'AM23.Summary'!C$18="Can Be Y or N",AND('AM23.Summary'!C$18="Must Be Y",S106="Y"),AND('AM23.Summary'!C$18="Must be N",S106="N"))</f>
        <v>1</v>
      </c>
      <c r="AG106" s="426" t="b">
        <f>OR('AM23.Summary'!C$19="",'AM23.Summary'!C$19="Can Be Y or N",AND('AM23.Summary'!C$19="Must Be Y",S106="Y"),AND('AM23.Summary'!C$19="Must be N",S106="N"))</f>
        <v>0</v>
      </c>
      <c r="AH106" s="426" t="b">
        <f>OR('AM23.Summary'!C$20="",'AM23.Summary'!C$20="Can Be Y or N",AND('AM23.Summary'!C$20="Must Be Y",S106="Y"),AND('AM23.Summary'!C$20="Must be N",S106="N"))</f>
        <v>0</v>
      </c>
      <c r="AI106" s="426" t="b">
        <f>OR('AM23.Summary'!C$21="",'AM23.Summary'!C$21="Can Be Y or N",AND('AM23.Summary'!C$21="Must Be Y",S106="Y"),AND('AM23.Summary'!C$21="Must be N",S106="N"))</f>
        <v>1</v>
      </c>
      <c r="AJ106" s="426" t="b">
        <f>OR('AM23.Summary'!C$22="",'AM23.Summary'!C$22="Can Be Y or N",AND('AM23.Summary'!C$22="Must Be Y",S106="Y"),AND('AM23.Summary'!C$22="Must be N",S106="N"))</f>
        <v>1</v>
      </c>
    </row>
    <row r="107" spans="1:36" x14ac:dyDescent="0.2">
      <c r="A107" s="46">
        <v>101</v>
      </c>
      <c r="B107" s="409" t="str">
        <f>IFERROR(VLOOKUP(C107,'AM23.Entity Input'!D$18:F$1017,3,FALSE),"")</f>
        <v/>
      </c>
      <c r="C107" s="410"/>
      <c r="D107" s="379"/>
      <c r="E107" s="410"/>
      <c r="F107" s="411" t="str">
        <f>IFERROR(VLOOKUP(C107,'AM23.Entity Input'!D$18:G$1017,4,FALSE),"")</f>
        <v/>
      </c>
      <c r="G107" s="410"/>
      <c r="H107" s="410"/>
      <c r="I107" s="412"/>
      <c r="J107" s="379"/>
      <c r="K107" s="412"/>
      <c r="L107" s="412"/>
      <c r="M107" s="413">
        <f>IF(AND(J107="Y",OR(B107="Surplus Notes (or similar)",IFERROR(100%=VLOOKUP(D107,'AM23.Param'!$C$61:$P$114, COLUMNS('AM23.Param'!$C$60:$H$60), FALSE),FALSE))),L107,0)</f>
        <v>0</v>
      </c>
      <c r="O107" s="421"/>
      <c r="P107" s="421"/>
      <c r="Q107" s="421"/>
      <c r="R107" s="421"/>
      <c r="S107" s="421"/>
      <c r="T107" s="421"/>
      <c r="U107" s="421"/>
      <c r="V107" s="421"/>
      <c r="W107" s="421"/>
      <c r="X107" s="422" t="str">
        <f t="shared" si="12"/>
        <v>N/A</v>
      </c>
      <c r="Y107" s="422">
        <f t="shared" si="13"/>
        <v>0</v>
      </c>
      <c r="AA107" s="426" t="b">
        <f t="shared" si="14"/>
        <v>0</v>
      </c>
      <c r="AB107" s="426" t="b">
        <f>OR('AM23.Summary'!C$14="",'AM23.Summary'!C$14="Can Be Either",AND('AM23.Summary'!C$14="Must Be Structural",O107="Structural"),AND('AM23.Summary'!C$14="Must be Contractual",O107="Contractual"))</f>
        <v>1</v>
      </c>
      <c r="AC107" s="426" t="b">
        <f>OR('AM23.Summary'!C$15="",'AM23.Summary'!C$15="Can Be Y or N",AND('AM23.Summary'!C$15="Must Be Y",P107="Y"),AND('AM23.Summary'!C$15="Must be N",P107="N"))</f>
        <v>0</v>
      </c>
      <c r="AD107" s="426" t="b">
        <f>OR('AM23.Summary'!C$16="",'AM23.Summary'!C$16="Can Be Y or N",AND('AM23.Summary'!C$16="Must Be Y",Q107="Y"),AND('AM23.Summary'!C$16="Must be N",Q107="N"))</f>
        <v>0</v>
      </c>
      <c r="AE107" s="426" t="b">
        <f>OR('AM23.Summary'!C$17="",'AM23.Summary'!C$17="Can Be Y or N",AND('AM23.Summary'!C$17="Must Be Y",R107="Y"),AND('AM23.Summary'!C$17="Must be N",R107="N"))</f>
        <v>0</v>
      </c>
      <c r="AF107" s="426" t="b">
        <f>OR('AM23.Summary'!C$18="",'AM23.Summary'!C$18="Can Be Y or N",AND('AM23.Summary'!C$18="Must Be Y",S107="Y"),AND('AM23.Summary'!C$18="Must be N",S107="N"))</f>
        <v>1</v>
      </c>
      <c r="AG107" s="426" t="b">
        <f>OR('AM23.Summary'!C$19="",'AM23.Summary'!C$19="Can Be Y or N",AND('AM23.Summary'!C$19="Must Be Y",S107="Y"),AND('AM23.Summary'!C$19="Must be N",S107="N"))</f>
        <v>0</v>
      </c>
      <c r="AH107" s="426" t="b">
        <f>OR('AM23.Summary'!C$20="",'AM23.Summary'!C$20="Can Be Y or N",AND('AM23.Summary'!C$20="Must Be Y",S107="Y"),AND('AM23.Summary'!C$20="Must be N",S107="N"))</f>
        <v>0</v>
      </c>
      <c r="AI107" s="426" t="b">
        <f>OR('AM23.Summary'!C$21="",'AM23.Summary'!C$21="Can Be Y or N",AND('AM23.Summary'!C$21="Must Be Y",S107="Y"),AND('AM23.Summary'!C$21="Must be N",S107="N"))</f>
        <v>1</v>
      </c>
      <c r="AJ107" s="426" t="b">
        <f>OR('AM23.Summary'!C$22="",'AM23.Summary'!C$22="Can Be Y or N",AND('AM23.Summary'!C$22="Must Be Y",S107="Y"),AND('AM23.Summary'!C$22="Must be N",S107="N"))</f>
        <v>1</v>
      </c>
    </row>
    <row r="108" spans="1:36" x14ac:dyDescent="0.2">
      <c r="A108" s="46">
        <v>102</v>
      </c>
      <c r="B108" s="409" t="str">
        <f>IFERROR(VLOOKUP(C108,'AM23.Entity Input'!D$18:F$1017,3,FALSE),"")</f>
        <v/>
      </c>
      <c r="C108" s="410"/>
      <c r="D108" s="379"/>
      <c r="E108" s="410"/>
      <c r="F108" s="411" t="str">
        <f>IFERROR(VLOOKUP(C108,'AM23.Entity Input'!D$18:G$1017,4,FALSE),"")</f>
        <v/>
      </c>
      <c r="G108" s="410"/>
      <c r="H108" s="410"/>
      <c r="I108" s="412"/>
      <c r="J108" s="379"/>
      <c r="K108" s="412"/>
      <c r="L108" s="412"/>
      <c r="M108" s="413">
        <f>IF(AND(J108="Y",OR(B108="Surplus Notes (or similar)",IFERROR(100%=VLOOKUP(D108,'AM23.Param'!$C$61:$P$114, COLUMNS('AM23.Param'!$C$60:$H$60), FALSE),FALSE))),L108,0)</f>
        <v>0</v>
      </c>
      <c r="O108" s="421"/>
      <c r="P108" s="421"/>
      <c r="Q108" s="421"/>
      <c r="R108" s="421"/>
      <c r="S108" s="421"/>
      <c r="T108" s="421"/>
      <c r="U108" s="421"/>
      <c r="V108" s="421"/>
      <c r="W108" s="421"/>
      <c r="X108" s="422" t="str">
        <f t="shared" si="12"/>
        <v>N/A</v>
      </c>
      <c r="Y108" s="422">
        <f t="shared" si="13"/>
        <v>0</v>
      </c>
      <c r="AA108" s="426" t="b">
        <f t="shared" si="14"/>
        <v>0</v>
      </c>
      <c r="AB108" s="426" t="b">
        <f>OR('AM23.Summary'!C$14="",'AM23.Summary'!C$14="Can Be Either",AND('AM23.Summary'!C$14="Must Be Structural",O108="Structural"),AND('AM23.Summary'!C$14="Must be Contractual",O108="Contractual"))</f>
        <v>1</v>
      </c>
      <c r="AC108" s="426" t="b">
        <f>OR('AM23.Summary'!C$15="",'AM23.Summary'!C$15="Can Be Y or N",AND('AM23.Summary'!C$15="Must Be Y",P108="Y"),AND('AM23.Summary'!C$15="Must be N",P108="N"))</f>
        <v>0</v>
      </c>
      <c r="AD108" s="426" t="b">
        <f>OR('AM23.Summary'!C$16="",'AM23.Summary'!C$16="Can Be Y or N",AND('AM23.Summary'!C$16="Must Be Y",Q108="Y"),AND('AM23.Summary'!C$16="Must be N",Q108="N"))</f>
        <v>0</v>
      </c>
      <c r="AE108" s="426" t="b">
        <f>OR('AM23.Summary'!C$17="",'AM23.Summary'!C$17="Can Be Y or N",AND('AM23.Summary'!C$17="Must Be Y",R108="Y"),AND('AM23.Summary'!C$17="Must be N",R108="N"))</f>
        <v>0</v>
      </c>
      <c r="AF108" s="426" t="b">
        <f>OR('AM23.Summary'!C$18="",'AM23.Summary'!C$18="Can Be Y or N",AND('AM23.Summary'!C$18="Must Be Y",S108="Y"),AND('AM23.Summary'!C$18="Must be N",S108="N"))</f>
        <v>1</v>
      </c>
      <c r="AG108" s="426" t="b">
        <f>OR('AM23.Summary'!C$19="",'AM23.Summary'!C$19="Can Be Y or N",AND('AM23.Summary'!C$19="Must Be Y",S108="Y"),AND('AM23.Summary'!C$19="Must be N",S108="N"))</f>
        <v>0</v>
      </c>
      <c r="AH108" s="426" t="b">
        <f>OR('AM23.Summary'!C$20="",'AM23.Summary'!C$20="Can Be Y or N",AND('AM23.Summary'!C$20="Must Be Y",S108="Y"),AND('AM23.Summary'!C$20="Must be N",S108="N"))</f>
        <v>0</v>
      </c>
      <c r="AI108" s="426" t="b">
        <f>OR('AM23.Summary'!C$21="",'AM23.Summary'!C$21="Can Be Y or N",AND('AM23.Summary'!C$21="Must Be Y",S108="Y"),AND('AM23.Summary'!C$21="Must be N",S108="N"))</f>
        <v>1</v>
      </c>
      <c r="AJ108" s="426" t="b">
        <f>OR('AM23.Summary'!C$22="",'AM23.Summary'!C$22="Can Be Y or N",AND('AM23.Summary'!C$22="Must Be Y",S108="Y"),AND('AM23.Summary'!C$22="Must be N",S108="N"))</f>
        <v>1</v>
      </c>
    </row>
    <row r="109" spans="1:36" x14ac:dyDescent="0.2">
      <c r="A109" s="46">
        <v>103</v>
      </c>
      <c r="B109" s="409" t="str">
        <f>IFERROR(VLOOKUP(C109,'AM23.Entity Input'!D$18:F$1017,3,FALSE),"")</f>
        <v/>
      </c>
      <c r="C109" s="410"/>
      <c r="D109" s="379"/>
      <c r="E109" s="410"/>
      <c r="F109" s="411" t="str">
        <f>IFERROR(VLOOKUP(C109,'AM23.Entity Input'!D$18:G$1017,4,FALSE),"")</f>
        <v/>
      </c>
      <c r="G109" s="410"/>
      <c r="H109" s="410"/>
      <c r="I109" s="412"/>
      <c r="J109" s="379"/>
      <c r="K109" s="412"/>
      <c r="L109" s="412"/>
      <c r="M109" s="413">
        <f>IF(AND(J109="Y",OR(B109="Surplus Notes (or similar)",IFERROR(100%=VLOOKUP(D109,'AM23.Param'!$C$61:$P$114, COLUMNS('AM23.Param'!$C$60:$H$60), FALSE),FALSE))),L109,0)</f>
        <v>0</v>
      </c>
      <c r="O109" s="421"/>
      <c r="P109" s="421"/>
      <c r="Q109" s="421"/>
      <c r="R109" s="421"/>
      <c r="S109" s="421"/>
      <c r="T109" s="421"/>
      <c r="U109" s="421"/>
      <c r="V109" s="421"/>
      <c r="W109" s="421"/>
      <c r="X109" s="422" t="str">
        <f t="shared" si="12"/>
        <v>N/A</v>
      </c>
      <c r="Y109" s="422">
        <f t="shared" si="13"/>
        <v>0</v>
      </c>
      <c r="AA109" s="426" t="b">
        <f t="shared" si="14"/>
        <v>0</v>
      </c>
      <c r="AB109" s="426" t="b">
        <f>OR('AM23.Summary'!C$14="",'AM23.Summary'!C$14="Can Be Either",AND('AM23.Summary'!C$14="Must Be Structural",O109="Structural"),AND('AM23.Summary'!C$14="Must be Contractual",O109="Contractual"))</f>
        <v>1</v>
      </c>
      <c r="AC109" s="426" t="b">
        <f>OR('AM23.Summary'!C$15="",'AM23.Summary'!C$15="Can Be Y or N",AND('AM23.Summary'!C$15="Must Be Y",P109="Y"),AND('AM23.Summary'!C$15="Must be N",P109="N"))</f>
        <v>0</v>
      </c>
      <c r="AD109" s="426" t="b">
        <f>OR('AM23.Summary'!C$16="",'AM23.Summary'!C$16="Can Be Y or N",AND('AM23.Summary'!C$16="Must Be Y",Q109="Y"),AND('AM23.Summary'!C$16="Must be N",Q109="N"))</f>
        <v>0</v>
      </c>
      <c r="AE109" s="426" t="b">
        <f>OR('AM23.Summary'!C$17="",'AM23.Summary'!C$17="Can Be Y or N",AND('AM23.Summary'!C$17="Must Be Y",R109="Y"),AND('AM23.Summary'!C$17="Must be N",R109="N"))</f>
        <v>0</v>
      </c>
      <c r="AF109" s="426" t="b">
        <f>OR('AM23.Summary'!C$18="",'AM23.Summary'!C$18="Can Be Y or N",AND('AM23.Summary'!C$18="Must Be Y",S109="Y"),AND('AM23.Summary'!C$18="Must be N",S109="N"))</f>
        <v>1</v>
      </c>
      <c r="AG109" s="426" t="b">
        <f>OR('AM23.Summary'!C$19="",'AM23.Summary'!C$19="Can Be Y or N",AND('AM23.Summary'!C$19="Must Be Y",S109="Y"),AND('AM23.Summary'!C$19="Must be N",S109="N"))</f>
        <v>0</v>
      </c>
      <c r="AH109" s="426" t="b">
        <f>OR('AM23.Summary'!C$20="",'AM23.Summary'!C$20="Can Be Y or N",AND('AM23.Summary'!C$20="Must Be Y",S109="Y"),AND('AM23.Summary'!C$20="Must be N",S109="N"))</f>
        <v>0</v>
      </c>
      <c r="AI109" s="426" t="b">
        <f>OR('AM23.Summary'!C$21="",'AM23.Summary'!C$21="Can Be Y or N",AND('AM23.Summary'!C$21="Must Be Y",S109="Y"),AND('AM23.Summary'!C$21="Must be N",S109="N"))</f>
        <v>1</v>
      </c>
      <c r="AJ109" s="426" t="b">
        <f>OR('AM23.Summary'!C$22="",'AM23.Summary'!C$22="Can Be Y or N",AND('AM23.Summary'!C$22="Must Be Y",S109="Y"),AND('AM23.Summary'!C$22="Must be N",S109="N"))</f>
        <v>1</v>
      </c>
    </row>
    <row r="110" spans="1:36" x14ac:dyDescent="0.2">
      <c r="A110" s="46">
        <v>104</v>
      </c>
      <c r="B110" s="409" t="str">
        <f>IFERROR(VLOOKUP(C110,'AM23.Entity Input'!D$18:F$1017,3,FALSE),"")</f>
        <v/>
      </c>
      <c r="C110" s="410"/>
      <c r="D110" s="379"/>
      <c r="E110" s="410"/>
      <c r="F110" s="411" t="str">
        <f>IFERROR(VLOOKUP(C110,'AM23.Entity Input'!D$18:G$1017,4,FALSE),"")</f>
        <v/>
      </c>
      <c r="G110" s="410"/>
      <c r="H110" s="410"/>
      <c r="I110" s="412"/>
      <c r="J110" s="379"/>
      <c r="K110" s="412"/>
      <c r="L110" s="412"/>
      <c r="M110" s="413">
        <f>IF(AND(J110="Y",OR(B110="Surplus Notes (or similar)",IFERROR(100%=VLOOKUP(D110,'AM23.Param'!$C$61:$P$114, COLUMNS('AM23.Param'!$C$60:$H$60), FALSE),FALSE))),L110,0)</f>
        <v>0</v>
      </c>
      <c r="O110" s="421"/>
      <c r="P110" s="421"/>
      <c r="Q110" s="421"/>
      <c r="R110" s="421"/>
      <c r="S110" s="421"/>
      <c r="T110" s="421"/>
      <c r="U110" s="421"/>
      <c r="V110" s="421"/>
      <c r="W110" s="421"/>
      <c r="X110" s="422" t="str">
        <f t="shared" si="12"/>
        <v>N/A</v>
      </c>
      <c r="Y110" s="422">
        <f t="shared" si="13"/>
        <v>0</v>
      </c>
      <c r="AA110" s="426" t="b">
        <f t="shared" si="14"/>
        <v>0</v>
      </c>
      <c r="AB110" s="426" t="b">
        <f>OR('AM23.Summary'!C$14="",'AM23.Summary'!C$14="Can Be Either",AND('AM23.Summary'!C$14="Must Be Structural",O110="Structural"),AND('AM23.Summary'!C$14="Must be Contractual",O110="Contractual"))</f>
        <v>1</v>
      </c>
      <c r="AC110" s="426" t="b">
        <f>OR('AM23.Summary'!C$15="",'AM23.Summary'!C$15="Can Be Y or N",AND('AM23.Summary'!C$15="Must Be Y",P110="Y"),AND('AM23.Summary'!C$15="Must be N",P110="N"))</f>
        <v>0</v>
      </c>
      <c r="AD110" s="426" t="b">
        <f>OR('AM23.Summary'!C$16="",'AM23.Summary'!C$16="Can Be Y or N",AND('AM23.Summary'!C$16="Must Be Y",Q110="Y"),AND('AM23.Summary'!C$16="Must be N",Q110="N"))</f>
        <v>0</v>
      </c>
      <c r="AE110" s="426" t="b">
        <f>OR('AM23.Summary'!C$17="",'AM23.Summary'!C$17="Can Be Y or N",AND('AM23.Summary'!C$17="Must Be Y",R110="Y"),AND('AM23.Summary'!C$17="Must be N",R110="N"))</f>
        <v>0</v>
      </c>
      <c r="AF110" s="426" t="b">
        <f>OR('AM23.Summary'!C$18="",'AM23.Summary'!C$18="Can Be Y or N",AND('AM23.Summary'!C$18="Must Be Y",S110="Y"),AND('AM23.Summary'!C$18="Must be N",S110="N"))</f>
        <v>1</v>
      </c>
      <c r="AG110" s="426" t="b">
        <f>OR('AM23.Summary'!C$19="",'AM23.Summary'!C$19="Can Be Y or N",AND('AM23.Summary'!C$19="Must Be Y",S110="Y"),AND('AM23.Summary'!C$19="Must be N",S110="N"))</f>
        <v>0</v>
      </c>
      <c r="AH110" s="426" t="b">
        <f>OR('AM23.Summary'!C$20="",'AM23.Summary'!C$20="Can Be Y or N",AND('AM23.Summary'!C$20="Must Be Y",S110="Y"),AND('AM23.Summary'!C$20="Must be N",S110="N"))</f>
        <v>0</v>
      </c>
      <c r="AI110" s="426" t="b">
        <f>OR('AM23.Summary'!C$21="",'AM23.Summary'!C$21="Can Be Y or N",AND('AM23.Summary'!C$21="Must Be Y",S110="Y"),AND('AM23.Summary'!C$21="Must be N",S110="N"))</f>
        <v>1</v>
      </c>
      <c r="AJ110" s="426" t="b">
        <f>OR('AM23.Summary'!C$22="",'AM23.Summary'!C$22="Can Be Y or N",AND('AM23.Summary'!C$22="Must Be Y",S110="Y"),AND('AM23.Summary'!C$22="Must be N",S110="N"))</f>
        <v>1</v>
      </c>
    </row>
    <row r="111" spans="1:36" x14ac:dyDescent="0.2">
      <c r="A111" s="46">
        <v>105</v>
      </c>
      <c r="B111" s="409" t="str">
        <f>IFERROR(VLOOKUP(C111,'AM23.Entity Input'!D$18:F$1017,3,FALSE),"")</f>
        <v/>
      </c>
      <c r="C111" s="410"/>
      <c r="D111" s="379"/>
      <c r="E111" s="410"/>
      <c r="F111" s="411" t="str">
        <f>IFERROR(VLOOKUP(C111,'AM23.Entity Input'!D$18:G$1017,4,FALSE),"")</f>
        <v/>
      </c>
      <c r="G111" s="410"/>
      <c r="H111" s="410"/>
      <c r="I111" s="412"/>
      <c r="J111" s="379"/>
      <c r="K111" s="412"/>
      <c r="L111" s="412"/>
      <c r="M111" s="413">
        <f>IF(AND(J111="Y",OR(B111="Surplus Notes (or similar)",IFERROR(100%=VLOOKUP(D111,'AM23.Param'!$C$61:$P$114, COLUMNS('AM23.Param'!$C$60:$H$60), FALSE),FALSE))),L111,0)</f>
        <v>0</v>
      </c>
      <c r="O111" s="421"/>
      <c r="P111" s="421"/>
      <c r="Q111" s="421"/>
      <c r="R111" s="421"/>
      <c r="S111" s="421"/>
      <c r="T111" s="421"/>
      <c r="U111" s="421"/>
      <c r="V111" s="421"/>
      <c r="W111" s="421"/>
      <c r="X111" s="422" t="str">
        <f t="shared" si="12"/>
        <v>N/A</v>
      </c>
      <c r="Y111" s="422">
        <f t="shared" si="13"/>
        <v>0</v>
      </c>
      <c r="AA111" s="426" t="b">
        <f t="shared" si="14"/>
        <v>0</v>
      </c>
      <c r="AB111" s="426" t="b">
        <f>OR('AM23.Summary'!C$14="",'AM23.Summary'!C$14="Can Be Either",AND('AM23.Summary'!C$14="Must Be Structural",O111="Structural"),AND('AM23.Summary'!C$14="Must be Contractual",O111="Contractual"))</f>
        <v>1</v>
      </c>
      <c r="AC111" s="426" t="b">
        <f>OR('AM23.Summary'!C$15="",'AM23.Summary'!C$15="Can Be Y or N",AND('AM23.Summary'!C$15="Must Be Y",P111="Y"),AND('AM23.Summary'!C$15="Must be N",P111="N"))</f>
        <v>0</v>
      </c>
      <c r="AD111" s="426" t="b">
        <f>OR('AM23.Summary'!C$16="",'AM23.Summary'!C$16="Can Be Y or N",AND('AM23.Summary'!C$16="Must Be Y",Q111="Y"),AND('AM23.Summary'!C$16="Must be N",Q111="N"))</f>
        <v>0</v>
      </c>
      <c r="AE111" s="426" t="b">
        <f>OR('AM23.Summary'!C$17="",'AM23.Summary'!C$17="Can Be Y or N",AND('AM23.Summary'!C$17="Must Be Y",R111="Y"),AND('AM23.Summary'!C$17="Must be N",R111="N"))</f>
        <v>0</v>
      </c>
      <c r="AF111" s="426" t="b">
        <f>OR('AM23.Summary'!C$18="",'AM23.Summary'!C$18="Can Be Y or N",AND('AM23.Summary'!C$18="Must Be Y",S111="Y"),AND('AM23.Summary'!C$18="Must be N",S111="N"))</f>
        <v>1</v>
      </c>
      <c r="AG111" s="426" t="b">
        <f>OR('AM23.Summary'!C$19="",'AM23.Summary'!C$19="Can Be Y or N",AND('AM23.Summary'!C$19="Must Be Y",S111="Y"),AND('AM23.Summary'!C$19="Must be N",S111="N"))</f>
        <v>0</v>
      </c>
      <c r="AH111" s="426" t="b">
        <f>OR('AM23.Summary'!C$20="",'AM23.Summary'!C$20="Can Be Y or N",AND('AM23.Summary'!C$20="Must Be Y",S111="Y"),AND('AM23.Summary'!C$20="Must be N",S111="N"))</f>
        <v>0</v>
      </c>
      <c r="AI111" s="426" t="b">
        <f>OR('AM23.Summary'!C$21="",'AM23.Summary'!C$21="Can Be Y or N",AND('AM23.Summary'!C$21="Must Be Y",S111="Y"),AND('AM23.Summary'!C$21="Must be N",S111="N"))</f>
        <v>1</v>
      </c>
      <c r="AJ111" s="426" t="b">
        <f>OR('AM23.Summary'!C$22="",'AM23.Summary'!C$22="Can Be Y or N",AND('AM23.Summary'!C$22="Must Be Y",S111="Y"),AND('AM23.Summary'!C$22="Must be N",S111="N"))</f>
        <v>1</v>
      </c>
    </row>
    <row r="112" spans="1:36" x14ac:dyDescent="0.2">
      <c r="A112" s="46">
        <v>106</v>
      </c>
      <c r="B112" s="409" t="str">
        <f>IFERROR(VLOOKUP(C112,'AM23.Entity Input'!D$18:F$1017,3,FALSE),"")</f>
        <v/>
      </c>
      <c r="C112" s="410"/>
      <c r="D112" s="379"/>
      <c r="E112" s="410"/>
      <c r="F112" s="411" t="str">
        <f>IFERROR(VLOOKUP(C112,'AM23.Entity Input'!D$18:G$1017,4,FALSE),"")</f>
        <v/>
      </c>
      <c r="G112" s="410"/>
      <c r="H112" s="410"/>
      <c r="I112" s="412"/>
      <c r="J112" s="379"/>
      <c r="K112" s="412"/>
      <c r="L112" s="412"/>
      <c r="M112" s="413">
        <f>IF(AND(J112="Y",OR(B112="Surplus Notes (or similar)",IFERROR(100%=VLOOKUP(D112,'AM23.Param'!$C$61:$P$114, COLUMNS('AM23.Param'!$C$60:$H$60), FALSE),FALSE))),L112,0)</f>
        <v>0</v>
      </c>
      <c r="O112" s="421"/>
      <c r="P112" s="421"/>
      <c r="Q112" s="421"/>
      <c r="R112" s="421"/>
      <c r="S112" s="421"/>
      <c r="T112" s="421"/>
      <c r="U112" s="421"/>
      <c r="V112" s="421"/>
      <c r="W112" s="421"/>
      <c r="X112" s="422" t="str">
        <f t="shared" si="12"/>
        <v>N/A</v>
      </c>
      <c r="Y112" s="422">
        <f t="shared" si="13"/>
        <v>0</v>
      </c>
      <c r="AA112" s="426" t="b">
        <f t="shared" si="14"/>
        <v>0</v>
      </c>
      <c r="AB112" s="426" t="b">
        <f>OR('AM23.Summary'!C$14="",'AM23.Summary'!C$14="Can Be Either",AND('AM23.Summary'!C$14="Must Be Structural",O112="Structural"),AND('AM23.Summary'!C$14="Must be Contractual",O112="Contractual"))</f>
        <v>1</v>
      </c>
      <c r="AC112" s="426" t="b">
        <f>OR('AM23.Summary'!C$15="",'AM23.Summary'!C$15="Can Be Y or N",AND('AM23.Summary'!C$15="Must Be Y",P112="Y"),AND('AM23.Summary'!C$15="Must be N",P112="N"))</f>
        <v>0</v>
      </c>
      <c r="AD112" s="426" t="b">
        <f>OR('AM23.Summary'!C$16="",'AM23.Summary'!C$16="Can Be Y or N",AND('AM23.Summary'!C$16="Must Be Y",Q112="Y"),AND('AM23.Summary'!C$16="Must be N",Q112="N"))</f>
        <v>0</v>
      </c>
      <c r="AE112" s="426" t="b">
        <f>OR('AM23.Summary'!C$17="",'AM23.Summary'!C$17="Can Be Y or N",AND('AM23.Summary'!C$17="Must Be Y",R112="Y"),AND('AM23.Summary'!C$17="Must be N",R112="N"))</f>
        <v>0</v>
      </c>
      <c r="AF112" s="426" t="b">
        <f>OR('AM23.Summary'!C$18="",'AM23.Summary'!C$18="Can Be Y or N",AND('AM23.Summary'!C$18="Must Be Y",S112="Y"),AND('AM23.Summary'!C$18="Must be N",S112="N"))</f>
        <v>1</v>
      </c>
      <c r="AG112" s="426" t="b">
        <f>OR('AM23.Summary'!C$19="",'AM23.Summary'!C$19="Can Be Y or N",AND('AM23.Summary'!C$19="Must Be Y",S112="Y"),AND('AM23.Summary'!C$19="Must be N",S112="N"))</f>
        <v>0</v>
      </c>
      <c r="AH112" s="426" t="b">
        <f>OR('AM23.Summary'!C$20="",'AM23.Summary'!C$20="Can Be Y or N",AND('AM23.Summary'!C$20="Must Be Y",S112="Y"),AND('AM23.Summary'!C$20="Must be N",S112="N"))</f>
        <v>0</v>
      </c>
      <c r="AI112" s="426" t="b">
        <f>OR('AM23.Summary'!C$21="",'AM23.Summary'!C$21="Can Be Y or N",AND('AM23.Summary'!C$21="Must Be Y",S112="Y"),AND('AM23.Summary'!C$21="Must be N",S112="N"))</f>
        <v>1</v>
      </c>
      <c r="AJ112" s="426" t="b">
        <f>OR('AM23.Summary'!C$22="",'AM23.Summary'!C$22="Can Be Y or N",AND('AM23.Summary'!C$22="Must Be Y",S112="Y"),AND('AM23.Summary'!C$22="Must be N",S112="N"))</f>
        <v>1</v>
      </c>
    </row>
    <row r="113" spans="1:36" x14ac:dyDescent="0.2">
      <c r="A113" s="46">
        <v>107</v>
      </c>
      <c r="B113" s="409" t="str">
        <f>IFERROR(VLOOKUP(C113,'AM23.Entity Input'!D$18:F$1017,3,FALSE),"")</f>
        <v/>
      </c>
      <c r="C113" s="410"/>
      <c r="D113" s="379"/>
      <c r="E113" s="410"/>
      <c r="F113" s="411" t="str">
        <f>IFERROR(VLOOKUP(C113,'AM23.Entity Input'!D$18:G$1017,4,FALSE),"")</f>
        <v/>
      </c>
      <c r="G113" s="410"/>
      <c r="H113" s="410"/>
      <c r="I113" s="412"/>
      <c r="J113" s="379"/>
      <c r="K113" s="412"/>
      <c r="L113" s="412"/>
      <c r="M113" s="413">
        <f>IF(AND(J113="Y",OR(B113="Surplus Notes (or similar)",IFERROR(100%=VLOOKUP(D113,'AM23.Param'!$C$61:$P$114, COLUMNS('AM23.Param'!$C$60:$H$60), FALSE),FALSE))),L113,0)</f>
        <v>0</v>
      </c>
      <c r="O113" s="421"/>
      <c r="P113" s="421"/>
      <c r="Q113" s="421"/>
      <c r="R113" s="421"/>
      <c r="S113" s="421"/>
      <c r="T113" s="421"/>
      <c r="U113" s="421"/>
      <c r="V113" s="421"/>
      <c r="W113" s="421"/>
      <c r="X113" s="422" t="str">
        <f t="shared" si="12"/>
        <v>N/A</v>
      </c>
      <c r="Y113" s="422">
        <f t="shared" si="13"/>
        <v>0</v>
      </c>
      <c r="AA113" s="426" t="b">
        <f t="shared" si="14"/>
        <v>0</v>
      </c>
      <c r="AB113" s="426" t="b">
        <f>OR('AM23.Summary'!C$14="",'AM23.Summary'!C$14="Can Be Either",AND('AM23.Summary'!C$14="Must Be Structural",O113="Structural"),AND('AM23.Summary'!C$14="Must be Contractual",O113="Contractual"))</f>
        <v>1</v>
      </c>
      <c r="AC113" s="426" t="b">
        <f>OR('AM23.Summary'!C$15="",'AM23.Summary'!C$15="Can Be Y or N",AND('AM23.Summary'!C$15="Must Be Y",P113="Y"),AND('AM23.Summary'!C$15="Must be N",P113="N"))</f>
        <v>0</v>
      </c>
      <c r="AD113" s="426" t="b">
        <f>OR('AM23.Summary'!C$16="",'AM23.Summary'!C$16="Can Be Y or N",AND('AM23.Summary'!C$16="Must Be Y",Q113="Y"),AND('AM23.Summary'!C$16="Must be N",Q113="N"))</f>
        <v>0</v>
      </c>
      <c r="AE113" s="426" t="b">
        <f>OR('AM23.Summary'!C$17="",'AM23.Summary'!C$17="Can Be Y or N",AND('AM23.Summary'!C$17="Must Be Y",R113="Y"),AND('AM23.Summary'!C$17="Must be N",R113="N"))</f>
        <v>0</v>
      </c>
      <c r="AF113" s="426" t="b">
        <f>OR('AM23.Summary'!C$18="",'AM23.Summary'!C$18="Can Be Y or N",AND('AM23.Summary'!C$18="Must Be Y",S113="Y"),AND('AM23.Summary'!C$18="Must be N",S113="N"))</f>
        <v>1</v>
      </c>
      <c r="AG113" s="426" t="b">
        <f>OR('AM23.Summary'!C$19="",'AM23.Summary'!C$19="Can Be Y or N",AND('AM23.Summary'!C$19="Must Be Y",S113="Y"),AND('AM23.Summary'!C$19="Must be N",S113="N"))</f>
        <v>0</v>
      </c>
      <c r="AH113" s="426" t="b">
        <f>OR('AM23.Summary'!C$20="",'AM23.Summary'!C$20="Can Be Y or N",AND('AM23.Summary'!C$20="Must Be Y",S113="Y"),AND('AM23.Summary'!C$20="Must be N",S113="N"))</f>
        <v>0</v>
      </c>
      <c r="AI113" s="426" t="b">
        <f>OR('AM23.Summary'!C$21="",'AM23.Summary'!C$21="Can Be Y or N",AND('AM23.Summary'!C$21="Must Be Y",S113="Y"),AND('AM23.Summary'!C$21="Must be N",S113="N"))</f>
        <v>1</v>
      </c>
      <c r="AJ113" s="426" t="b">
        <f>OR('AM23.Summary'!C$22="",'AM23.Summary'!C$22="Can Be Y or N",AND('AM23.Summary'!C$22="Must Be Y",S113="Y"),AND('AM23.Summary'!C$22="Must be N",S113="N"))</f>
        <v>1</v>
      </c>
    </row>
    <row r="114" spans="1:36" x14ac:dyDescent="0.2">
      <c r="A114" s="46">
        <v>108</v>
      </c>
      <c r="B114" s="409" t="str">
        <f>IFERROR(VLOOKUP(C114,'AM23.Entity Input'!D$18:F$1017,3,FALSE),"")</f>
        <v/>
      </c>
      <c r="C114" s="410"/>
      <c r="D114" s="379"/>
      <c r="E114" s="410"/>
      <c r="F114" s="411" t="str">
        <f>IFERROR(VLOOKUP(C114,'AM23.Entity Input'!D$18:G$1017,4,FALSE),"")</f>
        <v/>
      </c>
      <c r="G114" s="410"/>
      <c r="H114" s="410"/>
      <c r="I114" s="412"/>
      <c r="J114" s="379"/>
      <c r="K114" s="412"/>
      <c r="L114" s="412"/>
      <c r="M114" s="413">
        <f>IF(AND(J114="Y",OR(B114="Surplus Notes (or similar)",IFERROR(100%=VLOOKUP(D114,'AM23.Param'!$C$61:$P$114, COLUMNS('AM23.Param'!$C$60:$H$60), FALSE),FALSE))),L114,0)</f>
        <v>0</v>
      </c>
      <c r="O114" s="421"/>
      <c r="P114" s="421"/>
      <c r="Q114" s="421"/>
      <c r="R114" s="421"/>
      <c r="S114" s="421"/>
      <c r="T114" s="421"/>
      <c r="U114" s="421"/>
      <c r="V114" s="421"/>
      <c r="W114" s="421"/>
      <c r="X114" s="422" t="str">
        <f t="shared" si="12"/>
        <v>N/A</v>
      </c>
      <c r="Y114" s="422">
        <f t="shared" si="13"/>
        <v>0</v>
      </c>
      <c r="AA114" s="426" t="b">
        <f t="shared" si="14"/>
        <v>0</v>
      </c>
      <c r="AB114" s="426" t="b">
        <f>OR('AM23.Summary'!C$14="",'AM23.Summary'!C$14="Can Be Either",AND('AM23.Summary'!C$14="Must Be Structural",O114="Structural"),AND('AM23.Summary'!C$14="Must be Contractual",O114="Contractual"))</f>
        <v>1</v>
      </c>
      <c r="AC114" s="426" t="b">
        <f>OR('AM23.Summary'!C$15="",'AM23.Summary'!C$15="Can Be Y or N",AND('AM23.Summary'!C$15="Must Be Y",P114="Y"),AND('AM23.Summary'!C$15="Must be N",P114="N"))</f>
        <v>0</v>
      </c>
      <c r="AD114" s="426" t="b">
        <f>OR('AM23.Summary'!C$16="",'AM23.Summary'!C$16="Can Be Y or N",AND('AM23.Summary'!C$16="Must Be Y",Q114="Y"),AND('AM23.Summary'!C$16="Must be N",Q114="N"))</f>
        <v>0</v>
      </c>
      <c r="AE114" s="426" t="b">
        <f>OR('AM23.Summary'!C$17="",'AM23.Summary'!C$17="Can Be Y or N",AND('AM23.Summary'!C$17="Must Be Y",R114="Y"),AND('AM23.Summary'!C$17="Must be N",R114="N"))</f>
        <v>0</v>
      </c>
      <c r="AF114" s="426" t="b">
        <f>OR('AM23.Summary'!C$18="",'AM23.Summary'!C$18="Can Be Y or N",AND('AM23.Summary'!C$18="Must Be Y",S114="Y"),AND('AM23.Summary'!C$18="Must be N",S114="N"))</f>
        <v>1</v>
      </c>
      <c r="AG114" s="426" t="b">
        <f>OR('AM23.Summary'!C$19="",'AM23.Summary'!C$19="Can Be Y or N",AND('AM23.Summary'!C$19="Must Be Y",S114="Y"),AND('AM23.Summary'!C$19="Must be N",S114="N"))</f>
        <v>0</v>
      </c>
      <c r="AH114" s="426" t="b">
        <f>OR('AM23.Summary'!C$20="",'AM23.Summary'!C$20="Can Be Y or N",AND('AM23.Summary'!C$20="Must Be Y",S114="Y"),AND('AM23.Summary'!C$20="Must be N",S114="N"))</f>
        <v>0</v>
      </c>
      <c r="AI114" s="426" t="b">
        <f>OR('AM23.Summary'!C$21="",'AM23.Summary'!C$21="Can Be Y or N",AND('AM23.Summary'!C$21="Must Be Y",S114="Y"),AND('AM23.Summary'!C$21="Must be N",S114="N"))</f>
        <v>1</v>
      </c>
      <c r="AJ114" s="426" t="b">
        <f>OR('AM23.Summary'!C$22="",'AM23.Summary'!C$22="Can Be Y or N",AND('AM23.Summary'!C$22="Must Be Y",S114="Y"),AND('AM23.Summary'!C$22="Must be N",S114="N"))</f>
        <v>1</v>
      </c>
    </row>
    <row r="115" spans="1:36" x14ac:dyDescent="0.2">
      <c r="A115" s="46">
        <v>109</v>
      </c>
      <c r="B115" s="409" t="str">
        <f>IFERROR(VLOOKUP(C115,'AM23.Entity Input'!D$18:F$1017,3,FALSE),"")</f>
        <v/>
      </c>
      <c r="C115" s="410"/>
      <c r="D115" s="379"/>
      <c r="E115" s="410"/>
      <c r="F115" s="411" t="str">
        <f>IFERROR(VLOOKUP(C115,'AM23.Entity Input'!D$18:G$1017,4,FALSE),"")</f>
        <v/>
      </c>
      <c r="G115" s="410"/>
      <c r="H115" s="410"/>
      <c r="I115" s="412"/>
      <c r="J115" s="379"/>
      <c r="K115" s="412"/>
      <c r="L115" s="412"/>
      <c r="M115" s="413">
        <f>IF(AND(J115="Y",OR(B115="Surplus Notes (or similar)",IFERROR(100%=VLOOKUP(D115,'AM23.Param'!$C$61:$P$114, COLUMNS('AM23.Param'!$C$60:$H$60), FALSE),FALSE))),L115,0)</f>
        <v>0</v>
      </c>
      <c r="O115" s="421"/>
      <c r="P115" s="421"/>
      <c r="Q115" s="421"/>
      <c r="R115" s="421"/>
      <c r="S115" s="421"/>
      <c r="T115" s="421"/>
      <c r="U115" s="421"/>
      <c r="V115" s="421"/>
      <c r="W115" s="421"/>
      <c r="X115" s="422" t="str">
        <f t="shared" si="12"/>
        <v>N/A</v>
      </c>
      <c r="Y115" s="422">
        <f t="shared" si="13"/>
        <v>0</v>
      </c>
      <c r="AA115" s="426" t="b">
        <f t="shared" si="14"/>
        <v>0</v>
      </c>
      <c r="AB115" s="426" t="b">
        <f>OR('AM23.Summary'!C$14="",'AM23.Summary'!C$14="Can Be Either",AND('AM23.Summary'!C$14="Must Be Structural",O115="Structural"),AND('AM23.Summary'!C$14="Must be Contractual",O115="Contractual"))</f>
        <v>1</v>
      </c>
      <c r="AC115" s="426" t="b">
        <f>OR('AM23.Summary'!C$15="",'AM23.Summary'!C$15="Can Be Y or N",AND('AM23.Summary'!C$15="Must Be Y",P115="Y"),AND('AM23.Summary'!C$15="Must be N",P115="N"))</f>
        <v>0</v>
      </c>
      <c r="AD115" s="426" t="b">
        <f>OR('AM23.Summary'!C$16="",'AM23.Summary'!C$16="Can Be Y or N",AND('AM23.Summary'!C$16="Must Be Y",Q115="Y"),AND('AM23.Summary'!C$16="Must be N",Q115="N"))</f>
        <v>0</v>
      </c>
      <c r="AE115" s="426" t="b">
        <f>OR('AM23.Summary'!C$17="",'AM23.Summary'!C$17="Can Be Y or N",AND('AM23.Summary'!C$17="Must Be Y",R115="Y"),AND('AM23.Summary'!C$17="Must be N",R115="N"))</f>
        <v>0</v>
      </c>
      <c r="AF115" s="426" t="b">
        <f>OR('AM23.Summary'!C$18="",'AM23.Summary'!C$18="Can Be Y or N",AND('AM23.Summary'!C$18="Must Be Y",S115="Y"),AND('AM23.Summary'!C$18="Must be N",S115="N"))</f>
        <v>1</v>
      </c>
      <c r="AG115" s="426" t="b">
        <f>OR('AM23.Summary'!C$19="",'AM23.Summary'!C$19="Can Be Y or N",AND('AM23.Summary'!C$19="Must Be Y",S115="Y"),AND('AM23.Summary'!C$19="Must be N",S115="N"))</f>
        <v>0</v>
      </c>
      <c r="AH115" s="426" t="b">
        <f>OR('AM23.Summary'!C$20="",'AM23.Summary'!C$20="Can Be Y or N",AND('AM23.Summary'!C$20="Must Be Y",S115="Y"),AND('AM23.Summary'!C$20="Must be N",S115="N"))</f>
        <v>0</v>
      </c>
      <c r="AI115" s="426" t="b">
        <f>OR('AM23.Summary'!C$21="",'AM23.Summary'!C$21="Can Be Y or N",AND('AM23.Summary'!C$21="Must Be Y",S115="Y"),AND('AM23.Summary'!C$21="Must be N",S115="N"))</f>
        <v>1</v>
      </c>
      <c r="AJ115" s="426" t="b">
        <f>OR('AM23.Summary'!C$22="",'AM23.Summary'!C$22="Can Be Y or N",AND('AM23.Summary'!C$22="Must Be Y",S115="Y"),AND('AM23.Summary'!C$22="Must be N",S115="N"))</f>
        <v>1</v>
      </c>
    </row>
    <row r="116" spans="1:36" x14ac:dyDescent="0.2">
      <c r="A116" s="46">
        <v>110</v>
      </c>
      <c r="B116" s="409" t="str">
        <f>IFERROR(VLOOKUP(C116,'AM23.Entity Input'!D$18:F$1017,3,FALSE),"")</f>
        <v/>
      </c>
      <c r="C116" s="410"/>
      <c r="D116" s="379"/>
      <c r="E116" s="410"/>
      <c r="F116" s="411" t="str">
        <f>IFERROR(VLOOKUP(C116,'AM23.Entity Input'!D$18:G$1017,4,FALSE),"")</f>
        <v/>
      </c>
      <c r="G116" s="410"/>
      <c r="H116" s="410"/>
      <c r="I116" s="412"/>
      <c r="J116" s="379"/>
      <c r="K116" s="412"/>
      <c r="L116" s="412"/>
      <c r="M116" s="413">
        <f>IF(AND(J116="Y",OR(B116="Surplus Notes (or similar)",IFERROR(100%=VLOOKUP(D116,'AM23.Param'!$C$61:$P$114, COLUMNS('AM23.Param'!$C$60:$H$60), FALSE),FALSE))),L116,0)</f>
        <v>0</v>
      </c>
      <c r="O116" s="421"/>
      <c r="P116" s="421"/>
      <c r="Q116" s="421"/>
      <c r="R116" s="421"/>
      <c r="S116" s="421"/>
      <c r="T116" s="421"/>
      <c r="U116" s="421"/>
      <c r="V116" s="421"/>
      <c r="W116" s="421"/>
      <c r="X116" s="422" t="str">
        <f t="shared" si="12"/>
        <v>N/A</v>
      </c>
      <c r="Y116" s="422">
        <f t="shared" si="13"/>
        <v>0</v>
      </c>
      <c r="AA116" s="426" t="b">
        <f t="shared" si="14"/>
        <v>0</v>
      </c>
      <c r="AB116" s="426" t="b">
        <f>OR('AM23.Summary'!C$14="",'AM23.Summary'!C$14="Can Be Either",AND('AM23.Summary'!C$14="Must Be Structural",O116="Structural"),AND('AM23.Summary'!C$14="Must be Contractual",O116="Contractual"))</f>
        <v>1</v>
      </c>
      <c r="AC116" s="426" t="b">
        <f>OR('AM23.Summary'!C$15="",'AM23.Summary'!C$15="Can Be Y or N",AND('AM23.Summary'!C$15="Must Be Y",P116="Y"),AND('AM23.Summary'!C$15="Must be N",P116="N"))</f>
        <v>0</v>
      </c>
      <c r="AD116" s="426" t="b">
        <f>OR('AM23.Summary'!C$16="",'AM23.Summary'!C$16="Can Be Y or N",AND('AM23.Summary'!C$16="Must Be Y",Q116="Y"),AND('AM23.Summary'!C$16="Must be N",Q116="N"))</f>
        <v>0</v>
      </c>
      <c r="AE116" s="426" t="b">
        <f>OR('AM23.Summary'!C$17="",'AM23.Summary'!C$17="Can Be Y or N",AND('AM23.Summary'!C$17="Must Be Y",R116="Y"),AND('AM23.Summary'!C$17="Must be N",R116="N"))</f>
        <v>0</v>
      </c>
      <c r="AF116" s="426" t="b">
        <f>OR('AM23.Summary'!C$18="",'AM23.Summary'!C$18="Can Be Y or N",AND('AM23.Summary'!C$18="Must Be Y",S116="Y"),AND('AM23.Summary'!C$18="Must be N",S116="N"))</f>
        <v>1</v>
      </c>
      <c r="AG116" s="426" t="b">
        <f>OR('AM23.Summary'!C$19="",'AM23.Summary'!C$19="Can Be Y or N",AND('AM23.Summary'!C$19="Must Be Y",S116="Y"),AND('AM23.Summary'!C$19="Must be N",S116="N"))</f>
        <v>0</v>
      </c>
      <c r="AH116" s="426" t="b">
        <f>OR('AM23.Summary'!C$20="",'AM23.Summary'!C$20="Can Be Y or N",AND('AM23.Summary'!C$20="Must Be Y",S116="Y"),AND('AM23.Summary'!C$20="Must be N",S116="N"))</f>
        <v>0</v>
      </c>
      <c r="AI116" s="426" t="b">
        <f>OR('AM23.Summary'!C$21="",'AM23.Summary'!C$21="Can Be Y or N",AND('AM23.Summary'!C$21="Must Be Y",S116="Y"),AND('AM23.Summary'!C$21="Must be N",S116="N"))</f>
        <v>1</v>
      </c>
      <c r="AJ116" s="426" t="b">
        <f>OR('AM23.Summary'!C$22="",'AM23.Summary'!C$22="Can Be Y or N",AND('AM23.Summary'!C$22="Must Be Y",S116="Y"),AND('AM23.Summary'!C$22="Must be N",S116="N"))</f>
        <v>1</v>
      </c>
    </row>
    <row r="117" spans="1:36" x14ac:dyDescent="0.2">
      <c r="A117" s="46">
        <v>111</v>
      </c>
      <c r="B117" s="409" t="str">
        <f>IFERROR(VLOOKUP(C117,'AM23.Entity Input'!D$18:F$1017,3,FALSE),"")</f>
        <v/>
      </c>
      <c r="C117" s="410"/>
      <c r="D117" s="379"/>
      <c r="E117" s="410"/>
      <c r="F117" s="411" t="str">
        <f>IFERROR(VLOOKUP(C117,'AM23.Entity Input'!D$18:G$1017,4,FALSE),"")</f>
        <v/>
      </c>
      <c r="G117" s="410"/>
      <c r="H117" s="410"/>
      <c r="I117" s="412"/>
      <c r="J117" s="379"/>
      <c r="K117" s="412"/>
      <c r="L117" s="412"/>
      <c r="M117" s="413">
        <f>IF(AND(J117="Y",OR(B117="Surplus Notes (or similar)",IFERROR(100%=VLOOKUP(D117,'AM23.Param'!$C$61:$P$114, COLUMNS('AM23.Param'!$C$60:$H$60), FALSE),FALSE))),L117,0)</f>
        <v>0</v>
      </c>
      <c r="O117" s="421"/>
      <c r="P117" s="421"/>
      <c r="Q117" s="421"/>
      <c r="R117" s="421"/>
      <c r="S117" s="421"/>
      <c r="T117" s="421"/>
      <c r="U117" s="421"/>
      <c r="V117" s="421"/>
      <c r="W117" s="421"/>
      <c r="X117" s="422" t="str">
        <f t="shared" si="12"/>
        <v>N/A</v>
      </c>
      <c r="Y117" s="422">
        <f t="shared" si="13"/>
        <v>0</v>
      </c>
      <c r="AA117" s="426" t="b">
        <f t="shared" si="14"/>
        <v>0</v>
      </c>
      <c r="AB117" s="426" t="b">
        <f>OR('AM23.Summary'!C$14="",'AM23.Summary'!C$14="Can Be Either",AND('AM23.Summary'!C$14="Must Be Structural",O117="Structural"),AND('AM23.Summary'!C$14="Must be Contractual",O117="Contractual"))</f>
        <v>1</v>
      </c>
      <c r="AC117" s="426" t="b">
        <f>OR('AM23.Summary'!C$15="",'AM23.Summary'!C$15="Can Be Y or N",AND('AM23.Summary'!C$15="Must Be Y",P117="Y"),AND('AM23.Summary'!C$15="Must be N",P117="N"))</f>
        <v>0</v>
      </c>
      <c r="AD117" s="426" t="b">
        <f>OR('AM23.Summary'!C$16="",'AM23.Summary'!C$16="Can Be Y or N",AND('AM23.Summary'!C$16="Must Be Y",Q117="Y"),AND('AM23.Summary'!C$16="Must be N",Q117="N"))</f>
        <v>0</v>
      </c>
      <c r="AE117" s="426" t="b">
        <f>OR('AM23.Summary'!C$17="",'AM23.Summary'!C$17="Can Be Y or N",AND('AM23.Summary'!C$17="Must Be Y",R117="Y"),AND('AM23.Summary'!C$17="Must be N",R117="N"))</f>
        <v>0</v>
      </c>
      <c r="AF117" s="426" t="b">
        <f>OR('AM23.Summary'!C$18="",'AM23.Summary'!C$18="Can Be Y or N",AND('AM23.Summary'!C$18="Must Be Y",S117="Y"),AND('AM23.Summary'!C$18="Must be N",S117="N"))</f>
        <v>1</v>
      </c>
      <c r="AG117" s="426" t="b">
        <f>OR('AM23.Summary'!C$19="",'AM23.Summary'!C$19="Can Be Y or N",AND('AM23.Summary'!C$19="Must Be Y",S117="Y"),AND('AM23.Summary'!C$19="Must be N",S117="N"))</f>
        <v>0</v>
      </c>
      <c r="AH117" s="426" t="b">
        <f>OR('AM23.Summary'!C$20="",'AM23.Summary'!C$20="Can Be Y or N",AND('AM23.Summary'!C$20="Must Be Y",S117="Y"),AND('AM23.Summary'!C$20="Must be N",S117="N"))</f>
        <v>0</v>
      </c>
      <c r="AI117" s="426" t="b">
        <f>OR('AM23.Summary'!C$21="",'AM23.Summary'!C$21="Can Be Y or N",AND('AM23.Summary'!C$21="Must Be Y",S117="Y"),AND('AM23.Summary'!C$21="Must be N",S117="N"))</f>
        <v>1</v>
      </c>
      <c r="AJ117" s="426" t="b">
        <f>OR('AM23.Summary'!C$22="",'AM23.Summary'!C$22="Can Be Y or N",AND('AM23.Summary'!C$22="Must Be Y",S117="Y"),AND('AM23.Summary'!C$22="Must be N",S117="N"))</f>
        <v>1</v>
      </c>
    </row>
    <row r="118" spans="1:36" x14ac:dyDescent="0.2">
      <c r="A118" s="46">
        <v>112</v>
      </c>
      <c r="B118" s="409" t="str">
        <f>IFERROR(VLOOKUP(C118,'AM23.Entity Input'!D$18:F$1017,3,FALSE),"")</f>
        <v/>
      </c>
      <c r="C118" s="410"/>
      <c r="D118" s="379"/>
      <c r="E118" s="410"/>
      <c r="F118" s="411" t="str">
        <f>IFERROR(VLOOKUP(C118,'AM23.Entity Input'!D$18:G$1017,4,FALSE),"")</f>
        <v/>
      </c>
      <c r="G118" s="410"/>
      <c r="H118" s="410"/>
      <c r="I118" s="412"/>
      <c r="J118" s="379"/>
      <c r="K118" s="412"/>
      <c r="L118" s="412"/>
      <c r="M118" s="413">
        <f>IF(AND(J118="Y",OR(B118="Surplus Notes (or similar)",IFERROR(100%=VLOOKUP(D118,'AM23.Param'!$C$61:$P$114, COLUMNS('AM23.Param'!$C$60:$H$60), FALSE),FALSE))),L118,0)</f>
        <v>0</v>
      </c>
      <c r="O118" s="421"/>
      <c r="P118" s="421"/>
      <c r="Q118" s="421"/>
      <c r="R118" s="421"/>
      <c r="S118" s="421"/>
      <c r="T118" s="421"/>
      <c r="U118" s="421"/>
      <c r="V118" s="421"/>
      <c r="W118" s="421"/>
      <c r="X118" s="422" t="str">
        <f t="shared" si="12"/>
        <v>N/A</v>
      </c>
      <c r="Y118" s="422">
        <f t="shared" si="13"/>
        <v>0</v>
      </c>
      <c r="AA118" s="426" t="b">
        <f t="shared" si="14"/>
        <v>0</v>
      </c>
      <c r="AB118" s="426" t="b">
        <f>OR('AM23.Summary'!C$14="",'AM23.Summary'!C$14="Can Be Either",AND('AM23.Summary'!C$14="Must Be Structural",O118="Structural"),AND('AM23.Summary'!C$14="Must be Contractual",O118="Contractual"))</f>
        <v>1</v>
      </c>
      <c r="AC118" s="426" t="b">
        <f>OR('AM23.Summary'!C$15="",'AM23.Summary'!C$15="Can Be Y or N",AND('AM23.Summary'!C$15="Must Be Y",P118="Y"),AND('AM23.Summary'!C$15="Must be N",P118="N"))</f>
        <v>0</v>
      </c>
      <c r="AD118" s="426" t="b">
        <f>OR('AM23.Summary'!C$16="",'AM23.Summary'!C$16="Can Be Y or N",AND('AM23.Summary'!C$16="Must Be Y",Q118="Y"),AND('AM23.Summary'!C$16="Must be N",Q118="N"))</f>
        <v>0</v>
      </c>
      <c r="AE118" s="426" t="b">
        <f>OR('AM23.Summary'!C$17="",'AM23.Summary'!C$17="Can Be Y or N",AND('AM23.Summary'!C$17="Must Be Y",R118="Y"),AND('AM23.Summary'!C$17="Must be N",R118="N"))</f>
        <v>0</v>
      </c>
      <c r="AF118" s="426" t="b">
        <f>OR('AM23.Summary'!C$18="",'AM23.Summary'!C$18="Can Be Y or N",AND('AM23.Summary'!C$18="Must Be Y",S118="Y"),AND('AM23.Summary'!C$18="Must be N",S118="N"))</f>
        <v>1</v>
      </c>
      <c r="AG118" s="426" t="b">
        <f>OR('AM23.Summary'!C$19="",'AM23.Summary'!C$19="Can Be Y or N",AND('AM23.Summary'!C$19="Must Be Y",S118="Y"),AND('AM23.Summary'!C$19="Must be N",S118="N"))</f>
        <v>0</v>
      </c>
      <c r="AH118" s="426" t="b">
        <f>OR('AM23.Summary'!C$20="",'AM23.Summary'!C$20="Can Be Y or N",AND('AM23.Summary'!C$20="Must Be Y",S118="Y"),AND('AM23.Summary'!C$20="Must be N",S118="N"))</f>
        <v>0</v>
      </c>
      <c r="AI118" s="426" t="b">
        <f>OR('AM23.Summary'!C$21="",'AM23.Summary'!C$21="Can Be Y or N",AND('AM23.Summary'!C$21="Must Be Y",S118="Y"),AND('AM23.Summary'!C$21="Must be N",S118="N"))</f>
        <v>1</v>
      </c>
      <c r="AJ118" s="426" t="b">
        <f>OR('AM23.Summary'!C$22="",'AM23.Summary'!C$22="Can Be Y or N",AND('AM23.Summary'!C$22="Must Be Y",S118="Y"),AND('AM23.Summary'!C$22="Must be N",S118="N"))</f>
        <v>1</v>
      </c>
    </row>
    <row r="119" spans="1:36" x14ac:dyDescent="0.2">
      <c r="A119" s="46">
        <v>113</v>
      </c>
      <c r="B119" s="409" t="str">
        <f>IFERROR(VLOOKUP(C119,'AM23.Entity Input'!D$18:F$1017,3,FALSE),"")</f>
        <v/>
      </c>
      <c r="C119" s="410"/>
      <c r="D119" s="379"/>
      <c r="E119" s="410"/>
      <c r="F119" s="411" t="str">
        <f>IFERROR(VLOOKUP(C119,'AM23.Entity Input'!D$18:G$1017,4,FALSE),"")</f>
        <v/>
      </c>
      <c r="G119" s="410"/>
      <c r="H119" s="410"/>
      <c r="I119" s="412"/>
      <c r="J119" s="379"/>
      <c r="K119" s="412"/>
      <c r="L119" s="412"/>
      <c r="M119" s="413">
        <f>IF(AND(J119="Y",OR(B119="Surplus Notes (or similar)",IFERROR(100%=VLOOKUP(D119,'AM23.Param'!$C$61:$P$114, COLUMNS('AM23.Param'!$C$60:$H$60), FALSE),FALSE))),L119,0)</f>
        <v>0</v>
      </c>
      <c r="O119" s="421"/>
      <c r="P119" s="421"/>
      <c r="Q119" s="421"/>
      <c r="R119" s="421"/>
      <c r="S119" s="421"/>
      <c r="T119" s="421"/>
      <c r="U119" s="421"/>
      <c r="V119" s="421"/>
      <c r="W119" s="421"/>
      <c r="X119" s="422" t="str">
        <f t="shared" si="12"/>
        <v>N/A</v>
      </c>
      <c r="Y119" s="422">
        <f t="shared" si="13"/>
        <v>0</v>
      </c>
      <c r="AA119" s="426" t="b">
        <f t="shared" si="14"/>
        <v>0</v>
      </c>
      <c r="AB119" s="426" t="b">
        <f>OR('AM23.Summary'!C$14="",'AM23.Summary'!C$14="Can Be Either",AND('AM23.Summary'!C$14="Must Be Structural",O119="Structural"),AND('AM23.Summary'!C$14="Must be Contractual",O119="Contractual"))</f>
        <v>1</v>
      </c>
      <c r="AC119" s="426" t="b">
        <f>OR('AM23.Summary'!C$15="",'AM23.Summary'!C$15="Can Be Y or N",AND('AM23.Summary'!C$15="Must Be Y",P119="Y"),AND('AM23.Summary'!C$15="Must be N",P119="N"))</f>
        <v>0</v>
      </c>
      <c r="AD119" s="426" t="b">
        <f>OR('AM23.Summary'!C$16="",'AM23.Summary'!C$16="Can Be Y or N",AND('AM23.Summary'!C$16="Must Be Y",Q119="Y"),AND('AM23.Summary'!C$16="Must be N",Q119="N"))</f>
        <v>0</v>
      </c>
      <c r="AE119" s="426" t="b">
        <f>OR('AM23.Summary'!C$17="",'AM23.Summary'!C$17="Can Be Y or N",AND('AM23.Summary'!C$17="Must Be Y",R119="Y"),AND('AM23.Summary'!C$17="Must be N",R119="N"))</f>
        <v>0</v>
      </c>
      <c r="AF119" s="426" t="b">
        <f>OR('AM23.Summary'!C$18="",'AM23.Summary'!C$18="Can Be Y or N",AND('AM23.Summary'!C$18="Must Be Y",S119="Y"),AND('AM23.Summary'!C$18="Must be N",S119="N"))</f>
        <v>1</v>
      </c>
      <c r="AG119" s="426" t="b">
        <f>OR('AM23.Summary'!C$19="",'AM23.Summary'!C$19="Can Be Y or N",AND('AM23.Summary'!C$19="Must Be Y",S119="Y"),AND('AM23.Summary'!C$19="Must be N",S119="N"))</f>
        <v>0</v>
      </c>
      <c r="AH119" s="426" t="b">
        <f>OR('AM23.Summary'!C$20="",'AM23.Summary'!C$20="Can Be Y or N",AND('AM23.Summary'!C$20="Must Be Y",S119="Y"),AND('AM23.Summary'!C$20="Must be N",S119="N"))</f>
        <v>0</v>
      </c>
      <c r="AI119" s="426" t="b">
        <f>OR('AM23.Summary'!C$21="",'AM23.Summary'!C$21="Can Be Y or N",AND('AM23.Summary'!C$21="Must Be Y",S119="Y"),AND('AM23.Summary'!C$21="Must be N",S119="N"))</f>
        <v>1</v>
      </c>
      <c r="AJ119" s="426" t="b">
        <f>OR('AM23.Summary'!C$22="",'AM23.Summary'!C$22="Can Be Y or N",AND('AM23.Summary'!C$22="Must Be Y",S119="Y"),AND('AM23.Summary'!C$22="Must be N",S119="N"))</f>
        <v>1</v>
      </c>
    </row>
    <row r="120" spans="1:36" x14ac:dyDescent="0.2">
      <c r="A120" s="46">
        <v>114</v>
      </c>
      <c r="B120" s="409" t="str">
        <f>IFERROR(VLOOKUP(C120,'AM23.Entity Input'!D$18:F$1017,3,FALSE),"")</f>
        <v/>
      </c>
      <c r="C120" s="410"/>
      <c r="D120" s="379"/>
      <c r="E120" s="410"/>
      <c r="F120" s="411" t="str">
        <f>IFERROR(VLOOKUP(C120,'AM23.Entity Input'!D$18:G$1017,4,FALSE),"")</f>
        <v/>
      </c>
      <c r="G120" s="410"/>
      <c r="H120" s="410"/>
      <c r="I120" s="412"/>
      <c r="J120" s="379"/>
      <c r="K120" s="412"/>
      <c r="L120" s="412"/>
      <c r="M120" s="413">
        <f>IF(AND(J120="Y",OR(B120="Surplus Notes (or similar)",IFERROR(100%=VLOOKUP(D120,'AM23.Param'!$C$61:$P$114, COLUMNS('AM23.Param'!$C$60:$H$60), FALSE),FALSE))),L120,0)</f>
        <v>0</v>
      </c>
      <c r="O120" s="421"/>
      <c r="P120" s="421"/>
      <c r="Q120" s="421"/>
      <c r="R120" s="421"/>
      <c r="S120" s="421"/>
      <c r="T120" s="421"/>
      <c r="U120" s="421"/>
      <c r="V120" s="421"/>
      <c r="W120" s="421"/>
      <c r="X120" s="422" t="str">
        <f t="shared" si="12"/>
        <v>N/A</v>
      </c>
      <c r="Y120" s="422">
        <f t="shared" si="13"/>
        <v>0</v>
      </c>
      <c r="AA120" s="426" t="b">
        <f t="shared" si="14"/>
        <v>0</v>
      </c>
      <c r="AB120" s="426" t="b">
        <f>OR('AM23.Summary'!C$14="",'AM23.Summary'!C$14="Can Be Either",AND('AM23.Summary'!C$14="Must Be Structural",O120="Structural"),AND('AM23.Summary'!C$14="Must be Contractual",O120="Contractual"))</f>
        <v>1</v>
      </c>
      <c r="AC120" s="426" t="b">
        <f>OR('AM23.Summary'!C$15="",'AM23.Summary'!C$15="Can Be Y or N",AND('AM23.Summary'!C$15="Must Be Y",P120="Y"),AND('AM23.Summary'!C$15="Must be N",P120="N"))</f>
        <v>0</v>
      </c>
      <c r="AD120" s="426" t="b">
        <f>OR('AM23.Summary'!C$16="",'AM23.Summary'!C$16="Can Be Y or N",AND('AM23.Summary'!C$16="Must Be Y",Q120="Y"),AND('AM23.Summary'!C$16="Must be N",Q120="N"))</f>
        <v>0</v>
      </c>
      <c r="AE120" s="426" t="b">
        <f>OR('AM23.Summary'!C$17="",'AM23.Summary'!C$17="Can Be Y or N",AND('AM23.Summary'!C$17="Must Be Y",R120="Y"),AND('AM23.Summary'!C$17="Must be N",R120="N"))</f>
        <v>0</v>
      </c>
      <c r="AF120" s="426" t="b">
        <f>OR('AM23.Summary'!C$18="",'AM23.Summary'!C$18="Can Be Y or N",AND('AM23.Summary'!C$18="Must Be Y",S120="Y"),AND('AM23.Summary'!C$18="Must be N",S120="N"))</f>
        <v>1</v>
      </c>
      <c r="AG120" s="426" t="b">
        <f>OR('AM23.Summary'!C$19="",'AM23.Summary'!C$19="Can Be Y or N",AND('AM23.Summary'!C$19="Must Be Y",S120="Y"),AND('AM23.Summary'!C$19="Must be N",S120="N"))</f>
        <v>0</v>
      </c>
      <c r="AH120" s="426" t="b">
        <f>OR('AM23.Summary'!C$20="",'AM23.Summary'!C$20="Can Be Y or N",AND('AM23.Summary'!C$20="Must Be Y",S120="Y"),AND('AM23.Summary'!C$20="Must be N",S120="N"))</f>
        <v>0</v>
      </c>
      <c r="AI120" s="426" t="b">
        <f>OR('AM23.Summary'!C$21="",'AM23.Summary'!C$21="Can Be Y or N",AND('AM23.Summary'!C$21="Must Be Y",S120="Y"),AND('AM23.Summary'!C$21="Must be N",S120="N"))</f>
        <v>1</v>
      </c>
      <c r="AJ120" s="426" t="b">
        <f>OR('AM23.Summary'!C$22="",'AM23.Summary'!C$22="Can Be Y or N",AND('AM23.Summary'!C$22="Must Be Y",S120="Y"),AND('AM23.Summary'!C$22="Must be N",S120="N"))</f>
        <v>1</v>
      </c>
    </row>
    <row r="121" spans="1:36" x14ac:dyDescent="0.2">
      <c r="A121" s="46">
        <v>115</v>
      </c>
      <c r="B121" s="409" t="str">
        <f>IFERROR(VLOOKUP(C121,'AM23.Entity Input'!D$18:F$1017,3,FALSE),"")</f>
        <v/>
      </c>
      <c r="C121" s="410"/>
      <c r="D121" s="379"/>
      <c r="E121" s="410"/>
      <c r="F121" s="411" t="str">
        <f>IFERROR(VLOOKUP(C121,'AM23.Entity Input'!D$18:G$1017,4,FALSE),"")</f>
        <v/>
      </c>
      <c r="G121" s="410"/>
      <c r="H121" s="410"/>
      <c r="I121" s="412"/>
      <c r="J121" s="379"/>
      <c r="K121" s="412"/>
      <c r="L121" s="412"/>
      <c r="M121" s="413">
        <f>IF(AND(J121="Y",OR(B121="Surplus Notes (or similar)",IFERROR(100%=VLOOKUP(D121,'AM23.Param'!$C$61:$P$114, COLUMNS('AM23.Param'!$C$60:$H$60), FALSE),FALSE))),L121,0)</f>
        <v>0</v>
      </c>
      <c r="O121" s="421"/>
      <c r="P121" s="421"/>
      <c r="Q121" s="421"/>
      <c r="R121" s="421"/>
      <c r="S121" s="421"/>
      <c r="T121" s="421"/>
      <c r="U121" s="421"/>
      <c r="V121" s="421"/>
      <c r="W121" s="421"/>
      <c r="X121" s="422" t="str">
        <f t="shared" si="12"/>
        <v>N/A</v>
      </c>
      <c r="Y121" s="422">
        <f t="shared" si="13"/>
        <v>0</v>
      </c>
      <c r="AA121" s="426" t="b">
        <f t="shared" si="14"/>
        <v>0</v>
      </c>
      <c r="AB121" s="426" t="b">
        <f>OR('AM23.Summary'!C$14="",'AM23.Summary'!C$14="Can Be Either",AND('AM23.Summary'!C$14="Must Be Structural",O121="Structural"),AND('AM23.Summary'!C$14="Must be Contractual",O121="Contractual"))</f>
        <v>1</v>
      </c>
      <c r="AC121" s="426" t="b">
        <f>OR('AM23.Summary'!C$15="",'AM23.Summary'!C$15="Can Be Y or N",AND('AM23.Summary'!C$15="Must Be Y",P121="Y"),AND('AM23.Summary'!C$15="Must be N",P121="N"))</f>
        <v>0</v>
      </c>
      <c r="AD121" s="426" t="b">
        <f>OR('AM23.Summary'!C$16="",'AM23.Summary'!C$16="Can Be Y or N",AND('AM23.Summary'!C$16="Must Be Y",Q121="Y"),AND('AM23.Summary'!C$16="Must be N",Q121="N"))</f>
        <v>0</v>
      </c>
      <c r="AE121" s="426" t="b">
        <f>OR('AM23.Summary'!C$17="",'AM23.Summary'!C$17="Can Be Y or N",AND('AM23.Summary'!C$17="Must Be Y",R121="Y"),AND('AM23.Summary'!C$17="Must be N",R121="N"))</f>
        <v>0</v>
      </c>
      <c r="AF121" s="426" t="b">
        <f>OR('AM23.Summary'!C$18="",'AM23.Summary'!C$18="Can Be Y or N",AND('AM23.Summary'!C$18="Must Be Y",S121="Y"),AND('AM23.Summary'!C$18="Must be N",S121="N"))</f>
        <v>1</v>
      </c>
      <c r="AG121" s="426" t="b">
        <f>OR('AM23.Summary'!C$19="",'AM23.Summary'!C$19="Can Be Y or N",AND('AM23.Summary'!C$19="Must Be Y",S121="Y"),AND('AM23.Summary'!C$19="Must be N",S121="N"))</f>
        <v>0</v>
      </c>
      <c r="AH121" s="426" t="b">
        <f>OR('AM23.Summary'!C$20="",'AM23.Summary'!C$20="Can Be Y or N",AND('AM23.Summary'!C$20="Must Be Y",S121="Y"),AND('AM23.Summary'!C$20="Must be N",S121="N"))</f>
        <v>0</v>
      </c>
      <c r="AI121" s="426" t="b">
        <f>OR('AM23.Summary'!C$21="",'AM23.Summary'!C$21="Can Be Y or N",AND('AM23.Summary'!C$21="Must Be Y",S121="Y"),AND('AM23.Summary'!C$21="Must be N",S121="N"))</f>
        <v>1</v>
      </c>
      <c r="AJ121" s="426" t="b">
        <f>OR('AM23.Summary'!C$22="",'AM23.Summary'!C$22="Can Be Y or N",AND('AM23.Summary'!C$22="Must Be Y",S121="Y"),AND('AM23.Summary'!C$22="Must be N",S121="N"))</f>
        <v>1</v>
      </c>
    </row>
    <row r="122" spans="1:36" x14ac:dyDescent="0.2">
      <c r="A122" s="46">
        <v>116</v>
      </c>
      <c r="B122" s="409" t="str">
        <f>IFERROR(VLOOKUP(C122,'AM23.Entity Input'!D$18:F$1017,3,FALSE),"")</f>
        <v/>
      </c>
      <c r="C122" s="410"/>
      <c r="D122" s="379"/>
      <c r="E122" s="410"/>
      <c r="F122" s="411" t="str">
        <f>IFERROR(VLOOKUP(C122,'AM23.Entity Input'!D$18:G$1017,4,FALSE),"")</f>
        <v/>
      </c>
      <c r="G122" s="410"/>
      <c r="H122" s="410"/>
      <c r="I122" s="412"/>
      <c r="J122" s="379"/>
      <c r="K122" s="412"/>
      <c r="L122" s="412"/>
      <c r="M122" s="413">
        <f>IF(AND(J122="Y",OR(B122="Surplus Notes (or similar)",IFERROR(100%=VLOOKUP(D122,'AM23.Param'!$C$61:$P$114, COLUMNS('AM23.Param'!$C$60:$H$60), FALSE),FALSE))),L122,0)</f>
        <v>0</v>
      </c>
      <c r="O122" s="421"/>
      <c r="P122" s="421"/>
      <c r="Q122" s="421"/>
      <c r="R122" s="421"/>
      <c r="S122" s="421"/>
      <c r="T122" s="421"/>
      <c r="U122" s="421"/>
      <c r="V122" s="421"/>
      <c r="W122" s="421"/>
      <c r="X122" s="422" t="str">
        <f t="shared" si="12"/>
        <v>N/A</v>
      </c>
      <c r="Y122" s="422">
        <f t="shared" si="13"/>
        <v>0</v>
      </c>
      <c r="AA122" s="426" t="b">
        <f t="shared" si="14"/>
        <v>0</v>
      </c>
      <c r="AB122" s="426" t="b">
        <f>OR('AM23.Summary'!C$14="",'AM23.Summary'!C$14="Can Be Either",AND('AM23.Summary'!C$14="Must Be Structural",O122="Structural"),AND('AM23.Summary'!C$14="Must be Contractual",O122="Contractual"))</f>
        <v>1</v>
      </c>
      <c r="AC122" s="426" t="b">
        <f>OR('AM23.Summary'!C$15="",'AM23.Summary'!C$15="Can Be Y or N",AND('AM23.Summary'!C$15="Must Be Y",P122="Y"),AND('AM23.Summary'!C$15="Must be N",P122="N"))</f>
        <v>0</v>
      </c>
      <c r="AD122" s="426" t="b">
        <f>OR('AM23.Summary'!C$16="",'AM23.Summary'!C$16="Can Be Y or N",AND('AM23.Summary'!C$16="Must Be Y",Q122="Y"),AND('AM23.Summary'!C$16="Must be N",Q122="N"))</f>
        <v>0</v>
      </c>
      <c r="AE122" s="426" t="b">
        <f>OR('AM23.Summary'!C$17="",'AM23.Summary'!C$17="Can Be Y or N",AND('AM23.Summary'!C$17="Must Be Y",R122="Y"),AND('AM23.Summary'!C$17="Must be N",R122="N"))</f>
        <v>0</v>
      </c>
      <c r="AF122" s="426" t="b">
        <f>OR('AM23.Summary'!C$18="",'AM23.Summary'!C$18="Can Be Y or N",AND('AM23.Summary'!C$18="Must Be Y",S122="Y"),AND('AM23.Summary'!C$18="Must be N",S122="N"))</f>
        <v>1</v>
      </c>
      <c r="AG122" s="426" t="b">
        <f>OR('AM23.Summary'!C$19="",'AM23.Summary'!C$19="Can Be Y or N",AND('AM23.Summary'!C$19="Must Be Y",S122="Y"),AND('AM23.Summary'!C$19="Must be N",S122="N"))</f>
        <v>0</v>
      </c>
      <c r="AH122" s="426" t="b">
        <f>OR('AM23.Summary'!C$20="",'AM23.Summary'!C$20="Can Be Y or N",AND('AM23.Summary'!C$20="Must Be Y",S122="Y"),AND('AM23.Summary'!C$20="Must be N",S122="N"))</f>
        <v>0</v>
      </c>
      <c r="AI122" s="426" t="b">
        <f>OR('AM23.Summary'!C$21="",'AM23.Summary'!C$21="Can Be Y or N",AND('AM23.Summary'!C$21="Must Be Y",S122="Y"),AND('AM23.Summary'!C$21="Must be N",S122="N"))</f>
        <v>1</v>
      </c>
      <c r="AJ122" s="426" t="b">
        <f>OR('AM23.Summary'!C$22="",'AM23.Summary'!C$22="Can Be Y or N",AND('AM23.Summary'!C$22="Must Be Y",S122="Y"),AND('AM23.Summary'!C$22="Must be N",S122="N"))</f>
        <v>1</v>
      </c>
    </row>
    <row r="123" spans="1:36" x14ac:dyDescent="0.2">
      <c r="A123" s="46">
        <v>117</v>
      </c>
      <c r="B123" s="409" t="str">
        <f>IFERROR(VLOOKUP(C123,'AM23.Entity Input'!D$18:F$1017,3,FALSE),"")</f>
        <v/>
      </c>
      <c r="C123" s="410"/>
      <c r="D123" s="379"/>
      <c r="E123" s="410"/>
      <c r="F123" s="411" t="str">
        <f>IFERROR(VLOOKUP(C123,'AM23.Entity Input'!D$18:G$1017,4,FALSE),"")</f>
        <v/>
      </c>
      <c r="G123" s="410"/>
      <c r="H123" s="410"/>
      <c r="I123" s="412"/>
      <c r="J123" s="379"/>
      <c r="K123" s="412"/>
      <c r="L123" s="412"/>
      <c r="M123" s="413">
        <f>IF(AND(J123="Y",OR(B123="Surplus Notes (or similar)",IFERROR(100%=VLOOKUP(D123,'AM23.Param'!$C$61:$P$114, COLUMNS('AM23.Param'!$C$60:$H$60), FALSE),FALSE))),L123,0)</f>
        <v>0</v>
      </c>
      <c r="O123" s="421"/>
      <c r="P123" s="421"/>
      <c r="Q123" s="421"/>
      <c r="R123" s="421"/>
      <c r="S123" s="421"/>
      <c r="T123" s="421"/>
      <c r="U123" s="421"/>
      <c r="V123" s="421"/>
      <c r="W123" s="421"/>
      <c r="X123" s="422" t="str">
        <f t="shared" si="12"/>
        <v>N/A</v>
      </c>
      <c r="Y123" s="422">
        <f t="shared" si="13"/>
        <v>0</v>
      </c>
      <c r="AA123" s="426" t="b">
        <f t="shared" si="14"/>
        <v>0</v>
      </c>
      <c r="AB123" s="426" t="b">
        <f>OR('AM23.Summary'!C$14="",'AM23.Summary'!C$14="Can Be Either",AND('AM23.Summary'!C$14="Must Be Structural",O123="Structural"),AND('AM23.Summary'!C$14="Must be Contractual",O123="Contractual"))</f>
        <v>1</v>
      </c>
      <c r="AC123" s="426" t="b">
        <f>OR('AM23.Summary'!C$15="",'AM23.Summary'!C$15="Can Be Y or N",AND('AM23.Summary'!C$15="Must Be Y",P123="Y"),AND('AM23.Summary'!C$15="Must be N",P123="N"))</f>
        <v>0</v>
      </c>
      <c r="AD123" s="426" t="b">
        <f>OR('AM23.Summary'!C$16="",'AM23.Summary'!C$16="Can Be Y or N",AND('AM23.Summary'!C$16="Must Be Y",Q123="Y"),AND('AM23.Summary'!C$16="Must be N",Q123="N"))</f>
        <v>0</v>
      </c>
      <c r="AE123" s="426" t="b">
        <f>OR('AM23.Summary'!C$17="",'AM23.Summary'!C$17="Can Be Y or N",AND('AM23.Summary'!C$17="Must Be Y",R123="Y"),AND('AM23.Summary'!C$17="Must be N",R123="N"))</f>
        <v>0</v>
      </c>
      <c r="AF123" s="426" t="b">
        <f>OR('AM23.Summary'!C$18="",'AM23.Summary'!C$18="Can Be Y or N",AND('AM23.Summary'!C$18="Must Be Y",S123="Y"),AND('AM23.Summary'!C$18="Must be N",S123="N"))</f>
        <v>1</v>
      </c>
      <c r="AG123" s="426" t="b">
        <f>OR('AM23.Summary'!C$19="",'AM23.Summary'!C$19="Can Be Y or N",AND('AM23.Summary'!C$19="Must Be Y",S123="Y"),AND('AM23.Summary'!C$19="Must be N",S123="N"))</f>
        <v>0</v>
      </c>
      <c r="AH123" s="426" t="b">
        <f>OR('AM23.Summary'!C$20="",'AM23.Summary'!C$20="Can Be Y or N",AND('AM23.Summary'!C$20="Must Be Y",S123="Y"),AND('AM23.Summary'!C$20="Must be N",S123="N"))</f>
        <v>0</v>
      </c>
      <c r="AI123" s="426" t="b">
        <f>OR('AM23.Summary'!C$21="",'AM23.Summary'!C$21="Can Be Y or N",AND('AM23.Summary'!C$21="Must Be Y",S123="Y"),AND('AM23.Summary'!C$21="Must be N",S123="N"))</f>
        <v>1</v>
      </c>
      <c r="AJ123" s="426" t="b">
        <f>OR('AM23.Summary'!C$22="",'AM23.Summary'!C$22="Can Be Y or N",AND('AM23.Summary'!C$22="Must Be Y",S123="Y"),AND('AM23.Summary'!C$22="Must be N",S123="N"))</f>
        <v>1</v>
      </c>
    </row>
    <row r="124" spans="1:36" x14ac:dyDescent="0.2">
      <c r="A124" s="46">
        <v>118</v>
      </c>
      <c r="B124" s="409" t="str">
        <f>IFERROR(VLOOKUP(C124,'AM23.Entity Input'!D$18:F$1017,3,FALSE),"")</f>
        <v/>
      </c>
      <c r="C124" s="410"/>
      <c r="D124" s="379"/>
      <c r="E124" s="410"/>
      <c r="F124" s="411" t="str">
        <f>IFERROR(VLOOKUP(C124,'AM23.Entity Input'!D$18:G$1017,4,FALSE),"")</f>
        <v/>
      </c>
      <c r="G124" s="410"/>
      <c r="H124" s="410"/>
      <c r="I124" s="412"/>
      <c r="J124" s="379"/>
      <c r="K124" s="412"/>
      <c r="L124" s="412"/>
      <c r="M124" s="413">
        <f>IF(AND(J124="Y",OR(B124="Surplus Notes (or similar)",IFERROR(100%=VLOOKUP(D124,'AM23.Param'!$C$61:$P$114, COLUMNS('AM23.Param'!$C$60:$H$60), FALSE),FALSE))),L124,0)</f>
        <v>0</v>
      </c>
      <c r="O124" s="421"/>
      <c r="P124" s="421"/>
      <c r="Q124" s="421"/>
      <c r="R124" s="421"/>
      <c r="S124" s="421"/>
      <c r="T124" s="421"/>
      <c r="U124" s="421"/>
      <c r="V124" s="421"/>
      <c r="W124" s="421"/>
      <c r="X124" s="422" t="str">
        <f t="shared" si="12"/>
        <v>N/A</v>
      </c>
      <c r="Y124" s="422">
        <f t="shared" si="13"/>
        <v>0</v>
      </c>
      <c r="AA124" s="426" t="b">
        <f t="shared" si="14"/>
        <v>0</v>
      </c>
      <c r="AB124" s="426" t="b">
        <f>OR('AM23.Summary'!C$14="",'AM23.Summary'!C$14="Can Be Either",AND('AM23.Summary'!C$14="Must Be Structural",O124="Structural"),AND('AM23.Summary'!C$14="Must be Contractual",O124="Contractual"))</f>
        <v>1</v>
      </c>
      <c r="AC124" s="426" t="b">
        <f>OR('AM23.Summary'!C$15="",'AM23.Summary'!C$15="Can Be Y or N",AND('AM23.Summary'!C$15="Must Be Y",P124="Y"),AND('AM23.Summary'!C$15="Must be N",P124="N"))</f>
        <v>0</v>
      </c>
      <c r="AD124" s="426" t="b">
        <f>OR('AM23.Summary'!C$16="",'AM23.Summary'!C$16="Can Be Y or N",AND('AM23.Summary'!C$16="Must Be Y",Q124="Y"),AND('AM23.Summary'!C$16="Must be N",Q124="N"))</f>
        <v>0</v>
      </c>
      <c r="AE124" s="426" t="b">
        <f>OR('AM23.Summary'!C$17="",'AM23.Summary'!C$17="Can Be Y or N",AND('AM23.Summary'!C$17="Must Be Y",R124="Y"),AND('AM23.Summary'!C$17="Must be N",R124="N"))</f>
        <v>0</v>
      </c>
      <c r="AF124" s="426" t="b">
        <f>OR('AM23.Summary'!C$18="",'AM23.Summary'!C$18="Can Be Y or N",AND('AM23.Summary'!C$18="Must Be Y",S124="Y"),AND('AM23.Summary'!C$18="Must be N",S124="N"))</f>
        <v>1</v>
      </c>
      <c r="AG124" s="426" t="b">
        <f>OR('AM23.Summary'!C$19="",'AM23.Summary'!C$19="Can Be Y or N",AND('AM23.Summary'!C$19="Must Be Y",S124="Y"),AND('AM23.Summary'!C$19="Must be N",S124="N"))</f>
        <v>0</v>
      </c>
      <c r="AH124" s="426" t="b">
        <f>OR('AM23.Summary'!C$20="",'AM23.Summary'!C$20="Can Be Y or N",AND('AM23.Summary'!C$20="Must Be Y",S124="Y"),AND('AM23.Summary'!C$20="Must be N",S124="N"))</f>
        <v>0</v>
      </c>
      <c r="AI124" s="426" t="b">
        <f>OR('AM23.Summary'!C$21="",'AM23.Summary'!C$21="Can Be Y or N",AND('AM23.Summary'!C$21="Must Be Y",S124="Y"),AND('AM23.Summary'!C$21="Must be N",S124="N"))</f>
        <v>1</v>
      </c>
      <c r="AJ124" s="426" t="b">
        <f>OR('AM23.Summary'!C$22="",'AM23.Summary'!C$22="Can Be Y or N",AND('AM23.Summary'!C$22="Must Be Y",S124="Y"),AND('AM23.Summary'!C$22="Must be N",S124="N"))</f>
        <v>1</v>
      </c>
    </row>
    <row r="125" spans="1:36" x14ac:dyDescent="0.2">
      <c r="A125" s="46">
        <v>119</v>
      </c>
      <c r="B125" s="409" t="str">
        <f>IFERROR(VLOOKUP(C125,'AM23.Entity Input'!D$18:F$1017,3,FALSE),"")</f>
        <v/>
      </c>
      <c r="C125" s="410"/>
      <c r="D125" s="379"/>
      <c r="E125" s="410"/>
      <c r="F125" s="411" t="str">
        <f>IFERROR(VLOOKUP(C125,'AM23.Entity Input'!D$18:G$1017,4,FALSE),"")</f>
        <v/>
      </c>
      <c r="G125" s="410"/>
      <c r="H125" s="410"/>
      <c r="I125" s="412"/>
      <c r="J125" s="379"/>
      <c r="K125" s="412"/>
      <c r="L125" s="412"/>
      <c r="M125" s="413">
        <f>IF(AND(J125="Y",OR(B125="Surplus Notes (or similar)",IFERROR(100%=VLOOKUP(D125,'AM23.Param'!$C$61:$P$114, COLUMNS('AM23.Param'!$C$60:$H$60), FALSE),FALSE))),L125,0)</f>
        <v>0</v>
      </c>
      <c r="O125" s="421"/>
      <c r="P125" s="421"/>
      <c r="Q125" s="421"/>
      <c r="R125" s="421"/>
      <c r="S125" s="421"/>
      <c r="T125" s="421"/>
      <c r="U125" s="421"/>
      <c r="V125" s="421"/>
      <c r="W125" s="421"/>
      <c r="X125" s="422" t="str">
        <f t="shared" si="12"/>
        <v>N/A</v>
      </c>
      <c r="Y125" s="422">
        <f t="shared" si="13"/>
        <v>0</v>
      </c>
      <c r="AA125" s="426" t="b">
        <f t="shared" si="14"/>
        <v>0</v>
      </c>
      <c r="AB125" s="426" t="b">
        <f>OR('AM23.Summary'!C$14="",'AM23.Summary'!C$14="Can Be Either",AND('AM23.Summary'!C$14="Must Be Structural",O125="Structural"),AND('AM23.Summary'!C$14="Must be Contractual",O125="Contractual"))</f>
        <v>1</v>
      </c>
      <c r="AC125" s="426" t="b">
        <f>OR('AM23.Summary'!C$15="",'AM23.Summary'!C$15="Can Be Y or N",AND('AM23.Summary'!C$15="Must Be Y",P125="Y"),AND('AM23.Summary'!C$15="Must be N",P125="N"))</f>
        <v>0</v>
      </c>
      <c r="AD125" s="426" t="b">
        <f>OR('AM23.Summary'!C$16="",'AM23.Summary'!C$16="Can Be Y or N",AND('AM23.Summary'!C$16="Must Be Y",Q125="Y"),AND('AM23.Summary'!C$16="Must be N",Q125="N"))</f>
        <v>0</v>
      </c>
      <c r="AE125" s="426" t="b">
        <f>OR('AM23.Summary'!C$17="",'AM23.Summary'!C$17="Can Be Y or N",AND('AM23.Summary'!C$17="Must Be Y",R125="Y"),AND('AM23.Summary'!C$17="Must be N",R125="N"))</f>
        <v>0</v>
      </c>
      <c r="AF125" s="426" t="b">
        <f>OR('AM23.Summary'!C$18="",'AM23.Summary'!C$18="Can Be Y or N",AND('AM23.Summary'!C$18="Must Be Y",S125="Y"),AND('AM23.Summary'!C$18="Must be N",S125="N"))</f>
        <v>1</v>
      </c>
      <c r="AG125" s="426" t="b">
        <f>OR('AM23.Summary'!C$19="",'AM23.Summary'!C$19="Can Be Y or N",AND('AM23.Summary'!C$19="Must Be Y",S125="Y"),AND('AM23.Summary'!C$19="Must be N",S125="N"))</f>
        <v>0</v>
      </c>
      <c r="AH125" s="426" t="b">
        <f>OR('AM23.Summary'!C$20="",'AM23.Summary'!C$20="Can Be Y or N",AND('AM23.Summary'!C$20="Must Be Y",S125="Y"),AND('AM23.Summary'!C$20="Must be N",S125="N"))</f>
        <v>0</v>
      </c>
      <c r="AI125" s="426" t="b">
        <f>OR('AM23.Summary'!C$21="",'AM23.Summary'!C$21="Can Be Y or N",AND('AM23.Summary'!C$21="Must Be Y",S125="Y"),AND('AM23.Summary'!C$21="Must be N",S125="N"))</f>
        <v>1</v>
      </c>
      <c r="AJ125" s="426" t="b">
        <f>OR('AM23.Summary'!C$22="",'AM23.Summary'!C$22="Can Be Y or N",AND('AM23.Summary'!C$22="Must Be Y",S125="Y"),AND('AM23.Summary'!C$22="Must be N",S125="N"))</f>
        <v>1</v>
      </c>
    </row>
    <row r="126" spans="1:36" x14ac:dyDescent="0.2">
      <c r="A126" s="46">
        <v>120</v>
      </c>
      <c r="B126" s="409" t="str">
        <f>IFERROR(VLOOKUP(C126,'AM23.Entity Input'!D$18:F$1017,3,FALSE),"")</f>
        <v/>
      </c>
      <c r="C126" s="410"/>
      <c r="D126" s="379"/>
      <c r="E126" s="410"/>
      <c r="F126" s="411" t="str">
        <f>IFERROR(VLOOKUP(C126,'AM23.Entity Input'!D$18:G$1017,4,FALSE),"")</f>
        <v/>
      </c>
      <c r="G126" s="410"/>
      <c r="H126" s="410"/>
      <c r="I126" s="412"/>
      <c r="J126" s="379"/>
      <c r="K126" s="412"/>
      <c r="L126" s="412"/>
      <c r="M126" s="413">
        <f>IF(AND(J126="Y",OR(B126="Surplus Notes (or similar)",IFERROR(100%=VLOOKUP(D126,'AM23.Param'!$C$61:$P$114, COLUMNS('AM23.Param'!$C$60:$H$60), FALSE),FALSE))),L126,0)</f>
        <v>0</v>
      </c>
      <c r="O126" s="421"/>
      <c r="P126" s="421"/>
      <c r="Q126" s="421"/>
      <c r="R126" s="421"/>
      <c r="S126" s="421"/>
      <c r="T126" s="421"/>
      <c r="U126" s="421"/>
      <c r="V126" s="421"/>
      <c r="W126" s="421"/>
      <c r="X126" s="422" t="str">
        <f t="shared" si="12"/>
        <v>N/A</v>
      </c>
      <c r="Y126" s="422">
        <f t="shared" si="13"/>
        <v>0</v>
      </c>
      <c r="AA126" s="426" t="b">
        <f t="shared" si="14"/>
        <v>0</v>
      </c>
      <c r="AB126" s="426" t="b">
        <f>OR('AM23.Summary'!C$14="",'AM23.Summary'!C$14="Can Be Either",AND('AM23.Summary'!C$14="Must Be Structural",O126="Structural"),AND('AM23.Summary'!C$14="Must be Contractual",O126="Contractual"))</f>
        <v>1</v>
      </c>
      <c r="AC126" s="426" t="b">
        <f>OR('AM23.Summary'!C$15="",'AM23.Summary'!C$15="Can Be Y or N",AND('AM23.Summary'!C$15="Must Be Y",P126="Y"),AND('AM23.Summary'!C$15="Must be N",P126="N"))</f>
        <v>0</v>
      </c>
      <c r="AD126" s="426" t="b">
        <f>OR('AM23.Summary'!C$16="",'AM23.Summary'!C$16="Can Be Y or N",AND('AM23.Summary'!C$16="Must Be Y",Q126="Y"),AND('AM23.Summary'!C$16="Must be N",Q126="N"))</f>
        <v>0</v>
      </c>
      <c r="AE126" s="426" t="b">
        <f>OR('AM23.Summary'!C$17="",'AM23.Summary'!C$17="Can Be Y or N",AND('AM23.Summary'!C$17="Must Be Y",R126="Y"),AND('AM23.Summary'!C$17="Must be N",R126="N"))</f>
        <v>0</v>
      </c>
      <c r="AF126" s="426" t="b">
        <f>OR('AM23.Summary'!C$18="",'AM23.Summary'!C$18="Can Be Y or N",AND('AM23.Summary'!C$18="Must Be Y",S126="Y"),AND('AM23.Summary'!C$18="Must be N",S126="N"))</f>
        <v>1</v>
      </c>
      <c r="AG126" s="426" t="b">
        <f>OR('AM23.Summary'!C$19="",'AM23.Summary'!C$19="Can Be Y or N",AND('AM23.Summary'!C$19="Must Be Y",S126="Y"),AND('AM23.Summary'!C$19="Must be N",S126="N"))</f>
        <v>0</v>
      </c>
      <c r="AH126" s="426" t="b">
        <f>OR('AM23.Summary'!C$20="",'AM23.Summary'!C$20="Can Be Y or N",AND('AM23.Summary'!C$20="Must Be Y",S126="Y"),AND('AM23.Summary'!C$20="Must be N",S126="N"))</f>
        <v>0</v>
      </c>
      <c r="AI126" s="426" t="b">
        <f>OR('AM23.Summary'!C$21="",'AM23.Summary'!C$21="Can Be Y or N",AND('AM23.Summary'!C$21="Must Be Y",S126="Y"),AND('AM23.Summary'!C$21="Must be N",S126="N"))</f>
        <v>1</v>
      </c>
      <c r="AJ126" s="426" t="b">
        <f>OR('AM23.Summary'!C$22="",'AM23.Summary'!C$22="Can Be Y or N",AND('AM23.Summary'!C$22="Must Be Y",S126="Y"),AND('AM23.Summary'!C$22="Must be N",S126="N"))</f>
        <v>1</v>
      </c>
    </row>
    <row r="127" spans="1:36" x14ac:dyDescent="0.2">
      <c r="A127" s="46">
        <v>121</v>
      </c>
      <c r="B127" s="409" t="str">
        <f>IFERROR(VLOOKUP(C127,'AM23.Entity Input'!D$18:F$1017,3,FALSE),"")</f>
        <v/>
      </c>
      <c r="C127" s="410"/>
      <c r="D127" s="379"/>
      <c r="E127" s="410"/>
      <c r="F127" s="411" t="str">
        <f>IFERROR(VLOOKUP(C127,'AM23.Entity Input'!D$18:G$1017,4,FALSE),"")</f>
        <v/>
      </c>
      <c r="G127" s="410"/>
      <c r="H127" s="410"/>
      <c r="I127" s="412"/>
      <c r="J127" s="379"/>
      <c r="K127" s="412"/>
      <c r="L127" s="412"/>
      <c r="M127" s="413">
        <f>IF(AND(J127="Y",OR(B127="Surplus Notes (or similar)",IFERROR(100%=VLOOKUP(D127,'AM23.Param'!$C$61:$P$114, COLUMNS('AM23.Param'!$C$60:$H$60), FALSE),FALSE))),L127,0)</f>
        <v>0</v>
      </c>
      <c r="O127" s="421"/>
      <c r="P127" s="421"/>
      <c r="Q127" s="421"/>
      <c r="R127" s="421"/>
      <c r="S127" s="421"/>
      <c r="T127" s="421"/>
      <c r="U127" s="421"/>
      <c r="V127" s="421"/>
      <c r="W127" s="421"/>
      <c r="X127" s="422" t="str">
        <f t="shared" si="12"/>
        <v>N/A</v>
      </c>
      <c r="Y127" s="422">
        <f t="shared" si="13"/>
        <v>0</v>
      </c>
      <c r="AA127" s="426" t="b">
        <f t="shared" si="14"/>
        <v>0</v>
      </c>
      <c r="AB127" s="426" t="b">
        <f>OR('AM23.Summary'!C$14="",'AM23.Summary'!C$14="Can Be Either",AND('AM23.Summary'!C$14="Must Be Structural",O127="Structural"),AND('AM23.Summary'!C$14="Must be Contractual",O127="Contractual"))</f>
        <v>1</v>
      </c>
      <c r="AC127" s="426" t="b">
        <f>OR('AM23.Summary'!C$15="",'AM23.Summary'!C$15="Can Be Y or N",AND('AM23.Summary'!C$15="Must Be Y",P127="Y"),AND('AM23.Summary'!C$15="Must be N",P127="N"))</f>
        <v>0</v>
      </c>
      <c r="AD127" s="426" t="b">
        <f>OR('AM23.Summary'!C$16="",'AM23.Summary'!C$16="Can Be Y or N",AND('AM23.Summary'!C$16="Must Be Y",Q127="Y"),AND('AM23.Summary'!C$16="Must be N",Q127="N"))</f>
        <v>0</v>
      </c>
      <c r="AE127" s="426" t="b">
        <f>OR('AM23.Summary'!C$17="",'AM23.Summary'!C$17="Can Be Y or N",AND('AM23.Summary'!C$17="Must Be Y",R127="Y"),AND('AM23.Summary'!C$17="Must be N",R127="N"))</f>
        <v>0</v>
      </c>
      <c r="AF127" s="426" t="b">
        <f>OR('AM23.Summary'!C$18="",'AM23.Summary'!C$18="Can Be Y or N",AND('AM23.Summary'!C$18="Must Be Y",S127="Y"),AND('AM23.Summary'!C$18="Must be N",S127="N"))</f>
        <v>1</v>
      </c>
      <c r="AG127" s="426" t="b">
        <f>OR('AM23.Summary'!C$19="",'AM23.Summary'!C$19="Can Be Y or N",AND('AM23.Summary'!C$19="Must Be Y",S127="Y"),AND('AM23.Summary'!C$19="Must be N",S127="N"))</f>
        <v>0</v>
      </c>
      <c r="AH127" s="426" t="b">
        <f>OR('AM23.Summary'!C$20="",'AM23.Summary'!C$20="Can Be Y or N",AND('AM23.Summary'!C$20="Must Be Y",S127="Y"),AND('AM23.Summary'!C$20="Must be N",S127="N"))</f>
        <v>0</v>
      </c>
      <c r="AI127" s="426" t="b">
        <f>OR('AM23.Summary'!C$21="",'AM23.Summary'!C$21="Can Be Y or N",AND('AM23.Summary'!C$21="Must Be Y",S127="Y"),AND('AM23.Summary'!C$21="Must be N",S127="N"))</f>
        <v>1</v>
      </c>
      <c r="AJ127" s="426" t="b">
        <f>OR('AM23.Summary'!C$22="",'AM23.Summary'!C$22="Can Be Y or N",AND('AM23.Summary'!C$22="Must Be Y",S127="Y"),AND('AM23.Summary'!C$22="Must be N",S127="N"))</f>
        <v>1</v>
      </c>
    </row>
    <row r="128" spans="1:36" x14ac:dyDescent="0.2">
      <c r="A128" s="46">
        <v>122</v>
      </c>
      <c r="B128" s="409" t="str">
        <f>IFERROR(VLOOKUP(C128,'AM23.Entity Input'!D$18:F$1017,3,FALSE),"")</f>
        <v/>
      </c>
      <c r="C128" s="410"/>
      <c r="D128" s="379"/>
      <c r="E128" s="410"/>
      <c r="F128" s="411" t="str">
        <f>IFERROR(VLOOKUP(C128,'AM23.Entity Input'!D$18:G$1017,4,FALSE),"")</f>
        <v/>
      </c>
      <c r="G128" s="410"/>
      <c r="H128" s="410"/>
      <c r="I128" s="412"/>
      <c r="J128" s="379"/>
      <c r="K128" s="412"/>
      <c r="L128" s="412"/>
      <c r="M128" s="413">
        <f>IF(AND(J128="Y",OR(B128="Surplus Notes (or similar)",IFERROR(100%=VLOOKUP(D128,'AM23.Param'!$C$61:$P$114, COLUMNS('AM23.Param'!$C$60:$H$60), FALSE),FALSE))),L128,0)</f>
        <v>0</v>
      </c>
      <c r="O128" s="421"/>
      <c r="P128" s="421"/>
      <c r="Q128" s="421"/>
      <c r="R128" s="421"/>
      <c r="S128" s="421"/>
      <c r="T128" s="421"/>
      <c r="U128" s="421"/>
      <c r="V128" s="421"/>
      <c r="W128" s="421"/>
      <c r="X128" s="422" t="str">
        <f t="shared" si="12"/>
        <v>N/A</v>
      </c>
      <c r="Y128" s="422">
        <f t="shared" si="13"/>
        <v>0</v>
      </c>
      <c r="AA128" s="426" t="b">
        <f t="shared" si="14"/>
        <v>0</v>
      </c>
      <c r="AB128" s="426" t="b">
        <f>OR('AM23.Summary'!C$14="",'AM23.Summary'!C$14="Can Be Either",AND('AM23.Summary'!C$14="Must Be Structural",O128="Structural"),AND('AM23.Summary'!C$14="Must be Contractual",O128="Contractual"))</f>
        <v>1</v>
      </c>
      <c r="AC128" s="426" t="b">
        <f>OR('AM23.Summary'!C$15="",'AM23.Summary'!C$15="Can Be Y or N",AND('AM23.Summary'!C$15="Must Be Y",P128="Y"),AND('AM23.Summary'!C$15="Must be N",P128="N"))</f>
        <v>0</v>
      </c>
      <c r="AD128" s="426" t="b">
        <f>OR('AM23.Summary'!C$16="",'AM23.Summary'!C$16="Can Be Y or N",AND('AM23.Summary'!C$16="Must Be Y",Q128="Y"),AND('AM23.Summary'!C$16="Must be N",Q128="N"))</f>
        <v>0</v>
      </c>
      <c r="AE128" s="426" t="b">
        <f>OR('AM23.Summary'!C$17="",'AM23.Summary'!C$17="Can Be Y or N",AND('AM23.Summary'!C$17="Must Be Y",R128="Y"),AND('AM23.Summary'!C$17="Must be N",R128="N"))</f>
        <v>0</v>
      </c>
      <c r="AF128" s="426" t="b">
        <f>OR('AM23.Summary'!C$18="",'AM23.Summary'!C$18="Can Be Y or N",AND('AM23.Summary'!C$18="Must Be Y",S128="Y"),AND('AM23.Summary'!C$18="Must be N",S128="N"))</f>
        <v>1</v>
      </c>
      <c r="AG128" s="426" t="b">
        <f>OR('AM23.Summary'!C$19="",'AM23.Summary'!C$19="Can Be Y or N",AND('AM23.Summary'!C$19="Must Be Y",S128="Y"),AND('AM23.Summary'!C$19="Must be N",S128="N"))</f>
        <v>0</v>
      </c>
      <c r="AH128" s="426" t="b">
        <f>OR('AM23.Summary'!C$20="",'AM23.Summary'!C$20="Can Be Y or N",AND('AM23.Summary'!C$20="Must Be Y",S128="Y"),AND('AM23.Summary'!C$20="Must be N",S128="N"))</f>
        <v>0</v>
      </c>
      <c r="AI128" s="426" t="b">
        <f>OR('AM23.Summary'!C$21="",'AM23.Summary'!C$21="Can Be Y or N",AND('AM23.Summary'!C$21="Must Be Y",S128="Y"),AND('AM23.Summary'!C$21="Must be N",S128="N"))</f>
        <v>1</v>
      </c>
      <c r="AJ128" s="426" t="b">
        <f>OR('AM23.Summary'!C$22="",'AM23.Summary'!C$22="Can Be Y or N",AND('AM23.Summary'!C$22="Must Be Y",S128="Y"),AND('AM23.Summary'!C$22="Must be N",S128="N"))</f>
        <v>1</v>
      </c>
    </row>
    <row r="129" spans="1:36" x14ac:dyDescent="0.2">
      <c r="A129" s="46">
        <v>123</v>
      </c>
      <c r="B129" s="409" t="str">
        <f>IFERROR(VLOOKUP(C129,'AM23.Entity Input'!D$18:F$1017,3,FALSE),"")</f>
        <v/>
      </c>
      <c r="C129" s="410"/>
      <c r="D129" s="379"/>
      <c r="E129" s="410"/>
      <c r="F129" s="411" t="str">
        <f>IFERROR(VLOOKUP(C129,'AM23.Entity Input'!D$18:G$1017,4,FALSE),"")</f>
        <v/>
      </c>
      <c r="G129" s="410"/>
      <c r="H129" s="410"/>
      <c r="I129" s="412"/>
      <c r="J129" s="379"/>
      <c r="K129" s="412"/>
      <c r="L129" s="412"/>
      <c r="M129" s="413">
        <f>IF(AND(J129="Y",OR(B129="Surplus Notes (or similar)",IFERROR(100%=VLOOKUP(D129,'AM23.Param'!$C$61:$P$114, COLUMNS('AM23.Param'!$C$60:$H$60), FALSE),FALSE))),L129,0)</f>
        <v>0</v>
      </c>
      <c r="O129" s="421"/>
      <c r="P129" s="421"/>
      <c r="Q129" s="421"/>
      <c r="R129" s="421"/>
      <c r="S129" s="421"/>
      <c r="T129" s="421"/>
      <c r="U129" s="421"/>
      <c r="V129" s="421"/>
      <c r="W129" s="421"/>
      <c r="X129" s="422" t="str">
        <f t="shared" si="12"/>
        <v>N/A</v>
      </c>
      <c r="Y129" s="422">
        <f t="shared" si="13"/>
        <v>0</v>
      </c>
      <c r="AA129" s="426" t="b">
        <f t="shared" si="14"/>
        <v>0</v>
      </c>
      <c r="AB129" s="426" t="b">
        <f>OR('AM23.Summary'!C$14="",'AM23.Summary'!C$14="Can Be Either",AND('AM23.Summary'!C$14="Must Be Structural",O129="Structural"),AND('AM23.Summary'!C$14="Must be Contractual",O129="Contractual"))</f>
        <v>1</v>
      </c>
      <c r="AC129" s="426" t="b">
        <f>OR('AM23.Summary'!C$15="",'AM23.Summary'!C$15="Can Be Y or N",AND('AM23.Summary'!C$15="Must Be Y",P129="Y"),AND('AM23.Summary'!C$15="Must be N",P129="N"))</f>
        <v>0</v>
      </c>
      <c r="AD129" s="426" t="b">
        <f>OR('AM23.Summary'!C$16="",'AM23.Summary'!C$16="Can Be Y or N",AND('AM23.Summary'!C$16="Must Be Y",Q129="Y"),AND('AM23.Summary'!C$16="Must be N",Q129="N"))</f>
        <v>0</v>
      </c>
      <c r="AE129" s="426" t="b">
        <f>OR('AM23.Summary'!C$17="",'AM23.Summary'!C$17="Can Be Y or N",AND('AM23.Summary'!C$17="Must Be Y",R129="Y"),AND('AM23.Summary'!C$17="Must be N",R129="N"))</f>
        <v>0</v>
      </c>
      <c r="AF129" s="426" t="b">
        <f>OR('AM23.Summary'!C$18="",'AM23.Summary'!C$18="Can Be Y or N",AND('AM23.Summary'!C$18="Must Be Y",S129="Y"),AND('AM23.Summary'!C$18="Must be N",S129="N"))</f>
        <v>1</v>
      </c>
      <c r="AG129" s="426" t="b">
        <f>OR('AM23.Summary'!C$19="",'AM23.Summary'!C$19="Can Be Y or N",AND('AM23.Summary'!C$19="Must Be Y",S129="Y"),AND('AM23.Summary'!C$19="Must be N",S129="N"))</f>
        <v>0</v>
      </c>
      <c r="AH129" s="426" t="b">
        <f>OR('AM23.Summary'!C$20="",'AM23.Summary'!C$20="Can Be Y or N",AND('AM23.Summary'!C$20="Must Be Y",S129="Y"),AND('AM23.Summary'!C$20="Must be N",S129="N"))</f>
        <v>0</v>
      </c>
      <c r="AI129" s="426" t="b">
        <f>OR('AM23.Summary'!C$21="",'AM23.Summary'!C$21="Can Be Y or N",AND('AM23.Summary'!C$21="Must Be Y",S129="Y"),AND('AM23.Summary'!C$21="Must be N",S129="N"))</f>
        <v>1</v>
      </c>
      <c r="AJ129" s="426" t="b">
        <f>OR('AM23.Summary'!C$22="",'AM23.Summary'!C$22="Can Be Y or N",AND('AM23.Summary'!C$22="Must Be Y",S129="Y"),AND('AM23.Summary'!C$22="Must be N",S129="N"))</f>
        <v>1</v>
      </c>
    </row>
    <row r="130" spans="1:36" x14ac:dyDescent="0.2">
      <c r="A130" s="46">
        <v>124</v>
      </c>
      <c r="B130" s="409" t="str">
        <f>IFERROR(VLOOKUP(C130,'AM23.Entity Input'!D$18:F$1017,3,FALSE),"")</f>
        <v/>
      </c>
      <c r="C130" s="410"/>
      <c r="D130" s="379"/>
      <c r="E130" s="410"/>
      <c r="F130" s="411" t="str">
        <f>IFERROR(VLOOKUP(C130,'AM23.Entity Input'!D$18:G$1017,4,FALSE),"")</f>
        <v/>
      </c>
      <c r="G130" s="410"/>
      <c r="H130" s="410"/>
      <c r="I130" s="412"/>
      <c r="J130" s="379"/>
      <c r="K130" s="412"/>
      <c r="L130" s="412"/>
      <c r="M130" s="413">
        <f>IF(AND(J130="Y",OR(B130="Surplus Notes (or similar)",IFERROR(100%=VLOOKUP(D130,'AM23.Param'!$C$61:$P$114, COLUMNS('AM23.Param'!$C$60:$H$60), FALSE),FALSE))),L130,0)</f>
        <v>0</v>
      </c>
      <c r="O130" s="421"/>
      <c r="P130" s="421"/>
      <c r="Q130" s="421"/>
      <c r="R130" s="421"/>
      <c r="S130" s="421"/>
      <c r="T130" s="421"/>
      <c r="U130" s="421"/>
      <c r="V130" s="421"/>
      <c r="W130" s="421"/>
      <c r="X130" s="422" t="str">
        <f t="shared" si="12"/>
        <v>N/A</v>
      </c>
      <c r="Y130" s="422">
        <f t="shared" si="13"/>
        <v>0</v>
      </c>
      <c r="AA130" s="426" t="b">
        <f t="shared" si="14"/>
        <v>0</v>
      </c>
      <c r="AB130" s="426" t="b">
        <f>OR('AM23.Summary'!C$14="",'AM23.Summary'!C$14="Can Be Either",AND('AM23.Summary'!C$14="Must Be Structural",O130="Structural"),AND('AM23.Summary'!C$14="Must be Contractual",O130="Contractual"))</f>
        <v>1</v>
      </c>
      <c r="AC130" s="426" t="b">
        <f>OR('AM23.Summary'!C$15="",'AM23.Summary'!C$15="Can Be Y or N",AND('AM23.Summary'!C$15="Must Be Y",P130="Y"),AND('AM23.Summary'!C$15="Must be N",P130="N"))</f>
        <v>0</v>
      </c>
      <c r="AD130" s="426" t="b">
        <f>OR('AM23.Summary'!C$16="",'AM23.Summary'!C$16="Can Be Y or N",AND('AM23.Summary'!C$16="Must Be Y",Q130="Y"),AND('AM23.Summary'!C$16="Must be N",Q130="N"))</f>
        <v>0</v>
      </c>
      <c r="AE130" s="426" t="b">
        <f>OR('AM23.Summary'!C$17="",'AM23.Summary'!C$17="Can Be Y or N",AND('AM23.Summary'!C$17="Must Be Y",R130="Y"),AND('AM23.Summary'!C$17="Must be N",R130="N"))</f>
        <v>0</v>
      </c>
      <c r="AF130" s="426" t="b">
        <f>OR('AM23.Summary'!C$18="",'AM23.Summary'!C$18="Can Be Y or N",AND('AM23.Summary'!C$18="Must Be Y",S130="Y"),AND('AM23.Summary'!C$18="Must be N",S130="N"))</f>
        <v>1</v>
      </c>
      <c r="AG130" s="426" t="b">
        <f>OR('AM23.Summary'!C$19="",'AM23.Summary'!C$19="Can Be Y or N",AND('AM23.Summary'!C$19="Must Be Y",S130="Y"),AND('AM23.Summary'!C$19="Must be N",S130="N"))</f>
        <v>0</v>
      </c>
      <c r="AH130" s="426" t="b">
        <f>OR('AM23.Summary'!C$20="",'AM23.Summary'!C$20="Can Be Y or N",AND('AM23.Summary'!C$20="Must Be Y",S130="Y"),AND('AM23.Summary'!C$20="Must be N",S130="N"))</f>
        <v>0</v>
      </c>
      <c r="AI130" s="426" t="b">
        <f>OR('AM23.Summary'!C$21="",'AM23.Summary'!C$21="Can Be Y or N",AND('AM23.Summary'!C$21="Must Be Y",S130="Y"),AND('AM23.Summary'!C$21="Must be N",S130="N"))</f>
        <v>1</v>
      </c>
      <c r="AJ130" s="426" t="b">
        <f>OR('AM23.Summary'!C$22="",'AM23.Summary'!C$22="Can Be Y or N",AND('AM23.Summary'!C$22="Must Be Y",S130="Y"),AND('AM23.Summary'!C$22="Must be N",S130="N"))</f>
        <v>1</v>
      </c>
    </row>
    <row r="131" spans="1:36" x14ac:dyDescent="0.2">
      <c r="A131" s="46">
        <v>125</v>
      </c>
      <c r="B131" s="409" t="str">
        <f>IFERROR(VLOOKUP(C131,'AM23.Entity Input'!D$18:F$1017,3,FALSE),"")</f>
        <v/>
      </c>
      <c r="C131" s="410"/>
      <c r="D131" s="379"/>
      <c r="E131" s="410"/>
      <c r="F131" s="411" t="str">
        <f>IFERROR(VLOOKUP(C131,'AM23.Entity Input'!D$18:G$1017,4,FALSE),"")</f>
        <v/>
      </c>
      <c r="G131" s="410"/>
      <c r="H131" s="410"/>
      <c r="I131" s="412"/>
      <c r="J131" s="379"/>
      <c r="K131" s="412"/>
      <c r="L131" s="412"/>
      <c r="M131" s="413">
        <f>IF(AND(J131="Y",OR(B131="Surplus Notes (or similar)",IFERROR(100%=VLOOKUP(D131,'AM23.Param'!$C$61:$P$114, COLUMNS('AM23.Param'!$C$60:$H$60), FALSE),FALSE))),L131,0)</f>
        <v>0</v>
      </c>
      <c r="O131" s="421"/>
      <c r="P131" s="421"/>
      <c r="Q131" s="421"/>
      <c r="R131" s="421"/>
      <c r="S131" s="421"/>
      <c r="T131" s="421"/>
      <c r="U131" s="421"/>
      <c r="V131" s="421"/>
      <c r="W131" s="421"/>
      <c r="X131" s="422" t="str">
        <f t="shared" si="12"/>
        <v>N/A</v>
      </c>
      <c r="Y131" s="422">
        <f t="shared" si="13"/>
        <v>0</v>
      </c>
      <c r="AA131" s="426" t="b">
        <f t="shared" si="14"/>
        <v>0</v>
      </c>
      <c r="AB131" s="426" t="b">
        <f>OR('AM23.Summary'!C$14="",'AM23.Summary'!C$14="Can Be Either",AND('AM23.Summary'!C$14="Must Be Structural",O131="Structural"),AND('AM23.Summary'!C$14="Must be Contractual",O131="Contractual"))</f>
        <v>1</v>
      </c>
      <c r="AC131" s="426" t="b">
        <f>OR('AM23.Summary'!C$15="",'AM23.Summary'!C$15="Can Be Y or N",AND('AM23.Summary'!C$15="Must Be Y",P131="Y"),AND('AM23.Summary'!C$15="Must be N",P131="N"))</f>
        <v>0</v>
      </c>
      <c r="AD131" s="426" t="b">
        <f>OR('AM23.Summary'!C$16="",'AM23.Summary'!C$16="Can Be Y or N",AND('AM23.Summary'!C$16="Must Be Y",Q131="Y"),AND('AM23.Summary'!C$16="Must be N",Q131="N"))</f>
        <v>0</v>
      </c>
      <c r="AE131" s="426" t="b">
        <f>OR('AM23.Summary'!C$17="",'AM23.Summary'!C$17="Can Be Y or N",AND('AM23.Summary'!C$17="Must Be Y",R131="Y"),AND('AM23.Summary'!C$17="Must be N",R131="N"))</f>
        <v>0</v>
      </c>
      <c r="AF131" s="426" t="b">
        <f>OR('AM23.Summary'!C$18="",'AM23.Summary'!C$18="Can Be Y or N",AND('AM23.Summary'!C$18="Must Be Y",S131="Y"),AND('AM23.Summary'!C$18="Must be N",S131="N"))</f>
        <v>1</v>
      </c>
      <c r="AG131" s="426" t="b">
        <f>OR('AM23.Summary'!C$19="",'AM23.Summary'!C$19="Can Be Y or N",AND('AM23.Summary'!C$19="Must Be Y",S131="Y"),AND('AM23.Summary'!C$19="Must be N",S131="N"))</f>
        <v>0</v>
      </c>
      <c r="AH131" s="426" t="b">
        <f>OR('AM23.Summary'!C$20="",'AM23.Summary'!C$20="Can Be Y or N",AND('AM23.Summary'!C$20="Must Be Y",S131="Y"),AND('AM23.Summary'!C$20="Must be N",S131="N"))</f>
        <v>0</v>
      </c>
      <c r="AI131" s="426" t="b">
        <f>OR('AM23.Summary'!C$21="",'AM23.Summary'!C$21="Can Be Y or N",AND('AM23.Summary'!C$21="Must Be Y",S131="Y"),AND('AM23.Summary'!C$21="Must be N",S131="N"))</f>
        <v>1</v>
      </c>
      <c r="AJ131" s="426" t="b">
        <f>OR('AM23.Summary'!C$22="",'AM23.Summary'!C$22="Can Be Y or N",AND('AM23.Summary'!C$22="Must Be Y",S131="Y"),AND('AM23.Summary'!C$22="Must be N",S131="N"))</f>
        <v>1</v>
      </c>
    </row>
    <row r="132" spans="1:36" x14ac:dyDescent="0.2">
      <c r="A132" s="46">
        <v>126</v>
      </c>
      <c r="B132" s="409" t="str">
        <f>IFERROR(VLOOKUP(C132,'AM23.Entity Input'!D$18:F$1017,3,FALSE),"")</f>
        <v/>
      </c>
      <c r="C132" s="410"/>
      <c r="D132" s="379"/>
      <c r="E132" s="410"/>
      <c r="F132" s="411" t="str">
        <f>IFERROR(VLOOKUP(C132,'AM23.Entity Input'!D$18:G$1017,4,FALSE),"")</f>
        <v/>
      </c>
      <c r="G132" s="410"/>
      <c r="H132" s="410"/>
      <c r="I132" s="412"/>
      <c r="J132" s="379"/>
      <c r="K132" s="412"/>
      <c r="L132" s="412"/>
      <c r="M132" s="413">
        <f>IF(AND(J132="Y",OR(B132="Surplus Notes (or similar)",IFERROR(100%=VLOOKUP(D132,'AM23.Param'!$C$61:$P$114, COLUMNS('AM23.Param'!$C$60:$H$60), FALSE),FALSE))),L132,0)</f>
        <v>0</v>
      </c>
      <c r="O132" s="421"/>
      <c r="P132" s="421"/>
      <c r="Q132" s="421"/>
      <c r="R132" s="421"/>
      <c r="S132" s="421"/>
      <c r="T132" s="421"/>
      <c r="U132" s="421"/>
      <c r="V132" s="421"/>
      <c r="W132" s="421"/>
      <c r="X132" s="422" t="str">
        <f t="shared" si="12"/>
        <v>N/A</v>
      </c>
      <c r="Y132" s="422">
        <f t="shared" si="13"/>
        <v>0</v>
      </c>
      <c r="AA132" s="426" t="b">
        <f t="shared" si="14"/>
        <v>0</v>
      </c>
      <c r="AB132" s="426" t="b">
        <f>OR('AM23.Summary'!C$14="",'AM23.Summary'!C$14="Can Be Either",AND('AM23.Summary'!C$14="Must Be Structural",O132="Structural"),AND('AM23.Summary'!C$14="Must be Contractual",O132="Contractual"))</f>
        <v>1</v>
      </c>
      <c r="AC132" s="426" t="b">
        <f>OR('AM23.Summary'!C$15="",'AM23.Summary'!C$15="Can Be Y or N",AND('AM23.Summary'!C$15="Must Be Y",P132="Y"),AND('AM23.Summary'!C$15="Must be N",P132="N"))</f>
        <v>0</v>
      </c>
      <c r="AD132" s="426" t="b">
        <f>OR('AM23.Summary'!C$16="",'AM23.Summary'!C$16="Can Be Y or N",AND('AM23.Summary'!C$16="Must Be Y",Q132="Y"),AND('AM23.Summary'!C$16="Must be N",Q132="N"))</f>
        <v>0</v>
      </c>
      <c r="AE132" s="426" t="b">
        <f>OR('AM23.Summary'!C$17="",'AM23.Summary'!C$17="Can Be Y or N",AND('AM23.Summary'!C$17="Must Be Y",R132="Y"),AND('AM23.Summary'!C$17="Must be N",R132="N"))</f>
        <v>0</v>
      </c>
      <c r="AF132" s="426" t="b">
        <f>OR('AM23.Summary'!C$18="",'AM23.Summary'!C$18="Can Be Y or N",AND('AM23.Summary'!C$18="Must Be Y",S132="Y"),AND('AM23.Summary'!C$18="Must be N",S132="N"))</f>
        <v>1</v>
      </c>
      <c r="AG132" s="426" t="b">
        <f>OR('AM23.Summary'!C$19="",'AM23.Summary'!C$19="Can Be Y or N",AND('AM23.Summary'!C$19="Must Be Y",S132="Y"),AND('AM23.Summary'!C$19="Must be N",S132="N"))</f>
        <v>0</v>
      </c>
      <c r="AH132" s="426" t="b">
        <f>OR('AM23.Summary'!C$20="",'AM23.Summary'!C$20="Can Be Y or N",AND('AM23.Summary'!C$20="Must Be Y",S132="Y"),AND('AM23.Summary'!C$20="Must be N",S132="N"))</f>
        <v>0</v>
      </c>
      <c r="AI132" s="426" t="b">
        <f>OR('AM23.Summary'!C$21="",'AM23.Summary'!C$21="Can Be Y or N",AND('AM23.Summary'!C$21="Must Be Y",S132="Y"),AND('AM23.Summary'!C$21="Must be N",S132="N"))</f>
        <v>1</v>
      </c>
      <c r="AJ132" s="426" t="b">
        <f>OR('AM23.Summary'!C$22="",'AM23.Summary'!C$22="Can Be Y or N",AND('AM23.Summary'!C$22="Must Be Y",S132="Y"),AND('AM23.Summary'!C$22="Must be N",S132="N"))</f>
        <v>1</v>
      </c>
    </row>
    <row r="133" spans="1:36" x14ac:dyDescent="0.2">
      <c r="A133" s="46">
        <v>127</v>
      </c>
      <c r="B133" s="409" t="str">
        <f>IFERROR(VLOOKUP(C133,'AM23.Entity Input'!D$18:F$1017,3,FALSE),"")</f>
        <v/>
      </c>
      <c r="C133" s="410"/>
      <c r="D133" s="379"/>
      <c r="E133" s="410"/>
      <c r="F133" s="411" t="str">
        <f>IFERROR(VLOOKUP(C133,'AM23.Entity Input'!D$18:G$1017,4,FALSE),"")</f>
        <v/>
      </c>
      <c r="G133" s="410"/>
      <c r="H133" s="410"/>
      <c r="I133" s="412"/>
      <c r="J133" s="379"/>
      <c r="K133" s="412"/>
      <c r="L133" s="412"/>
      <c r="M133" s="413">
        <f>IF(AND(J133="Y",OR(B133="Surplus Notes (or similar)",IFERROR(100%=VLOOKUP(D133,'AM23.Param'!$C$61:$P$114, COLUMNS('AM23.Param'!$C$60:$H$60), FALSE),FALSE))),L133,0)</f>
        <v>0</v>
      </c>
      <c r="O133" s="421"/>
      <c r="P133" s="421"/>
      <c r="Q133" s="421"/>
      <c r="R133" s="421"/>
      <c r="S133" s="421"/>
      <c r="T133" s="421"/>
      <c r="U133" s="421"/>
      <c r="V133" s="421"/>
      <c r="W133" s="421"/>
      <c r="X133" s="422" t="str">
        <f t="shared" si="12"/>
        <v>N/A</v>
      </c>
      <c r="Y133" s="422">
        <f t="shared" si="13"/>
        <v>0</v>
      </c>
      <c r="AA133" s="426" t="b">
        <f t="shared" si="14"/>
        <v>0</v>
      </c>
      <c r="AB133" s="426" t="b">
        <f>OR('AM23.Summary'!C$14="",'AM23.Summary'!C$14="Can Be Either",AND('AM23.Summary'!C$14="Must Be Structural",O133="Structural"),AND('AM23.Summary'!C$14="Must be Contractual",O133="Contractual"))</f>
        <v>1</v>
      </c>
      <c r="AC133" s="426" t="b">
        <f>OR('AM23.Summary'!C$15="",'AM23.Summary'!C$15="Can Be Y or N",AND('AM23.Summary'!C$15="Must Be Y",P133="Y"),AND('AM23.Summary'!C$15="Must be N",P133="N"))</f>
        <v>0</v>
      </c>
      <c r="AD133" s="426" t="b">
        <f>OR('AM23.Summary'!C$16="",'AM23.Summary'!C$16="Can Be Y or N",AND('AM23.Summary'!C$16="Must Be Y",Q133="Y"),AND('AM23.Summary'!C$16="Must be N",Q133="N"))</f>
        <v>0</v>
      </c>
      <c r="AE133" s="426" t="b">
        <f>OR('AM23.Summary'!C$17="",'AM23.Summary'!C$17="Can Be Y or N",AND('AM23.Summary'!C$17="Must Be Y",R133="Y"),AND('AM23.Summary'!C$17="Must be N",R133="N"))</f>
        <v>0</v>
      </c>
      <c r="AF133" s="426" t="b">
        <f>OR('AM23.Summary'!C$18="",'AM23.Summary'!C$18="Can Be Y or N",AND('AM23.Summary'!C$18="Must Be Y",S133="Y"),AND('AM23.Summary'!C$18="Must be N",S133="N"))</f>
        <v>1</v>
      </c>
      <c r="AG133" s="426" t="b">
        <f>OR('AM23.Summary'!C$19="",'AM23.Summary'!C$19="Can Be Y or N",AND('AM23.Summary'!C$19="Must Be Y",S133="Y"),AND('AM23.Summary'!C$19="Must be N",S133="N"))</f>
        <v>0</v>
      </c>
      <c r="AH133" s="426" t="b">
        <f>OR('AM23.Summary'!C$20="",'AM23.Summary'!C$20="Can Be Y or N",AND('AM23.Summary'!C$20="Must Be Y",S133="Y"),AND('AM23.Summary'!C$20="Must be N",S133="N"))</f>
        <v>0</v>
      </c>
      <c r="AI133" s="426" t="b">
        <f>OR('AM23.Summary'!C$21="",'AM23.Summary'!C$21="Can Be Y or N",AND('AM23.Summary'!C$21="Must Be Y",S133="Y"),AND('AM23.Summary'!C$21="Must be N",S133="N"))</f>
        <v>1</v>
      </c>
      <c r="AJ133" s="426" t="b">
        <f>OR('AM23.Summary'!C$22="",'AM23.Summary'!C$22="Can Be Y or N",AND('AM23.Summary'!C$22="Must Be Y",S133="Y"),AND('AM23.Summary'!C$22="Must be N",S133="N"))</f>
        <v>1</v>
      </c>
    </row>
    <row r="134" spans="1:36" x14ac:dyDescent="0.2">
      <c r="A134" s="46">
        <v>128</v>
      </c>
      <c r="B134" s="409" t="str">
        <f>IFERROR(VLOOKUP(C134,'AM23.Entity Input'!D$18:F$1017,3,FALSE),"")</f>
        <v/>
      </c>
      <c r="C134" s="410"/>
      <c r="D134" s="379"/>
      <c r="E134" s="410"/>
      <c r="F134" s="411" t="str">
        <f>IFERROR(VLOOKUP(C134,'AM23.Entity Input'!D$18:G$1017,4,FALSE),"")</f>
        <v/>
      </c>
      <c r="G134" s="410"/>
      <c r="H134" s="410"/>
      <c r="I134" s="412"/>
      <c r="J134" s="379"/>
      <c r="K134" s="412"/>
      <c r="L134" s="412"/>
      <c r="M134" s="413">
        <f>IF(AND(J134="Y",OR(B134="Surplus Notes (or similar)",IFERROR(100%=VLOOKUP(D134,'AM23.Param'!$C$61:$P$114, COLUMNS('AM23.Param'!$C$60:$H$60), FALSE),FALSE))),L134,0)</f>
        <v>0</v>
      </c>
      <c r="O134" s="421"/>
      <c r="P134" s="421"/>
      <c r="Q134" s="421"/>
      <c r="R134" s="421"/>
      <c r="S134" s="421"/>
      <c r="T134" s="421"/>
      <c r="U134" s="421"/>
      <c r="V134" s="421"/>
      <c r="W134" s="421"/>
      <c r="X134" s="422" t="str">
        <f t="shared" si="12"/>
        <v>N/A</v>
      </c>
      <c r="Y134" s="422">
        <f t="shared" si="13"/>
        <v>0</v>
      </c>
      <c r="AA134" s="426" t="b">
        <f t="shared" si="14"/>
        <v>0</v>
      </c>
      <c r="AB134" s="426" t="b">
        <f>OR('AM23.Summary'!C$14="",'AM23.Summary'!C$14="Can Be Either",AND('AM23.Summary'!C$14="Must Be Structural",O134="Structural"),AND('AM23.Summary'!C$14="Must be Contractual",O134="Contractual"))</f>
        <v>1</v>
      </c>
      <c r="AC134" s="426" t="b">
        <f>OR('AM23.Summary'!C$15="",'AM23.Summary'!C$15="Can Be Y or N",AND('AM23.Summary'!C$15="Must Be Y",P134="Y"),AND('AM23.Summary'!C$15="Must be N",P134="N"))</f>
        <v>0</v>
      </c>
      <c r="AD134" s="426" t="b">
        <f>OR('AM23.Summary'!C$16="",'AM23.Summary'!C$16="Can Be Y or N",AND('AM23.Summary'!C$16="Must Be Y",Q134="Y"),AND('AM23.Summary'!C$16="Must be N",Q134="N"))</f>
        <v>0</v>
      </c>
      <c r="AE134" s="426" t="b">
        <f>OR('AM23.Summary'!C$17="",'AM23.Summary'!C$17="Can Be Y or N",AND('AM23.Summary'!C$17="Must Be Y",R134="Y"),AND('AM23.Summary'!C$17="Must be N",R134="N"))</f>
        <v>0</v>
      </c>
      <c r="AF134" s="426" t="b">
        <f>OR('AM23.Summary'!C$18="",'AM23.Summary'!C$18="Can Be Y or N",AND('AM23.Summary'!C$18="Must Be Y",S134="Y"),AND('AM23.Summary'!C$18="Must be N",S134="N"))</f>
        <v>1</v>
      </c>
      <c r="AG134" s="426" t="b">
        <f>OR('AM23.Summary'!C$19="",'AM23.Summary'!C$19="Can Be Y or N",AND('AM23.Summary'!C$19="Must Be Y",S134="Y"),AND('AM23.Summary'!C$19="Must be N",S134="N"))</f>
        <v>0</v>
      </c>
      <c r="AH134" s="426" t="b">
        <f>OR('AM23.Summary'!C$20="",'AM23.Summary'!C$20="Can Be Y or N",AND('AM23.Summary'!C$20="Must Be Y",S134="Y"),AND('AM23.Summary'!C$20="Must be N",S134="N"))</f>
        <v>0</v>
      </c>
      <c r="AI134" s="426" t="b">
        <f>OR('AM23.Summary'!C$21="",'AM23.Summary'!C$21="Can Be Y or N",AND('AM23.Summary'!C$21="Must Be Y",S134="Y"),AND('AM23.Summary'!C$21="Must be N",S134="N"))</f>
        <v>1</v>
      </c>
      <c r="AJ134" s="426" t="b">
        <f>OR('AM23.Summary'!C$22="",'AM23.Summary'!C$22="Can Be Y or N",AND('AM23.Summary'!C$22="Must Be Y",S134="Y"),AND('AM23.Summary'!C$22="Must be N",S134="N"))</f>
        <v>1</v>
      </c>
    </row>
    <row r="135" spans="1:36" x14ac:dyDescent="0.2">
      <c r="A135" s="46">
        <v>129</v>
      </c>
      <c r="B135" s="409" t="str">
        <f>IFERROR(VLOOKUP(C135,'AM23.Entity Input'!D$18:F$1017,3,FALSE),"")</f>
        <v/>
      </c>
      <c r="C135" s="410"/>
      <c r="D135" s="379"/>
      <c r="E135" s="410"/>
      <c r="F135" s="411" t="str">
        <f>IFERROR(VLOOKUP(C135,'AM23.Entity Input'!D$18:G$1017,4,FALSE),"")</f>
        <v/>
      </c>
      <c r="G135" s="410"/>
      <c r="H135" s="410"/>
      <c r="I135" s="412"/>
      <c r="J135" s="379"/>
      <c r="K135" s="412"/>
      <c r="L135" s="412"/>
      <c r="M135" s="413">
        <f>IF(AND(J135="Y",OR(B135="Surplus Notes (or similar)",IFERROR(100%=VLOOKUP(D135,'AM23.Param'!$C$61:$P$114, COLUMNS('AM23.Param'!$C$60:$H$60), FALSE),FALSE))),L135,0)</f>
        <v>0</v>
      </c>
      <c r="O135" s="421"/>
      <c r="P135" s="421"/>
      <c r="Q135" s="421"/>
      <c r="R135" s="421"/>
      <c r="S135" s="421"/>
      <c r="T135" s="421"/>
      <c r="U135" s="421"/>
      <c r="V135" s="421"/>
      <c r="W135" s="421"/>
      <c r="X135" s="422" t="str">
        <f t="shared" ref="X135:X198" si="15">IF(AND(J135="Liability",OR(D135="Senior Debt",D135="Hybrid Instruments",D135 = "Other")),I135,"N/A")</f>
        <v>N/A</v>
      </c>
      <c r="Y135" s="422">
        <f t="shared" ref="Y135:Y198" si="16">IF(AA135,X135,0)</f>
        <v>0</v>
      </c>
      <c r="AA135" s="426" t="b">
        <f t="shared" si="14"/>
        <v>0</v>
      </c>
      <c r="AB135" s="426" t="b">
        <f>OR('AM23.Summary'!C$14="",'AM23.Summary'!C$14="Can Be Either",AND('AM23.Summary'!C$14="Must Be Structural",O135="Structural"),AND('AM23.Summary'!C$14="Must be Contractual",O135="Contractual"))</f>
        <v>1</v>
      </c>
      <c r="AC135" s="426" t="b">
        <f>OR('AM23.Summary'!C$15="",'AM23.Summary'!C$15="Can Be Y or N",AND('AM23.Summary'!C$15="Must Be Y",P135="Y"),AND('AM23.Summary'!C$15="Must be N",P135="N"))</f>
        <v>0</v>
      </c>
      <c r="AD135" s="426" t="b">
        <f>OR('AM23.Summary'!C$16="",'AM23.Summary'!C$16="Can Be Y or N",AND('AM23.Summary'!C$16="Must Be Y",Q135="Y"),AND('AM23.Summary'!C$16="Must be N",Q135="N"))</f>
        <v>0</v>
      </c>
      <c r="AE135" s="426" t="b">
        <f>OR('AM23.Summary'!C$17="",'AM23.Summary'!C$17="Can Be Y or N",AND('AM23.Summary'!C$17="Must Be Y",R135="Y"),AND('AM23.Summary'!C$17="Must be N",R135="N"))</f>
        <v>0</v>
      </c>
      <c r="AF135" s="426" t="b">
        <f>OR('AM23.Summary'!C$18="",'AM23.Summary'!C$18="Can Be Y or N",AND('AM23.Summary'!C$18="Must Be Y",S135="Y"),AND('AM23.Summary'!C$18="Must be N",S135="N"))</f>
        <v>1</v>
      </c>
      <c r="AG135" s="426" t="b">
        <f>OR('AM23.Summary'!C$19="",'AM23.Summary'!C$19="Can Be Y or N",AND('AM23.Summary'!C$19="Must Be Y",S135="Y"),AND('AM23.Summary'!C$19="Must be N",S135="N"))</f>
        <v>0</v>
      </c>
      <c r="AH135" s="426" t="b">
        <f>OR('AM23.Summary'!C$20="",'AM23.Summary'!C$20="Can Be Y or N",AND('AM23.Summary'!C$20="Must Be Y",S135="Y"),AND('AM23.Summary'!C$20="Must be N",S135="N"))</f>
        <v>0</v>
      </c>
      <c r="AI135" s="426" t="b">
        <f>OR('AM23.Summary'!C$21="",'AM23.Summary'!C$21="Can Be Y or N",AND('AM23.Summary'!C$21="Must Be Y",S135="Y"),AND('AM23.Summary'!C$21="Must be N",S135="N"))</f>
        <v>1</v>
      </c>
      <c r="AJ135" s="426" t="b">
        <f>OR('AM23.Summary'!C$22="",'AM23.Summary'!C$22="Can Be Y or N",AND('AM23.Summary'!C$22="Must Be Y",S135="Y"),AND('AM23.Summary'!C$22="Must be N",S135="N"))</f>
        <v>1</v>
      </c>
    </row>
    <row r="136" spans="1:36" x14ac:dyDescent="0.2">
      <c r="A136" s="46">
        <v>130</v>
      </c>
      <c r="B136" s="409" t="str">
        <f>IFERROR(VLOOKUP(C136,'AM23.Entity Input'!D$18:F$1017,3,FALSE),"")</f>
        <v/>
      </c>
      <c r="C136" s="410"/>
      <c r="D136" s="379"/>
      <c r="E136" s="410"/>
      <c r="F136" s="411" t="str">
        <f>IFERROR(VLOOKUP(C136,'AM23.Entity Input'!D$18:G$1017,4,FALSE),"")</f>
        <v/>
      </c>
      <c r="G136" s="410"/>
      <c r="H136" s="410"/>
      <c r="I136" s="412"/>
      <c r="J136" s="379"/>
      <c r="K136" s="412"/>
      <c r="L136" s="412"/>
      <c r="M136" s="413">
        <f>IF(AND(J136="Y",OR(B136="Surplus Notes (or similar)",IFERROR(100%=VLOOKUP(D136,'AM23.Param'!$C$61:$P$114, COLUMNS('AM23.Param'!$C$60:$H$60), FALSE),FALSE))),L136,0)</f>
        <v>0</v>
      </c>
      <c r="O136" s="421"/>
      <c r="P136" s="421"/>
      <c r="Q136" s="421"/>
      <c r="R136" s="421"/>
      <c r="S136" s="421"/>
      <c r="T136" s="421"/>
      <c r="U136" s="421"/>
      <c r="V136" s="421"/>
      <c r="W136" s="421"/>
      <c r="X136" s="422" t="str">
        <f t="shared" si="15"/>
        <v>N/A</v>
      </c>
      <c r="Y136" s="422">
        <f t="shared" si="16"/>
        <v>0</v>
      </c>
      <c r="AA136" s="426" t="b">
        <f t="shared" ref="AA136:AA199" si="17">AND(AB136:AF136)</f>
        <v>0</v>
      </c>
      <c r="AB136" s="426" t="b">
        <f>OR('AM23.Summary'!C$14="",'AM23.Summary'!C$14="Can Be Either",AND('AM23.Summary'!C$14="Must Be Structural",O136="Structural"),AND('AM23.Summary'!C$14="Must be Contractual",O136="Contractual"))</f>
        <v>1</v>
      </c>
      <c r="AC136" s="426" t="b">
        <f>OR('AM23.Summary'!C$15="",'AM23.Summary'!C$15="Can Be Y or N",AND('AM23.Summary'!C$15="Must Be Y",P136="Y"),AND('AM23.Summary'!C$15="Must be N",P136="N"))</f>
        <v>0</v>
      </c>
      <c r="AD136" s="426" t="b">
        <f>OR('AM23.Summary'!C$16="",'AM23.Summary'!C$16="Can Be Y or N",AND('AM23.Summary'!C$16="Must Be Y",Q136="Y"),AND('AM23.Summary'!C$16="Must be N",Q136="N"))</f>
        <v>0</v>
      </c>
      <c r="AE136" s="426" t="b">
        <f>OR('AM23.Summary'!C$17="",'AM23.Summary'!C$17="Can Be Y or N",AND('AM23.Summary'!C$17="Must Be Y",R136="Y"),AND('AM23.Summary'!C$17="Must be N",R136="N"))</f>
        <v>0</v>
      </c>
      <c r="AF136" s="426" t="b">
        <f>OR('AM23.Summary'!C$18="",'AM23.Summary'!C$18="Can Be Y or N",AND('AM23.Summary'!C$18="Must Be Y",S136="Y"),AND('AM23.Summary'!C$18="Must be N",S136="N"))</f>
        <v>1</v>
      </c>
      <c r="AG136" s="426" t="b">
        <f>OR('AM23.Summary'!C$19="",'AM23.Summary'!C$19="Can Be Y or N",AND('AM23.Summary'!C$19="Must Be Y",S136="Y"),AND('AM23.Summary'!C$19="Must be N",S136="N"))</f>
        <v>0</v>
      </c>
      <c r="AH136" s="426" t="b">
        <f>OR('AM23.Summary'!C$20="",'AM23.Summary'!C$20="Can Be Y or N",AND('AM23.Summary'!C$20="Must Be Y",S136="Y"),AND('AM23.Summary'!C$20="Must be N",S136="N"))</f>
        <v>0</v>
      </c>
      <c r="AI136" s="426" t="b">
        <f>OR('AM23.Summary'!C$21="",'AM23.Summary'!C$21="Can Be Y or N",AND('AM23.Summary'!C$21="Must Be Y",S136="Y"),AND('AM23.Summary'!C$21="Must be N",S136="N"))</f>
        <v>1</v>
      </c>
      <c r="AJ136" s="426" t="b">
        <f>OR('AM23.Summary'!C$22="",'AM23.Summary'!C$22="Can Be Y or N",AND('AM23.Summary'!C$22="Must Be Y",S136="Y"),AND('AM23.Summary'!C$22="Must be N",S136="N"))</f>
        <v>1</v>
      </c>
    </row>
    <row r="137" spans="1:36" x14ac:dyDescent="0.2">
      <c r="A137" s="46">
        <v>131</v>
      </c>
      <c r="B137" s="409" t="str">
        <f>IFERROR(VLOOKUP(C137,'AM23.Entity Input'!D$18:F$1017,3,FALSE),"")</f>
        <v/>
      </c>
      <c r="C137" s="410"/>
      <c r="D137" s="379"/>
      <c r="E137" s="410"/>
      <c r="F137" s="411" t="str">
        <f>IFERROR(VLOOKUP(C137,'AM23.Entity Input'!D$18:G$1017,4,FALSE),"")</f>
        <v/>
      </c>
      <c r="G137" s="410"/>
      <c r="H137" s="410"/>
      <c r="I137" s="412"/>
      <c r="J137" s="379"/>
      <c r="K137" s="412"/>
      <c r="L137" s="412"/>
      <c r="M137" s="413">
        <f>IF(AND(J137="Y",OR(B137="Surplus Notes (or similar)",IFERROR(100%=VLOOKUP(D137,'AM23.Param'!$C$61:$P$114, COLUMNS('AM23.Param'!$C$60:$H$60), FALSE),FALSE))),L137,0)</f>
        <v>0</v>
      </c>
      <c r="O137" s="421"/>
      <c r="P137" s="421"/>
      <c r="Q137" s="421"/>
      <c r="R137" s="421"/>
      <c r="S137" s="421"/>
      <c r="T137" s="421"/>
      <c r="U137" s="421"/>
      <c r="V137" s="421"/>
      <c r="W137" s="421"/>
      <c r="X137" s="422" t="str">
        <f t="shared" si="15"/>
        <v>N/A</v>
      </c>
      <c r="Y137" s="422">
        <f t="shared" si="16"/>
        <v>0</v>
      </c>
      <c r="AA137" s="426" t="b">
        <f t="shared" si="17"/>
        <v>0</v>
      </c>
      <c r="AB137" s="426" t="b">
        <f>OR('AM23.Summary'!C$14="",'AM23.Summary'!C$14="Can Be Either",AND('AM23.Summary'!C$14="Must Be Structural",O137="Structural"),AND('AM23.Summary'!C$14="Must be Contractual",O137="Contractual"))</f>
        <v>1</v>
      </c>
      <c r="AC137" s="426" t="b">
        <f>OR('AM23.Summary'!C$15="",'AM23.Summary'!C$15="Can Be Y or N",AND('AM23.Summary'!C$15="Must Be Y",P137="Y"),AND('AM23.Summary'!C$15="Must be N",P137="N"))</f>
        <v>0</v>
      </c>
      <c r="AD137" s="426" t="b">
        <f>OR('AM23.Summary'!C$16="",'AM23.Summary'!C$16="Can Be Y or N",AND('AM23.Summary'!C$16="Must Be Y",Q137="Y"),AND('AM23.Summary'!C$16="Must be N",Q137="N"))</f>
        <v>0</v>
      </c>
      <c r="AE137" s="426" t="b">
        <f>OR('AM23.Summary'!C$17="",'AM23.Summary'!C$17="Can Be Y or N",AND('AM23.Summary'!C$17="Must Be Y",R137="Y"),AND('AM23.Summary'!C$17="Must be N",R137="N"))</f>
        <v>0</v>
      </c>
      <c r="AF137" s="426" t="b">
        <f>OR('AM23.Summary'!C$18="",'AM23.Summary'!C$18="Can Be Y or N",AND('AM23.Summary'!C$18="Must Be Y",S137="Y"),AND('AM23.Summary'!C$18="Must be N",S137="N"))</f>
        <v>1</v>
      </c>
      <c r="AG137" s="426" t="b">
        <f>OR('AM23.Summary'!C$19="",'AM23.Summary'!C$19="Can Be Y or N",AND('AM23.Summary'!C$19="Must Be Y",S137="Y"),AND('AM23.Summary'!C$19="Must be N",S137="N"))</f>
        <v>0</v>
      </c>
      <c r="AH137" s="426" t="b">
        <f>OR('AM23.Summary'!C$20="",'AM23.Summary'!C$20="Can Be Y or N",AND('AM23.Summary'!C$20="Must Be Y",S137="Y"),AND('AM23.Summary'!C$20="Must be N",S137="N"))</f>
        <v>0</v>
      </c>
      <c r="AI137" s="426" t="b">
        <f>OR('AM23.Summary'!C$21="",'AM23.Summary'!C$21="Can Be Y or N",AND('AM23.Summary'!C$21="Must Be Y",S137="Y"),AND('AM23.Summary'!C$21="Must be N",S137="N"))</f>
        <v>1</v>
      </c>
      <c r="AJ137" s="426" t="b">
        <f>OR('AM23.Summary'!C$22="",'AM23.Summary'!C$22="Can Be Y or N",AND('AM23.Summary'!C$22="Must Be Y",S137="Y"),AND('AM23.Summary'!C$22="Must be N",S137="N"))</f>
        <v>1</v>
      </c>
    </row>
    <row r="138" spans="1:36" x14ac:dyDescent="0.2">
      <c r="A138" s="46">
        <v>132</v>
      </c>
      <c r="B138" s="409" t="str">
        <f>IFERROR(VLOOKUP(C138,'AM23.Entity Input'!D$18:F$1017,3,FALSE),"")</f>
        <v/>
      </c>
      <c r="C138" s="410"/>
      <c r="D138" s="379"/>
      <c r="E138" s="410"/>
      <c r="F138" s="411" t="str">
        <f>IFERROR(VLOOKUP(C138,'AM23.Entity Input'!D$18:G$1017,4,FALSE),"")</f>
        <v/>
      </c>
      <c r="G138" s="410"/>
      <c r="H138" s="410"/>
      <c r="I138" s="412"/>
      <c r="J138" s="379"/>
      <c r="K138" s="412"/>
      <c r="L138" s="412"/>
      <c r="M138" s="413">
        <f>IF(AND(J138="Y",OR(B138="Surplus Notes (or similar)",IFERROR(100%=VLOOKUP(D138,'AM23.Param'!$C$61:$P$114, COLUMNS('AM23.Param'!$C$60:$H$60), FALSE),FALSE))),L138,0)</f>
        <v>0</v>
      </c>
      <c r="O138" s="421"/>
      <c r="P138" s="421"/>
      <c r="Q138" s="421"/>
      <c r="R138" s="421"/>
      <c r="S138" s="421"/>
      <c r="T138" s="421"/>
      <c r="U138" s="421"/>
      <c r="V138" s="421"/>
      <c r="W138" s="421"/>
      <c r="X138" s="422" t="str">
        <f t="shared" si="15"/>
        <v>N/A</v>
      </c>
      <c r="Y138" s="422">
        <f t="shared" si="16"/>
        <v>0</v>
      </c>
      <c r="AA138" s="426" t="b">
        <f t="shared" si="17"/>
        <v>0</v>
      </c>
      <c r="AB138" s="426" t="b">
        <f>OR('AM23.Summary'!C$14="",'AM23.Summary'!C$14="Can Be Either",AND('AM23.Summary'!C$14="Must Be Structural",O138="Structural"),AND('AM23.Summary'!C$14="Must be Contractual",O138="Contractual"))</f>
        <v>1</v>
      </c>
      <c r="AC138" s="426" t="b">
        <f>OR('AM23.Summary'!C$15="",'AM23.Summary'!C$15="Can Be Y or N",AND('AM23.Summary'!C$15="Must Be Y",P138="Y"),AND('AM23.Summary'!C$15="Must be N",P138="N"))</f>
        <v>0</v>
      </c>
      <c r="AD138" s="426" t="b">
        <f>OR('AM23.Summary'!C$16="",'AM23.Summary'!C$16="Can Be Y or N",AND('AM23.Summary'!C$16="Must Be Y",Q138="Y"),AND('AM23.Summary'!C$16="Must be N",Q138="N"))</f>
        <v>0</v>
      </c>
      <c r="AE138" s="426" t="b">
        <f>OR('AM23.Summary'!C$17="",'AM23.Summary'!C$17="Can Be Y or N",AND('AM23.Summary'!C$17="Must Be Y",R138="Y"),AND('AM23.Summary'!C$17="Must be N",R138="N"))</f>
        <v>0</v>
      </c>
      <c r="AF138" s="426" t="b">
        <f>OR('AM23.Summary'!C$18="",'AM23.Summary'!C$18="Can Be Y or N",AND('AM23.Summary'!C$18="Must Be Y",S138="Y"),AND('AM23.Summary'!C$18="Must be N",S138="N"))</f>
        <v>1</v>
      </c>
      <c r="AG138" s="426" t="b">
        <f>OR('AM23.Summary'!C$19="",'AM23.Summary'!C$19="Can Be Y or N",AND('AM23.Summary'!C$19="Must Be Y",S138="Y"),AND('AM23.Summary'!C$19="Must be N",S138="N"))</f>
        <v>0</v>
      </c>
      <c r="AH138" s="426" t="b">
        <f>OR('AM23.Summary'!C$20="",'AM23.Summary'!C$20="Can Be Y or N",AND('AM23.Summary'!C$20="Must Be Y",S138="Y"),AND('AM23.Summary'!C$20="Must be N",S138="N"))</f>
        <v>0</v>
      </c>
      <c r="AI138" s="426" t="b">
        <f>OR('AM23.Summary'!C$21="",'AM23.Summary'!C$21="Can Be Y or N",AND('AM23.Summary'!C$21="Must Be Y",S138="Y"),AND('AM23.Summary'!C$21="Must be N",S138="N"))</f>
        <v>1</v>
      </c>
      <c r="AJ138" s="426" t="b">
        <f>OR('AM23.Summary'!C$22="",'AM23.Summary'!C$22="Can Be Y or N",AND('AM23.Summary'!C$22="Must Be Y",S138="Y"),AND('AM23.Summary'!C$22="Must be N",S138="N"))</f>
        <v>1</v>
      </c>
    </row>
    <row r="139" spans="1:36" x14ac:dyDescent="0.2">
      <c r="A139" s="46">
        <v>133</v>
      </c>
      <c r="B139" s="409" t="str">
        <f>IFERROR(VLOOKUP(C139,'AM23.Entity Input'!D$18:F$1017,3,FALSE),"")</f>
        <v/>
      </c>
      <c r="C139" s="410"/>
      <c r="D139" s="379"/>
      <c r="E139" s="410"/>
      <c r="F139" s="411" t="str">
        <f>IFERROR(VLOOKUP(C139,'AM23.Entity Input'!D$18:G$1017,4,FALSE),"")</f>
        <v/>
      </c>
      <c r="G139" s="410"/>
      <c r="H139" s="410"/>
      <c r="I139" s="412"/>
      <c r="J139" s="379"/>
      <c r="K139" s="412"/>
      <c r="L139" s="412"/>
      <c r="M139" s="413">
        <f>IF(AND(J139="Y",OR(B139="Surplus Notes (or similar)",IFERROR(100%=VLOOKUP(D139,'AM23.Param'!$C$61:$P$114, COLUMNS('AM23.Param'!$C$60:$H$60), FALSE),FALSE))),L139,0)</f>
        <v>0</v>
      </c>
      <c r="O139" s="421"/>
      <c r="P139" s="421"/>
      <c r="Q139" s="421"/>
      <c r="R139" s="421"/>
      <c r="S139" s="421"/>
      <c r="T139" s="421"/>
      <c r="U139" s="421"/>
      <c r="V139" s="421"/>
      <c r="W139" s="421"/>
      <c r="X139" s="422" t="str">
        <f t="shared" si="15"/>
        <v>N/A</v>
      </c>
      <c r="Y139" s="422">
        <f t="shared" si="16"/>
        <v>0</v>
      </c>
      <c r="AA139" s="426" t="b">
        <f t="shared" si="17"/>
        <v>0</v>
      </c>
      <c r="AB139" s="426" t="b">
        <f>OR('AM23.Summary'!C$14="",'AM23.Summary'!C$14="Can Be Either",AND('AM23.Summary'!C$14="Must Be Structural",O139="Structural"),AND('AM23.Summary'!C$14="Must be Contractual",O139="Contractual"))</f>
        <v>1</v>
      </c>
      <c r="AC139" s="426" t="b">
        <f>OR('AM23.Summary'!C$15="",'AM23.Summary'!C$15="Can Be Y or N",AND('AM23.Summary'!C$15="Must Be Y",P139="Y"),AND('AM23.Summary'!C$15="Must be N",P139="N"))</f>
        <v>0</v>
      </c>
      <c r="AD139" s="426" t="b">
        <f>OR('AM23.Summary'!C$16="",'AM23.Summary'!C$16="Can Be Y or N",AND('AM23.Summary'!C$16="Must Be Y",Q139="Y"),AND('AM23.Summary'!C$16="Must be N",Q139="N"))</f>
        <v>0</v>
      </c>
      <c r="AE139" s="426" t="b">
        <f>OR('AM23.Summary'!C$17="",'AM23.Summary'!C$17="Can Be Y or N",AND('AM23.Summary'!C$17="Must Be Y",R139="Y"),AND('AM23.Summary'!C$17="Must be N",R139="N"))</f>
        <v>0</v>
      </c>
      <c r="AF139" s="426" t="b">
        <f>OR('AM23.Summary'!C$18="",'AM23.Summary'!C$18="Can Be Y or N",AND('AM23.Summary'!C$18="Must Be Y",S139="Y"),AND('AM23.Summary'!C$18="Must be N",S139="N"))</f>
        <v>1</v>
      </c>
      <c r="AG139" s="426" t="b">
        <f>OR('AM23.Summary'!C$19="",'AM23.Summary'!C$19="Can Be Y or N",AND('AM23.Summary'!C$19="Must Be Y",S139="Y"),AND('AM23.Summary'!C$19="Must be N",S139="N"))</f>
        <v>0</v>
      </c>
      <c r="AH139" s="426" t="b">
        <f>OR('AM23.Summary'!C$20="",'AM23.Summary'!C$20="Can Be Y or N",AND('AM23.Summary'!C$20="Must Be Y",S139="Y"),AND('AM23.Summary'!C$20="Must be N",S139="N"))</f>
        <v>0</v>
      </c>
      <c r="AI139" s="426" t="b">
        <f>OR('AM23.Summary'!C$21="",'AM23.Summary'!C$21="Can Be Y or N",AND('AM23.Summary'!C$21="Must Be Y",S139="Y"),AND('AM23.Summary'!C$21="Must be N",S139="N"))</f>
        <v>1</v>
      </c>
      <c r="AJ139" s="426" t="b">
        <f>OR('AM23.Summary'!C$22="",'AM23.Summary'!C$22="Can Be Y or N",AND('AM23.Summary'!C$22="Must Be Y",S139="Y"),AND('AM23.Summary'!C$22="Must be N",S139="N"))</f>
        <v>1</v>
      </c>
    </row>
    <row r="140" spans="1:36" x14ac:dyDescent="0.2">
      <c r="A140" s="46">
        <v>134</v>
      </c>
      <c r="B140" s="409" t="str">
        <f>IFERROR(VLOOKUP(C140,'AM23.Entity Input'!D$18:F$1017,3,FALSE),"")</f>
        <v/>
      </c>
      <c r="C140" s="410"/>
      <c r="D140" s="379"/>
      <c r="E140" s="410"/>
      <c r="F140" s="411" t="str">
        <f>IFERROR(VLOOKUP(C140,'AM23.Entity Input'!D$18:G$1017,4,FALSE),"")</f>
        <v/>
      </c>
      <c r="G140" s="410"/>
      <c r="H140" s="410"/>
      <c r="I140" s="412"/>
      <c r="J140" s="379"/>
      <c r="K140" s="412"/>
      <c r="L140" s="412"/>
      <c r="M140" s="413">
        <f>IF(AND(J140="Y",OR(B140="Surplus Notes (or similar)",IFERROR(100%=VLOOKUP(D140,'AM23.Param'!$C$61:$P$114, COLUMNS('AM23.Param'!$C$60:$H$60), FALSE),FALSE))),L140,0)</f>
        <v>0</v>
      </c>
      <c r="O140" s="421"/>
      <c r="P140" s="421"/>
      <c r="Q140" s="421"/>
      <c r="R140" s="421"/>
      <c r="S140" s="421"/>
      <c r="T140" s="421"/>
      <c r="U140" s="421"/>
      <c r="V140" s="421"/>
      <c r="W140" s="421"/>
      <c r="X140" s="422" t="str">
        <f t="shared" si="15"/>
        <v>N/A</v>
      </c>
      <c r="Y140" s="422">
        <f t="shared" si="16"/>
        <v>0</v>
      </c>
      <c r="AA140" s="426" t="b">
        <f t="shared" si="17"/>
        <v>0</v>
      </c>
      <c r="AB140" s="426" t="b">
        <f>OR('AM23.Summary'!C$14="",'AM23.Summary'!C$14="Can Be Either",AND('AM23.Summary'!C$14="Must Be Structural",O140="Structural"),AND('AM23.Summary'!C$14="Must be Contractual",O140="Contractual"))</f>
        <v>1</v>
      </c>
      <c r="AC140" s="426" t="b">
        <f>OR('AM23.Summary'!C$15="",'AM23.Summary'!C$15="Can Be Y or N",AND('AM23.Summary'!C$15="Must Be Y",P140="Y"),AND('AM23.Summary'!C$15="Must be N",P140="N"))</f>
        <v>0</v>
      </c>
      <c r="AD140" s="426" t="b">
        <f>OR('AM23.Summary'!C$16="",'AM23.Summary'!C$16="Can Be Y or N",AND('AM23.Summary'!C$16="Must Be Y",Q140="Y"),AND('AM23.Summary'!C$16="Must be N",Q140="N"))</f>
        <v>0</v>
      </c>
      <c r="AE140" s="426" t="b">
        <f>OR('AM23.Summary'!C$17="",'AM23.Summary'!C$17="Can Be Y or N",AND('AM23.Summary'!C$17="Must Be Y",R140="Y"),AND('AM23.Summary'!C$17="Must be N",R140="N"))</f>
        <v>0</v>
      </c>
      <c r="AF140" s="426" t="b">
        <f>OR('AM23.Summary'!C$18="",'AM23.Summary'!C$18="Can Be Y or N",AND('AM23.Summary'!C$18="Must Be Y",S140="Y"),AND('AM23.Summary'!C$18="Must be N",S140="N"))</f>
        <v>1</v>
      </c>
      <c r="AG140" s="426" t="b">
        <f>OR('AM23.Summary'!C$19="",'AM23.Summary'!C$19="Can Be Y or N",AND('AM23.Summary'!C$19="Must Be Y",S140="Y"),AND('AM23.Summary'!C$19="Must be N",S140="N"))</f>
        <v>0</v>
      </c>
      <c r="AH140" s="426" t="b">
        <f>OR('AM23.Summary'!C$20="",'AM23.Summary'!C$20="Can Be Y or N",AND('AM23.Summary'!C$20="Must Be Y",S140="Y"),AND('AM23.Summary'!C$20="Must be N",S140="N"))</f>
        <v>0</v>
      </c>
      <c r="AI140" s="426" t="b">
        <f>OR('AM23.Summary'!C$21="",'AM23.Summary'!C$21="Can Be Y or N",AND('AM23.Summary'!C$21="Must Be Y",S140="Y"),AND('AM23.Summary'!C$21="Must be N",S140="N"))</f>
        <v>1</v>
      </c>
      <c r="AJ140" s="426" t="b">
        <f>OR('AM23.Summary'!C$22="",'AM23.Summary'!C$22="Can Be Y or N",AND('AM23.Summary'!C$22="Must Be Y",S140="Y"),AND('AM23.Summary'!C$22="Must be N",S140="N"))</f>
        <v>1</v>
      </c>
    </row>
    <row r="141" spans="1:36" x14ac:dyDescent="0.2">
      <c r="A141" s="46">
        <v>135</v>
      </c>
      <c r="B141" s="409" t="str">
        <f>IFERROR(VLOOKUP(C141,'AM23.Entity Input'!D$18:F$1017,3,FALSE),"")</f>
        <v/>
      </c>
      <c r="C141" s="410"/>
      <c r="D141" s="379"/>
      <c r="E141" s="410"/>
      <c r="F141" s="411" t="str">
        <f>IFERROR(VLOOKUP(C141,'AM23.Entity Input'!D$18:G$1017,4,FALSE),"")</f>
        <v/>
      </c>
      <c r="G141" s="410"/>
      <c r="H141" s="410"/>
      <c r="I141" s="412"/>
      <c r="J141" s="379"/>
      <c r="K141" s="412"/>
      <c r="L141" s="412"/>
      <c r="M141" s="413">
        <f>IF(AND(J141="Y",OR(B141="Surplus Notes (or similar)",IFERROR(100%=VLOOKUP(D141,'AM23.Param'!$C$61:$P$114, COLUMNS('AM23.Param'!$C$60:$H$60), FALSE),FALSE))),L141,0)</f>
        <v>0</v>
      </c>
      <c r="O141" s="421"/>
      <c r="P141" s="421"/>
      <c r="Q141" s="421"/>
      <c r="R141" s="421"/>
      <c r="S141" s="421"/>
      <c r="T141" s="421"/>
      <c r="U141" s="421"/>
      <c r="V141" s="421"/>
      <c r="W141" s="421"/>
      <c r="X141" s="422" t="str">
        <f t="shared" si="15"/>
        <v>N/A</v>
      </c>
      <c r="Y141" s="422">
        <f t="shared" si="16"/>
        <v>0</v>
      </c>
      <c r="AA141" s="426" t="b">
        <f t="shared" si="17"/>
        <v>0</v>
      </c>
      <c r="AB141" s="426" t="b">
        <f>OR('AM23.Summary'!C$14="",'AM23.Summary'!C$14="Can Be Either",AND('AM23.Summary'!C$14="Must Be Structural",O141="Structural"),AND('AM23.Summary'!C$14="Must be Contractual",O141="Contractual"))</f>
        <v>1</v>
      </c>
      <c r="AC141" s="426" t="b">
        <f>OR('AM23.Summary'!C$15="",'AM23.Summary'!C$15="Can Be Y or N",AND('AM23.Summary'!C$15="Must Be Y",P141="Y"),AND('AM23.Summary'!C$15="Must be N",P141="N"))</f>
        <v>0</v>
      </c>
      <c r="AD141" s="426" t="b">
        <f>OR('AM23.Summary'!C$16="",'AM23.Summary'!C$16="Can Be Y or N",AND('AM23.Summary'!C$16="Must Be Y",Q141="Y"),AND('AM23.Summary'!C$16="Must be N",Q141="N"))</f>
        <v>0</v>
      </c>
      <c r="AE141" s="426" t="b">
        <f>OR('AM23.Summary'!C$17="",'AM23.Summary'!C$17="Can Be Y or N",AND('AM23.Summary'!C$17="Must Be Y",R141="Y"),AND('AM23.Summary'!C$17="Must be N",R141="N"))</f>
        <v>0</v>
      </c>
      <c r="AF141" s="426" t="b">
        <f>OR('AM23.Summary'!C$18="",'AM23.Summary'!C$18="Can Be Y or N",AND('AM23.Summary'!C$18="Must Be Y",S141="Y"),AND('AM23.Summary'!C$18="Must be N",S141="N"))</f>
        <v>1</v>
      </c>
      <c r="AG141" s="426" t="b">
        <f>OR('AM23.Summary'!C$19="",'AM23.Summary'!C$19="Can Be Y or N",AND('AM23.Summary'!C$19="Must Be Y",S141="Y"),AND('AM23.Summary'!C$19="Must be N",S141="N"))</f>
        <v>0</v>
      </c>
      <c r="AH141" s="426" t="b">
        <f>OR('AM23.Summary'!C$20="",'AM23.Summary'!C$20="Can Be Y or N",AND('AM23.Summary'!C$20="Must Be Y",S141="Y"),AND('AM23.Summary'!C$20="Must be N",S141="N"))</f>
        <v>0</v>
      </c>
      <c r="AI141" s="426" t="b">
        <f>OR('AM23.Summary'!C$21="",'AM23.Summary'!C$21="Can Be Y or N",AND('AM23.Summary'!C$21="Must Be Y",S141="Y"),AND('AM23.Summary'!C$21="Must be N",S141="N"))</f>
        <v>1</v>
      </c>
      <c r="AJ141" s="426" t="b">
        <f>OR('AM23.Summary'!C$22="",'AM23.Summary'!C$22="Can Be Y or N",AND('AM23.Summary'!C$22="Must Be Y",S141="Y"),AND('AM23.Summary'!C$22="Must be N",S141="N"))</f>
        <v>1</v>
      </c>
    </row>
    <row r="142" spans="1:36" x14ac:dyDescent="0.2">
      <c r="A142" s="46">
        <v>136</v>
      </c>
      <c r="B142" s="409" t="str">
        <f>IFERROR(VLOOKUP(C142,'AM23.Entity Input'!D$18:F$1017,3,FALSE),"")</f>
        <v/>
      </c>
      <c r="C142" s="410"/>
      <c r="D142" s="379"/>
      <c r="E142" s="410"/>
      <c r="F142" s="411" t="str">
        <f>IFERROR(VLOOKUP(C142,'AM23.Entity Input'!D$18:G$1017,4,FALSE),"")</f>
        <v/>
      </c>
      <c r="G142" s="410"/>
      <c r="H142" s="410"/>
      <c r="I142" s="412"/>
      <c r="J142" s="379"/>
      <c r="K142" s="412"/>
      <c r="L142" s="412"/>
      <c r="M142" s="413">
        <f>IF(AND(J142="Y",OR(B142="Surplus Notes (or similar)",IFERROR(100%=VLOOKUP(D142,'AM23.Param'!$C$61:$P$114, COLUMNS('AM23.Param'!$C$60:$H$60), FALSE),FALSE))),L142,0)</f>
        <v>0</v>
      </c>
      <c r="O142" s="421"/>
      <c r="P142" s="421"/>
      <c r="Q142" s="421"/>
      <c r="R142" s="421"/>
      <c r="S142" s="421"/>
      <c r="T142" s="421"/>
      <c r="U142" s="421"/>
      <c r="V142" s="421"/>
      <c r="W142" s="421"/>
      <c r="X142" s="422" t="str">
        <f t="shared" si="15"/>
        <v>N/A</v>
      </c>
      <c r="Y142" s="422">
        <f t="shared" si="16"/>
        <v>0</v>
      </c>
      <c r="AA142" s="426" t="b">
        <f t="shared" si="17"/>
        <v>0</v>
      </c>
      <c r="AB142" s="426" t="b">
        <f>OR('AM23.Summary'!C$14="",'AM23.Summary'!C$14="Can Be Either",AND('AM23.Summary'!C$14="Must Be Structural",O142="Structural"),AND('AM23.Summary'!C$14="Must be Contractual",O142="Contractual"))</f>
        <v>1</v>
      </c>
      <c r="AC142" s="426" t="b">
        <f>OR('AM23.Summary'!C$15="",'AM23.Summary'!C$15="Can Be Y or N",AND('AM23.Summary'!C$15="Must Be Y",P142="Y"),AND('AM23.Summary'!C$15="Must be N",P142="N"))</f>
        <v>0</v>
      </c>
      <c r="AD142" s="426" t="b">
        <f>OR('AM23.Summary'!C$16="",'AM23.Summary'!C$16="Can Be Y or N",AND('AM23.Summary'!C$16="Must Be Y",Q142="Y"),AND('AM23.Summary'!C$16="Must be N",Q142="N"))</f>
        <v>0</v>
      </c>
      <c r="AE142" s="426" t="b">
        <f>OR('AM23.Summary'!C$17="",'AM23.Summary'!C$17="Can Be Y or N",AND('AM23.Summary'!C$17="Must Be Y",R142="Y"),AND('AM23.Summary'!C$17="Must be N",R142="N"))</f>
        <v>0</v>
      </c>
      <c r="AF142" s="426" t="b">
        <f>OR('AM23.Summary'!C$18="",'AM23.Summary'!C$18="Can Be Y or N",AND('AM23.Summary'!C$18="Must Be Y",S142="Y"),AND('AM23.Summary'!C$18="Must be N",S142="N"))</f>
        <v>1</v>
      </c>
      <c r="AG142" s="426" t="b">
        <f>OR('AM23.Summary'!C$19="",'AM23.Summary'!C$19="Can Be Y or N",AND('AM23.Summary'!C$19="Must Be Y",S142="Y"),AND('AM23.Summary'!C$19="Must be N",S142="N"))</f>
        <v>0</v>
      </c>
      <c r="AH142" s="426" t="b">
        <f>OR('AM23.Summary'!C$20="",'AM23.Summary'!C$20="Can Be Y or N",AND('AM23.Summary'!C$20="Must Be Y",S142="Y"),AND('AM23.Summary'!C$20="Must be N",S142="N"))</f>
        <v>0</v>
      </c>
      <c r="AI142" s="426" t="b">
        <f>OR('AM23.Summary'!C$21="",'AM23.Summary'!C$21="Can Be Y or N",AND('AM23.Summary'!C$21="Must Be Y",S142="Y"),AND('AM23.Summary'!C$21="Must be N",S142="N"))</f>
        <v>1</v>
      </c>
      <c r="AJ142" s="426" t="b">
        <f>OR('AM23.Summary'!C$22="",'AM23.Summary'!C$22="Can Be Y or N",AND('AM23.Summary'!C$22="Must Be Y",S142="Y"),AND('AM23.Summary'!C$22="Must be N",S142="N"))</f>
        <v>1</v>
      </c>
    </row>
    <row r="143" spans="1:36" x14ac:dyDescent="0.2">
      <c r="A143" s="46">
        <v>137</v>
      </c>
      <c r="B143" s="409" t="str">
        <f>IFERROR(VLOOKUP(C143,'AM23.Entity Input'!D$18:F$1017,3,FALSE),"")</f>
        <v/>
      </c>
      <c r="C143" s="410"/>
      <c r="D143" s="379"/>
      <c r="E143" s="410"/>
      <c r="F143" s="411" t="str">
        <f>IFERROR(VLOOKUP(C143,'AM23.Entity Input'!D$18:G$1017,4,FALSE),"")</f>
        <v/>
      </c>
      <c r="G143" s="410"/>
      <c r="H143" s="410"/>
      <c r="I143" s="412"/>
      <c r="J143" s="379"/>
      <c r="K143" s="412"/>
      <c r="L143" s="412"/>
      <c r="M143" s="413">
        <f>IF(AND(J143="Y",OR(B143="Surplus Notes (or similar)",IFERROR(100%=VLOOKUP(D143,'AM23.Param'!$C$61:$P$114, COLUMNS('AM23.Param'!$C$60:$H$60), FALSE),FALSE))),L143,0)</f>
        <v>0</v>
      </c>
      <c r="O143" s="421"/>
      <c r="P143" s="421"/>
      <c r="Q143" s="421"/>
      <c r="R143" s="421"/>
      <c r="S143" s="421"/>
      <c r="T143" s="421"/>
      <c r="U143" s="421"/>
      <c r="V143" s="421"/>
      <c r="W143" s="421"/>
      <c r="X143" s="422" t="str">
        <f t="shared" si="15"/>
        <v>N/A</v>
      </c>
      <c r="Y143" s="422">
        <f t="shared" si="16"/>
        <v>0</v>
      </c>
      <c r="AA143" s="426" t="b">
        <f t="shared" si="17"/>
        <v>0</v>
      </c>
      <c r="AB143" s="426" t="b">
        <f>OR('AM23.Summary'!C$14="",'AM23.Summary'!C$14="Can Be Either",AND('AM23.Summary'!C$14="Must Be Structural",O143="Structural"),AND('AM23.Summary'!C$14="Must be Contractual",O143="Contractual"))</f>
        <v>1</v>
      </c>
      <c r="AC143" s="426" t="b">
        <f>OR('AM23.Summary'!C$15="",'AM23.Summary'!C$15="Can Be Y or N",AND('AM23.Summary'!C$15="Must Be Y",P143="Y"),AND('AM23.Summary'!C$15="Must be N",P143="N"))</f>
        <v>0</v>
      </c>
      <c r="AD143" s="426" t="b">
        <f>OR('AM23.Summary'!C$16="",'AM23.Summary'!C$16="Can Be Y or N",AND('AM23.Summary'!C$16="Must Be Y",Q143="Y"),AND('AM23.Summary'!C$16="Must be N",Q143="N"))</f>
        <v>0</v>
      </c>
      <c r="AE143" s="426" t="b">
        <f>OR('AM23.Summary'!C$17="",'AM23.Summary'!C$17="Can Be Y or N",AND('AM23.Summary'!C$17="Must Be Y",R143="Y"),AND('AM23.Summary'!C$17="Must be N",R143="N"))</f>
        <v>0</v>
      </c>
      <c r="AF143" s="426" t="b">
        <f>OR('AM23.Summary'!C$18="",'AM23.Summary'!C$18="Can Be Y or N",AND('AM23.Summary'!C$18="Must Be Y",S143="Y"),AND('AM23.Summary'!C$18="Must be N",S143="N"))</f>
        <v>1</v>
      </c>
      <c r="AG143" s="426" t="b">
        <f>OR('AM23.Summary'!C$19="",'AM23.Summary'!C$19="Can Be Y or N",AND('AM23.Summary'!C$19="Must Be Y",S143="Y"),AND('AM23.Summary'!C$19="Must be N",S143="N"))</f>
        <v>0</v>
      </c>
      <c r="AH143" s="426" t="b">
        <f>OR('AM23.Summary'!C$20="",'AM23.Summary'!C$20="Can Be Y or N",AND('AM23.Summary'!C$20="Must Be Y",S143="Y"),AND('AM23.Summary'!C$20="Must be N",S143="N"))</f>
        <v>0</v>
      </c>
      <c r="AI143" s="426" t="b">
        <f>OR('AM23.Summary'!C$21="",'AM23.Summary'!C$21="Can Be Y or N",AND('AM23.Summary'!C$21="Must Be Y",S143="Y"),AND('AM23.Summary'!C$21="Must be N",S143="N"))</f>
        <v>1</v>
      </c>
      <c r="AJ143" s="426" t="b">
        <f>OR('AM23.Summary'!C$22="",'AM23.Summary'!C$22="Can Be Y or N",AND('AM23.Summary'!C$22="Must Be Y",S143="Y"),AND('AM23.Summary'!C$22="Must be N",S143="N"))</f>
        <v>1</v>
      </c>
    </row>
    <row r="144" spans="1:36" x14ac:dyDescent="0.2">
      <c r="A144" s="46">
        <v>138</v>
      </c>
      <c r="B144" s="409" t="str">
        <f>IFERROR(VLOOKUP(C144,'AM23.Entity Input'!D$18:F$1017,3,FALSE),"")</f>
        <v/>
      </c>
      <c r="C144" s="410"/>
      <c r="D144" s="379"/>
      <c r="E144" s="410"/>
      <c r="F144" s="411" t="str">
        <f>IFERROR(VLOOKUP(C144,'AM23.Entity Input'!D$18:G$1017,4,FALSE),"")</f>
        <v/>
      </c>
      <c r="G144" s="410"/>
      <c r="H144" s="410"/>
      <c r="I144" s="412"/>
      <c r="J144" s="379"/>
      <c r="K144" s="412"/>
      <c r="L144" s="412"/>
      <c r="M144" s="413">
        <f>IF(AND(J144="Y",OR(B144="Surplus Notes (or similar)",IFERROR(100%=VLOOKUP(D144,'AM23.Param'!$C$61:$P$114, COLUMNS('AM23.Param'!$C$60:$H$60), FALSE),FALSE))),L144,0)</f>
        <v>0</v>
      </c>
      <c r="O144" s="421"/>
      <c r="P144" s="421"/>
      <c r="Q144" s="421"/>
      <c r="R144" s="421"/>
      <c r="S144" s="421"/>
      <c r="T144" s="421"/>
      <c r="U144" s="421"/>
      <c r="V144" s="421"/>
      <c r="W144" s="421"/>
      <c r="X144" s="422" t="str">
        <f t="shared" si="15"/>
        <v>N/A</v>
      </c>
      <c r="Y144" s="422">
        <f t="shared" si="16"/>
        <v>0</v>
      </c>
      <c r="AA144" s="426" t="b">
        <f t="shared" si="17"/>
        <v>0</v>
      </c>
      <c r="AB144" s="426" t="b">
        <f>OR('AM23.Summary'!C$14="",'AM23.Summary'!C$14="Can Be Either",AND('AM23.Summary'!C$14="Must Be Structural",O144="Structural"),AND('AM23.Summary'!C$14="Must be Contractual",O144="Contractual"))</f>
        <v>1</v>
      </c>
      <c r="AC144" s="426" t="b">
        <f>OR('AM23.Summary'!C$15="",'AM23.Summary'!C$15="Can Be Y or N",AND('AM23.Summary'!C$15="Must Be Y",P144="Y"),AND('AM23.Summary'!C$15="Must be N",P144="N"))</f>
        <v>0</v>
      </c>
      <c r="AD144" s="426" t="b">
        <f>OR('AM23.Summary'!C$16="",'AM23.Summary'!C$16="Can Be Y or N",AND('AM23.Summary'!C$16="Must Be Y",Q144="Y"),AND('AM23.Summary'!C$16="Must be N",Q144="N"))</f>
        <v>0</v>
      </c>
      <c r="AE144" s="426" t="b">
        <f>OR('AM23.Summary'!C$17="",'AM23.Summary'!C$17="Can Be Y or N",AND('AM23.Summary'!C$17="Must Be Y",R144="Y"),AND('AM23.Summary'!C$17="Must be N",R144="N"))</f>
        <v>0</v>
      </c>
      <c r="AF144" s="426" t="b">
        <f>OR('AM23.Summary'!C$18="",'AM23.Summary'!C$18="Can Be Y or N",AND('AM23.Summary'!C$18="Must Be Y",S144="Y"),AND('AM23.Summary'!C$18="Must be N",S144="N"))</f>
        <v>1</v>
      </c>
      <c r="AG144" s="426" t="b">
        <f>OR('AM23.Summary'!C$19="",'AM23.Summary'!C$19="Can Be Y or N",AND('AM23.Summary'!C$19="Must Be Y",S144="Y"),AND('AM23.Summary'!C$19="Must be N",S144="N"))</f>
        <v>0</v>
      </c>
      <c r="AH144" s="426" t="b">
        <f>OR('AM23.Summary'!C$20="",'AM23.Summary'!C$20="Can Be Y or N",AND('AM23.Summary'!C$20="Must Be Y",S144="Y"),AND('AM23.Summary'!C$20="Must be N",S144="N"))</f>
        <v>0</v>
      </c>
      <c r="AI144" s="426" t="b">
        <f>OR('AM23.Summary'!C$21="",'AM23.Summary'!C$21="Can Be Y or N",AND('AM23.Summary'!C$21="Must Be Y",S144="Y"),AND('AM23.Summary'!C$21="Must be N",S144="N"))</f>
        <v>1</v>
      </c>
      <c r="AJ144" s="426" t="b">
        <f>OR('AM23.Summary'!C$22="",'AM23.Summary'!C$22="Can Be Y or N",AND('AM23.Summary'!C$22="Must Be Y",S144="Y"),AND('AM23.Summary'!C$22="Must be N",S144="N"))</f>
        <v>1</v>
      </c>
    </row>
    <row r="145" spans="1:36" x14ac:dyDescent="0.2">
      <c r="A145" s="46">
        <v>139</v>
      </c>
      <c r="B145" s="409" t="str">
        <f>IFERROR(VLOOKUP(C145,'AM23.Entity Input'!D$18:F$1017,3,FALSE),"")</f>
        <v/>
      </c>
      <c r="C145" s="410"/>
      <c r="D145" s="379"/>
      <c r="E145" s="410"/>
      <c r="F145" s="411" t="str">
        <f>IFERROR(VLOOKUP(C145,'AM23.Entity Input'!D$18:G$1017,4,FALSE),"")</f>
        <v/>
      </c>
      <c r="G145" s="410"/>
      <c r="H145" s="410"/>
      <c r="I145" s="412"/>
      <c r="J145" s="379"/>
      <c r="K145" s="412"/>
      <c r="L145" s="412"/>
      <c r="M145" s="413">
        <f>IF(AND(J145="Y",OR(B145="Surplus Notes (or similar)",IFERROR(100%=VLOOKUP(D145,'AM23.Param'!$C$61:$P$114, COLUMNS('AM23.Param'!$C$60:$H$60), FALSE),FALSE))),L145,0)</f>
        <v>0</v>
      </c>
      <c r="O145" s="421"/>
      <c r="P145" s="421"/>
      <c r="Q145" s="421"/>
      <c r="R145" s="421"/>
      <c r="S145" s="421"/>
      <c r="T145" s="421"/>
      <c r="U145" s="421"/>
      <c r="V145" s="421"/>
      <c r="W145" s="421"/>
      <c r="X145" s="422" t="str">
        <f t="shared" si="15"/>
        <v>N/A</v>
      </c>
      <c r="Y145" s="422">
        <f t="shared" si="16"/>
        <v>0</v>
      </c>
      <c r="AA145" s="426" t="b">
        <f t="shared" si="17"/>
        <v>0</v>
      </c>
      <c r="AB145" s="426" t="b">
        <f>OR('AM23.Summary'!C$14="",'AM23.Summary'!C$14="Can Be Either",AND('AM23.Summary'!C$14="Must Be Structural",O145="Structural"),AND('AM23.Summary'!C$14="Must be Contractual",O145="Contractual"))</f>
        <v>1</v>
      </c>
      <c r="AC145" s="426" t="b">
        <f>OR('AM23.Summary'!C$15="",'AM23.Summary'!C$15="Can Be Y or N",AND('AM23.Summary'!C$15="Must Be Y",P145="Y"),AND('AM23.Summary'!C$15="Must be N",P145="N"))</f>
        <v>0</v>
      </c>
      <c r="AD145" s="426" t="b">
        <f>OR('AM23.Summary'!C$16="",'AM23.Summary'!C$16="Can Be Y or N",AND('AM23.Summary'!C$16="Must Be Y",Q145="Y"),AND('AM23.Summary'!C$16="Must be N",Q145="N"))</f>
        <v>0</v>
      </c>
      <c r="AE145" s="426" t="b">
        <f>OR('AM23.Summary'!C$17="",'AM23.Summary'!C$17="Can Be Y or N",AND('AM23.Summary'!C$17="Must Be Y",R145="Y"),AND('AM23.Summary'!C$17="Must be N",R145="N"))</f>
        <v>0</v>
      </c>
      <c r="AF145" s="426" t="b">
        <f>OR('AM23.Summary'!C$18="",'AM23.Summary'!C$18="Can Be Y or N",AND('AM23.Summary'!C$18="Must Be Y",S145="Y"),AND('AM23.Summary'!C$18="Must be N",S145="N"))</f>
        <v>1</v>
      </c>
      <c r="AG145" s="426" t="b">
        <f>OR('AM23.Summary'!C$19="",'AM23.Summary'!C$19="Can Be Y or N",AND('AM23.Summary'!C$19="Must Be Y",S145="Y"),AND('AM23.Summary'!C$19="Must be N",S145="N"))</f>
        <v>0</v>
      </c>
      <c r="AH145" s="426" t="b">
        <f>OR('AM23.Summary'!C$20="",'AM23.Summary'!C$20="Can Be Y or N",AND('AM23.Summary'!C$20="Must Be Y",S145="Y"),AND('AM23.Summary'!C$20="Must be N",S145="N"))</f>
        <v>0</v>
      </c>
      <c r="AI145" s="426" t="b">
        <f>OR('AM23.Summary'!C$21="",'AM23.Summary'!C$21="Can Be Y or N",AND('AM23.Summary'!C$21="Must Be Y",S145="Y"),AND('AM23.Summary'!C$21="Must be N",S145="N"))</f>
        <v>1</v>
      </c>
      <c r="AJ145" s="426" t="b">
        <f>OR('AM23.Summary'!C$22="",'AM23.Summary'!C$22="Can Be Y or N",AND('AM23.Summary'!C$22="Must Be Y",S145="Y"),AND('AM23.Summary'!C$22="Must be N",S145="N"))</f>
        <v>1</v>
      </c>
    </row>
    <row r="146" spans="1:36" x14ac:dyDescent="0.2">
      <c r="A146" s="46">
        <v>140</v>
      </c>
      <c r="B146" s="409" t="str">
        <f>IFERROR(VLOOKUP(C146,'AM23.Entity Input'!D$18:F$1017,3,FALSE),"")</f>
        <v/>
      </c>
      <c r="C146" s="410"/>
      <c r="D146" s="379"/>
      <c r="E146" s="410"/>
      <c r="F146" s="411" t="str">
        <f>IFERROR(VLOOKUP(C146,'AM23.Entity Input'!D$18:G$1017,4,FALSE),"")</f>
        <v/>
      </c>
      <c r="G146" s="410"/>
      <c r="H146" s="410"/>
      <c r="I146" s="412"/>
      <c r="J146" s="379"/>
      <c r="K146" s="412"/>
      <c r="L146" s="412"/>
      <c r="M146" s="413">
        <f>IF(AND(J146="Y",OR(B146="Surplus Notes (or similar)",IFERROR(100%=VLOOKUP(D146,'AM23.Param'!$C$61:$P$114, COLUMNS('AM23.Param'!$C$60:$H$60), FALSE),FALSE))),L146,0)</f>
        <v>0</v>
      </c>
      <c r="O146" s="421"/>
      <c r="P146" s="421"/>
      <c r="Q146" s="421"/>
      <c r="R146" s="421"/>
      <c r="S146" s="421"/>
      <c r="T146" s="421"/>
      <c r="U146" s="421"/>
      <c r="V146" s="421"/>
      <c r="W146" s="421"/>
      <c r="X146" s="422" t="str">
        <f t="shared" si="15"/>
        <v>N/A</v>
      </c>
      <c r="Y146" s="422">
        <f t="shared" si="16"/>
        <v>0</v>
      </c>
      <c r="AA146" s="426" t="b">
        <f t="shared" si="17"/>
        <v>0</v>
      </c>
      <c r="AB146" s="426" t="b">
        <f>OR('AM23.Summary'!C$14="",'AM23.Summary'!C$14="Can Be Either",AND('AM23.Summary'!C$14="Must Be Structural",O146="Structural"),AND('AM23.Summary'!C$14="Must be Contractual",O146="Contractual"))</f>
        <v>1</v>
      </c>
      <c r="AC146" s="426" t="b">
        <f>OR('AM23.Summary'!C$15="",'AM23.Summary'!C$15="Can Be Y or N",AND('AM23.Summary'!C$15="Must Be Y",P146="Y"),AND('AM23.Summary'!C$15="Must be N",P146="N"))</f>
        <v>0</v>
      </c>
      <c r="AD146" s="426" t="b">
        <f>OR('AM23.Summary'!C$16="",'AM23.Summary'!C$16="Can Be Y or N",AND('AM23.Summary'!C$16="Must Be Y",Q146="Y"),AND('AM23.Summary'!C$16="Must be N",Q146="N"))</f>
        <v>0</v>
      </c>
      <c r="AE146" s="426" t="b">
        <f>OR('AM23.Summary'!C$17="",'AM23.Summary'!C$17="Can Be Y or N",AND('AM23.Summary'!C$17="Must Be Y",R146="Y"),AND('AM23.Summary'!C$17="Must be N",R146="N"))</f>
        <v>0</v>
      </c>
      <c r="AF146" s="426" t="b">
        <f>OR('AM23.Summary'!C$18="",'AM23.Summary'!C$18="Can Be Y or N",AND('AM23.Summary'!C$18="Must Be Y",S146="Y"),AND('AM23.Summary'!C$18="Must be N",S146="N"))</f>
        <v>1</v>
      </c>
      <c r="AG146" s="426" t="b">
        <f>OR('AM23.Summary'!C$19="",'AM23.Summary'!C$19="Can Be Y or N",AND('AM23.Summary'!C$19="Must Be Y",S146="Y"),AND('AM23.Summary'!C$19="Must be N",S146="N"))</f>
        <v>0</v>
      </c>
      <c r="AH146" s="426" t="b">
        <f>OR('AM23.Summary'!C$20="",'AM23.Summary'!C$20="Can Be Y or N",AND('AM23.Summary'!C$20="Must Be Y",S146="Y"),AND('AM23.Summary'!C$20="Must be N",S146="N"))</f>
        <v>0</v>
      </c>
      <c r="AI146" s="426" t="b">
        <f>OR('AM23.Summary'!C$21="",'AM23.Summary'!C$21="Can Be Y or N",AND('AM23.Summary'!C$21="Must Be Y",S146="Y"),AND('AM23.Summary'!C$21="Must be N",S146="N"))</f>
        <v>1</v>
      </c>
      <c r="AJ146" s="426" t="b">
        <f>OR('AM23.Summary'!C$22="",'AM23.Summary'!C$22="Can Be Y or N",AND('AM23.Summary'!C$22="Must Be Y",S146="Y"),AND('AM23.Summary'!C$22="Must be N",S146="N"))</f>
        <v>1</v>
      </c>
    </row>
    <row r="147" spans="1:36" x14ac:dyDescent="0.2">
      <c r="A147" s="46">
        <v>141</v>
      </c>
      <c r="B147" s="409" t="str">
        <f>IFERROR(VLOOKUP(C147,'AM23.Entity Input'!D$18:F$1017,3,FALSE),"")</f>
        <v/>
      </c>
      <c r="C147" s="410"/>
      <c r="D147" s="379"/>
      <c r="E147" s="410"/>
      <c r="F147" s="411" t="str">
        <f>IFERROR(VLOOKUP(C147,'AM23.Entity Input'!D$18:G$1017,4,FALSE),"")</f>
        <v/>
      </c>
      <c r="G147" s="410"/>
      <c r="H147" s="410"/>
      <c r="I147" s="412"/>
      <c r="J147" s="379"/>
      <c r="K147" s="412"/>
      <c r="L147" s="412"/>
      <c r="M147" s="413">
        <f>IF(AND(J147="Y",OR(B147="Surplus Notes (or similar)",IFERROR(100%=VLOOKUP(D147,'AM23.Param'!$C$61:$P$114, COLUMNS('AM23.Param'!$C$60:$H$60), FALSE),FALSE))),L147,0)</f>
        <v>0</v>
      </c>
      <c r="O147" s="421"/>
      <c r="P147" s="421"/>
      <c r="Q147" s="421"/>
      <c r="R147" s="421"/>
      <c r="S147" s="421"/>
      <c r="T147" s="421"/>
      <c r="U147" s="421"/>
      <c r="V147" s="421"/>
      <c r="W147" s="421"/>
      <c r="X147" s="422" t="str">
        <f t="shared" si="15"/>
        <v>N/A</v>
      </c>
      <c r="Y147" s="422">
        <f t="shared" si="16"/>
        <v>0</v>
      </c>
      <c r="AA147" s="426" t="b">
        <f t="shared" si="17"/>
        <v>0</v>
      </c>
      <c r="AB147" s="426" t="b">
        <f>OR('AM23.Summary'!C$14="",'AM23.Summary'!C$14="Can Be Either",AND('AM23.Summary'!C$14="Must Be Structural",O147="Structural"),AND('AM23.Summary'!C$14="Must be Contractual",O147="Contractual"))</f>
        <v>1</v>
      </c>
      <c r="AC147" s="426" t="b">
        <f>OR('AM23.Summary'!C$15="",'AM23.Summary'!C$15="Can Be Y or N",AND('AM23.Summary'!C$15="Must Be Y",P147="Y"),AND('AM23.Summary'!C$15="Must be N",P147="N"))</f>
        <v>0</v>
      </c>
      <c r="AD147" s="426" t="b">
        <f>OR('AM23.Summary'!C$16="",'AM23.Summary'!C$16="Can Be Y or N",AND('AM23.Summary'!C$16="Must Be Y",Q147="Y"),AND('AM23.Summary'!C$16="Must be N",Q147="N"))</f>
        <v>0</v>
      </c>
      <c r="AE147" s="426" t="b">
        <f>OR('AM23.Summary'!C$17="",'AM23.Summary'!C$17="Can Be Y or N",AND('AM23.Summary'!C$17="Must Be Y",R147="Y"),AND('AM23.Summary'!C$17="Must be N",R147="N"))</f>
        <v>0</v>
      </c>
      <c r="AF147" s="426" t="b">
        <f>OR('AM23.Summary'!C$18="",'AM23.Summary'!C$18="Can Be Y or N",AND('AM23.Summary'!C$18="Must Be Y",S147="Y"),AND('AM23.Summary'!C$18="Must be N",S147="N"))</f>
        <v>1</v>
      </c>
      <c r="AG147" s="426" t="b">
        <f>OR('AM23.Summary'!C$19="",'AM23.Summary'!C$19="Can Be Y or N",AND('AM23.Summary'!C$19="Must Be Y",S147="Y"),AND('AM23.Summary'!C$19="Must be N",S147="N"))</f>
        <v>0</v>
      </c>
      <c r="AH147" s="426" t="b">
        <f>OR('AM23.Summary'!C$20="",'AM23.Summary'!C$20="Can Be Y or N",AND('AM23.Summary'!C$20="Must Be Y",S147="Y"),AND('AM23.Summary'!C$20="Must be N",S147="N"))</f>
        <v>0</v>
      </c>
      <c r="AI147" s="426" t="b">
        <f>OR('AM23.Summary'!C$21="",'AM23.Summary'!C$21="Can Be Y or N",AND('AM23.Summary'!C$21="Must Be Y",S147="Y"),AND('AM23.Summary'!C$21="Must be N",S147="N"))</f>
        <v>1</v>
      </c>
      <c r="AJ147" s="426" t="b">
        <f>OR('AM23.Summary'!C$22="",'AM23.Summary'!C$22="Can Be Y or N",AND('AM23.Summary'!C$22="Must Be Y",S147="Y"),AND('AM23.Summary'!C$22="Must be N",S147="N"))</f>
        <v>1</v>
      </c>
    </row>
    <row r="148" spans="1:36" x14ac:dyDescent="0.2">
      <c r="A148" s="46">
        <v>142</v>
      </c>
      <c r="B148" s="409" t="str">
        <f>IFERROR(VLOOKUP(C148,'AM23.Entity Input'!D$18:F$1017,3,FALSE),"")</f>
        <v/>
      </c>
      <c r="C148" s="410"/>
      <c r="D148" s="379"/>
      <c r="E148" s="410"/>
      <c r="F148" s="411" t="str">
        <f>IFERROR(VLOOKUP(C148,'AM23.Entity Input'!D$18:G$1017,4,FALSE),"")</f>
        <v/>
      </c>
      <c r="G148" s="410"/>
      <c r="H148" s="410"/>
      <c r="I148" s="412"/>
      <c r="J148" s="379"/>
      <c r="K148" s="412"/>
      <c r="L148" s="412"/>
      <c r="M148" s="413">
        <f>IF(AND(J148="Y",OR(B148="Surplus Notes (or similar)",IFERROR(100%=VLOOKUP(D148,'AM23.Param'!$C$61:$P$114, COLUMNS('AM23.Param'!$C$60:$H$60), FALSE),FALSE))),L148,0)</f>
        <v>0</v>
      </c>
      <c r="O148" s="421"/>
      <c r="P148" s="421"/>
      <c r="Q148" s="421"/>
      <c r="R148" s="421"/>
      <c r="S148" s="421"/>
      <c r="T148" s="421"/>
      <c r="U148" s="421"/>
      <c r="V148" s="421"/>
      <c r="W148" s="421"/>
      <c r="X148" s="422" t="str">
        <f t="shared" si="15"/>
        <v>N/A</v>
      </c>
      <c r="Y148" s="422">
        <f t="shared" si="16"/>
        <v>0</v>
      </c>
      <c r="AA148" s="426" t="b">
        <f t="shared" si="17"/>
        <v>0</v>
      </c>
      <c r="AB148" s="426" t="b">
        <f>OR('AM23.Summary'!C$14="",'AM23.Summary'!C$14="Can Be Either",AND('AM23.Summary'!C$14="Must Be Structural",O148="Structural"),AND('AM23.Summary'!C$14="Must be Contractual",O148="Contractual"))</f>
        <v>1</v>
      </c>
      <c r="AC148" s="426" t="b">
        <f>OR('AM23.Summary'!C$15="",'AM23.Summary'!C$15="Can Be Y or N",AND('AM23.Summary'!C$15="Must Be Y",P148="Y"),AND('AM23.Summary'!C$15="Must be N",P148="N"))</f>
        <v>0</v>
      </c>
      <c r="AD148" s="426" t="b">
        <f>OR('AM23.Summary'!C$16="",'AM23.Summary'!C$16="Can Be Y or N",AND('AM23.Summary'!C$16="Must Be Y",Q148="Y"),AND('AM23.Summary'!C$16="Must be N",Q148="N"))</f>
        <v>0</v>
      </c>
      <c r="AE148" s="426" t="b">
        <f>OR('AM23.Summary'!C$17="",'AM23.Summary'!C$17="Can Be Y or N",AND('AM23.Summary'!C$17="Must Be Y",R148="Y"),AND('AM23.Summary'!C$17="Must be N",R148="N"))</f>
        <v>0</v>
      </c>
      <c r="AF148" s="426" t="b">
        <f>OR('AM23.Summary'!C$18="",'AM23.Summary'!C$18="Can Be Y or N",AND('AM23.Summary'!C$18="Must Be Y",S148="Y"),AND('AM23.Summary'!C$18="Must be N",S148="N"))</f>
        <v>1</v>
      </c>
      <c r="AG148" s="426" t="b">
        <f>OR('AM23.Summary'!C$19="",'AM23.Summary'!C$19="Can Be Y or N",AND('AM23.Summary'!C$19="Must Be Y",S148="Y"),AND('AM23.Summary'!C$19="Must be N",S148="N"))</f>
        <v>0</v>
      </c>
      <c r="AH148" s="426" t="b">
        <f>OR('AM23.Summary'!C$20="",'AM23.Summary'!C$20="Can Be Y or N",AND('AM23.Summary'!C$20="Must Be Y",S148="Y"),AND('AM23.Summary'!C$20="Must be N",S148="N"))</f>
        <v>0</v>
      </c>
      <c r="AI148" s="426" t="b">
        <f>OR('AM23.Summary'!C$21="",'AM23.Summary'!C$21="Can Be Y or N",AND('AM23.Summary'!C$21="Must Be Y",S148="Y"),AND('AM23.Summary'!C$21="Must be N",S148="N"))</f>
        <v>1</v>
      </c>
      <c r="AJ148" s="426" t="b">
        <f>OR('AM23.Summary'!C$22="",'AM23.Summary'!C$22="Can Be Y or N",AND('AM23.Summary'!C$22="Must Be Y",S148="Y"),AND('AM23.Summary'!C$22="Must be N",S148="N"))</f>
        <v>1</v>
      </c>
    </row>
    <row r="149" spans="1:36" x14ac:dyDescent="0.2">
      <c r="A149" s="46">
        <v>143</v>
      </c>
      <c r="B149" s="409" t="str">
        <f>IFERROR(VLOOKUP(C149,'AM23.Entity Input'!D$18:F$1017,3,FALSE),"")</f>
        <v/>
      </c>
      <c r="C149" s="410"/>
      <c r="D149" s="379"/>
      <c r="E149" s="410"/>
      <c r="F149" s="411" t="str">
        <f>IFERROR(VLOOKUP(C149,'AM23.Entity Input'!D$18:G$1017,4,FALSE),"")</f>
        <v/>
      </c>
      <c r="G149" s="410"/>
      <c r="H149" s="410"/>
      <c r="I149" s="412"/>
      <c r="J149" s="379"/>
      <c r="K149" s="412"/>
      <c r="L149" s="412"/>
      <c r="M149" s="413">
        <f>IF(AND(J149="Y",OR(B149="Surplus Notes (or similar)",IFERROR(100%=VLOOKUP(D149,'AM23.Param'!$C$61:$P$114, COLUMNS('AM23.Param'!$C$60:$H$60), FALSE),FALSE))),L149,0)</f>
        <v>0</v>
      </c>
      <c r="O149" s="421"/>
      <c r="P149" s="421"/>
      <c r="Q149" s="421"/>
      <c r="R149" s="421"/>
      <c r="S149" s="421"/>
      <c r="T149" s="421"/>
      <c r="U149" s="421"/>
      <c r="V149" s="421"/>
      <c r="W149" s="421"/>
      <c r="X149" s="422" t="str">
        <f t="shared" si="15"/>
        <v>N/A</v>
      </c>
      <c r="Y149" s="422">
        <f t="shared" si="16"/>
        <v>0</v>
      </c>
      <c r="AA149" s="426" t="b">
        <f t="shared" si="17"/>
        <v>0</v>
      </c>
      <c r="AB149" s="426" t="b">
        <f>OR('AM23.Summary'!C$14="",'AM23.Summary'!C$14="Can Be Either",AND('AM23.Summary'!C$14="Must Be Structural",O149="Structural"),AND('AM23.Summary'!C$14="Must be Contractual",O149="Contractual"))</f>
        <v>1</v>
      </c>
      <c r="AC149" s="426" t="b">
        <f>OR('AM23.Summary'!C$15="",'AM23.Summary'!C$15="Can Be Y or N",AND('AM23.Summary'!C$15="Must Be Y",P149="Y"),AND('AM23.Summary'!C$15="Must be N",P149="N"))</f>
        <v>0</v>
      </c>
      <c r="AD149" s="426" t="b">
        <f>OR('AM23.Summary'!C$16="",'AM23.Summary'!C$16="Can Be Y or N",AND('AM23.Summary'!C$16="Must Be Y",Q149="Y"),AND('AM23.Summary'!C$16="Must be N",Q149="N"))</f>
        <v>0</v>
      </c>
      <c r="AE149" s="426" t="b">
        <f>OR('AM23.Summary'!C$17="",'AM23.Summary'!C$17="Can Be Y or N",AND('AM23.Summary'!C$17="Must Be Y",R149="Y"),AND('AM23.Summary'!C$17="Must be N",R149="N"))</f>
        <v>0</v>
      </c>
      <c r="AF149" s="426" t="b">
        <f>OR('AM23.Summary'!C$18="",'AM23.Summary'!C$18="Can Be Y or N",AND('AM23.Summary'!C$18="Must Be Y",S149="Y"),AND('AM23.Summary'!C$18="Must be N",S149="N"))</f>
        <v>1</v>
      </c>
      <c r="AG149" s="426" t="b">
        <f>OR('AM23.Summary'!C$19="",'AM23.Summary'!C$19="Can Be Y or N",AND('AM23.Summary'!C$19="Must Be Y",S149="Y"),AND('AM23.Summary'!C$19="Must be N",S149="N"))</f>
        <v>0</v>
      </c>
      <c r="AH149" s="426" t="b">
        <f>OR('AM23.Summary'!C$20="",'AM23.Summary'!C$20="Can Be Y or N",AND('AM23.Summary'!C$20="Must Be Y",S149="Y"),AND('AM23.Summary'!C$20="Must be N",S149="N"))</f>
        <v>0</v>
      </c>
      <c r="AI149" s="426" t="b">
        <f>OR('AM23.Summary'!C$21="",'AM23.Summary'!C$21="Can Be Y or N",AND('AM23.Summary'!C$21="Must Be Y",S149="Y"),AND('AM23.Summary'!C$21="Must be N",S149="N"))</f>
        <v>1</v>
      </c>
      <c r="AJ149" s="426" t="b">
        <f>OR('AM23.Summary'!C$22="",'AM23.Summary'!C$22="Can Be Y or N",AND('AM23.Summary'!C$22="Must Be Y",S149="Y"),AND('AM23.Summary'!C$22="Must be N",S149="N"))</f>
        <v>1</v>
      </c>
    </row>
    <row r="150" spans="1:36" x14ac:dyDescent="0.2">
      <c r="A150" s="46">
        <v>144</v>
      </c>
      <c r="B150" s="409" t="str">
        <f>IFERROR(VLOOKUP(C150,'AM23.Entity Input'!D$18:F$1017,3,FALSE),"")</f>
        <v/>
      </c>
      <c r="C150" s="410"/>
      <c r="D150" s="379"/>
      <c r="E150" s="410"/>
      <c r="F150" s="411" t="str">
        <f>IFERROR(VLOOKUP(C150,'AM23.Entity Input'!D$18:G$1017,4,FALSE),"")</f>
        <v/>
      </c>
      <c r="G150" s="410"/>
      <c r="H150" s="410"/>
      <c r="I150" s="412"/>
      <c r="J150" s="379"/>
      <c r="K150" s="412"/>
      <c r="L150" s="412"/>
      <c r="M150" s="413">
        <f>IF(AND(J150="Y",OR(B150="Surplus Notes (or similar)",IFERROR(100%=VLOOKUP(D150,'AM23.Param'!$C$61:$P$114, COLUMNS('AM23.Param'!$C$60:$H$60), FALSE),FALSE))),L150,0)</f>
        <v>0</v>
      </c>
      <c r="O150" s="421"/>
      <c r="P150" s="421"/>
      <c r="Q150" s="421"/>
      <c r="R150" s="421"/>
      <c r="S150" s="421"/>
      <c r="T150" s="421"/>
      <c r="U150" s="421"/>
      <c r="V150" s="421"/>
      <c r="W150" s="421"/>
      <c r="X150" s="422" t="str">
        <f t="shared" si="15"/>
        <v>N/A</v>
      </c>
      <c r="Y150" s="422">
        <f t="shared" si="16"/>
        <v>0</v>
      </c>
      <c r="AA150" s="426" t="b">
        <f t="shared" si="17"/>
        <v>0</v>
      </c>
      <c r="AB150" s="426" t="b">
        <f>OR('AM23.Summary'!C$14="",'AM23.Summary'!C$14="Can Be Either",AND('AM23.Summary'!C$14="Must Be Structural",O150="Structural"),AND('AM23.Summary'!C$14="Must be Contractual",O150="Contractual"))</f>
        <v>1</v>
      </c>
      <c r="AC150" s="426" t="b">
        <f>OR('AM23.Summary'!C$15="",'AM23.Summary'!C$15="Can Be Y or N",AND('AM23.Summary'!C$15="Must Be Y",P150="Y"),AND('AM23.Summary'!C$15="Must be N",P150="N"))</f>
        <v>0</v>
      </c>
      <c r="AD150" s="426" t="b">
        <f>OR('AM23.Summary'!C$16="",'AM23.Summary'!C$16="Can Be Y or N",AND('AM23.Summary'!C$16="Must Be Y",Q150="Y"),AND('AM23.Summary'!C$16="Must be N",Q150="N"))</f>
        <v>0</v>
      </c>
      <c r="AE150" s="426" t="b">
        <f>OR('AM23.Summary'!C$17="",'AM23.Summary'!C$17="Can Be Y or N",AND('AM23.Summary'!C$17="Must Be Y",R150="Y"),AND('AM23.Summary'!C$17="Must be N",R150="N"))</f>
        <v>0</v>
      </c>
      <c r="AF150" s="426" t="b">
        <f>OR('AM23.Summary'!C$18="",'AM23.Summary'!C$18="Can Be Y or N",AND('AM23.Summary'!C$18="Must Be Y",S150="Y"),AND('AM23.Summary'!C$18="Must be N",S150="N"))</f>
        <v>1</v>
      </c>
      <c r="AG150" s="426" t="b">
        <f>OR('AM23.Summary'!C$19="",'AM23.Summary'!C$19="Can Be Y or N",AND('AM23.Summary'!C$19="Must Be Y",S150="Y"),AND('AM23.Summary'!C$19="Must be N",S150="N"))</f>
        <v>0</v>
      </c>
      <c r="AH150" s="426" t="b">
        <f>OR('AM23.Summary'!C$20="",'AM23.Summary'!C$20="Can Be Y or N",AND('AM23.Summary'!C$20="Must Be Y",S150="Y"),AND('AM23.Summary'!C$20="Must be N",S150="N"))</f>
        <v>0</v>
      </c>
      <c r="AI150" s="426" t="b">
        <f>OR('AM23.Summary'!C$21="",'AM23.Summary'!C$21="Can Be Y or N",AND('AM23.Summary'!C$21="Must Be Y",S150="Y"),AND('AM23.Summary'!C$21="Must be N",S150="N"))</f>
        <v>1</v>
      </c>
      <c r="AJ150" s="426" t="b">
        <f>OR('AM23.Summary'!C$22="",'AM23.Summary'!C$22="Can Be Y or N",AND('AM23.Summary'!C$22="Must Be Y",S150="Y"),AND('AM23.Summary'!C$22="Must be N",S150="N"))</f>
        <v>1</v>
      </c>
    </row>
    <row r="151" spans="1:36" x14ac:dyDescent="0.2">
      <c r="A151" s="46">
        <v>145</v>
      </c>
      <c r="B151" s="409" t="str">
        <f>IFERROR(VLOOKUP(C151,'AM23.Entity Input'!D$18:F$1017,3,FALSE),"")</f>
        <v/>
      </c>
      <c r="C151" s="410"/>
      <c r="D151" s="379"/>
      <c r="E151" s="410"/>
      <c r="F151" s="411" t="str">
        <f>IFERROR(VLOOKUP(C151,'AM23.Entity Input'!D$18:G$1017,4,FALSE),"")</f>
        <v/>
      </c>
      <c r="G151" s="410"/>
      <c r="H151" s="410"/>
      <c r="I151" s="412"/>
      <c r="J151" s="379"/>
      <c r="K151" s="412"/>
      <c r="L151" s="412"/>
      <c r="M151" s="413">
        <f>IF(AND(J151="Y",OR(B151="Surplus Notes (or similar)",IFERROR(100%=VLOOKUP(D151,'AM23.Param'!$C$61:$P$114, COLUMNS('AM23.Param'!$C$60:$H$60), FALSE),FALSE))),L151,0)</f>
        <v>0</v>
      </c>
      <c r="O151" s="421"/>
      <c r="P151" s="421"/>
      <c r="Q151" s="421"/>
      <c r="R151" s="421"/>
      <c r="S151" s="421"/>
      <c r="T151" s="421"/>
      <c r="U151" s="421"/>
      <c r="V151" s="421"/>
      <c r="W151" s="421"/>
      <c r="X151" s="422" t="str">
        <f t="shared" si="15"/>
        <v>N/A</v>
      </c>
      <c r="Y151" s="422">
        <f t="shared" si="16"/>
        <v>0</v>
      </c>
      <c r="AA151" s="426" t="b">
        <f t="shared" si="17"/>
        <v>0</v>
      </c>
      <c r="AB151" s="426" t="b">
        <f>OR('AM23.Summary'!C$14="",'AM23.Summary'!C$14="Can Be Either",AND('AM23.Summary'!C$14="Must Be Structural",O151="Structural"),AND('AM23.Summary'!C$14="Must be Contractual",O151="Contractual"))</f>
        <v>1</v>
      </c>
      <c r="AC151" s="426" t="b">
        <f>OR('AM23.Summary'!C$15="",'AM23.Summary'!C$15="Can Be Y or N",AND('AM23.Summary'!C$15="Must Be Y",P151="Y"),AND('AM23.Summary'!C$15="Must be N",P151="N"))</f>
        <v>0</v>
      </c>
      <c r="AD151" s="426" t="b">
        <f>OR('AM23.Summary'!C$16="",'AM23.Summary'!C$16="Can Be Y or N",AND('AM23.Summary'!C$16="Must Be Y",Q151="Y"),AND('AM23.Summary'!C$16="Must be N",Q151="N"))</f>
        <v>0</v>
      </c>
      <c r="AE151" s="426" t="b">
        <f>OR('AM23.Summary'!C$17="",'AM23.Summary'!C$17="Can Be Y or N",AND('AM23.Summary'!C$17="Must Be Y",R151="Y"),AND('AM23.Summary'!C$17="Must be N",R151="N"))</f>
        <v>0</v>
      </c>
      <c r="AF151" s="426" t="b">
        <f>OR('AM23.Summary'!C$18="",'AM23.Summary'!C$18="Can Be Y or N",AND('AM23.Summary'!C$18="Must Be Y",S151="Y"),AND('AM23.Summary'!C$18="Must be N",S151="N"))</f>
        <v>1</v>
      </c>
      <c r="AG151" s="426" t="b">
        <f>OR('AM23.Summary'!C$19="",'AM23.Summary'!C$19="Can Be Y or N",AND('AM23.Summary'!C$19="Must Be Y",S151="Y"),AND('AM23.Summary'!C$19="Must be N",S151="N"))</f>
        <v>0</v>
      </c>
      <c r="AH151" s="426" t="b">
        <f>OR('AM23.Summary'!C$20="",'AM23.Summary'!C$20="Can Be Y or N",AND('AM23.Summary'!C$20="Must Be Y",S151="Y"),AND('AM23.Summary'!C$20="Must be N",S151="N"))</f>
        <v>0</v>
      </c>
      <c r="AI151" s="426" t="b">
        <f>OR('AM23.Summary'!C$21="",'AM23.Summary'!C$21="Can Be Y or N",AND('AM23.Summary'!C$21="Must Be Y",S151="Y"),AND('AM23.Summary'!C$21="Must be N",S151="N"))</f>
        <v>1</v>
      </c>
      <c r="AJ151" s="426" t="b">
        <f>OR('AM23.Summary'!C$22="",'AM23.Summary'!C$22="Can Be Y or N",AND('AM23.Summary'!C$22="Must Be Y",S151="Y"),AND('AM23.Summary'!C$22="Must be N",S151="N"))</f>
        <v>1</v>
      </c>
    </row>
    <row r="152" spans="1:36" x14ac:dyDescent="0.2">
      <c r="A152" s="46">
        <v>146</v>
      </c>
      <c r="B152" s="409" t="str">
        <f>IFERROR(VLOOKUP(C152,'AM23.Entity Input'!D$18:F$1017,3,FALSE),"")</f>
        <v/>
      </c>
      <c r="C152" s="410"/>
      <c r="D152" s="379"/>
      <c r="E152" s="410"/>
      <c r="F152" s="411" t="str">
        <f>IFERROR(VLOOKUP(C152,'AM23.Entity Input'!D$18:G$1017,4,FALSE),"")</f>
        <v/>
      </c>
      <c r="G152" s="410"/>
      <c r="H152" s="410"/>
      <c r="I152" s="412"/>
      <c r="J152" s="379"/>
      <c r="K152" s="412"/>
      <c r="L152" s="412"/>
      <c r="M152" s="413">
        <f>IF(AND(J152="Y",OR(B152="Surplus Notes (or similar)",IFERROR(100%=VLOOKUP(D152,'AM23.Param'!$C$61:$P$114, COLUMNS('AM23.Param'!$C$60:$H$60), FALSE),FALSE))),L152,0)</f>
        <v>0</v>
      </c>
      <c r="O152" s="421"/>
      <c r="P152" s="421"/>
      <c r="Q152" s="421"/>
      <c r="R152" s="421"/>
      <c r="S152" s="421"/>
      <c r="T152" s="421"/>
      <c r="U152" s="421"/>
      <c r="V152" s="421"/>
      <c r="W152" s="421"/>
      <c r="X152" s="422" t="str">
        <f t="shared" si="15"/>
        <v>N/A</v>
      </c>
      <c r="Y152" s="422">
        <f t="shared" si="16"/>
        <v>0</v>
      </c>
      <c r="AA152" s="426" t="b">
        <f t="shared" si="17"/>
        <v>0</v>
      </c>
      <c r="AB152" s="426" t="b">
        <f>OR('AM23.Summary'!C$14="",'AM23.Summary'!C$14="Can Be Either",AND('AM23.Summary'!C$14="Must Be Structural",O152="Structural"),AND('AM23.Summary'!C$14="Must be Contractual",O152="Contractual"))</f>
        <v>1</v>
      </c>
      <c r="AC152" s="426" t="b">
        <f>OR('AM23.Summary'!C$15="",'AM23.Summary'!C$15="Can Be Y or N",AND('AM23.Summary'!C$15="Must Be Y",P152="Y"),AND('AM23.Summary'!C$15="Must be N",P152="N"))</f>
        <v>0</v>
      </c>
      <c r="AD152" s="426" t="b">
        <f>OR('AM23.Summary'!C$16="",'AM23.Summary'!C$16="Can Be Y or N",AND('AM23.Summary'!C$16="Must Be Y",Q152="Y"),AND('AM23.Summary'!C$16="Must be N",Q152="N"))</f>
        <v>0</v>
      </c>
      <c r="AE152" s="426" t="b">
        <f>OR('AM23.Summary'!C$17="",'AM23.Summary'!C$17="Can Be Y or N",AND('AM23.Summary'!C$17="Must Be Y",R152="Y"),AND('AM23.Summary'!C$17="Must be N",R152="N"))</f>
        <v>0</v>
      </c>
      <c r="AF152" s="426" t="b">
        <f>OR('AM23.Summary'!C$18="",'AM23.Summary'!C$18="Can Be Y or N",AND('AM23.Summary'!C$18="Must Be Y",S152="Y"),AND('AM23.Summary'!C$18="Must be N",S152="N"))</f>
        <v>1</v>
      </c>
      <c r="AG152" s="426" t="b">
        <f>OR('AM23.Summary'!C$19="",'AM23.Summary'!C$19="Can Be Y or N",AND('AM23.Summary'!C$19="Must Be Y",S152="Y"),AND('AM23.Summary'!C$19="Must be N",S152="N"))</f>
        <v>0</v>
      </c>
      <c r="AH152" s="426" t="b">
        <f>OR('AM23.Summary'!C$20="",'AM23.Summary'!C$20="Can Be Y or N",AND('AM23.Summary'!C$20="Must Be Y",S152="Y"),AND('AM23.Summary'!C$20="Must be N",S152="N"))</f>
        <v>0</v>
      </c>
      <c r="AI152" s="426" t="b">
        <f>OR('AM23.Summary'!C$21="",'AM23.Summary'!C$21="Can Be Y or N",AND('AM23.Summary'!C$21="Must Be Y",S152="Y"),AND('AM23.Summary'!C$21="Must be N",S152="N"))</f>
        <v>1</v>
      </c>
      <c r="AJ152" s="426" t="b">
        <f>OR('AM23.Summary'!C$22="",'AM23.Summary'!C$22="Can Be Y or N",AND('AM23.Summary'!C$22="Must Be Y",S152="Y"),AND('AM23.Summary'!C$22="Must be N",S152="N"))</f>
        <v>1</v>
      </c>
    </row>
    <row r="153" spans="1:36" x14ac:dyDescent="0.2">
      <c r="A153" s="46">
        <v>147</v>
      </c>
      <c r="B153" s="409" t="str">
        <f>IFERROR(VLOOKUP(C153,'AM23.Entity Input'!D$18:F$1017,3,FALSE),"")</f>
        <v/>
      </c>
      <c r="C153" s="410"/>
      <c r="D153" s="379"/>
      <c r="E153" s="410"/>
      <c r="F153" s="411" t="str">
        <f>IFERROR(VLOOKUP(C153,'AM23.Entity Input'!D$18:G$1017,4,FALSE),"")</f>
        <v/>
      </c>
      <c r="G153" s="410"/>
      <c r="H153" s="410"/>
      <c r="I153" s="412"/>
      <c r="J153" s="379"/>
      <c r="K153" s="412"/>
      <c r="L153" s="412"/>
      <c r="M153" s="413">
        <f>IF(AND(J153="Y",OR(B153="Surplus Notes (or similar)",IFERROR(100%=VLOOKUP(D153,'AM23.Param'!$C$61:$P$114, COLUMNS('AM23.Param'!$C$60:$H$60), FALSE),FALSE))),L153,0)</f>
        <v>0</v>
      </c>
      <c r="O153" s="421"/>
      <c r="P153" s="421"/>
      <c r="Q153" s="421"/>
      <c r="R153" s="421"/>
      <c r="S153" s="421"/>
      <c r="T153" s="421"/>
      <c r="U153" s="421"/>
      <c r="V153" s="421"/>
      <c r="W153" s="421"/>
      <c r="X153" s="422" t="str">
        <f t="shared" si="15"/>
        <v>N/A</v>
      </c>
      <c r="Y153" s="422">
        <f t="shared" si="16"/>
        <v>0</v>
      </c>
      <c r="AA153" s="426" t="b">
        <f t="shared" si="17"/>
        <v>0</v>
      </c>
      <c r="AB153" s="426" t="b">
        <f>OR('AM23.Summary'!C$14="",'AM23.Summary'!C$14="Can Be Either",AND('AM23.Summary'!C$14="Must Be Structural",O153="Structural"),AND('AM23.Summary'!C$14="Must be Contractual",O153="Contractual"))</f>
        <v>1</v>
      </c>
      <c r="AC153" s="426" t="b">
        <f>OR('AM23.Summary'!C$15="",'AM23.Summary'!C$15="Can Be Y or N",AND('AM23.Summary'!C$15="Must Be Y",P153="Y"),AND('AM23.Summary'!C$15="Must be N",P153="N"))</f>
        <v>0</v>
      </c>
      <c r="AD153" s="426" t="b">
        <f>OR('AM23.Summary'!C$16="",'AM23.Summary'!C$16="Can Be Y or N",AND('AM23.Summary'!C$16="Must Be Y",Q153="Y"),AND('AM23.Summary'!C$16="Must be N",Q153="N"))</f>
        <v>0</v>
      </c>
      <c r="AE153" s="426" t="b">
        <f>OR('AM23.Summary'!C$17="",'AM23.Summary'!C$17="Can Be Y or N",AND('AM23.Summary'!C$17="Must Be Y",R153="Y"),AND('AM23.Summary'!C$17="Must be N",R153="N"))</f>
        <v>0</v>
      </c>
      <c r="AF153" s="426" t="b">
        <f>OR('AM23.Summary'!C$18="",'AM23.Summary'!C$18="Can Be Y or N",AND('AM23.Summary'!C$18="Must Be Y",S153="Y"),AND('AM23.Summary'!C$18="Must be N",S153="N"))</f>
        <v>1</v>
      </c>
      <c r="AG153" s="426" t="b">
        <f>OR('AM23.Summary'!C$19="",'AM23.Summary'!C$19="Can Be Y or N",AND('AM23.Summary'!C$19="Must Be Y",S153="Y"),AND('AM23.Summary'!C$19="Must be N",S153="N"))</f>
        <v>0</v>
      </c>
      <c r="AH153" s="426" t="b">
        <f>OR('AM23.Summary'!C$20="",'AM23.Summary'!C$20="Can Be Y or N",AND('AM23.Summary'!C$20="Must Be Y",S153="Y"),AND('AM23.Summary'!C$20="Must be N",S153="N"))</f>
        <v>0</v>
      </c>
      <c r="AI153" s="426" t="b">
        <f>OR('AM23.Summary'!C$21="",'AM23.Summary'!C$21="Can Be Y or N",AND('AM23.Summary'!C$21="Must Be Y",S153="Y"),AND('AM23.Summary'!C$21="Must be N",S153="N"))</f>
        <v>1</v>
      </c>
      <c r="AJ153" s="426" t="b">
        <f>OR('AM23.Summary'!C$22="",'AM23.Summary'!C$22="Can Be Y or N",AND('AM23.Summary'!C$22="Must Be Y",S153="Y"),AND('AM23.Summary'!C$22="Must be N",S153="N"))</f>
        <v>1</v>
      </c>
    </row>
    <row r="154" spans="1:36" x14ac:dyDescent="0.2">
      <c r="A154" s="46">
        <v>148</v>
      </c>
      <c r="B154" s="409" t="str">
        <f>IFERROR(VLOOKUP(C154,'AM23.Entity Input'!D$18:F$1017,3,FALSE),"")</f>
        <v/>
      </c>
      <c r="C154" s="410"/>
      <c r="D154" s="379"/>
      <c r="E154" s="410"/>
      <c r="F154" s="411" t="str">
        <f>IFERROR(VLOOKUP(C154,'AM23.Entity Input'!D$18:G$1017,4,FALSE),"")</f>
        <v/>
      </c>
      <c r="G154" s="410"/>
      <c r="H154" s="410"/>
      <c r="I154" s="412"/>
      <c r="J154" s="379"/>
      <c r="K154" s="412"/>
      <c r="L154" s="412"/>
      <c r="M154" s="413">
        <f>IF(AND(J154="Y",OR(B154="Surplus Notes (or similar)",IFERROR(100%=VLOOKUP(D154,'AM23.Param'!$C$61:$P$114, COLUMNS('AM23.Param'!$C$60:$H$60), FALSE),FALSE))),L154,0)</f>
        <v>0</v>
      </c>
      <c r="O154" s="421"/>
      <c r="P154" s="421"/>
      <c r="Q154" s="421"/>
      <c r="R154" s="421"/>
      <c r="S154" s="421"/>
      <c r="T154" s="421"/>
      <c r="U154" s="421"/>
      <c r="V154" s="421"/>
      <c r="W154" s="421"/>
      <c r="X154" s="422" t="str">
        <f t="shared" si="15"/>
        <v>N/A</v>
      </c>
      <c r="Y154" s="422">
        <f t="shared" si="16"/>
        <v>0</v>
      </c>
      <c r="AA154" s="426" t="b">
        <f t="shared" si="17"/>
        <v>0</v>
      </c>
      <c r="AB154" s="426" t="b">
        <f>OR('AM23.Summary'!C$14="",'AM23.Summary'!C$14="Can Be Either",AND('AM23.Summary'!C$14="Must Be Structural",O154="Structural"),AND('AM23.Summary'!C$14="Must be Contractual",O154="Contractual"))</f>
        <v>1</v>
      </c>
      <c r="AC154" s="426" t="b">
        <f>OR('AM23.Summary'!C$15="",'AM23.Summary'!C$15="Can Be Y or N",AND('AM23.Summary'!C$15="Must Be Y",P154="Y"),AND('AM23.Summary'!C$15="Must be N",P154="N"))</f>
        <v>0</v>
      </c>
      <c r="AD154" s="426" t="b">
        <f>OR('AM23.Summary'!C$16="",'AM23.Summary'!C$16="Can Be Y or N",AND('AM23.Summary'!C$16="Must Be Y",Q154="Y"),AND('AM23.Summary'!C$16="Must be N",Q154="N"))</f>
        <v>0</v>
      </c>
      <c r="AE154" s="426" t="b">
        <f>OR('AM23.Summary'!C$17="",'AM23.Summary'!C$17="Can Be Y or N",AND('AM23.Summary'!C$17="Must Be Y",R154="Y"),AND('AM23.Summary'!C$17="Must be N",R154="N"))</f>
        <v>0</v>
      </c>
      <c r="AF154" s="426" t="b">
        <f>OR('AM23.Summary'!C$18="",'AM23.Summary'!C$18="Can Be Y or N",AND('AM23.Summary'!C$18="Must Be Y",S154="Y"),AND('AM23.Summary'!C$18="Must be N",S154="N"))</f>
        <v>1</v>
      </c>
      <c r="AG154" s="426" t="b">
        <f>OR('AM23.Summary'!C$19="",'AM23.Summary'!C$19="Can Be Y or N",AND('AM23.Summary'!C$19="Must Be Y",S154="Y"),AND('AM23.Summary'!C$19="Must be N",S154="N"))</f>
        <v>0</v>
      </c>
      <c r="AH154" s="426" t="b">
        <f>OR('AM23.Summary'!C$20="",'AM23.Summary'!C$20="Can Be Y or N",AND('AM23.Summary'!C$20="Must Be Y",S154="Y"),AND('AM23.Summary'!C$20="Must be N",S154="N"))</f>
        <v>0</v>
      </c>
      <c r="AI154" s="426" t="b">
        <f>OR('AM23.Summary'!C$21="",'AM23.Summary'!C$21="Can Be Y or N",AND('AM23.Summary'!C$21="Must Be Y",S154="Y"),AND('AM23.Summary'!C$21="Must be N",S154="N"))</f>
        <v>1</v>
      </c>
      <c r="AJ154" s="426" t="b">
        <f>OR('AM23.Summary'!C$22="",'AM23.Summary'!C$22="Can Be Y or N",AND('AM23.Summary'!C$22="Must Be Y",S154="Y"),AND('AM23.Summary'!C$22="Must be N",S154="N"))</f>
        <v>1</v>
      </c>
    </row>
    <row r="155" spans="1:36" x14ac:dyDescent="0.2">
      <c r="A155" s="46">
        <v>149</v>
      </c>
      <c r="B155" s="409" t="str">
        <f>IFERROR(VLOOKUP(C155,'AM23.Entity Input'!D$18:F$1017,3,FALSE),"")</f>
        <v/>
      </c>
      <c r="C155" s="410"/>
      <c r="D155" s="379"/>
      <c r="E155" s="410"/>
      <c r="F155" s="411" t="str">
        <f>IFERROR(VLOOKUP(C155,'AM23.Entity Input'!D$18:G$1017,4,FALSE),"")</f>
        <v/>
      </c>
      <c r="G155" s="410"/>
      <c r="H155" s="410"/>
      <c r="I155" s="412"/>
      <c r="J155" s="379"/>
      <c r="K155" s="412"/>
      <c r="L155" s="412"/>
      <c r="M155" s="413">
        <f>IF(AND(J155="Y",OR(B155="Surplus Notes (or similar)",IFERROR(100%=VLOOKUP(D155,'AM23.Param'!$C$61:$P$114, COLUMNS('AM23.Param'!$C$60:$H$60), FALSE),FALSE))),L155,0)</f>
        <v>0</v>
      </c>
      <c r="O155" s="421"/>
      <c r="P155" s="421"/>
      <c r="Q155" s="421"/>
      <c r="R155" s="421"/>
      <c r="S155" s="421"/>
      <c r="T155" s="421"/>
      <c r="U155" s="421"/>
      <c r="V155" s="421"/>
      <c r="W155" s="421"/>
      <c r="X155" s="422" t="str">
        <f t="shared" si="15"/>
        <v>N/A</v>
      </c>
      <c r="Y155" s="422">
        <f t="shared" si="16"/>
        <v>0</v>
      </c>
      <c r="AA155" s="426" t="b">
        <f t="shared" si="17"/>
        <v>0</v>
      </c>
      <c r="AB155" s="426" t="b">
        <f>OR('AM23.Summary'!C$14="",'AM23.Summary'!C$14="Can Be Either",AND('AM23.Summary'!C$14="Must Be Structural",O155="Structural"),AND('AM23.Summary'!C$14="Must be Contractual",O155="Contractual"))</f>
        <v>1</v>
      </c>
      <c r="AC155" s="426" t="b">
        <f>OR('AM23.Summary'!C$15="",'AM23.Summary'!C$15="Can Be Y or N",AND('AM23.Summary'!C$15="Must Be Y",P155="Y"),AND('AM23.Summary'!C$15="Must be N",P155="N"))</f>
        <v>0</v>
      </c>
      <c r="AD155" s="426" t="b">
        <f>OR('AM23.Summary'!C$16="",'AM23.Summary'!C$16="Can Be Y or N",AND('AM23.Summary'!C$16="Must Be Y",Q155="Y"),AND('AM23.Summary'!C$16="Must be N",Q155="N"))</f>
        <v>0</v>
      </c>
      <c r="AE155" s="426" t="b">
        <f>OR('AM23.Summary'!C$17="",'AM23.Summary'!C$17="Can Be Y or N",AND('AM23.Summary'!C$17="Must Be Y",R155="Y"),AND('AM23.Summary'!C$17="Must be N",R155="N"))</f>
        <v>0</v>
      </c>
      <c r="AF155" s="426" t="b">
        <f>OR('AM23.Summary'!C$18="",'AM23.Summary'!C$18="Can Be Y or N",AND('AM23.Summary'!C$18="Must Be Y",S155="Y"),AND('AM23.Summary'!C$18="Must be N",S155="N"))</f>
        <v>1</v>
      </c>
      <c r="AG155" s="426" t="b">
        <f>OR('AM23.Summary'!C$19="",'AM23.Summary'!C$19="Can Be Y or N",AND('AM23.Summary'!C$19="Must Be Y",S155="Y"),AND('AM23.Summary'!C$19="Must be N",S155="N"))</f>
        <v>0</v>
      </c>
      <c r="AH155" s="426" t="b">
        <f>OR('AM23.Summary'!C$20="",'AM23.Summary'!C$20="Can Be Y or N",AND('AM23.Summary'!C$20="Must Be Y",S155="Y"),AND('AM23.Summary'!C$20="Must be N",S155="N"))</f>
        <v>0</v>
      </c>
      <c r="AI155" s="426" t="b">
        <f>OR('AM23.Summary'!C$21="",'AM23.Summary'!C$21="Can Be Y or N",AND('AM23.Summary'!C$21="Must Be Y",S155="Y"),AND('AM23.Summary'!C$21="Must be N",S155="N"))</f>
        <v>1</v>
      </c>
      <c r="AJ155" s="426" t="b">
        <f>OR('AM23.Summary'!C$22="",'AM23.Summary'!C$22="Can Be Y or N",AND('AM23.Summary'!C$22="Must Be Y",S155="Y"),AND('AM23.Summary'!C$22="Must be N",S155="N"))</f>
        <v>1</v>
      </c>
    </row>
    <row r="156" spans="1:36" x14ac:dyDescent="0.2">
      <c r="A156" s="46">
        <v>150</v>
      </c>
      <c r="B156" s="409" t="str">
        <f>IFERROR(VLOOKUP(C156,'AM23.Entity Input'!D$18:F$1017,3,FALSE),"")</f>
        <v/>
      </c>
      <c r="C156" s="410"/>
      <c r="D156" s="379"/>
      <c r="E156" s="410"/>
      <c r="F156" s="411" t="str">
        <f>IFERROR(VLOOKUP(C156,'AM23.Entity Input'!D$18:G$1017,4,FALSE),"")</f>
        <v/>
      </c>
      <c r="G156" s="410"/>
      <c r="H156" s="410"/>
      <c r="I156" s="412"/>
      <c r="J156" s="379"/>
      <c r="K156" s="412"/>
      <c r="L156" s="412"/>
      <c r="M156" s="413">
        <f>IF(AND(J156="Y",OR(B156="Surplus Notes (or similar)",IFERROR(100%=VLOOKUP(D156,'AM23.Param'!$C$61:$P$114, COLUMNS('AM23.Param'!$C$60:$H$60), FALSE),FALSE))),L156,0)</f>
        <v>0</v>
      </c>
      <c r="O156" s="421"/>
      <c r="P156" s="421"/>
      <c r="Q156" s="421"/>
      <c r="R156" s="421"/>
      <c r="S156" s="421"/>
      <c r="T156" s="421"/>
      <c r="U156" s="421"/>
      <c r="V156" s="421"/>
      <c r="W156" s="421"/>
      <c r="X156" s="422" t="str">
        <f t="shared" si="15"/>
        <v>N/A</v>
      </c>
      <c r="Y156" s="422">
        <f t="shared" si="16"/>
        <v>0</v>
      </c>
      <c r="AA156" s="426" t="b">
        <f t="shared" si="17"/>
        <v>0</v>
      </c>
      <c r="AB156" s="426" t="b">
        <f>OR('AM23.Summary'!C$14="",'AM23.Summary'!C$14="Can Be Either",AND('AM23.Summary'!C$14="Must Be Structural",O156="Structural"),AND('AM23.Summary'!C$14="Must be Contractual",O156="Contractual"))</f>
        <v>1</v>
      </c>
      <c r="AC156" s="426" t="b">
        <f>OR('AM23.Summary'!C$15="",'AM23.Summary'!C$15="Can Be Y or N",AND('AM23.Summary'!C$15="Must Be Y",P156="Y"),AND('AM23.Summary'!C$15="Must be N",P156="N"))</f>
        <v>0</v>
      </c>
      <c r="AD156" s="426" t="b">
        <f>OR('AM23.Summary'!C$16="",'AM23.Summary'!C$16="Can Be Y or N",AND('AM23.Summary'!C$16="Must Be Y",Q156="Y"),AND('AM23.Summary'!C$16="Must be N",Q156="N"))</f>
        <v>0</v>
      </c>
      <c r="AE156" s="426" t="b">
        <f>OR('AM23.Summary'!C$17="",'AM23.Summary'!C$17="Can Be Y or N",AND('AM23.Summary'!C$17="Must Be Y",R156="Y"),AND('AM23.Summary'!C$17="Must be N",R156="N"))</f>
        <v>0</v>
      </c>
      <c r="AF156" s="426" t="b">
        <f>OR('AM23.Summary'!C$18="",'AM23.Summary'!C$18="Can Be Y or N",AND('AM23.Summary'!C$18="Must Be Y",S156="Y"),AND('AM23.Summary'!C$18="Must be N",S156="N"))</f>
        <v>1</v>
      </c>
      <c r="AG156" s="426" t="b">
        <f>OR('AM23.Summary'!C$19="",'AM23.Summary'!C$19="Can Be Y or N",AND('AM23.Summary'!C$19="Must Be Y",S156="Y"),AND('AM23.Summary'!C$19="Must be N",S156="N"))</f>
        <v>0</v>
      </c>
      <c r="AH156" s="426" t="b">
        <f>OR('AM23.Summary'!C$20="",'AM23.Summary'!C$20="Can Be Y or N",AND('AM23.Summary'!C$20="Must Be Y",S156="Y"),AND('AM23.Summary'!C$20="Must be N",S156="N"))</f>
        <v>0</v>
      </c>
      <c r="AI156" s="426" t="b">
        <f>OR('AM23.Summary'!C$21="",'AM23.Summary'!C$21="Can Be Y or N",AND('AM23.Summary'!C$21="Must Be Y",S156="Y"),AND('AM23.Summary'!C$21="Must be N",S156="N"))</f>
        <v>1</v>
      </c>
      <c r="AJ156" s="426" t="b">
        <f>OR('AM23.Summary'!C$22="",'AM23.Summary'!C$22="Can Be Y or N",AND('AM23.Summary'!C$22="Must Be Y",S156="Y"),AND('AM23.Summary'!C$22="Must be N",S156="N"))</f>
        <v>1</v>
      </c>
    </row>
    <row r="157" spans="1:36" x14ac:dyDescent="0.2">
      <c r="A157" s="46">
        <v>151</v>
      </c>
      <c r="B157" s="409" t="str">
        <f>IFERROR(VLOOKUP(C157,'AM23.Entity Input'!D$18:F$1017,3,FALSE),"")</f>
        <v/>
      </c>
      <c r="C157" s="410"/>
      <c r="D157" s="379"/>
      <c r="E157" s="410"/>
      <c r="F157" s="411" t="str">
        <f>IFERROR(VLOOKUP(C157,'AM23.Entity Input'!D$18:G$1017,4,FALSE),"")</f>
        <v/>
      </c>
      <c r="G157" s="410"/>
      <c r="H157" s="410"/>
      <c r="I157" s="412"/>
      <c r="J157" s="379"/>
      <c r="K157" s="412"/>
      <c r="L157" s="412"/>
      <c r="M157" s="413">
        <f>IF(AND(J157="Y",OR(B157="Surplus Notes (or similar)",IFERROR(100%=VLOOKUP(D157,'AM23.Param'!$C$61:$P$114, COLUMNS('AM23.Param'!$C$60:$H$60), FALSE),FALSE))),L157,0)</f>
        <v>0</v>
      </c>
      <c r="O157" s="421"/>
      <c r="P157" s="421"/>
      <c r="Q157" s="421"/>
      <c r="R157" s="421"/>
      <c r="S157" s="421"/>
      <c r="T157" s="421"/>
      <c r="U157" s="421"/>
      <c r="V157" s="421"/>
      <c r="W157" s="421"/>
      <c r="X157" s="422" t="str">
        <f t="shared" si="15"/>
        <v>N/A</v>
      </c>
      <c r="Y157" s="422">
        <f t="shared" si="16"/>
        <v>0</v>
      </c>
      <c r="AA157" s="426" t="b">
        <f t="shared" si="17"/>
        <v>0</v>
      </c>
      <c r="AB157" s="426" t="b">
        <f>OR('AM23.Summary'!C$14="",'AM23.Summary'!C$14="Can Be Either",AND('AM23.Summary'!C$14="Must Be Structural",O157="Structural"),AND('AM23.Summary'!C$14="Must be Contractual",O157="Contractual"))</f>
        <v>1</v>
      </c>
      <c r="AC157" s="426" t="b">
        <f>OR('AM23.Summary'!C$15="",'AM23.Summary'!C$15="Can Be Y or N",AND('AM23.Summary'!C$15="Must Be Y",P157="Y"),AND('AM23.Summary'!C$15="Must be N",P157="N"))</f>
        <v>0</v>
      </c>
      <c r="AD157" s="426" t="b">
        <f>OR('AM23.Summary'!C$16="",'AM23.Summary'!C$16="Can Be Y or N",AND('AM23.Summary'!C$16="Must Be Y",Q157="Y"),AND('AM23.Summary'!C$16="Must be N",Q157="N"))</f>
        <v>0</v>
      </c>
      <c r="AE157" s="426" t="b">
        <f>OR('AM23.Summary'!C$17="",'AM23.Summary'!C$17="Can Be Y or N",AND('AM23.Summary'!C$17="Must Be Y",R157="Y"),AND('AM23.Summary'!C$17="Must be N",R157="N"))</f>
        <v>0</v>
      </c>
      <c r="AF157" s="426" t="b">
        <f>OR('AM23.Summary'!C$18="",'AM23.Summary'!C$18="Can Be Y or N",AND('AM23.Summary'!C$18="Must Be Y",S157="Y"),AND('AM23.Summary'!C$18="Must be N",S157="N"))</f>
        <v>1</v>
      </c>
      <c r="AG157" s="426" t="b">
        <f>OR('AM23.Summary'!C$19="",'AM23.Summary'!C$19="Can Be Y or N",AND('AM23.Summary'!C$19="Must Be Y",S157="Y"),AND('AM23.Summary'!C$19="Must be N",S157="N"))</f>
        <v>0</v>
      </c>
      <c r="AH157" s="426" t="b">
        <f>OR('AM23.Summary'!C$20="",'AM23.Summary'!C$20="Can Be Y or N",AND('AM23.Summary'!C$20="Must Be Y",S157="Y"),AND('AM23.Summary'!C$20="Must be N",S157="N"))</f>
        <v>0</v>
      </c>
      <c r="AI157" s="426" t="b">
        <f>OR('AM23.Summary'!C$21="",'AM23.Summary'!C$21="Can Be Y or N",AND('AM23.Summary'!C$21="Must Be Y",S157="Y"),AND('AM23.Summary'!C$21="Must be N",S157="N"))</f>
        <v>1</v>
      </c>
      <c r="AJ157" s="426" t="b">
        <f>OR('AM23.Summary'!C$22="",'AM23.Summary'!C$22="Can Be Y or N",AND('AM23.Summary'!C$22="Must Be Y",S157="Y"),AND('AM23.Summary'!C$22="Must be N",S157="N"))</f>
        <v>1</v>
      </c>
    </row>
    <row r="158" spans="1:36" x14ac:dyDescent="0.2">
      <c r="A158" s="46">
        <v>152</v>
      </c>
      <c r="B158" s="409" t="str">
        <f>IFERROR(VLOOKUP(C158,'AM23.Entity Input'!D$18:F$1017,3,FALSE),"")</f>
        <v/>
      </c>
      <c r="C158" s="410"/>
      <c r="D158" s="379"/>
      <c r="E158" s="410"/>
      <c r="F158" s="411" t="str">
        <f>IFERROR(VLOOKUP(C158,'AM23.Entity Input'!D$18:G$1017,4,FALSE),"")</f>
        <v/>
      </c>
      <c r="G158" s="410"/>
      <c r="H158" s="410"/>
      <c r="I158" s="412"/>
      <c r="J158" s="379"/>
      <c r="K158" s="412"/>
      <c r="L158" s="412"/>
      <c r="M158" s="413">
        <f>IF(AND(J158="Y",OR(B158="Surplus Notes (or similar)",IFERROR(100%=VLOOKUP(D158,'AM23.Param'!$C$61:$P$114, COLUMNS('AM23.Param'!$C$60:$H$60), FALSE),FALSE))),L158,0)</f>
        <v>0</v>
      </c>
      <c r="O158" s="421"/>
      <c r="P158" s="421"/>
      <c r="Q158" s="421"/>
      <c r="R158" s="421"/>
      <c r="S158" s="421"/>
      <c r="T158" s="421"/>
      <c r="U158" s="421"/>
      <c r="V158" s="421"/>
      <c r="W158" s="421"/>
      <c r="X158" s="422" t="str">
        <f t="shared" si="15"/>
        <v>N/A</v>
      </c>
      <c r="Y158" s="422">
        <f t="shared" si="16"/>
        <v>0</v>
      </c>
      <c r="AA158" s="426" t="b">
        <f t="shared" si="17"/>
        <v>0</v>
      </c>
      <c r="AB158" s="426" t="b">
        <f>OR('AM23.Summary'!C$14="",'AM23.Summary'!C$14="Can Be Either",AND('AM23.Summary'!C$14="Must Be Structural",O158="Structural"),AND('AM23.Summary'!C$14="Must be Contractual",O158="Contractual"))</f>
        <v>1</v>
      </c>
      <c r="AC158" s="426" t="b">
        <f>OR('AM23.Summary'!C$15="",'AM23.Summary'!C$15="Can Be Y or N",AND('AM23.Summary'!C$15="Must Be Y",P158="Y"),AND('AM23.Summary'!C$15="Must be N",P158="N"))</f>
        <v>0</v>
      </c>
      <c r="AD158" s="426" t="b">
        <f>OR('AM23.Summary'!C$16="",'AM23.Summary'!C$16="Can Be Y or N",AND('AM23.Summary'!C$16="Must Be Y",Q158="Y"),AND('AM23.Summary'!C$16="Must be N",Q158="N"))</f>
        <v>0</v>
      </c>
      <c r="AE158" s="426" t="b">
        <f>OR('AM23.Summary'!C$17="",'AM23.Summary'!C$17="Can Be Y or N",AND('AM23.Summary'!C$17="Must Be Y",R158="Y"),AND('AM23.Summary'!C$17="Must be N",R158="N"))</f>
        <v>0</v>
      </c>
      <c r="AF158" s="426" t="b">
        <f>OR('AM23.Summary'!C$18="",'AM23.Summary'!C$18="Can Be Y or N",AND('AM23.Summary'!C$18="Must Be Y",S158="Y"),AND('AM23.Summary'!C$18="Must be N",S158="N"))</f>
        <v>1</v>
      </c>
      <c r="AG158" s="426" t="b">
        <f>OR('AM23.Summary'!C$19="",'AM23.Summary'!C$19="Can Be Y or N",AND('AM23.Summary'!C$19="Must Be Y",S158="Y"),AND('AM23.Summary'!C$19="Must be N",S158="N"))</f>
        <v>0</v>
      </c>
      <c r="AH158" s="426" t="b">
        <f>OR('AM23.Summary'!C$20="",'AM23.Summary'!C$20="Can Be Y or N",AND('AM23.Summary'!C$20="Must Be Y",S158="Y"),AND('AM23.Summary'!C$20="Must be N",S158="N"))</f>
        <v>0</v>
      </c>
      <c r="AI158" s="426" t="b">
        <f>OR('AM23.Summary'!C$21="",'AM23.Summary'!C$21="Can Be Y or N",AND('AM23.Summary'!C$21="Must Be Y",S158="Y"),AND('AM23.Summary'!C$21="Must be N",S158="N"))</f>
        <v>1</v>
      </c>
      <c r="AJ158" s="426" t="b">
        <f>OR('AM23.Summary'!C$22="",'AM23.Summary'!C$22="Can Be Y or N",AND('AM23.Summary'!C$22="Must Be Y",S158="Y"),AND('AM23.Summary'!C$22="Must be N",S158="N"))</f>
        <v>1</v>
      </c>
    </row>
    <row r="159" spans="1:36" x14ac:dyDescent="0.2">
      <c r="A159" s="46">
        <v>153</v>
      </c>
      <c r="B159" s="409" t="str">
        <f>IFERROR(VLOOKUP(C159,'AM23.Entity Input'!D$18:F$1017,3,FALSE),"")</f>
        <v/>
      </c>
      <c r="C159" s="410"/>
      <c r="D159" s="379"/>
      <c r="E159" s="410"/>
      <c r="F159" s="411" t="str">
        <f>IFERROR(VLOOKUP(C159,'AM23.Entity Input'!D$18:G$1017,4,FALSE),"")</f>
        <v/>
      </c>
      <c r="G159" s="410"/>
      <c r="H159" s="410"/>
      <c r="I159" s="412"/>
      <c r="J159" s="379"/>
      <c r="K159" s="412"/>
      <c r="L159" s="412"/>
      <c r="M159" s="413">
        <f>IF(AND(J159="Y",OR(B159="Surplus Notes (or similar)",IFERROR(100%=VLOOKUP(D159,'AM23.Param'!$C$61:$P$114, COLUMNS('AM23.Param'!$C$60:$H$60), FALSE),FALSE))),L159,0)</f>
        <v>0</v>
      </c>
      <c r="O159" s="421"/>
      <c r="P159" s="421"/>
      <c r="Q159" s="421"/>
      <c r="R159" s="421"/>
      <c r="S159" s="421"/>
      <c r="T159" s="421"/>
      <c r="U159" s="421"/>
      <c r="V159" s="421"/>
      <c r="W159" s="421"/>
      <c r="X159" s="422" t="str">
        <f t="shared" si="15"/>
        <v>N/A</v>
      </c>
      <c r="Y159" s="422">
        <f t="shared" si="16"/>
        <v>0</v>
      </c>
      <c r="AA159" s="426" t="b">
        <f t="shared" si="17"/>
        <v>0</v>
      </c>
      <c r="AB159" s="426" t="b">
        <f>OR('AM23.Summary'!C$14="",'AM23.Summary'!C$14="Can Be Either",AND('AM23.Summary'!C$14="Must Be Structural",O159="Structural"),AND('AM23.Summary'!C$14="Must be Contractual",O159="Contractual"))</f>
        <v>1</v>
      </c>
      <c r="AC159" s="426" t="b">
        <f>OR('AM23.Summary'!C$15="",'AM23.Summary'!C$15="Can Be Y or N",AND('AM23.Summary'!C$15="Must Be Y",P159="Y"),AND('AM23.Summary'!C$15="Must be N",P159="N"))</f>
        <v>0</v>
      </c>
      <c r="AD159" s="426" t="b">
        <f>OR('AM23.Summary'!C$16="",'AM23.Summary'!C$16="Can Be Y or N",AND('AM23.Summary'!C$16="Must Be Y",Q159="Y"),AND('AM23.Summary'!C$16="Must be N",Q159="N"))</f>
        <v>0</v>
      </c>
      <c r="AE159" s="426" t="b">
        <f>OR('AM23.Summary'!C$17="",'AM23.Summary'!C$17="Can Be Y or N",AND('AM23.Summary'!C$17="Must Be Y",R159="Y"),AND('AM23.Summary'!C$17="Must be N",R159="N"))</f>
        <v>0</v>
      </c>
      <c r="AF159" s="426" t="b">
        <f>OR('AM23.Summary'!C$18="",'AM23.Summary'!C$18="Can Be Y or N",AND('AM23.Summary'!C$18="Must Be Y",S159="Y"),AND('AM23.Summary'!C$18="Must be N",S159="N"))</f>
        <v>1</v>
      </c>
      <c r="AG159" s="426" t="b">
        <f>OR('AM23.Summary'!C$19="",'AM23.Summary'!C$19="Can Be Y or N",AND('AM23.Summary'!C$19="Must Be Y",S159="Y"),AND('AM23.Summary'!C$19="Must be N",S159="N"))</f>
        <v>0</v>
      </c>
      <c r="AH159" s="426" t="b">
        <f>OR('AM23.Summary'!C$20="",'AM23.Summary'!C$20="Can Be Y or N",AND('AM23.Summary'!C$20="Must Be Y",S159="Y"),AND('AM23.Summary'!C$20="Must be N",S159="N"))</f>
        <v>0</v>
      </c>
      <c r="AI159" s="426" t="b">
        <f>OR('AM23.Summary'!C$21="",'AM23.Summary'!C$21="Can Be Y or N",AND('AM23.Summary'!C$21="Must Be Y",S159="Y"),AND('AM23.Summary'!C$21="Must be N",S159="N"))</f>
        <v>1</v>
      </c>
      <c r="AJ159" s="426" t="b">
        <f>OR('AM23.Summary'!C$22="",'AM23.Summary'!C$22="Can Be Y or N",AND('AM23.Summary'!C$22="Must Be Y",S159="Y"),AND('AM23.Summary'!C$22="Must be N",S159="N"))</f>
        <v>1</v>
      </c>
    </row>
    <row r="160" spans="1:36" x14ac:dyDescent="0.2">
      <c r="A160" s="46">
        <v>154</v>
      </c>
      <c r="B160" s="409" t="str">
        <f>IFERROR(VLOOKUP(C160,'AM23.Entity Input'!D$18:F$1017,3,FALSE),"")</f>
        <v/>
      </c>
      <c r="C160" s="410"/>
      <c r="D160" s="379"/>
      <c r="E160" s="410"/>
      <c r="F160" s="411" t="str">
        <f>IFERROR(VLOOKUP(C160,'AM23.Entity Input'!D$18:G$1017,4,FALSE),"")</f>
        <v/>
      </c>
      <c r="G160" s="410"/>
      <c r="H160" s="410"/>
      <c r="I160" s="412"/>
      <c r="J160" s="379"/>
      <c r="K160" s="412"/>
      <c r="L160" s="412"/>
      <c r="M160" s="413">
        <f>IF(AND(J160="Y",OR(B160="Surplus Notes (or similar)",IFERROR(100%=VLOOKUP(D160,'AM23.Param'!$C$61:$P$114, COLUMNS('AM23.Param'!$C$60:$H$60), FALSE),FALSE))),L160,0)</f>
        <v>0</v>
      </c>
      <c r="O160" s="421"/>
      <c r="P160" s="421"/>
      <c r="Q160" s="421"/>
      <c r="R160" s="421"/>
      <c r="S160" s="421"/>
      <c r="T160" s="421"/>
      <c r="U160" s="421"/>
      <c r="V160" s="421"/>
      <c r="W160" s="421"/>
      <c r="X160" s="422" t="str">
        <f t="shared" si="15"/>
        <v>N/A</v>
      </c>
      <c r="Y160" s="422">
        <f t="shared" si="16"/>
        <v>0</v>
      </c>
      <c r="AA160" s="426" t="b">
        <f t="shared" si="17"/>
        <v>0</v>
      </c>
      <c r="AB160" s="426" t="b">
        <f>OR('AM23.Summary'!C$14="",'AM23.Summary'!C$14="Can Be Either",AND('AM23.Summary'!C$14="Must Be Structural",O160="Structural"),AND('AM23.Summary'!C$14="Must be Contractual",O160="Contractual"))</f>
        <v>1</v>
      </c>
      <c r="AC160" s="426" t="b">
        <f>OR('AM23.Summary'!C$15="",'AM23.Summary'!C$15="Can Be Y or N",AND('AM23.Summary'!C$15="Must Be Y",P160="Y"),AND('AM23.Summary'!C$15="Must be N",P160="N"))</f>
        <v>0</v>
      </c>
      <c r="AD160" s="426" t="b">
        <f>OR('AM23.Summary'!C$16="",'AM23.Summary'!C$16="Can Be Y or N",AND('AM23.Summary'!C$16="Must Be Y",Q160="Y"),AND('AM23.Summary'!C$16="Must be N",Q160="N"))</f>
        <v>0</v>
      </c>
      <c r="AE160" s="426" t="b">
        <f>OR('AM23.Summary'!C$17="",'AM23.Summary'!C$17="Can Be Y or N",AND('AM23.Summary'!C$17="Must Be Y",R160="Y"),AND('AM23.Summary'!C$17="Must be N",R160="N"))</f>
        <v>0</v>
      </c>
      <c r="AF160" s="426" t="b">
        <f>OR('AM23.Summary'!C$18="",'AM23.Summary'!C$18="Can Be Y or N",AND('AM23.Summary'!C$18="Must Be Y",S160="Y"),AND('AM23.Summary'!C$18="Must be N",S160="N"))</f>
        <v>1</v>
      </c>
      <c r="AG160" s="426" t="b">
        <f>OR('AM23.Summary'!C$19="",'AM23.Summary'!C$19="Can Be Y or N",AND('AM23.Summary'!C$19="Must Be Y",S160="Y"),AND('AM23.Summary'!C$19="Must be N",S160="N"))</f>
        <v>0</v>
      </c>
      <c r="AH160" s="426" t="b">
        <f>OR('AM23.Summary'!C$20="",'AM23.Summary'!C$20="Can Be Y or N",AND('AM23.Summary'!C$20="Must Be Y",S160="Y"),AND('AM23.Summary'!C$20="Must be N",S160="N"))</f>
        <v>0</v>
      </c>
      <c r="AI160" s="426" t="b">
        <f>OR('AM23.Summary'!C$21="",'AM23.Summary'!C$21="Can Be Y or N",AND('AM23.Summary'!C$21="Must Be Y",S160="Y"),AND('AM23.Summary'!C$21="Must be N",S160="N"))</f>
        <v>1</v>
      </c>
      <c r="AJ160" s="426" t="b">
        <f>OR('AM23.Summary'!C$22="",'AM23.Summary'!C$22="Can Be Y or N",AND('AM23.Summary'!C$22="Must Be Y",S160="Y"),AND('AM23.Summary'!C$22="Must be N",S160="N"))</f>
        <v>1</v>
      </c>
    </row>
    <row r="161" spans="1:36" x14ac:dyDescent="0.2">
      <c r="A161" s="46">
        <v>155</v>
      </c>
      <c r="B161" s="409" t="str">
        <f>IFERROR(VLOOKUP(C161,'AM23.Entity Input'!D$18:F$1017,3,FALSE),"")</f>
        <v/>
      </c>
      <c r="C161" s="410"/>
      <c r="D161" s="379"/>
      <c r="E161" s="410"/>
      <c r="F161" s="411" t="str">
        <f>IFERROR(VLOOKUP(C161,'AM23.Entity Input'!D$18:G$1017,4,FALSE),"")</f>
        <v/>
      </c>
      <c r="G161" s="410"/>
      <c r="H161" s="410"/>
      <c r="I161" s="412"/>
      <c r="J161" s="379"/>
      <c r="K161" s="412"/>
      <c r="L161" s="412"/>
      <c r="M161" s="413">
        <f>IF(AND(J161="Y",OR(B161="Surplus Notes (or similar)",IFERROR(100%=VLOOKUP(D161,'AM23.Param'!$C$61:$P$114, COLUMNS('AM23.Param'!$C$60:$H$60), FALSE),FALSE))),L161,0)</f>
        <v>0</v>
      </c>
      <c r="O161" s="421"/>
      <c r="P161" s="421"/>
      <c r="Q161" s="421"/>
      <c r="R161" s="421"/>
      <c r="S161" s="421"/>
      <c r="T161" s="421"/>
      <c r="U161" s="421"/>
      <c r="V161" s="421"/>
      <c r="W161" s="421"/>
      <c r="X161" s="422" t="str">
        <f t="shared" si="15"/>
        <v>N/A</v>
      </c>
      <c r="Y161" s="422">
        <f t="shared" si="16"/>
        <v>0</v>
      </c>
      <c r="AA161" s="426" t="b">
        <f t="shared" si="17"/>
        <v>0</v>
      </c>
      <c r="AB161" s="426" t="b">
        <f>OR('AM23.Summary'!C$14="",'AM23.Summary'!C$14="Can Be Either",AND('AM23.Summary'!C$14="Must Be Structural",O161="Structural"),AND('AM23.Summary'!C$14="Must be Contractual",O161="Contractual"))</f>
        <v>1</v>
      </c>
      <c r="AC161" s="426" t="b">
        <f>OR('AM23.Summary'!C$15="",'AM23.Summary'!C$15="Can Be Y or N",AND('AM23.Summary'!C$15="Must Be Y",P161="Y"),AND('AM23.Summary'!C$15="Must be N",P161="N"))</f>
        <v>0</v>
      </c>
      <c r="AD161" s="426" t="b">
        <f>OR('AM23.Summary'!C$16="",'AM23.Summary'!C$16="Can Be Y or N",AND('AM23.Summary'!C$16="Must Be Y",Q161="Y"),AND('AM23.Summary'!C$16="Must be N",Q161="N"))</f>
        <v>0</v>
      </c>
      <c r="AE161" s="426" t="b">
        <f>OR('AM23.Summary'!C$17="",'AM23.Summary'!C$17="Can Be Y or N",AND('AM23.Summary'!C$17="Must Be Y",R161="Y"),AND('AM23.Summary'!C$17="Must be N",R161="N"))</f>
        <v>0</v>
      </c>
      <c r="AF161" s="426" t="b">
        <f>OR('AM23.Summary'!C$18="",'AM23.Summary'!C$18="Can Be Y or N",AND('AM23.Summary'!C$18="Must Be Y",S161="Y"),AND('AM23.Summary'!C$18="Must be N",S161="N"))</f>
        <v>1</v>
      </c>
      <c r="AG161" s="426" t="b">
        <f>OR('AM23.Summary'!C$19="",'AM23.Summary'!C$19="Can Be Y or N",AND('AM23.Summary'!C$19="Must Be Y",S161="Y"),AND('AM23.Summary'!C$19="Must be N",S161="N"))</f>
        <v>0</v>
      </c>
      <c r="AH161" s="426" t="b">
        <f>OR('AM23.Summary'!C$20="",'AM23.Summary'!C$20="Can Be Y or N",AND('AM23.Summary'!C$20="Must Be Y",S161="Y"),AND('AM23.Summary'!C$20="Must be N",S161="N"))</f>
        <v>0</v>
      </c>
      <c r="AI161" s="426" t="b">
        <f>OR('AM23.Summary'!C$21="",'AM23.Summary'!C$21="Can Be Y or N",AND('AM23.Summary'!C$21="Must Be Y",S161="Y"),AND('AM23.Summary'!C$21="Must be N",S161="N"))</f>
        <v>1</v>
      </c>
      <c r="AJ161" s="426" t="b">
        <f>OR('AM23.Summary'!C$22="",'AM23.Summary'!C$22="Can Be Y or N",AND('AM23.Summary'!C$22="Must Be Y",S161="Y"),AND('AM23.Summary'!C$22="Must be N",S161="N"))</f>
        <v>1</v>
      </c>
    </row>
    <row r="162" spans="1:36" x14ac:dyDescent="0.2">
      <c r="A162" s="46">
        <v>156</v>
      </c>
      <c r="B162" s="409" t="str">
        <f>IFERROR(VLOOKUP(C162,'AM23.Entity Input'!D$18:F$1017,3,FALSE),"")</f>
        <v/>
      </c>
      <c r="C162" s="410"/>
      <c r="D162" s="379"/>
      <c r="E162" s="410"/>
      <c r="F162" s="411" t="str">
        <f>IFERROR(VLOOKUP(C162,'AM23.Entity Input'!D$18:G$1017,4,FALSE),"")</f>
        <v/>
      </c>
      <c r="G162" s="410"/>
      <c r="H162" s="410"/>
      <c r="I162" s="412"/>
      <c r="J162" s="379"/>
      <c r="K162" s="412"/>
      <c r="L162" s="412"/>
      <c r="M162" s="413">
        <f>IF(AND(J162="Y",OR(B162="Surplus Notes (or similar)",IFERROR(100%=VLOOKUP(D162,'AM23.Param'!$C$61:$P$114, COLUMNS('AM23.Param'!$C$60:$H$60), FALSE),FALSE))),L162,0)</f>
        <v>0</v>
      </c>
      <c r="O162" s="421"/>
      <c r="P162" s="421"/>
      <c r="Q162" s="421"/>
      <c r="R162" s="421"/>
      <c r="S162" s="421"/>
      <c r="T162" s="421"/>
      <c r="U162" s="421"/>
      <c r="V162" s="421"/>
      <c r="W162" s="421"/>
      <c r="X162" s="422" t="str">
        <f t="shared" si="15"/>
        <v>N/A</v>
      </c>
      <c r="Y162" s="422">
        <f t="shared" si="16"/>
        <v>0</v>
      </c>
      <c r="AA162" s="426" t="b">
        <f t="shared" si="17"/>
        <v>0</v>
      </c>
      <c r="AB162" s="426" t="b">
        <f>OR('AM23.Summary'!C$14="",'AM23.Summary'!C$14="Can Be Either",AND('AM23.Summary'!C$14="Must Be Structural",O162="Structural"),AND('AM23.Summary'!C$14="Must be Contractual",O162="Contractual"))</f>
        <v>1</v>
      </c>
      <c r="AC162" s="426" t="b">
        <f>OR('AM23.Summary'!C$15="",'AM23.Summary'!C$15="Can Be Y or N",AND('AM23.Summary'!C$15="Must Be Y",P162="Y"),AND('AM23.Summary'!C$15="Must be N",P162="N"))</f>
        <v>0</v>
      </c>
      <c r="AD162" s="426" t="b">
        <f>OR('AM23.Summary'!C$16="",'AM23.Summary'!C$16="Can Be Y or N",AND('AM23.Summary'!C$16="Must Be Y",Q162="Y"),AND('AM23.Summary'!C$16="Must be N",Q162="N"))</f>
        <v>0</v>
      </c>
      <c r="AE162" s="426" t="b">
        <f>OR('AM23.Summary'!C$17="",'AM23.Summary'!C$17="Can Be Y or N",AND('AM23.Summary'!C$17="Must Be Y",R162="Y"),AND('AM23.Summary'!C$17="Must be N",R162="N"))</f>
        <v>0</v>
      </c>
      <c r="AF162" s="426" t="b">
        <f>OR('AM23.Summary'!C$18="",'AM23.Summary'!C$18="Can Be Y or N",AND('AM23.Summary'!C$18="Must Be Y",S162="Y"),AND('AM23.Summary'!C$18="Must be N",S162="N"))</f>
        <v>1</v>
      </c>
      <c r="AG162" s="426" t="b">
        <f>OR('AM23.Summary'!C$19="",'AM23.Summary'!C$19="Can Be Y or N",AND('AM23.Summary'!C$19="Must Be Y",S162="Y"),AND('AM23.Summary'!C$19="Must be N",S162="N"))</f>
        <v>0</v>
      </c>
      <c r="AH162" s="426" t="b">
        <f>OR('AM23.Summary'!C$20="",'AM23.Summary'!C$20="Can Be Y or N",AND('AM23.Summary'!C$20="Must Be Y",S162="Y"),AND('AM23.Summary'!C$20="Must be N",S162="N"))</f>
        <v>0</v>
      </c>
      <c r="AI162" s="426" t="b">
        <f>OR('AM23.Summary'!C$21="",'AM23.Summary'!C$21="Can Be Y or N",AND('AM23.Summary'!C$21="Must Be Y",S162="Y"),AND('AM23.Summary'!C$21="Must be N",S162="N"))</f>
        <v>1</v>
      </c>
      <c r="AJ162" s="426" t="b">
        <f>OR('AM23.Summary'!C$22="",'AM23.Summary'!C$22="Can Be Y or N",AND('AM23.Summary'!C$22="Must Be Y",S162="Y"),AND('AM23.Summary'!C$22="Must be N",S162="N"))</f>
        <v>1</v>
      </c>
    </row>
    <row r="163" spans="1:36" x14ac:dyDescent="0.2">
      <c r="A163" s="46">
        <v>157</v>
      </c>
      <c r="B163" s="409" t="str">
        <f>IFERROR(VLOOKUP(C163,'AM23.Entity Input'!D$18:F$1017,3,FALSE),"")</f>
        <v/>
      </c>
      <c r="C163" s="410"/>
      <c r="D163" s="379"/>
      <c r="E163" s="410"/>
      <c r="F163" s="411" t="str">
        <f>IFERROR(VLOOKUP(C163,'AM23.Entity Input'!D$18:G$1017,4,FALSE),"")</f>
        <v/>
      </c>
      <c r="G163" s="410"/>
      <c r="H163" s="410"/>
      <c r="I163" s="412"/>
      <c r="J163" s="379"/>
      <c r="K163" s="412"/>
      <c r="L163" s="412"/>
      <c r="M163" s="413">
        <f>IF(AND(J163="Y",OR(B163="Surplus Notes (or similar)",IFERROR(100%=VLOOKUP(D163,'AM23.Param'!$C$61:$P$114, COLUMNS('AM23.Param'!$C$60:$H$60), FALSE),FALSE))),L163,0)</f>
        <v>0</v>
      </c>
      <c r="O163" s="421"/>
      <c r="P163" s="421"/>
      <c r="Q163" s="421"/>
      <c r="R163" s="421"/>
      <c r="S163" s="421"/>
      <c r="T163" s="421"/>
      <c r="U163" s="421"/>
      <c r="V163" s="421"/>
      <c r="W163" s="421"/>
      <c r="X163" s="422" t="str">
        <f t="shared" si="15"/>
        <v>N/A</v>
      </c>
      <c r="Y163" s="422">
        <f t="shared" si="16"/>
        <v>0</v>
      </c>
      <c r="AA163" s="426" t="b">
        <f t="shared" si="17"/>
        <v>0</v>
      </c>
      <c r="AB163" s="426" t="b">
        <f>OR('AM23.Summary'!C$14="",'AM23.Summary'!C$14="Can Be Either",AND('AM23.Summary'!C$14="Must Be Structural",O163="Structural"),AND('AM23.Summary'!C$14="Must be Contractual",O163="Contractual"))</f>
        <v>1</v>
      </c>
      <c r="AC163" s="426" t="b">
        <f>OR('AM23.Summary'!C$15="",'AM23.Summary'!C$15="Can Be Y or N",AND('AM23.Summary'!C$15="Must Be Y",P163="Y"),AND('AM23.Summary'!C$15="Must be N",P163="N"))</f>
        <v>0</v>
      </c>
      <c r="AD163" s="426" t="b">
        <f>OR('AM23.Summary'!C$16="",'AM23.Summary'!C$16="Can Be Y or N",AND('AM23.Summary'!C$16="Must Be Y",Q163="Y"),AND('AM23.Summary'!C$16="Must be N",Q163="N"))</f>
        <v>0</v>
      </c>
      <c r="AE163" s="426" t="b">
        <f>OR('AM23.Summary'!C$17="",'AM23.Summary'!C$17="Can Be Y or N",AND('AM23.Summary'!C$17="Must Be Y",R163="Y"),AND('AM23.Summary'!C$17="Must be N",R163="N"))</f>
        <v>0</v>
      </c>
      <c r="AF163" s="426" t="b">
        <f>OR('AM23.Summary'!C$18="",'AM23.Summary'!C$18="Can Be Y or N",AND('AM23.Summary'!C$18="Must Be Y",S163="Y"),AND('AM23.Summary'!C$18="Must be N",S163="N"))</f>
        <v>1</v>
      </c>
      <c r="AG163" s="426" t="b">
        <f>OR('AM23.Summary'!C$19="",'AM23.Summary'!C$19="Can Be Y or N",AND('AM23.Summary'!C$19="Must Be Y",S163="Y"),AND('AM23.Summary'!C$19="Must be N",S163="N"))</f>
        <v>0</v>
      </c>
      <c r="AH163" s="426" t="b">
        <f>OR('AM23.Summary'!C$20="",'AM23.Summary'!C$20="Can Be Y or N",AND('AM23.Summary'!C$20="Must Be Y",S163="Y"),AND('AM23.Summary'!C$20="Must be N",S163="N"))</f>
        <v>0</v>
      </c>
      <c r="AI163" s="426" t="b">
        <f>OR('AM23.Summary'!C$21="",'AM23.Summary'!C$21="Can Be Y or N",AND('AM23.Summary'!C$21="Must Be Y",S163="Y"),AND('AM23.Summary'!C$21="Must be N",S163="N"))</f>
        <v>1</v>
      </c>
      <c r="AJ163" s="426" t="b">
        <f>OR('AM23.Summary'!C$22="",'AM23.Summary'!C$22="Can Be Y or N",AND('AM23.Summary'!C$22="Must Be Y",S163="Y"),AND('AM23.Summary'!C$22="Must be N",S163="N"))</f>
        <v>1</v>
      </c>
    </row>
    <row r="164" spans="1:36" x14ac:dyDescent="0.2">
      <c r="A164" s="46">
        <v>158</v>
      </c>
      <c r="B164" s="409" t="str">
        <f>IFERROR(VLOOKUP(C164,'AM23.Entity Input'!D$18:F$1017,3,FALSE),"")</f>
        <v/>
      </c>
      <c r="C164" s="410"/>
      <c r="D164" s="379"/>
      <c r="E164" s="410"/>
      <c r="F164" s="411" t="str">
        <f>IFERROR(VLOOKUP(C164,'AM23.Entity Input'!D$18:G$1017,4,FALSE),"")</f>
        <v/>
      </c>
      <c r="G164" s="410"/>
      <c r="H164" s="410"/>
      <c r="I164" s="412"/>
      <c r="J164" s="379"/>
      <c r="K164" s="412"/>
      <c r="L164" s="412"/>
      <c r="M164" s="413">
        <f>IF(AND(J164="Y",OR(B164="Surplus Notes (or similar)",IFERROR(100%=VLOOKUP(D164,'AM23.Param'!$C$61:$P$114, COLUMNS('AM23.Param'!$C$60:$H$60), FALSE),FALSE))),L164,0)</f>
        <v>0</v>
      </c>
      <c r="O164" s="421"/>
      <c r="P164" s="421"/>
      <c r="Q164" s="421"/>
      <c r="R164" s="421"/>
      <c r="S164" s="421"/>
      <c r="T164" s="421"/>
      <c r="U164" s="421"/>
      <c r="V164" s="421"/>
      <c r="W164" s="421"/>
      <c r="X164" s="422" t="str">
        <f t="shared" si="15"/>
        <v>N/A</v>
      </c>
      <c r="Y164" s="422">
        <f t="shared" si="16"/>
        <v>0</v>
      </c>
      <c r="AA164" s="426" t="b">
        <f t="shared" si="17"/>
        <v>0</v>
      </c>
      <c r="AB164" s="426" t="b">
        <f>OR('AM23.Summary'!C$14="",'AM23.Summary'!C$14="Can Be Either",AND('AM23.Summary'!C$14="Must Be Structural",O164="Structural"),AND('AM23.Summary'!C$14="Must be Contractual",O164="Contractual"))</f>
        <v>1</v>
      </c>
      <c r="AC164" s="426" t="b">
        <f>OR('AM23.Summary'!C$15="",'AM23.Summary'!C$15="Can Be Y or N",AND('AM23.Summary'!C$15="Must Be Y",P164="Y"),AND('AM23.Summary'!C$15="Must be N",P164="N"))</f>
        <v>0</v>
      </c>
      <c r="AD164" s="426" t="b">
        <f>OR('AM23.Summary'!C$16="",'AM23.Summary'!C$16="Can Be Y or N",AND('AM23.Summary'!C$16="Must Be Y",Q164="Y"),AND('AM23.Summary'!C$16="Must be N",Q164="N"))</f>
        <v>0</v>
      </c>
      <c r="AE164" s="426" t="b">
        <f>OR('AM23.Summary'!C$17="",'AM23.Summary'!C$17="Can Be Y or N",AND('AM23.Summary'!C$17="Must Be Y",R164="Y"),AND('AM23.Summary'!C$17="Must be N",R164="N"))</f>
        <v>0</v>
      </c>
      <c r="AF164" s="426" t="b">
        <f>OR('AM23.Summary'!C$18="",'AM23.Summary'!C$18="Can Be Y or N",AND('AM23.Summary'!C$18="Must Be Y",S164="Y"),AND('AM23.Summary'!C$18="Must be N",S164="N"))</f>
        <v>1</v>
      </c>
      <c r="AG164" s="426" t="b">
        <f>OR('AM23.Summary'!C$19="",'AM23.Summary'!C$19="Can Be Y or N",AND('AM23.Summary'!C$19="Must Be Y",S164="Y"),AND('AM23.Summary'!C$19="Must be N",S164="N"))</f>
        <v>0</v>
      </c>
      <c r="AH164" s="426" t="b">
        <f>OR('AM23.Summary'!C$20="",'AM23.Summary'!C$20="Can Be Y or N",AND('AM23.Summary'!C$20="Must Be Y",S164="Y"),AND('AM23.Summary'!C$20="Must be N",S164="N"))</f>
        <v>0</v>
      </c>
      <c r="AI164" s="426" t="b">
        <f>OR('AM23.Summary'!C$21="",'AM23.Summary'!C$21="Can Be Y or N",AND('AM23.Summary'!C$21="Must Be Y",S164="Y"),AND('AM23.Summary'!C$21="Must be N",S164="N"))</f>
        <v>1</v>
      </c>
      <c r="AJ164" s="426" t="b">
        <f>OR('AM23.Summary'!C$22="",'AM23.Summary'!C$22="Can Be Y or N",AND('AM23.Summary'!C$22="Must Be Y",S164="Y"),AND('AM23.Summary'!C$22="Must be N",S164="N"))</f>
        <v>1</v>
      </c>
    </row>
    <row r="165" spans="1:36" x14ac:dyDescent="0.2">
      <c r="A165" s="46">
        <v>159</v>
      </c>
      <c r="B165" s="409" t="str">
        <f>IFERROR(VLOOKUP(C165,'AM23.Entity Input'!D$18:F$1017,3,FALSE),"")</f>
        <v/>
      </c>
      <c r="C165" s="410"/>
      <c r="D165" s="379"/>
      <c r="E165" s="410"/>
      <c r="F165" s="411" t="str">
        <f>IFERROR(VLOOKUP(C165,'AM23.Entity Input'!D$18:G$1017,4,FALSE),"")</f>
        <v/>
      </c>
      <c r="G165" s="410"/>
      <c r="H165" s="410"/>
      <c r="I165" s="412"/>
      <c r="J165" s="379"/>
      <c r="K165" s="412"/>
      <c r="L165" s="412"/>
      <c r="M165" s="413">
        <f>IF(AND(J165="Y",OR(B165="Surplus Notes (or similar)",IFERROR(100%=VLOOKUP(D165,'AM23.Param'!$C$61:$P$114, COLUMNS('AM23.Param'!$C$60:$H$60), FALSE),FALSE))),L165,0)</f>
        <v>0</v>
      </c>
      <c r="O165" s="421"/>
      <c r="P165" s="421"/>
      <c r="Q165" s="421"/>
      <c r="R165" s="421"/>
      <c r="S165" s="421"/>
      <c r="T165" s="421"/>
      <c r="U165" s="421"/>
      <c r="V165" s="421"/>
      <c r="W165" s="421"/>
      <c r="X165" s="422" t="str">
        <f t="shared" si="15"/>
        <v>N/A</v>
      </c>
      <c r="Y165" s="422">
        <f t="shared" si="16"/>
        <v>0</v>
      </c>
      <c r="AA165" s="426" t="b">
        <f t="shared" si="17"/>
        <v>0</v>
      </c>
      <c r="AB165" s="426" t="b">
        <f>OR('AM23.Summary'!C$14="",'AM23.Summary'!C$14="Can Be Either",AND('AM23.Summary'!C$14="Must Be Structural",O165="Structural"),AND('AM23.Summary'!C$14="Must be Contractual",O165="Contractual"))</f>
        <v>1</v>
      </c>
      <c r="AC165" s="426" t="b">
        <f>OR('AM23.Summary'!C$15="",'AM23.Summary'!C$15="Can Be Y or N",AND('AM23.Summary'!C$15="Must Be Y",P165="Y"),AND('AM23.Summary'!C$15="Must be N",P165="N"))</f>
        <v>0</v>
      </c>
      <c r="AD165" s="426" t="b">
        <f>OR('AM23.Summary'!C$16="",'AM23.Summary'!C$16="Can Be Y or N",AND('AM23.Summary'!C$16="Must Be Y",Q165="Y"),AND('AM23.Summary'!C$16="Must be N",Q165="N"))</f>
        <v>0</v>
      </c>
      <c r="AE165" s="426" t="b">
        <f>OR('AM23.Summary'!C$17="",'AM23.Summary'!C$17="Can Be Y or N",AND('AM23.Summary'!C$17="Must Be Y",R165="Y"),AND('AM23.Summary'!C$17="Must be N",R165="N"))</f>
        <v>0</v>
      </c>
      <c r="AF165" s="426" t="b">
        <f>OR('AM23.Summary'!C$18="",'AM23.Summary'!C$18="Can Be Y or N",AND('AM23.Summary'!C$18="Must Be Y",S165="Y"),AND('AM23.Summary'!C$18="Must be N",S165="N"))</f>
        <v>1</v>
      </c>
      <c r="AG165" s="426" t="b">
        <f>OR('AM23.Summary'!C$19="",'AM23.Summary'!C$19="Can Be Y or N",AND('AM23.Summary'!C$19="Must Be Y",S165="Y"),AND('AM23.Summary'!C$19="Must be N",S165="N"))</f>
        <v>0</v>
      </c>
      <c r="AH165" s="426" t="b">
        <f>OR('AM23.Summary'!C$20="",'AM23.Summary'!C$20="Can Be Y or N",AND('AM23.Summary'!C$20="Must Be Y",S165="Y"),AND('AM23.Summary'!C$20="Must be N",S165="N"))</f>
        <v>0</v>
      </c>
      <c r="AI165" s="426" t="b">
        <f>OR('AM23.Summary'!C$21="",'AM23.Summary'!C$21="Can Be Y or N",AND('AM23.Summary'!C$21="Must Be Y",S165="Y"),AND('AM23.Summary'!C$21="Must be N",S165="N"))</f>
        <v>1</v>
      </c>
      <c r="AJ165" s="426" t="b">
        <f>OR('AM23.Summary'!C$22="",'AM23.Summary'!C$22="Can Be Y or N",AND('AM23.Summary'!C$22="Must Be Y",S165="Y"),AND('AM23.Summary'!C$22="Must be N",S165="N"))</f>
        <v>1</v>
      </c>
    </row>
    <row r="166" spans="1:36" x14ac:dyDescent="0.2">
      <c r="A166" s="46">
        <v>160</v>
      </c>
      <c r="B166" s="409" t="str">
        <f>IFERROR(VLOOKUP(C166,'AM23.Entity Input'!D$18:F$1017,3,FALSE),"")</f>
        <v/>
      </c>
      <c r="C166" s="410"/>
      <c r="D166" s="379"/>
      <c r="E166" s="410"/>
      <c r="F166" s="411" t="str">
        <f>IFERROR(VLOOKUP(C166,'AM23.Entity Input'!D$18:G$1017,4,FALSE),"")</f>
        <v/>
      </c>
      <c r="G166" s="410"/>
      <c r="H166" s="410"/>
      <c r="I166" s="412"/>
      <c r="J166" s="379"/>
      <c r="K166" s="412"/>
      <c r="L166" s="412"/>
      <c r="M166" s="413">
        <f>IF(AND(J166="Y",OR(B166="Surplus Notes (or similar)",IFERROR(100%=VLOOKUP(D166,'AM23.Param'!$C$61:$P$114, COLUMNS('AM23.Param'!$C$60:$H$60), FALSE),FALSE))),L166,0)</f>
        <v>0</v>
      </c>
      <c r="O166" s="421"/>
      <c r="P166" s="421"/>
      <c r="Q166" s="421"/>
      <c r="R166" s="421"/>
      <c r="S166" s="421"/>
      <c r="T166" s="421"/>
      <c r="U166" s="421"/>
      <c r="V166" s="421"/>
      <c r="W166" s="421"/>
      <c r="X166" s="422" t="str">
        <f t="shared" si="15"/>
        <v>N/A</v>
      </c>
      <c r="Y166" s="422">
        <f t="shared" si="16"/>
        <v>0</v>
      </c>
      <c r="AA166" s="426" t="b">
        <f t="shared" si="17"/>
        <v>0</v>
      </c>
      <c r="AB166" s="426" t="b">
        <f>OR('AM23.Summary'!C$14="",'AM23.Summary'!C$14="Can Be Either",AND('AM23.Summary'!C$14="Must Be Structural",O166="Structural"),AND('AM23.Summary'!C$14="Must be Contractual",O166="Contractual"))</f>
        <v>1</v>
      </c>
      <c r="AC166" s="426" t="b">
        <f>OR('AM23.Summary'!C$15="",'AM23.Summary'!C$15="Can Be Y or N",AND('AM23.Summary'!C$15="Must Be Y",P166="Y"),AND('AM23.Summary'!C$15="Must be N",P166="N"))</f>
        <v>0</v>
      </c>
      <c r="AD166" s="426" t="b">
        <f>OR('AM23.Summary'!C$16="",'AM23.Summary'!C$16="Can Be Y or N",AND('AM23.Summary'!C$16="Must Be Y",Q166="Y"),AND('AM23.Summary'!C$16="Must be N",Q166="N"))</f>
        <v>0</v>
      </c>
      <c r="AE166" s="426" t="b">
        <f>OR('AM23.Summary'!C$17="",'AM23.Summary'!C$17="Can Be Y or N",AND('AM23.Summary'!C$17="Must Be Y",R166="Y"),AND('AM23.Summary'!C$17="Must be N",R166="N"))</f>
        <v>0</v>
      </c>
      <c r="AF166" s="426" t="b">
        <f>OR('AM23.Summary'!C$18="",'AM23.Summary'!C$18="Can Be Y or N",AND('AM23.Summary'!C$18="Must Be Y",S166="Y"),AND('AM23.Summary'!C$18="Must be N",S166="N"))</f>
        <v>1</v>
      </c>
      <c r="AG166" s="426" t="b">
        <f>OR('AM23.Summary'!C$19="",'AM23.Summary'!C$19="Can Be Y or N",AND('AM23.Summary'!C$19="Must Be Y",S166="Y"),AND('AM23.Summary'!C$19="Must be N",S166="N"))</f>
        <v>0</v>
      </c>
      <c r="AH166" s="426" t="b">
        <f>OR('AM23.Summary'!C$20="",'AM23.Summary'!C$20="Can Be Y or N",AND('AM23.Summary'!C$20="Must Be Y",S166="Y"),AND('AM23.Summary'!C$20="Must be N",S166="N"))</f>
        <v>0</v>
      </c>
      <c r="AI166" s="426" t="b">
        <f>OR('AM23.Summary'!C$21="",'AM23.Summary'!C$21="Can Be Y or N",AND('AM23.Summary'!C$21="Must Be Y",S166="Y"),AND('AM23.Summary'!C$21="Must be N",S166="N"))</f>
        <v>1</v>
      </c>
      <c r="AJ166" s="426" t="b">
        <f>OR('AM23.Summary'!C$22="",'AM23.Summary'!C$22="Can Be Y or N",AND('AM23.Summary'!C$22="Must Be Y",S166="Y"),AND('AM23.Summary'!C$22="Must be N",S166="N"))</f>
        <v>1</v>
      </c>
    </row>
    <row r="167" spans="1:36" x14ac:dyDescent="0.2">
      <c r="A167" s="46">
        <v>161</v>
      </c>
      <c r="B167" s="409" t="str">
        <f>IFERROR(VLOOKUP(C167,'AM23.Entity Input'!D$18:F$1017,3,FALSE),"")</f>
        <v/>
      </c>
      <c r="C167" s="410"/>
      <c r="D167" s="379"/>
      <c r="E167" s="410"/>
      <c r="F167" s="411" t="str">
        <f>IFERROR(VLOOKUP(C167,'AM23.Entity Input'!D$18:G$1017,4,FALSE),"")</f>
        <v/>
      </c>
      <c r="G167" s="410"/>
      <c r="H167" s="410"/>
      <c r="I167" s="412"/>
      <c r="J167" s="379"/>
      <c r="K167" s="412"/>
      <c r="L167" s="412"/>
      <c r="M167" s="413">
        <f>IF(AND(J167="Y",OR(B167="Surplus Notes (or similar)",IFERROR(100%=VLOOKUP(D167,'AM23.Param'!$C$61:$P$114, COLUMNS('AM23.Param'!$C$60:$H$60), FALSE),FALSE))),L167,0)</f>
        <v>0</v>
      </c>
      <c r="O167" s="421"/>
      <c r="P167" s="421"/>
      <c r="Q167" s="421"/>
      <c r="R167" s="421"/>
      <c r="S167" s="421"/>
      <c r="T167" s="421"/>
      <c r="U167" s="421"/>
      <c r="V167" s="421"/>
      <c r="W167" s="421"/>
      <c r="X167" s="422" t="str">
        <f t="shared" si="15"/>
        <v>N/A</v>
      </c>
      <c r="Y167" s="422">
        <f t="shared" si="16"/>
        <v>0</v>
      </c>
      <c r="AA167" s="426" t="b">
        <f t="shared" si="17"/>
        <v>0</v>
      </c>
      <c r="AB167" s="426" t="b">
        <f>OR('AM23.Summary'!C$14="",'AM23.Summary'!C$14="Can Be Either",AND('AM23.Summary'!C$14="Must Be Structural",O167="Structural"),AND('AM23.Summary'!C$14="Must be Contractual",O167="Contractual"))</f>
        <v>1</v>
      </c>
      <c r="AC167" s="426" t="b">
        <f>OR('AM23.Summary'!C$15="",'AM23.Summary'!C$15="Can Be Y or N",AND('AM23.Summary'!C$15="Must Be Y",P167="Y"),AND('AM23.Summary'!C$15="Must be N",P167="N"))</f>
        <v>0</v>
      </c>
      <c r="AD167" s="426" t="b">
        <f>OR('AM23.Summary'!C$16="",'AM23.Summary'!C$16="Can Be Y or N",AND('AM23.Summary'!C$16="Must Be Y",Q167="Y"),AND('AM23.Summary'!C$16="Must be N",Q167="N"))</f>
        <v>0</v>
      </c>
      <c r="AE167" s="426" t="b">
        <f>OR('AM23.Summary'!C$17="",'AM23.Summary'!C$17="Can Be Y or N",AND('AM23.Summary'!C$17="Must Be Y",R167="Y"),AND('AM23.Summary'!C$17="Must be N",R167="N"))</f>
        <v>0</v>
      </c>
      <c r="AF167" s="426" t="b">
        <f>OR('AM23.Summary'!C$18="",'AM23.Summary'!C$18="Can Be Y or N",AND('AM23.Summary'!C$18="Must Be Y",S167="Y"),AND('AM23.Summary'!C$18="Must be N",S167="N"))</f>
        <v>1</v>
      </c>
      <c r="AG167" s="426" t="b">
        <f>OR('AM23.Summary'!C$19="",'AM23.Summary'!C$19="Can Be Y or N",AND('AM23.Summary'!C$19="Must Be Y",S167="Y"),AND('AM23.Summary'!C$19="Must be N",S167="N"))</f>
        <v>0</v>
      </c>
      <c r="AH167" s="426" t="b">
        <f>OR('AM23.Summary'!C$20="",'AM23.Summary'!C$20="Can Be Y or N",AND('AM23.Summary'!C$20="Must Be Y",S167="Y"),AND('AM23.Summary'!C$20="Must be N",S167="N"))</f>
        <v>0</v>
      </c>
      <c r="AI167" s="426" t="b">
        <f>OR('AM23.Summary'!C$21="",'AM23.Summary'!C$21="Can Be Y or N",AND('AM23.Summary'!C$21="Must Be Y",S167="Y"),AND('AM23.Summary'!C$21="Must be N",S167="N"))</f>
        <v>1</v>
      </c>
      <c r="AJ167" s="426" t="b">
        <f>OR('AM23.Summary'!C$22="",'AM23.Summary'!C$22="Can Be Y or N",AND('AM23.Summary'!C$22="Must Be Y",S167="Y"),AND('AM23.Summary'!C$22="Must be N",S167="N"))</f>
        <v>1</v>
      </c>
    </row>
    <row r="168" spans="1:36" x14ac:dyDescent="0.2">
      <c r="A168" s="46">
        <v>162</v>
      </c>
      <c r="B168" s="409" t="str">
        <f>IFERROR(VLOOKUP(C168,'AM23.Entity Input'!D$18:F$1017,3,FALSE),"")</f>
        <v/>
      </c>
      <c r="C168" s="410"/>
      <c r="D168" s="379"/>
      <c r="E168" s="410"/>
      <c r="F168" s="411" t="str">
        <f>IFERROR(VLOOKUP(C168,'AM23.Entity Input'!D$18:G$1017,4,FALSE),"")</f>
        <v/>
      </c>
      <c r="G168" s="410"/>
      <c r="H168" s="410"/>
      <c r="I168" s="412"/>
      <c r="J168" s="379"/>
      <c r="K168" s="412"/>
      <c r="L168" s="412"/>
      <c r="M168" s="413">
        <f>IF(AND(J168="Y",OR(B168="Surplus Notes (or similar)",IFERROR(100%=VLOOKUP(D168,'AM23.Param'!$C$61:$P$114, COLUMNS('AM23.Param'!$C$60:$H$60), FALSE),FALSE))),L168,0)</f>
        <v>0</v>
      </c>
      <c r="O168" s="421"/>
      <c r="P168" s="421"/>
      <c r="Q168" s="421"/>
      <c r="R168" s="421"/>
      <c r="S168" s="421"/>
      <c r="T168" s="421"/>
      <c r="U168" s="421"/>
      <c r="V168" s="421"/>
      <c r="W168" s="421"/>
      <c r="X168" s="422" t="str">
        <f t="shared" si="15"/>
        <v>N/A</v>
      </c>
      <c r="Y168" s="422">
        <f t="shared" si="16"/>
        <v>0</v>
      </c>
      <c r="AA168" s="426" t="b">
        <f t="shared" si="17"/>
        <v>0</v>
      </c>
      <c r="AB168" s="426" t="b">
        <f>OR('AM23.Summary'!C$14="",'AM23.Summary'!C$14="Can Be Either",AND('AM23.Summary'!C$14="Must Be Structural",O168="Structural"),AND('AM23.Summary'!C$14="Must be Contractual",O168="Contractual"))</f>
        <v>1</v>
      </c>
      <c r="AC168" s="426" t="b">
        <f>OR('AM23.Summary'!C$15="",'AM23.Summary'!C$15="Can Be Y or N",AND('AM23.Summary'!C$15="Must Be Y",P168="Y"),AND('AM23.Summary'!C$15="Must be N",P168="N"))</f>
        <v>0</v>
      </c>
      <c r="AD168" s="426" t="b">
        <f>OR('AM23.Summary'!C$16="",'AM23.Summary'!C$16="Can Be Y or N",AND('AM23.Summary'!C$16="Must Be Y",Q168="Y"),AND('AM23.Summary'!C$16="Must be N",Q168="N"))</f>
        <v>0</v>
      </c>
      <c r="AE168" s="426" t="b">
        <f>OR('AM23.Summary'!C$17="",'AM23.Summary'!C$17="Can Be Y or N",AND('AM23.Summary'!C$17="Must Be Y",R168="Y"),AND('AM23.Summary'!C$17="Must be N",R168="N"))</f>
        <v>0</v>
      </c>
      <c r="AF168" s="426" t="b">
        <f>OR('AM23.Summary'!C$18="",'AM23.Summary'!C$18="Can Be Y or N",AND('AM23.Summary'!C$18="Must Be Y",S168="Y"),AND('AM23.Summary'!C$18="Must be N",S168="N"))</f>
        <v>1</v>
      </c>
      <c r="AG168" s="426" t="b">
        <f>OR('AM23.Summary'!C$19="",'AM23.Summary'!C$19="Can Be Y or N",AND('AM23.Summary'!C$19="Must Be Y",S168="Y"),AND('AM23.Summary'!C$19="Must be N",S168="N"))</f>
        <v>0</v>
      </c>
      <c r="AH168" s="426" t="b">
        <f>OR('AM23.Summary'!C$20="",'AM23.Summary'!C$20="Can Be Y or N",AND('AM23.Summary'!C$20="Must Be Y",S168="Y"),AND('AM23.Summary'!C$20="Must be N",S168="N"))</f>
        <v>0</v>
      </c>
      <c r="AI168" s="426" t="b">
        <f>OR('AM23.Summary'!C$21="",'AM23.Summary'!C$21="Can Be Y or N",AND('AM23.Summary'!C$21="Must Be Y",S168="Y"),AND('AM23.Summary'!C$21="Must be N",S168="N"))</f>
        <v>1</v>
      </c>
      <c r="AJ168" s="426" t="b">
        <f>OR('AM23.Summary'!C$22="",'AM23.Summary'!C$22="Can Be Y or N",AND('AM23.Summary'!C$22="Must Be Y",S168="Y"),AND('AM23.Summary'!C$22="Must be N",S168="N"))</f>
        <v>1</v>
      </c>
    </row>
    <row r="169" spans="1:36" x14ac:dyDescent="0.2">
      <c r="A169" s="46">
        <v>163</v>
      </c>
      <c r="B169" s="409" t="str">
        <f>IFERROR(VLOOKUP(C169,'AM23.Entity Input'!D$18:F$1017,3,FALSE),"")</f>
        <v/>
      </c>
      <c r="C169" s="410"/>
      <c r="D169" s="379"/>
      <c r="E169" s="410"/>
      <c r="F169" s="411" t="str">
        <f>IFERROR(VLOOKUP(C169,'AM23.Entity Input'!D$18:G$1017,4,FALSE),"")</f>
        <v/>
      </c>
      <c r="G169" s="410"/>
      <c r="H169" s="410"/>
      <c r="I169" s="412"/>
      <c r="J169" s="379"/>
      <c r="K169" s="412"/>
      <c r="L169" s="412"/>
      <c r="M169" s="413">
        <f>IF(AND(J169="Y",OR(B169="Surplus Notes (or similar)",IFERROR(100%=VLOOKUP(D169,'AM23.Param'!$C$61:$P$114, COLUMNS('AM23.Param'!$C$60:$H$60), FALSE),FALSE))),L169,0)</f>
        <v>0</v>
      </c>
      <c r="O169" s="421"/>
      <c r="P169" s="421"/>
      <c r="Q169" s="421"/>
      <c r="R169" s="421"/>
      <c r="S169" s="421"/>
      <c r="T169" s="421"/>
      <c r="U169" s="421"/>
      <c r="V169" s="421"/>
      <c r="W169" s="421"/>
      <c r="X169" s="422" t="str">
        <f t="shared" si="15"/>
        <v>N/A</v>
      </c>
      <c r="Y169" s="422">
        <f t="shared" si="16"/>
        <v>0</v>
      </c>
      <c r="AA169" s="426" t="b">
        <f t="shared" si="17"/>
        <v>0</v>
      </c>
      <c r="AB169" s="426" t="b">
        <f>OR('AM23.Summary'!C$14="",'AM23.Summary'!C$14="Can Be Either",AND('AM23.Summary'!C$14="Must Be Structural",O169="Structural"),AND('AM23.Summary'!C$14="Must be Contractual",O169="Contractual"))</f>
        <v>1</v>
      </c>
      <c r="AC169" s="426" t="b">
        <f>OR('AM23.Summary'!C$15="",'AM23.Summary'!C$15="Can Be Y or N",AND('AM23.Summary'!C$15="Must Be Y",P169="Y"),AND('AM23.Summary'!C$15="Must be N",P169="N"))</f>
        <v>0</v>
      </c>
      <c r="AD169" s="426" t="b">
        <f>OR('AM23.Summary'!C$16="",'AM23.Summary'!C$16="Can Be Y or N",AND('AM23.Summary'!C$16="Must Be Y",Q169="Y"),AND('AM23.Summary'!C$16="Must be N",Q169="N"))</f>
        <v>0</v>
      </c>
      <c r="AE169" s="426" t="b">
        <f>OR('AM23.Summary'!C$17="",'AM23.Summary'!C$17="Can Be Y or N",AND('AM23.Summary'!C$17="Must Be Y",R169="Y"),AND('AM23.Summary'!C$17="Must be N",R169="N"))</f>
        <v>0</v>
      </c>
      <c r="AF169" s="426" t="b">
        <f>OR('AM23.Summary'!C$18="",'AM23.Summary'!C$18="Can Be Y or N",AND('AM23.Summary'!C$18="Must Be Y",S169="Y"),AND('AM23.Summary'!C$18="Must be N",S169="N"))</f>
        <v>1</v>
      </c>
      <c r="AG169" s="426" t="b">
        <f>OR('AM23.Summary'!C$19="",'AM23.Summary'!C$19="Can Be Y or N",AND('AM23.Summary'!C$19="Must Be Y",S169="Y"),AND('AM23.Summary'!C$19="Must be N",S169="N"))</f>
        <v>0</v>
      </c>
      <c r="AH169" s="426" t="b">
        <f>OR('AM23.Summary'!C$20="",'AM23.Summary'!C$20="Can Be Y or N",AND('AM23.Summary'!C$20="Must Be Y",S169="Y"),AND('AM23.Summary'!C$20="Must be N",S169="N"))</f>
        <v>0</v>
      </c>
      <c r="AI169" s="426" t="b">
        <f>OR('AM23.Summary'!C$21="",'AM23.Summary'!C$21="Can Be Y or N",AND('AM23.Summary'!C$21="Must Be Y",S169="Y"),AND('AM23.Summary'!C$21="Must be N",S169="N"))</f>
        <v>1</v>
      </c>
      <c r="AJ169" s="426" t="b">
        <f>OR('AM23.Summary'!C$22="",'AM23.Summary'!C$22="Can Be Y or N",AND('AM23.Summary'!C$22="Must Be Y",S169="Y"),AND('AM23.Summary'!C$22="Must be N",S169="N"))</f>
        <v>1</v>
      </c>
    </row>
    <row r="170" spans="1:36" x14ac:dyDescent="0.2">
      <c r="A170" s="46">
        <v>164</v>
      </c>
      <c r="B170" s="409" t="str">
        <f>IFERROR(VLOOKUP(C170,'AM23.Entity Input'!D$18:F$1017,3,FALSE),"")</f>
        <v/>
      </c>
      <c r="C170" s="410"/>
      <c r="D170" s="379"/>
      <c r="E170" s="410"/>
      <c r="F170" s="411" t="str">
        <f>IFERROR(VLOOKUP(C170,'AM23.Entity Input'!D$18:G$1017,4,FALSE),"")</f>
        <v/>
      </c>
      <c r="G170" s="410"/>
      <c r="H170" s="410"/>
      <c r="I170" s="412"/>
      <c r="J170" s="379"/>
      <c r="K170" s="412"/>
      <c r="L170" s="412"/>
      <c r="M170" s="413">
        <f>IF(AND(J170="Y",OR(B170="Surplus Notes (or similar)",IFERROR(100%=VLOOKUP(D170,'AM23.Param'!$C$61:$P$114, COLUMNS('AM23.Param'!$C$60:$H$60), FALSE),FALSE))),L170,0)</f>
        <v>0</v>
      </c>
      <c r="O170" s="421"/>
      <c r="P170" s="421"/>
      <c r="Q170" s="421"/>
      <c r="R170" s="421"/>
      <c r="S170" s="421"/>
      <c r="T170" s="421"/>
      <c r="U170" s="421"/>
      <c r="V170" s="421"/>
      <c r="W170" s="421"/>
      <c r="X170" s="422" t="str">
        <f t="shared" si="15"/>
        <v>N/A</v>
      </c>
      <c r="Y170" s="422">
        <f t="shared" si="16"/>
        <v>0</v>
      </c>
      <c r="AA170" s="426" t="b">
        <f t="shared" si="17"/>
        <v>0</v>
      </c>
      <c r="AB170" s="426" t="b">
        <f>OR('AM23.Summary'!C$14="",'AM23.Summary'!C$14="Can Be Either",AND('AM23.Summary'!C$14="Must Be Structural",O170="Structural"),AND('AM23.Summary'!C$14="Must be Contractual",O170="Contractual"))</f>
        <v>1</v>
      </c>
      <c r="AC170" s="426" t="b">
        <f>OR('AM23.Summary'!C$15="",'AM23.Summary'!C$15="Can Be Y or N",AND('AM23.Summary'!C$15="Must Be Y",P170="Y"),AND('AM23.Summary'!C$15="Must be N",P170="N"))</f>
        <v>0</v>
      </c>
      <c r="AD170" s="426" t="b">
        <f>OR('AM23.Summary'!C$16="",'AM23.Summary'!C$16="Can Be Y or N",AND('AM23.Summary'!C$16="Must Be Y",Q170="Y"),AND('AM23.Summary'!C$16="Must be N",Q170="N"))</f>
        <v>0</v>
      </c>
      <c r="AE170" s="426" t="b">
        <f>OR('AM23.Summary'!C$17="",'AM23.Summary'!C$17="Can Be Y or N",AND('AM23.Summary'!C$17="Must Be Y",R170="Y"),AND('AM23.Summary'!C$17="Must be N",R170="N"))</f>
        <v>0</v>
      </c>
      <c r="AF170" s="426" t="b">
        <f>OR('AM23.Summary'!C$18="",'AM23.Summary'!C$18="Can Be Y or N",AND('AM23.Summary'!C$18="Must Be Y",S170="Y"),AND('AM23.Summary'!C$18="Must be N",S170="N"))</f>
        <v>1</v>
      </c>
      <c r="AG170" s="426" t="b">
        <f>OR('AM23.Summary'!C$19="",'AM23.Summary'!C$19="Can Be Y or N",AND('AM23.Summary'!C$19="Must Be Y",S170="Y"),AND('AM23.Summary'!C$19="Must be N",S170="N"))</f>
        <v>0</v>
      </c>
      <c r="AH170" s="426" t="b">
        <f>OR('AM23.Summary'!C$20="",'AM23.Summary'!C$20="Can Be Y or N",AND('AM23.Summary'!C$20="Must Be Y",S170="Y"),AND('AM23.Summary'!C$20="Must be N",S170="N"))</f>
        <v>0</v>
      </c>
      <c r="AI170" s="426" t="b">
        <f>OR('AM23.Summary'!C$21="",'AM23.Summary'!C$21="Can Be Y or N",AND('AM23.Summary'!C$21="Must Be Y",S170="Y"),AND('AM23.Summary'!C$21="Must be N",S170="N"))</f>
        <v>1</v>
      </c>
      <c r="AJ170" s="426" t="b">
        <f>OR('AM23.Summary'!C$22="",'AM23.Summary'!C$22="Can Be Y or N",AND('AM23.Summary'!C$22="Must Be Y",S170="Y"),AND('AM23.Summary'!C$22="Must be N",S170="N"))</f>
        <v>1</v>
      </c>
    </row>
    <row r="171" spans="1:36" x14ac:dyDescent="0.2">
      <c r="A171" s="46">
        <v>165</v>
      </c>
      <c r="B171" s="409" t="str">
        <f>IFERROR(VLOOKUP(C171,'AM23.Entity Input'!D$18:F$1017,3,FALSE),"")</f>
        <v/>
      </c>
      <c r="C171" s="410"/>
      <c r="D171" s="379"/>
      <c r="E171" s="410"/>
      <c r="F171" s="411" t="str">
        <f>IFERROR(VLOOKUP(C171,'AM23.Entity Input'!D$18:G$1017,4,FALSE),"")</f>
        <v/>
      </c>
      <c r="G171" s="410"/>
      <c r="H171" s="410"/>
      <c r="I171" s="412"/>
      <c r="J171" s="379"/>
      <c r="K171" s="412"/>
      <c r="L171" s="412"/>
      <c r="M171" s="413">
        <f>IF(AND(J171="Y",OR(B171="Surplus Notes (or similar)",IFERROR(100%=VLOOKUP(D171,'AM23.Param'!$C$61:$P$114, COLUMNS('AM23.Param'!$C$60:$H$60), FALSE),FALSE))),L171,0)</f>
        <v>0</v>
      </c>
      <c r="O171" s="421"/>
      <c r="P171" s="421"/>
      <c r="Q171" s="421"/>
      <c r="R171" s="421"/>
      <c r="S171" s="421"/>
      <c r="T171" s="421"/>
      <c r="U171" s="421"/>
      <c r="V171" s="421"/>
      <c r="W171" s="421"/>
      <c r="X171" s="422" t="str">
        <f t="shared" si="15"/>
        <v>N/A</v>
      </c>
      <c r="Y171" s="422">
        <f t="shared" si="16"/>
        <v>0</v>
      </c>
      <c r="AA171" s="426" t="b">
        <f t="shared" si="17"/>
        <v>0</v>
      </c>
      <c r="AB171" s="426" t="b">
        <f>OR('AM23.Summary'!C$14="",'AM23.Summary'!C$14="Can Be Either",AND('AM23.Summary'!C$14="Must Be Structural",O171="Structural"),AND('AM23.Summary'!C$14="Must be Contractual",O171="Contractual"))</f>
        <v>1</v>
      </c>
      <c r="AC171" s="426" t="b">
        <f>OR('AM23.Summary'!C$15="",'AM23.Summary'!C$15="Can Be Y or N",AND('AM23.Summary'!C$15="Must Be Y",P171="Y"),AND('AM23.Summary'!C$15="Must be N",P171="N"))</f>
        <v>0</v>
      </c>
      <c r="AD171" s="426" t="b">
        <f>OR('AM23.Summary'!C$16="",'AM23.Summary'!C$16="Can Be Y or N",AND('AM23.Summary'!C$16="Must Be Y",Q171="Y"),AND('AM23.Summary'!C$16="Must be N",Q171="N"))</f>
        <v>0</v>
      </c>
      <c r="AE171" s="426" t="b">
        <f>OR('AM23.Summary'!C$17="",'AM23.Summary'!C$17="Can Be Y or N",AND('AM23.Summary'!C$17="Must Be Y",R171="Y"),AND('AM23.Summary'!C$17="Must be N",R171="N"))</f>
        <v>0</v>
      </c>
      <c r="AF171" s="426" t="b">
        <f>OR('AM23.Summary'!C$18="",'AM23.Summary'!C$18="Can Be Y or N",AND('AM23.Summary'!C$18="Must Be Y",S171="Y"),AND('AM23.Summary'!C$18="Must be N",S171="N"))</f>
        <v>1</v>
      </c>
      <c r="AG171" s="426" t="b">
        <f>OR('AM23.Summary'!C$19="",'AM23.Summary'!C$19="Can Be Y or N",AND('AM23.Summary'!C$19="Must Be Y",S171="Y"),AND('AM23.Summary'!C$19="Must be N",S171="N"))</f>
        <v>0</v>
      </c>
      <c r="AH171" s="426" t="b">
        <f>OR('AM23.Summary'!C$20="",'AM23.Summary'!C$20="Can Be Y or N",AND('AM23.Summary'!C$20="Must Be Y",S171="Y"),AND('AM23.Summary'!C$20="Must be N",S171="N"))</f>
        <v>0</v>
      </c>
      <c r="AI171" s="426" t="b">
        <f>OR('AM23.Summary'!C$21="",'AM23.Summary'!C$21="Can Be Y or N",AND('AM23.Summary'!C$21="Must Be Y",S171="Y"),AND('AM23.Summary'!C$21="Must be N",S171="N"))</f>
        <v>1</v>
      </c>
      <c r="AJ171" s="426" t="b">
        <f>OR('AM23.Summary'!C$22="",'AM23.Summary'!C$22="Can Be Y or N",AND('AM23.Summary'!C$22="Must Be Y",S171="Y"),AND('AM23.Summary'!C$22="Must be N",S171="N"))</f>
        <v>1</v>
      </c>
    </row>
    <row r="172" spans="1:36" x14ac:dyDescent="0.2">
      <c r="A172" s="46">
        <v>166</v>
      </c>
      <c r="B172" s="409" t="str">
        <f>IFERROR(VLOOKUP(C172,'AM23.Entity Input'!D$18:F$1017,3,FALSE),"")</f>
        <v/>
      </c>
      <c r="C172" s="410"/>
      <c r="D172" s="379"/>
      <c r="E172" s="410"/>
      <c r="F172" s="411" t="str">
        <f>IFERROR(VLOOKUP(C172,'AM23.Entity Input'!D$18:G$1017,4,FALSE),"")</f>
        <v/>
      </c>
      <c r="G172" s="410"/>
      <c r="H172" s="410"/>
      <c r="I172" s="412"/>
      <c r="J172" s="379"/>
      <c r="K172" s="412"/>
      <c r="L172" s="412"/>
      <c r="M172" s="413">
        <f>IF(AND(J172="Y",OR(B172="Surplus Notes (or similar)",IFERROR(100%=VLOOKUP(D172,'AM23.Param'!$C$61:$P$114, COLUMNS('AM23.Param'!$C$60:$H$60), FALSE),FALSE))),L172,0)</f>
        <v>0</v>
      </c>
      <c r="O172" s="421"/>
      <c r="P172" s="421"/>
      <c r="Q172" s="421"/>
      <c r="R172" s="421"/>
      <c r="S172" s="421"/>
      <c r="T172" s="421"/>
      <c r="U172" s="421"/>
      <c r="V172" s="421"/>
      <c r="W172" s="421"/>
      <c r="X172" s="422" t="str">
        <f t="shared" si="15"/>
        <v>N/A</v>
      </c>
      <c r="Y172" s="422">
        <f t="shared" si="16"/>
        <v>0</v>
      </c>
      <c r="AA172" s="426" t="b">
        <f t="shared" si="17"/>
        <v>0</v>
      </c>
      <c r="AB172" s="426" t="b">
        <f>OR('AM23.Summary'!C$14="",'AM23.Summary'!C$14="Can Be Either",AND('AM23.Summary'!C$14="Must Be Structural",O172="Structural"),AND('AM23.Summary'!C$14="Must be Contractual",O172="Contractual"))</f>
        <v>1</v>
      </c>
      <c r="AC172" s="426" t="b">
        <f>OR('AM23.Summary'!C$15="",'AM23.Summary'!C$15="Can Be Y or N",AND('AM23.Summary'!C$15="Must Be Y",P172="Y"),AND('AM23.Summary'!C$15="Must be N",P172="N"))</f>
        <v>0</v>
      </c>
      <c r="AD172" s="426" t="b">
        <f>OR('AM23.Summary'!C$16="",'AM23.Summary'!C$16="Can Be Y or N",AND('AM23.Summary'!C$16="Must Be Y",Q172="Y"),AND('AM23.Summary'!C$16="Must be N",Q172="N"))</f>
        <v>0</v>
      </c>
      <c r="AE172" s="426" t="b">
        <f>OR('AM23.Summary'!C$17="",'AM23.Summary'!C$17="Can Be Y or N",AND('AM23.Summary'!C$17="Must Be Y",R172="Y"),AND('AM23.Summary'!C$17="Must be N",R172="N"))</f>
        <v>0</v>
      </c>
      <c r="AF172" s="426" t="b">
        <f>OR('AM23.Summary'!C$18="",'AM23.Summary'!C$18="Can Be Y or N",AND('AM23.Summary'!C$18="Must Be Y",S172="Y"),AND('AM23.Summary'!C$18="Must be N",S172="N"))</f>
        <v>1</v>
      </c>
      <c r="AG172" s="426" t="b">
        <f>OR('AM23.Summary'!C$19="",'AM23.Summary'!C$19="Can Be Y or N",AND('AM23.Summary'!C$19="Must Be Y",S172="Y"),AND('AM23.Summary'!C$19="Must be N",S172="N"))</f>
        <v>0</v>
      </c>
      <c r="AH172" s="426" t="b">
        <f>OR('AM23.Summary'!C$20="",'AM23.Summary'!C$20="Can Be Y or N",AND('AM23.Summary'!C$20="Must Be Y",S172="Y"),AND('AM23.Summary'!C$20="Must be N",S172="N"))</f>
        <v>0</v>
      </c>
      <c r="AI172" s="426" t="b">
        <f>OR('AM23.Summary'!C$21="",'AM23.Summary'!C$21="Can Be Y or N",AND('AM23.Summary'!C$21="Must Be Y",S172="Y"),AND('AM23.Summary'!C$21="Must be N",S172="N"))</f>
        <v>1</v>
      </c>
      <c r="AJ172" s="426" t="b">
        <f>OR('AM23.Summary'!C$22="",'AM23.Summary'!C$22="Can Be Y or N",AND('AM23.Summary'!C$22="Must Be Y",S172="Y"),AND('AM23.Summary'!C$22="Must be N",S172="N"))</f>
        <v>1</v>
      </c>
    </row>
    <row r="173" spans="1:36" x14ac:dyDescent="0.2">
      <c r="A173" s="46">
        <v>167</v>
      </c>
      <c r="B173" s="409" t="str">
        <f>IFERROR(VLOOKUP(C173,'AM23.Entity Input'!D$18:F$1017,3,FALSE),"")</f>
        <v/>
      </c>
      <c r="C173" s="410"/>
      <c r="D173" s="379"/>
      <c r="E173" s="410"/>
      <c r="F173" s="411" t="str">
        <f>IFERROR(VLOOKUP(C173,'AM23.Entity Input'!D$18:G$1017,4,FALSE),"")</f>
        <v/>
      </c>
      <c r="G173" s="410"/>
      <c r="H173" s="410"/>
      <c r="I173" s="412"/>
      <c r="J173" s="379"/>
      <c r="K173" s="412"/>
      <c r="L173" s="412"/>
      <c r="M173" s="413">
        <f>IF(AND(J173="Y",OR(B173="Surplus Notes (or similar)",IFERROR(100%=VLOOKUP(D173,'AM23.Param'!$C$61:$P$114, COLUMNS('AM23.Param'!$C$60:$H$60), FALSE),FALSE))),L173,0)</f>
        <v>0</v>
      </c>
      <c r="O173" s="421"/>
      <c r="P173" s="421"/>
      <c r="Q173" s="421"/>
      <c r="R173" s="421"/>
      <c r="S173" s="421"/>
      <c r="T173" s="421"/>
      <c r="U173" s="421"/>
      <c r="V173" s="421"/>
      <c r="W173" s="421"/>
      <c r="X173" s="422" t="str">
        <f t="shared" si="15"/>
        <v>N/A</v>
      </c>
      <c r="Y173" s="422">
        <f t="shared" si="16"/>
        <v>0</v>
      </c>
      <c r="AA173" s="426" t="b">
        <f t="shared" si="17"/>
        <v>0</v>
      </c>
      <c r="AB173" s="426" t="b">
        <f>OR('AM23.Summary'!C$14="",'AM23.Summary'!C$14="Can Be Either",AND('AM23.Summary'!C$14="Must Be Structural",O173="Structural"),AND('AM23.Summary'!C$14="Must be Contractual",O173="Contractual"))</f>
        <v>1</v>
      </c>
      <c r="AC173" s="426" t="b">
        <f>OR('AM23.Summary'!C$15="",'AM23.Summary'!C$15="Can Be Y or N",AND('AM23.Summary'!C$15="Must Be Y",P173="Y"),AND('AM23.Summary'!C$15="Must be N",P173="N"))</f>
        <v>0</v>
      </c>
      <c r="AD173" s="426" t="b">
        <f>OR('AM23.Summary'!C$16="",'AM23.Summary'!C$16="Can Be Y or N",AND('AM23.Summary'!C$16="Must Be Y",Q173="Y"),AND('AM23.Summary'!C$16="Must be N",Q173="N"))</f>
        <v>0</v>
      </c>
      <c r="AE173" s="426" t="b">
        <f>OR('AM23.Summary'!C$17="",'AM23.Summary'!C$17="Can Be Y or N",AND('AM23.Summary'!C$17="Must Be Y",R173="Y"),AND('AM23.Summary'!C$17="Must be N",R173="N"))</f>
        <v>0</v>
      </c>
      <c r="AF173" s="426" t="b">
        <f>OR('AM23.Summary'!C$18="",'AM23.Summary'!C$18="Can Be Y or N",AND('AM23.Summary'!C$18="Must Be Y",S173="Y"),AND('AM23.Summary'!C$18="Must be N",S173="N"))</f>
        <v>1</v>
      </c>
      <c r="AG173" s="426" t="b">
        <f>OR('AM23.Summary'!C$19="",'AM23.Summary'!C$19="Can Be Y or N",AND('AM23.Summary'!C$19="Must Be Y",S173="Y"),AND('AM23.Summary'!C$19="Must be N",S173="N"))</f>
        <v>0</v>
      </c>
      <c r="AH173" s="426" t="b">
        <f>OR('AM23.Summary'!C$20="",'AM23.Summary'!C$20="Can Be Y or N",AND('AM23.Summary'!C$20="Must Be Y",S173="Y"),AND('AM23.Summary'!C$20="Must be N",S173="N"))</f>
        <v>0</v>
      </c>
      <c r="AI173" s="426" t="b">
        <f>OR('AM23.Summary'!C$21="",'AM23.Summary'!C$21="Can Be Y or N",AND('AM23.Summary'!C$21="Must Be Y",S173="Y"),AND('AM23.Summary'!C$21="Must be N",S173="N"))</f>
        <v>1</v>
      </c>
      <c r="AJ173" s="426" t="b">
        <f>OR('AM23.Summary'!C$22="",'AM23.Summary'!C$22="Can Be Y or N",AND('AM23.Summary'!C$22="Must Be Y",S173="Y"),AND('AM23.Summary'!C$22="Must be N",S173="N"))</f>
        <v>1</v>
      </c>
    </row>
    <row r="174" spans="1:36" x14ac:dyDescent="0.2">
      <c r="A174" s="46">
        <v>168</v>
      </c>
      <c r="B174" s="409" t="str">
        <f>IFERROR(VLOOKUP(C174,'AM23.Entity Input'!D$18:F$1017,3,FALSE),"")</f>
        <v/>
      </c>
      <c r="C174" s="410"/>
      <c r="D174" s="379"/>
      <c r="E174" s="410"/>
      <c r="F174" s="411" t="str">
        <f>IFERROR(VLOOKUP(C174,'AM23.Entity Input'!D$18:G$1017,4,FALSE),"")</f>
        <v/>
      </c>
      <c r="G174" s="410"/>
      <c r="H174" s="410"/>
      <c r="I174" s="412"/>
      <c r="J174" s="379"/>
      <c r="K174" s="412"/>
      <c r="L174" s="412"/>
      <c r="M174" s="413">
        <f>IF(AND(J174="Y",OR(B174="Surplus Notes (or similar)",IFERROR(100%=VLOOKUP(D174,'AM23.Param'!$C$61:$P$114, COLUMNS('AM23.Param'!$C$60:$H$60), FALSE),FALSE))),L174,0)</f>
        <v>0</v>
      </c>
      <c r="O174" s="421"/>
      <c r="P174" s="421"/>
      <c r="Q174" s="421"/>
      <c r="R174" s="421"/>
      <c r="S174" s="421"/>
      <c r="T174" s="421"/>
      <c r="U174" s="421"/>
      <c r="V174" s="421"/>
      <c r="W174" s="421"/>
      <c r="X174" s="422" t="str">
        <f t="shared" si="15"/>
        <v>N/A</v>
      </c>
      <c r="Y174" s="422">
        <f t="shared" si="16"/>
        <v>0</v>
      </c>
      <c r="AA174" s="426" t="b">
        <f t="shared" si="17"/>
        <v>0</v>
      </c>
      <c r="AB174" s="426" t="b">
        <f>OR('AM23.Summary'!C$14="",'AM23.Summary'!C$14="Can Be Either",AND('AM23.Summary'!C$14="Must Be Structural",O174="Structural"),AND('AM23.Summary'!C$14="Must be Contractual",O174="Contractual"))</f>
        <v>1</v>
      </c>
      <c r="AC174" s="426" t="b">
        <f>OR('AM23.Summary'!C$15="",'AM23.Summary'!C$15="Can Be Y or N",AND('AM23.Summary'!C$15="Must Be Y",P174="Y"),AND('AM23.Summary'!C$15="Must be N",P174="N"))</f>
        <v>0</v>
      </c>
      <c r="AD174" s="426" t="b">
        <f>OR('AM23.Summary'!C$16="",'AM23.Summary'!C$16="Can Be Y or N",AND('AM23.Summary'!C$16="Must Be Y",Q174="Y"),AND('AM23.Summary'!C$16="Must be N",Q174="N"))</f>
        <v>0</v>
      </c>
      <c r="AE174" s="426" t="b">
        <f>OR('AM23.Summary'!C$17="",'AM23.Summary'!C$17="Can Be Y or N",AND('AM23.Summary'!C$17="Must Be Y",R174="Y"),AND('AM23.Summary'!C$17="Must be N",R174="N"))</f>
        <v>0</v>
      </c>
      <c r="AF174" s="426" t="b">
        <f>OR('AM23.Summary'!C$18="",'AM23.Summary'!C$18="Can Be Y or N",AND('AM23.Summary'!C$18="Must Be Y",S174="Y"),AND('AM23.Summary'!C$18="Must be N",S174="N"))</f>
        <v>1</v>
      </c>
      <c r="AG174" s="426" t="b">
        <f>OR('AM23.Summary'!C$19="",'AM23.Summary'!C$19="Can Be Y or N",AND('AM23.Summary'!C$19="Must Be Y",S174="Y"),AND('AM23.Summary'!C$19="Must be N",S174="N"))</f>
        <v>0</v>
      </c>
      <c r="AH174" s="426" t="b">
        <f>OR('AM23.Summary'!C$20="",'AM23.Summary'!C$20="Can Be Y or N",AND('AM23.Summary'!C$20="Must Be Y",S174="Y"),AND('AM23.Summary'!C$20="Must be N",S174="N"))</f>
        <v>0</v>
      </c>
      <c r="AI174" s="426" t="b">
        <f>OR('AM23.Summary'!C$21="",'AM23.Summary'!C$21="Can Be Y or N",AND('AM23.Summary'!C$21="Must Be Y",S174="Y"),AND('AM23.Summary'!C$21="Must be N",S174="N"))</f>
        <v>1</v>
      </c>
      <c r="AJ174" s="426" t="b">
        <f>OR('AM23.Summary'!C$22="",'AM23.Summary'!C$22="Can Be Y or N",AND('AM23.Summary'!C$22="Must Be Y",S174="Y"),AND('AM23.Summary'!C$22="Must be N",S174="N"))</f>
        <v>1</v>
      </c>
    </row>
    <row r="175" spans="1:36" x14ac:dyDescent="0.2">
      <c r="A175" s="46">
        <v>169</v>
      </c>
      <c r="B175" s="409" t="str">
        <f>IFERROR(VLOOKUP(C175,'AM23.Entity Input'!D$18:F$1017,3,FALSE),"")</f>
        <v/>
      </c>
      <c r="C175" s="410"/>
      <c r="D175" s="379"/>
      <c r="E175" s="410"/>
      <c r="F175" s="411" t="str">
        <f>IFERROR(VLOOKUP(C175,'AM23.Entity Input'!D$18:G$1017,4,FALSE),"")</f>
        <v/>
      </c>
      <c r="G175" s="410"/>
      <c r="H175" s="410"/>
      <c r="I175" s="412"/>
      <c r="J175" s="379"/>
      <c r="K175" s="412"/>
      <c r="L175" s="412"/>
      <c r="M175" s="413">
        <f>IF(AND(J175="Y",OR(B175="Surplus Notes (or similar)",IFERROR(100%=VLOOKUP(D175,'AM23.Param'!$C$61:$P$114, COLUMNS('AM23.Param'!$C$60:$H$60), FALSE),FALSE))),L175,0)</f>
        <v>0</v>
      </c>
      <c r="O175" s="421"/>
      <c r="P175" s="421"/>
      <c r="Q175" s="421"/>
      <c r="R175" s="421"/>
      <c r="S175" s="421"/>
      <c r="T175" s="421"/>
      <c r="U175" s="421"/>
      <c r="V175" s="421"/>
      <c r="W175" s="421"/>
      <c r="X175" s="422" t="str">
        <f t="shared" si="15"/>
        <v>N/A</v>
      </c>
      <c r="Y175" s="422">
        <f t="shared" si="16"/>
        <v>0</v>
      </c>
      <c r="AA175" s="426" t="b">
        <f t="shared" si="17"/>
        <v>0</v>
      </c>
      <c r="AB175" s="426" t="b">
        <f>OR('AM23.Summary'!C$14="",'AM23.Summary'!C$14="Can Be Either",AND('AM23.Summary'!C$14="Must Be Structural",O175="Structural"),AND('AM23.Summary'!C$14="Must be Contractual",O175="Contractual"))</f>
        <v>1</v>
      </c>
      <c r="AC175" s="426" t="b">
        <f>OR('AM23.Summary'!C$15="",'AM23.Summary'!C$15="Can Be Y or N",AND('AM23.Summary'!C$15="Must Be Y",P175="Y"),AND('AM23.Summary'!C$15="Must be N",P175="N"))</f>
        <v>0</v>
      </c>
      <c r="AD175" s="426" t="b">
        <f>OR('AM23.Summary'!C$16="",'AM23.Summary'!C$16="Can Be Y or N",AND('AM23.Summary'!C$16="Must Be Y",Q175="Y"),AND('AM23.Summary'!C$16="Must be N",Q175="N"))</f>
        <v>0</v>
      </c>
      <c r="AE175" s="426" t="b">
        <f>OR('AM23.Summary'!C$17="",'AM23.Summary'!C$17="Can Be Y or N",AND('AM23.Summary'!C$17="Must Be Y",R175="Y"),AND('AM23.Summary'!C$17="Must be N",R175="N"))</f>
        <v>0</v>
      </c>
      <c r="AF175" s="426" t="b">
        <f>OR('AM23.Summary'!C$18="",'AM23.Summary'!C$18="Can Be Y or N",AND('AM23.Summary'!C$18="Must Be Y",S175="Y"),AND('AM23.Summary'!C$18="Must be N",S175="N"))</f>
        <v>1</v>
      </c>
      <c r="AG175" s="426" t="b">
        <f>OR('AM23.Summary'!C$19="",'AM23.Summary'!C$19="Can Be Y or N",AND('AM23.Summary'!C$19="Must Be Y",S175="Y"),AND('AM23.Summary'!C$19="Must be N",S175="N"))</f>
        <v>0</v>
      </c>
      <c r="AH175" s="426" t="b">
        <f>OR('AM23.Summary'!C$20="",'AM23.Summary'!C$20="Can Be Y or N",AND('AM23.Summary'!C$20="Must Be Y",S175="Y"),AND('AM23.Summary'!C$20="Must be N",S175="N"))</f>
        <v>0</v>
      </c>
      <c r="AI175" s="426" t="b">
        <f>OR('AM23.Summary'!C$21="",'AM23.Summary'!C$21="Can Be Y or N",AND('AM23.Summary'!C$21="Must Be Y",S175="Y"),AND('AM23.Summary'!C$21="Must be N",S175="N"))</f>
        <v>1</v>
      </c>
      <c r="AJ175" s="426" t="b">
        <f>OR('AM23.Summary'!C$22="",'AM23.Summary'!C$22="Can Be Y or N",AND('AM23.Summary'!C$22="Must Be Y",S175="Y"),AND('AM23.Summary'!C$22="Must be N",S175="N"))</f>
        <v>1</v>
      </c>
    </row>
    <row r="176" spans="1:36" x14ac:dyDescent="0.2">
      <c r="A176" s="46">
        <v>170</v>
      </c>
      <c r="B176" s="409" t="str">
        <f>IFERROR(VLOOKUP(C176,'AM23.Entity Input'!D$18:F$1017,3,FALSE),"")</f>
        <v/>
      </c>
      <c r="C176" s="410"/>
      <c r="D176" s="379"/>
      <c r="E176" s="410"/>
      <c r="F176" s="411" t="str">
        <f>IFERROR(VLOOKUP(C176,'AM23.Entity Input'!D$18:G$1017,4,FALSE),"")</f>
        <v/>
      </c>
      <c r="G176" s="410"/>
      <c r="H176" s="410"/>
      <c r="I176" s="412"/>
      <c r="J176" s="379"/>
      <c r="K176" s="412"/>
      <c r="L176" s="412"/>
      <c r="M176" s="413">
        <f>IF(AND(J176="Y",OR(B176="Surplus Notes (or similar)",IFERROR(100%=VLOOKUP(D176,'AM23.Param'!$C$61:$P$114, COLUMNS('AM23.Param'!$C$60:$H$60), FALSE),FALSE))),L176,0)</f>
        <v>0</v>
      </c>
      <c r="O176" s="421"/>
      <c r="P176" s="421"/>
      <c r="Q176" s="421"/>
      <c r="R176" s="421"/>
      <c r="S176" s="421"/>
      <c r="T176" s="421"/>
      <c r="U176" s="421"/>
      <c r="V176" s="421"/>
      <c r="W176" s="421"/>
      <c r="X176" s="422" t="str">
        <f t="shared" si="15"/>
        <v>N/A</v>
      </c>
      <c r="Y176" s="422">
        <f t="shared" si="16"/>
        <v>0</v>
      </c>
      <c r="AA176" s="426" t="b">
        <f t="shared" si="17"/>
        <v>0</v>
      </c>
      <c r="AB176" s="426" t="b">
        <f>OR('AM23.Summary'!C$14="",'AM23.Summary'!C$14="Can Be Either",AND('AM23.Summary'!C$14="Must Be Structural",O176="Structural"),AND('AM23.Summary'!C$14="Must be Contractual",O176="Contractual"))</f>
        <v>1</v>
      </c>
      <c r="AC176" s="426" t="b">
        <f>OR('AM23.Summary'!C$15="",'AM23.Summary'!C$15="Can Be Y or N",AND('AM23.Summary'!C$15="Must Be Y",P176="Y"),AND('AM23.Summary'!C$15="Must be N",P176="N"))</f>
        <v>0</v>
      </c>
      <c r="AD176" s="426" t="b">
        <f>OR('AM23.Summary'!C$16="",'AM23.Summary'!C$16="Can Be Y or N",AND('AM23.Summary'!C$16="Must Be Y",Q176="Y"),AND('AM23.Summary'!C$16="Must be N",Q176="N"))</f>
        <v>0</v>
      </c>
      <c r="AE176" s="426" t="b">
        <f>OR('AM23.Summary'!C$17="",'AM23.Summary'!C$17="Can Be Y or N",AND('AM23.Summary'!C$17="Must Be Y",R176="Y"),AND('AM23.Summary'!C$17="Must be N",R176="N"))</f>
        <v>0</v>
      </c>
      <c r="AF176" s="426" t="b">
        <f>OR('AM23.Summary'!C$18="",'AM23.Summary'!C$18="Can Be Y or N",AND('AM23.Summary'!C$18="Must Be Y",S176="Y"),AND('AM23.Summary'!C$18="Must be N",S176="N"))</f>
        <v>1</v>
      </c>
      <c r="AG176" s="426" t="b">
        <f>OR('AM23.Summary'!C$19="",'AM23.Summary'!C$19="Can Be Y or N",AND('AM23.Summary'!C$19="Must Be Y",S176="Y"),AND('AM23.Summary'!C$19="Must be N",S176="N"))</f>
        <v>0</v>
      </c>
      <c r="AH176" s="426" t="b">
        <f>OR('AM23.Summary'!C$20="",'AM23.Summary'!C$20="Can Be Y or N",AND('AM23.Summary'!C$20="Must Be Y",S176="Y"),AND('AM23.Summary'!C$20="Must be N",S176="N"))</f>
        <v>0</v>
      </c>
      <c r="AI176" s="426" t="b">
        <f>OR('AM23.Summary'!C$21="",'AM23.Summary'!C$21="Can Be Y or N",AND('AM23.Summary'!C$21="Must Be Y",S176="Y"),AND('AM23.Summary'!C$21="Must be N",S176="N"))</f>
        <v>1</v>
      </c>
      <c r="AJ176" s="426" t="b">
        <f>OR('AM23.Summary'!C$22="",'AM23.Summary'!C$22="Can Be Y or N",AND('AM23.Summary'!C$22="Must Be Y",S176="Y"),AND('AM23.Summary'!C$22="Must be N",S176="N"))</f>
        <v>1</v>
      </c>
    </row>
    <row r="177" spans="1:36" x14ac:dyDescent="0.2">
      <c r="A177" s="46">
        <v>171</v>
      </c>
      <c r="B177" s="409" t="str">
        <f>IFERROR(VLOOKUP(C177,'AM23.Entity Input'!D$18:F$1017,3,FALSE),"")</f>
        <v/>
      </c>
      <c r="C177" s="410"/>
      <c r="D177" s="379"/>
      <c r="E177" s="410"/>
      <c r="F177" s="411" t="str">
        <f>IFERROR(VLOOKUP(C177,'AM23.Entity Input'!D$18:G$1017,4,FALSE),"")</f>
        <v/>
      </c>
      <c r="G177" s="410"/>
      <c r="H177" s="410"/>
      <c r="I177" s="412"/>
      <c r="J177" s="379"/>
      <c r="K177" s="412"/>
      <c r="L177" s="412"/>
      <c r="M177" s="413">
        <f>IF(AND(J177="Y",OR(B177="Surplus Notes (or similar)",IFERROR(100%=VLOOKUP(D177,'AM23.Param'!$C$61:$P$114, COLUMNS('AM23.Param'!$C$60:$H$60), FALSE),FALSE))),L177,0)</f>
        <v>0</v>
      </c>
      <c r="O177" s="421"/>
      <c r="P177" s="421"/>
      <c r="Q177" s="421"/>
      <c r="R177" s="421"/>
      <c r="S177" s="421"/>
      <c r="T177" s="421"/>
      <c r="U177" s="421"/>
      <c r="V177" s="421"/>
      <c r="W177" s="421"/>
      <c r="X177" s="422" t="str">
        <f t="shared" si="15"/>
        <v>N/A</v>
      </c>
      <c r="Y177" s="422">
        <f t="shared" si="16"/>
        <v>0</v>
      </c>
      <c r="AA177" s="426" t="b">
        <f t="shared" si="17"/>
        <v>0</v>
      </c>
      <c r="AB177" s="426" t="b">
        <f>OR('AM23.Summary'!C$14="",'AM23.Summary'!C$14="Can Be Either",AND('AM23.Summary'!C$14="Must Be Structural",O177="Structural"),AND('AM23.Summary'!C$14="Must be Contractual",O177="Contractual"))</f>
        <v>1</v>
      </c>
      <c r="AC177" s="426" t="b">
        <f>OR('AM23.Summary'!C$15="",'AM23.Summary'!C$15="Can Be Y or N",AND('AM23.Summary'!C$15="Must Be Y",P177="Y"),AND('AM23.Summary'!C$15="Must be N",P177="N"))</f>
        <v>0</v>
      </c>
      <c r="AD177" s="426" t="b">
        <f>OR('AM23.Summary'!C$16="",'AM23.Summary'!C$16="Can Be Y or N",AND('AM23.Summary'!C$16="Must Be Y",Q177="Y"),AND('AM23.Summary'!C$16="Must be N",Q177="N"))</f>
        <v>0</v>
      </c>
      <c r="AE177" s="426" t="b">
        <f>OR('AM23.Summary'!C$17="",'AM23.Summary'!C$17="Can Be Y or N",AND('AM23.Summary'!C$17="Must Be Y",R177="Y"),AND('AM23.Summary'!C$17="Must be N",R177="N"))</f>
        <v>0</v>
      </c>
      <c r="AF177" s="426" t="b">
        <f>OR('AM23.Summary'!C$18="",'AM23.Summary'!C$18="Can Be Y or N",AND('AM23.Summary'!C$18="Must Be Y",S177="Y"),AND('AM23.Summary'!C$18="Must be N",S177="N"))</f>
        <v>1</v>
      </c>
      <c r="AG177" s="426" t="b">
        <f>OR('AM23.Summary'!C$19="",'AM23.Summary'!C$19="Can Be Y or N",AND('AM23.Summary'!C$19="Must Be Y",S177="Y"),AND('AM23.Summary'!C$19="Must be N",S177="N"))</f>
        <v>0</v>
      </c>
      <c r="AH177" s="426" t="b">
        <f>OR('AM23.Summary'!C$20="",'AM23.Summary'!C$20="Can Be Y or N",AND('AM23.Summary'!C$20="Must Be Y",S177="Y"),AND('AM23.Summary'!C$20="Must be N",S177="N"))</f>
        <v>0</v>
      </c>
      <c r="AI177" s="426" t="b">
        <f>OR('AM23.Summary'!C$21="",'AM23.Summary'!C$21="Can Be Y or N",AND('AM23.Summary'!C$21="Must Be Y",S177="Y"),AND('AM23.Summary'!C$21="Must be N",S177="N"))</f>
        <v>1</v>
      </c>
      <c r="AJ177" s="426" t="b">
        <f>OR('AM23.Summary'!C$22="",'AM23.Summary'!C$22="Can Be Y or N",AND('AM23.Summary'!C$22="Must Be Y",S177="Y"),AND('AM23.Summary'!C$22="Must be N",S177="N"))</f>
        <v>1</v>
      </c>
    </row>
    <row r="178" spans="1:36" x14ac:dyDescent="0.2">
      <c r="A178" s="46">
        <v>172</v>
      </c>
      <c r="B178" s="409" t="str">
        <f>IFERROR(VLOOKUP(C178,'AM23.Entity Input'!D$18:F$1017,3,FALSE),"")</f>
        <v/>
      </c>
      <c r="C178" s="410"/>
      <c r="D178" s="379"/>
      <c r="E178" s="410"/>
      <c r="F178" s="411" t="str">
        <f>IFERROR(VLOOKUP(C178,'AM23.Entity Input'!D$18:G$1017,4,FALSE),"")</f>
        <v/>
      </c>
      <c r="G178" s="410"/>
      <c r="H178" s="410"/>
      <c r="I178" s="412"/>
      <c r="J178" s="379"/>
      <c r="K178" s="412"/>
      <c r="L178" s="412"/>
      <c r="M178" s="413">
        <f>IF(AND(J178="Y",OR(B178="Surplus Notes (or similar)",IFERROR(100%=VLOOKUP(D178,'AM23.Param'!$C$61:$P$114, COLUMNS('AM23.Param'!$C$60:$H$60), FALSE),FALSE))),L178,0)</f>
        <v>0</v>
      </c>
      <c r="O178" s="421"/>
      <c r="P178" s="421"/>
      <c r="Q178" s="421"/>
      <c r="R178" s="421"/>
      <c r="S178" s="421"/>
      <c r="T178" s="421"/>
      <c r="U178" s="421"/>
      <c r="V178" s="421"/>
      <c r="W178" s="421"/>
      <c r="X178" s="422" t="str">
        <f t="shared" si="15"/>
        <v>N/A</v>
      </c>
      <c r="Y178" s="422">
        <f t="shared" si="16"/>
        <v>0</v>
      </c>
      <c r="AA178" s="426" t="b">
        <f t="shared" si="17"/>
        <v>0</v>
      </c>
      <c r="AB178" s="426" t="b">
        <f>OR('AM23.Summary'!C$14="",'AM23.Summary'!C$14="Can Be Either",AND('AM23.Summary'!C$14="Must Be Structural",O178="Structural"),AND('AM23.Summary'!C$14="Must be Contractual",O178="Contractual"))</f>
        <v>1</v>
      </c>
      <c r="AC178" s="426" t="b">
        <f>OR('AM23.Summary'!C$15="",'AM23.Summary'!C$15="Can Be Y or N",AND('AM23.Summary'!C$15="Must Be Y",P178="Y"),AND('AM23.Summary'!C$15="Must be N",P178="N"))</f>
        <v>0</v>
      </c>
      <c r="AD178" s="426" t="b">
        <f>OR('AM23.Summary'!C$16="",'AM23.Summary'!C$16="Can Be Y or N",AND('AM23.Summary'!C$16="Must Be Y",Q178="Y"),AND('AM23.Summary'!C$16="Must be N",Q178="N"))</f>
        <v>0</v>
      </c>
      <c r="AE178" s="426" t="b">
        <f>OR('AM23.Summary'!C$17="",'AM23.Summary'!C$17="Can Be Y or N",AND('AM23.Summary'!C$17="Must Be Y",R178="Y"),AND('AM23.Summary'!C$17="Must be N",R178="N"))</f>
        <v>0</v>
      </c>
      <c r="AF178" s="426" t="b">
        <f>OR('AM23.Summary'!C$18="",'AM23.Summary'!C$18="Can Be Y or N",AND('AM23.Summary'!C$18="Must Be Y",S178="Y"),AND('AM23.Summary'!C$18="Must be N",S178="N"))</f>
        <v>1</v>
      </c>
      <c r="AG178" s="426" t="b">
        <f>OR('AM23.Summary'!C$19="",'AM23.Summary'!C$19="Can Be Y or N",AND('AM23.Summary'!C$19="Must Be Y",S178="Y"),AND('AM23.Summary'!C$19="Must be N",S178="N"))</f>
        <v>0</v>
      </c>
      <c r="AH178" s="426" t="b">
        <f>OR('AM23.Summary'!C$20="",'AM23.Summary'!C$20="Can Be Y or N",AND('AM23.Summary'!C$20="Must Be Y",S178="Y"),AND('AM23.Summary'!C$20="Must be N",S178="N"))</f>
        <v>0</v>
      </c>
      <c r="AI178" s="426" t="b">
        <f>OR('AM23.Summary'!C$21="",'AM23.Summary'!C$21="Can Be Y or N",AND('AM23.Summary'!C$21="Must Be Y",S178="Y"),AND('AM23.Summary'!C$21="Must be N",S178="N"))</f>
        <v>1</v>
      </c>
      <c r="AJ178" s="426" t="b">
        <f>OR('AM23.Summary'!C$22="",'AM23.Summary'!C$22="Can Be Y or N",AND('AM23.Summary'!C$22="Must Be Y",S178="Y"),AND('AM23.Summary'!C$22="Must be N",S178="N"))</f>
        <v>1</v>
      </c>
    </row>
    <row r="179" spans="1:36" x14ac:dyDescent="0.2">
      <c r="A179" s="46">
        <v>173</v>
      </c>
      <c r="B179" s="409" t="str">
        <f>IFERROR(VLOOKUP(C179,'AM23.Entity Input'!D$18:F$1017,3,FALSE),"")</f>
        <v/>
      </c>
      <c r="C179" s="410"/>
      <c r="D179" s="379"/>
      <c r="E179" s="410"/>
      <c r="F179" s="411" t="str">
        <f>IFERROR(VLOOKUP(C179,'AM23.Entity Input'!D$18:G$1017,4,FALSE),"")</f>
        <v/>
      </c>
      <c r="G179" s="410"/>
      <c r="H179" s="410"/>
      <c r="I179" s="412"/>
      <c r="J179" s="379"/>
      <c r="K179" s="412"/>
      <c r="L179" s="412"/>
      <c r="M179" s="413">
        <f>IF(AND(J179="Y",OR(B179="Surplus Notes (or similar)",IFERROR(100%=VLOOKUP(D179,'AM23.Param'!$C$61:$P$114, COLUMNS('AM23.Param'!$C$60:$H$60), FALSE),FALSE))),L179,0)</f>
        <v>0</v>
      </c>
      <c r="O179" s="421"/>
      <c r="P179" s="421"/>
      <c r="Q179" s="421"/>
      <c r="R179" s="421"/>
      <c r="S179" s="421"/>
      <c r="T179" s="421"/>
      <c r="U179" s="421"/>
      <c r="V179" s="421"/>
      <c r="W179" s="421"/>
      <c r="X179" s="422" t="str">
        <f t="shared" si="15"/>
        <v>N/A</v>
      </c>
      <c r="Y179" s="422">
        <f t="shared" si="16"/>
        <v>0</v>
      </c>
      <c r="AA179" s="426" t="b">
        <f t="shared" si="17"/>
        <v>0</v>
      </c>
      <c r="AB179" s="426" t="b">
        <f>OR('AM23.Summary'!C$14="",'AM23.Summary'!C$14="Can Be Either",AND('AM23.Summary'!C$14="Must Be Structural",O179="Structural"),AND('AM23.Summary'!C$14="Must be Contractual",O179="Contractual"))</f>
        <v>1</v>
      </c>
      <c r="AC179" s="426" t="b">
        <f>OR('AM23.Summary'!C$15="",'AM23.Summary'!C$15="Can Be Y or N",AND('AM23.Summary'!C$15="Must Be Y",P179="Y"),AND('AM23.Summary'!C$15="Must be N",P179="N"))</f>
        <v>0</v>
      </c>
      <c r="AD179" s="426" t="b">
        <f>OR('AM23.Summary'!C$16="",'AM23.Summary'!C$16="Can Be Y or N",AND('AM23.Summary'!C$16="Must Be Y",Q179="Y"),AND('AM23.Summary'!C$16="Must be N",Q179="N"))</f>
        <v>0</v>
      </c>
      <c r="AE179" s="426" t="b">
        <f>OR('AM23.Summary'!C$17="",'AM23.Summary'!C$17="Can Be Y or N",AND('AM23.Summary'!C$17="Must Be Y",R179="Y"),AND('AM23.Summary'!C$17="Must be N",R179="N"))</f>
        <v>0</v>
      </c>
      <c r="AF179" s="426" t="b">
        <f>OR('AM23.Summary'!C$18="",'AM23.Summary'!C$18="Can Be Y or N",AND('AM23.Summary'!C$18="Must Be Y",S179="Y"),AND('AM23.Summary'!C$18="Must be N",S179="N"))</f>
        <v>1</v>
      </c>
      <c r="AG179" s="426" t="b">
        <f>OR('AM23.Summary'!C$19="",'AM23.Summary'!C$19="Can Be Y or N",AND('AM23.Summary'!C$19="Must Be Y",S179="Y"),AND('AM23.Summary'!C$19="Must be N",S179="N"))</f>
        <v>0</v>
      </c>
      <c r="AH179" s="426" t="b">
        <f>OR('AM23.Summary'!C$20="",'AM23.Summary'!C$20="Can Be Y or N",AND('AM23.Summary'!C$20="Must Be Y",S179="Y"),AND('AM23.Summary'!C$20="Must be N",S179="N"))</f>
        <v>0</v>
      </c>
      <c r="AI179" s="426" t="b">
        <f>OR('AM23.Summary'!C$21="",'AM23.Summary'!C$21="Can Be Y or N",AND('AM23.Summary'!C$21="Must Be Y",S179="Y"),AND('AM23.Summary'!C$21="Must be N",S179="N"))</f>
        <v>1</v>
      </c>
      <c r="AJ179" s="426" t="b">
        <f>OR('AM23.Summary'!C$22="",'AM23.Summary'!C$22="Can Be Y or N",AND('AM23.Summary'!C$22="Must Be Y",S179="Y"),AND('AM23.Summary'!C$22="Must be N",S179="N"))</f>
        <v>1</v>
      </c>
    </row>
    <row r="180" spans="1:36" x14ac:dyDescent="0.2">
      <c r="A180" s="46">
        <v>174</v>
      </c>
      <c r="B180" s="409" t="str">
        <f>IFERROR(VLOOKUP(C180,'AM23.Entity Input'!D$18:F$1017,3,FALSE),"")</f>
        <v/>
      </c>
      <c r="C180" s="410"/>
      <c r="D180" s="379"/>
      <c r="E180" s="410"/>
      <c r="F180" s="411" t="str">
        <f>IFERROR(VLOOKUP(C180,'AM23.Entity Input'!D$18:G$1017,4,FALSE),"")</f>
        <v/>
      </c>
      <c r="G180" s="410"/>
      <c r="H180" s="410"/>
      <c r="I180" s="412"/>
      <c r="J180" s="379"/>
      <c r="K180" s="412"/>
      <c r="L180" s="412"/>
      <c r="M180" s="413">
        <f>IF(AND(J180="Y",OR(B180="Surplus Notes (or similar)",IFERROR(100%=VLOOKUP(D180,'AM23.Param'!$C$61:$P$114, COLUMNS('AM23.Param'!$C$60:$H$60), FALSE),FALSE))),L180,0)</f>
        <v>0</v>
      </c>
      <c r="O180" s="421"/>
      <c r="P180" s="421"/>
      <c r="Q180" s="421"/>
      <c r="R180" s="421"/>
      <c r="S180" s="421"/>
      <c r="T180" s="421"/>
      <c r="U180" s="421"/>
      <c r="V180" s="421"/>
      <c r="W180" s="421"/>
      <c r="X180" s="422" t="str">
        <f t="shared" si="15"/>
        <v>N/A</v>
      </c>
      <c r="Y180" s="422">
        <f t="shared" si="16"/>
        <v>0</v>
      </c>
      <c r="AA180" s="426" t="b">
        <f t="shared" si="17"/>
        <v>0</v>
      </c>
      <c r="AB180" s="426" t="b">
        <f>OR('AM23.Summary'!C$14="",'AM23.Summary'!C$14="Can Be Either",AND('AM23.Summary'!C$14="Must Be Structural",O180="Structural"),AND('AM23.Summary'!C$14="Must be Contractual",O180="Contractual"))</f>
        <v>1</v>
      </c>
      <c r="AC180" s="426" t="b">
        <f>OR('AM23.Summary'!C$15="",'AM23.Summary'!C$15="Can Be Y or N",AND('AM23.Summary'!C$15="Must Be Y",P180="Y"),AND('AM23.Summary'!C$15="Must be N",P180="N"))</f>
        <v>0</v>
      </c>
      <c r="AD180" s="426" t="b">
        <f>OR('AM23.Summary'!C$16="",'AM23.Summary'!C$16="Can Be Y or N",AND('AM23.Summary'!C$16="Must Be Y",Q180="Y"),AND('AM23.Summary'!C$16="Must be N",Q180="N"))</f>
        <v>0</v>
      </c>
      <c r="AE180" s="426" t="b">
        <f>OR('AM23.Summary'!C$17="",'AM23.Summary'!C$17="Can Be Y or N",AND('AM23.Summary'!C$17="Must Be Y",R180="Y"),AND('AM23.Summary'!C$17="Must be N",R180="N"))</f>
        <v>0</v>
      </c>
      <c r="AF180" s="426" t="b">
        <f>OR('AM23.Summary'!C$18="",'AM23.Summary'!C$18="Can Be Y or N",AND('AM23.Summary'!C$18="Must Be Y",S180="Y"),AND('AM23.Summary'!C$18="Must be N",S180="N"))</f>
        <v>1</v>
      </c>
      <c r="AG180" s="426" t="b">
        <f>OR('AM23.Summary'!C$19="",'AM23.Summary'!C$19="Can Be Y or N",AND('AM23.Summary'!C$19="Must Be Y",S180="Y"),AND('AM23.Summary'!C$19="Must be N",S180="N"))</f>
        <v>0</v>
      </c>
      <c r="AH180" s="426" t="b">
        <f>OR('AM23.Summary'!C$20="",'AM23.Summary'!C$20="Can Be Y or N",AND('AM23.Summary'!C$20="Must Be Y",S180="Y"),AND('AM23.Summary'!C$20="Must be N",S180="N"))</f>
        <v>0</v>
      </c>
      <c r="AI180" s="426" t="b">
        <f>OR('AM23.Summary'!C$21="",'AM23.Summary'!C$21="Can Be Y or N",AND('AM23.Summary'!C$21="Must Be Y",S180="Y"),AND('AM23.Summary'!C$21="Must be N",S180="N"))</f>
        <v>1</v>
      </c>
      <c r="AJ180" s="426" t="b">
        <f>OR('AM23.Summary'!C$22="",'AM23.Summary'!C$22="Can Be Y or N",AND('AM23.Summary'!C$22="Must Be Y",S180="Y"),AND('AM23.Summary'!C$22="Must be N",S180="N"))</f>
        <v>1</v>
      </c>
    </row>
    <row r="181" spans="1:36" x14ac:dyDescent="0.2">
      <c r="A181" s="46">
        <v>175</v>
      </c>
      <c r="B181" s="409" t="str">
        <f>IFERROR(VLOOKUP(C181,'AM23.Entity Input'!D$18:F$1017,3,FALSE),"")</f>
        <v/>
      </c>
      <c r="C181" s="410"/>
      <c r="D181" s="379"/>
      <c r="E181" s="410"/>
      <c r="F181" s="411" t="str">
        <f>IFERROR(VLOOKUP(C181,'AM23.Entity Input'!D$18:G$1017,4,FALSE),"")</f>
        <v/>
      </c>
      <c r="G181" s="410"/>
      <c r="H181" s="410"/>
      <c r="I181" s="412"/>
      <c r="J181" s="379"/>
      <c r="K181" s="412"/>
      <c r="L181" s="412"/>
      <c r="M181" s="413">
        <f>IF(AND(J181="Y",OR(B181="Surplus Notes (or similar)",IFERROR(100%=VLOOKUP(D181,'AM23.Param'!$C$61:$P$114, COLUMNS('AM23.Param'!$C$60:$H$60), FALSE),FALSE))),L181,0)</f>
        <v>0</v>
      </c>
      <c r="O181" s="421"/>
      <c r="P181" s="421"/>
      <c r="Q181" s="421"/>
      <c r="R181" s="421"/>
      <c r="S181" s="421"/>
      <c r="T181" s="421"/>
      <c r="U181" s="421"/>
      <c r="V181" s="421"/>
      <c r="W181" s="421"/>
      <c r="X181" s="422" t="str">
        <f t="shared" si="15"/>
        <v>N/A</v>
      </c>
      <c r="Y181" s="422">
        <f t="shared" si="16"/>
        <v>0</v>
      </c>
      <c r="AA181" s="426" t="b">
        <f t="shared" si="17"/>
        <v>0</v>
      </c>
      <c r="AB181" s="426" t="b">
        <f>OR('AM23.Summary'!C$14="",'AM23.Summary'!C$14="Can Be Either",AND('AM23.Summary'!C$14="Must Be Structural",O181="Structural"),AND('AM23.Summary'!C$14="Must be Contractual",O181="Contractual"))</f>
        <v>1</v>
      </c>
      <c r="AC181" s="426" t="b">
        <f>OR('AM23.Summary'!C$15="",'AM23.Summary'!C$15="Can Be Y or N",AND('AM23.Summary'!C$15="Must Be Y",P181="Y"),AND('AM23.Summary'!C$15="Must be N",P181="N"))</f>
        <v>0</v>
      </c>
      <c r="AD181" s="426" t="b">
        <f>OR('AM23.Summary'!C$16="",'AM23.Summary'!C$16="Can Be Y or N",AND('AM23.Summary'!C$16="Must Be Y",Q181="Y"),AND('AM23.Summary'!C$16="Must be N",Q181="N"))</f>
        <v>0</v>
      </c>
      <c r="AE181" s="426" t="b">
        <f>OR('AM23.Summary'!C$17="",'AM23.Summary'!C$17="Can Be Y or N",AND('AM23.Summary'!C$17="Must Be Y",R181="Y"),AND('AM23.Summary'!C$17="Must be N",R181="N"))</f>
        <v>0</v>
      </c>
      <c r="AF181" s="426" t="b">
        <f>OR('AM23.Summary'!C$18="",'AM23.Summary'!C$18="Can Be Y or N",AND('AM23.Summary'!C$18="Must Be Y",S181="Y"),AND('AM23.Summary'!C$18="Must be N",S181="N"))</f>
        <v>1</v>
      </c>
      <c r="AG181" s="426" t="b">
        <f>OR('AM23.Summary'!C$19="",'AM23.Summary'!C$19="Can Be Y or N",AND('AM23.Summary'!C$19="Must Be Y",S181="Y"),AND('AM23.Summary'!C$19="Must be N",S181="N"))</f>
        <v>0</v>
      </c>
      <c r="AH181" s="426" t="b">
        <f>OR('AM23.Summary'!C$20="",'AM23.Summary'!C$20="Can Be Y or N",AND('AM23.Summary'!C$20="Must Be Y",S181="Y"),AND('AM23.Summary'!C$20="Must be N",S181="N"))</f>
        <v>0</v>
      </c>
      <c r="AI181" s="426" t="b">
        <f>OR('AM23.Summary'!C$21="",'AM23.Summary'!C$21="Can Be Y or N",AND('AM23.Summary'!C$21="Must Be Y",S181="Y"),AND('AM23.Summary'!C$21="Must be N",S181="N"))</f>
        <v>1</v>
      </c>
      <c r="AJ181" s="426" t="b">
        <f>OR('AM23.Summary'!C$22="",'AM23.Summary'!C$22="Can Be Y or N",AND('AM23.Summary'!C$22="Must Be Y",S181="Y"),AND('AM23.Summary'!C$22="Must be N",S181="N"))</f>
        <v>1</v>
      </c>
    </row>
    <row r="182" spans="1:36" x14ac:dyDescent="0.2">
      <c r="A182" s="46">
        <v>176</v>
      </c>
      <c r="B182" s="409" t="str">
        <f>IFERROR(VLOOKUP(C182,'AM23.Entity Input'!D$18:F$1017,3,FALSE),"")</f>
        <v/>
      </c>
      <c r="C182" s="410"/>
      <c r="D182" s="379"/>
      <c r="E182" s="410"/>
      <c r="F182" s="411" t="str">
        <f>IFERROR(VLOOKUP(C182,'AM23.Entity Input'!D$18:G$1017,4,FALSE),"")</f>
        <v/>
      </c>
      <c r="G182" s="410"/>
      <c r="H182" s="410"/>
      <c r="I182" s="412"/>
      <c r="J182" s="379"/>
      <c r="K182" s="412"/>
      <c r="L182" s="412"/>
      <c r="M182" s="413">
        <f>IF(AND(J182="Y",OR(B182="Surplus Notes (or similar)",IFERROR(100%=VLOOKUP(D182,'AM23.Param'!$C$61:$P$114, COLUMNS('AM23.Param'!$C$60:$H$60), FALSE),FALSE))),L182,0)</f>
        <v>0</v>
      </c>
      <c r="O182" s="421"/>
      <c r="P182" s="421"/>
      <c r="Q182" s="421"/>
      <c r="R182" s="421"/>
      <c r="S182" s="421"/>
      <c r="T182" s="421"/>
      <c r="U182" s="421"/>
      <c r="V182" s="421"/>
      <c r="W182" s="421"/>
      <c r="X182" s="422" t="str">
        <f t="shared" si="15"/>
        <v>N/A</v>
      </c>
      <c r="Y182" s="422">
        <f t="shared" si="16"/>
        <v>0</v>
      </c>
      <c r="AA182" s="426" t="b">
        <f t="shared" si="17"/>
        <v>0</v>
      </c>
      <c r="AB182" s="426" t="b">
        <f>OR('AM23.Summary'!C$14="",'AM23.Summary'!C$14="Can Be Either",AND('AM23.Summary'!C$14="Must Be Structural",O182="Structural"),AND('AM23.Summary'!C$14="Must be Contractual",O182="Contractual"))</f>
        <v>1</v>
      </c>
      <c r="AC182" s="426" t="b">
        <f>OR('AM23.Summary'!C$15="",'AM23.Summary'!C$15="Can Be Y or N",AND('AM23.Summary'!C$15="Must Be Y",P182="Y"),AND('AM23.Summary'!C$15="Must be N",P182="N"))</f>
        <v>0</v>
      </c>
      <c r="AD182" s="426" t="b">
        <f>OR('AM23.Summary'!C$16="",'AM23.Summary'!C$16="Can Be Y or N",AND('AM23.Summary'!C$16="Must Be Y",Q182="Y"),AND('AM23.Summary'!C$16="Must be N",Q182="N"))</f>
        <v>0</v>
      </c>
      <c r="AE182" s="426" t="b">
        <f>OR('AM23.Summary'!C$17="",'AM23.Summary'!C$17="Can Be Y or N",AND('AM23.Summary'!C$17="Must Be Y",R182="Y"),AND('AM23.Summary'!C$17="Must be N",R182="N"))</f>
        <v>0</v>
      </c>
      <c r="AF182" s="426" t="b">
        <f>OR('AM23.Summary'!C$18="",'AM23.Summary'!C$18="Can Be Y or N",AND('AM23.Summary'!C$18="Must Be Y",S182="Y"),AND('AM23.Summary'!C$18="Must be N",S182="N"))</f>
        <v>1</v>
      </c>
      <c r="AG182" s="426" t="b">
        <f>OR('AM23.Summary'!C$19="",'AM23.Summary'!C$19="Can Be Y or N",AND('AM23.Summary'!C$19="Must Be Y",S182="Y"),AND('AM23.Summary'!C$19="Must be N",S182="N"))</f>
        <v>0</v>
      </c>
      <c r="AH182" s="426" t="b">
        <f>OR('AM23.Summary'!C$20="",'AM23.Summary'!C$20="Can Be Y or N",AND('AM23.Summary'!C$20="Must Be Y",S182="Y"),AND('AM23.Summary'!C$20="Must be N",S182="N"))</f>
        <v>0</v>
      </c>
      <c r="AI182" s="426" t="b">
        <f>OR('AM23.Summary'!C$21="",'AM23.Summary'!C$21="Can Be Y or N",AND('AM23.Summary'!C$21="Must Be Y",S182="Y"),AND('AM23.Summary'!C$21="Must be N",S182="N"))</f>
        <v>1</v>
      </c>
      <c r="AJ182" s="426" t="b">
        <f>OR('AM23.Summary'!C$22="",'AM23.Summary'!C$22="Can Be Y or N",AND('AM23.Summary'!C$22="Must Be Y",S182="Y"),AND('AM23.Summary'!C$22="Must be N",S182="N"))</f>
        <v>1</v>
      </c>
    </row>
    <row r="183" spans="1:36" x14ac:dyDescent="0.2">
      <c r="A183" s="46">
        <v>177</v>
      </c>
      <c r="B183" s="409" t="str">
        <f>IFERROR(VLOOKUP(C183,'AM23.Entity Input'!D$18:F$1017,3,FALSE),"")</f>
        <v/>
      </c>
      <c r="C183" s="410"/>
      <c r="D183" s="379"/>
      <c r="E183" s="410"/>
      <c r="F183" s="411" t="str">
        <f>IFERROR(VLOOKUP(C183,'AM23.Entity Input'!D$18:G$1017,4,FALSE),"")</f>
        <v/>
      </c>
      <c r="G183" s="410"/>
      <c r="H183" s="410"/>
      <c r="I183" s="412"/>
      <c r="J183" s="379"/>
      <c r="K183" s="412"/>
      <c r="L183" s="412"/>
      <c r="M183" s="413">
        <f>IF(AND(J183="Y",OR(B183="Surplus Notes (or similar)",IFERROR(100%=VLOOKUP(D183,'AM23.Param'!$C$61:$P$114, COLUMNS('AM23.Param'!$C$60:$H$60), FALSE),FALSE))),L183,0)</f>
        <v>0</v>
      </c>
      <c r="O183" s="421"/>
      <c r="P183" s="421"/>
      <c r="Q183" s="421"/>
      <c r="R183" s="421"/>
      <c r="S183" s="421"/>
      <c r="T183" s="421"/>
      <c r="U183" s="421"/>
      <c r="V183" s="421"/>
      <c r="W183" s="421"/>
      <c r="X183" s="422" t="str">
        <f t="shared" si="15"/>
        <v>N/A</v>
      </c>
      <c r="Y183" s="422">
        <f t="shared" si="16"/>
        <v>0</v>
      </c>
      <c r="AA183" s="426" t="b">
        <f t="shared" si="17"/>
        <v>0</v>
      </c>
      <c r="AB183" s="426" t="b">
        <f>OR('AM23.Summary'!C$14="",'AM23.Summary'!C$14="Can Be Either",AND('AM23.Summary'!C$14="Must Be Structural",O183="Structural"),AND('AM23.Summary'!C$14="Must be Contractual",O183="Contractual"))</f>
        <v>1</v>
      </c>
      <c r="AC183" s="426" t="b">
        <f>OR('AM23.Summary'!C$15="",'AM23.Summary'!C$15="Can Be Y or N",AND('AM23.Summary'!C$15="Must Be Y",P183="Y"),AND('AM23.Summary'!C$15="Must be N",P183="N"))</f>
        <v>0</v>
      </c>
      <c r="AD183" s="426" t="b">
        <f>OR('AM23.Summary'!C$16="",'AM23.Summary'!C$16="Can Be Y or N",AND('AM23.Summary'!C$16="Must Be Y",Q183="Y"),AND('AM23.Summary'!C$16="Must be N",Q183="N"))</f>
        <v>0</v>
      </c>
      <c r="AE183" s="426" t="b">
        <f>OR('AM23.Summary'!C$17="",'AM23.Summary'!C$17="Can Be Y or N",AND('AM23.Summary'!C$17="Must Be Y",R183="Y"),AND('AM23.Summary'!C$17="Must be N",R183="N"))</f>
        <v>0</v>
      </c>
      <c r="AF183" s="426" t="b">
        <f>OR('AM23.Summary'!C$18="",'AM23.Summary'!C$18="Can Be Y or N",AND('AM23.Summary'!C$18="Must Be Y",S183="Y"),AND('AM23.Summary'!C$18="Must be N",S183="N"))</f>
        <v>1</v>
      </c>
      <c r="AG183" s="426" t="b">
        <f>OR('AM23.Summary'!C$19="",'AM23.Summary'!C$19="Can Be Y or N",AND('AM23.Summary'!C$19="Must Be Y",S183="Y"),AND('AM23.Summary'!C$19="Must be N",S183="N"))</f>
        <v>0</v>
      </c>
      <c r="AH183" s="426" t="b">
        <f>OR('AM23.Summary'!C$20="",'AM23.Summary'!C$20="Can Be Y or N",AND('AM23.Summary'!C$20="Must Be Y",S183="Y"),AND('AM23.Summary'!C$20="Must be N",S183="N"))</f>
        <v>0</v>
      </c>
      <c r="AI183" s="426" t="b">
        <f>OR('AM23.Summary'!C$21="",'AM23.Summary'!C$21="Can Be Y or N",AND('AM23.Summary'!C$21="Must Be Y",S183="Y"),AND('AM23.Summary'!C$21="Must be N",S183="N"))</f>
        <v>1</v>
      </c>
      <c r="AJ183" s="426" t="b">
        <f>OR('AM23.Summary'!C$22="",'AM23.Summary'!C$22="Can Be Y or N",AND('AM23.Summary'!C$22="Must Be Y",S183="Y"),AND('AM23.Summary'!C$22="Must be N",S183="N"))</f>
        <v>1</v>
      </c>
    </row>
    <row r="184" spans="1:36" x14ac:dyDescent="0.2">
      <c r="A184" s="46">
        <v>178</v>
      </c>
      <c r="B184" s="409" t="str">
        <f>IFERROR(VLOOKUP(C184,'AM23.Entity Input'!D$18:F$1017,3,FALSE),"")</f>
        <v/>
      </c>
      <c r="C184" s="410"/>
      <c r="D184" s="379"/>
      <c r="E184" s="410"/>
      <c r="F184" s="411" t="str">
        <f>IFERROR(VLOOKUP(C184,'AM23.Entity Input'!D$18:G$1017,4,FALSE),"")</f>
        <v/>
      </c>
      <c r="G184" s="410"/>
      <c r="H184" s="410"/>
      <c r="I184" s="412"/>
      <c r="J184" s="379"/>
      <c r="K184" s="412"/>
      <c r="L184" s="412"/>
      <c r="M184" s="413">
        <f>IF(AND(J184="Y",OR(B184="Surplus Notes (or similar)",IFERROR(100%=VLOOKUP(D184,'AM23.Param'!$C$61:$P$114, COLUMNS('AM23.Param'!$C$60:$H$60), FALSE),FALSE))),L184,0)</f>
        <v>0</v>
      </c>
      <c r="O184" s="421"/>
      <c r="P184" s="421"/>
      <c r="Q184" s="421"/>
      <c r="R184" s="421"/>
      <c r="S184" s="421"/>
      <c r="T184" s="421"/>
      <c r="U184" s="421"/>
      <c r="V184" s="421"/>
      <c r="W184" s="421"/>
      <c r="X184" s="422" t="str">
        <f t="shared" si="15"/>
        <v>N/A</v>
      </c>
      <c r="Y184" s="422">
        <f t="shared" si="16"/>
        <v>0</v>
      </c>
      <c r="AA184" s="426" t="b">
        <f t="shared" si="17"/>
        <v>0</v>
      </c>
      <c r="AB184" s="426" t="b">
        <f>OR('AM23.Summary'!C$14="",'AM23.Summary'!C$14="Can Be Either",AND('AM23.Summary'!C$14="Must Be Structural",O184="Structural"),AND('AM23.Summary'!C$14="Must be Contractual",O184="Contractual"))</f>
        <v>1</v>
      </c>
      <c r="AC184" s="426" t="b">
        <f>OR('AM23.Summary'!C$15="",'AM23.Summary'!C$15="Can Be Y or N",AND('AM23.Summary'!C$15="Must Be Y",P184="Y"),AND('AM23.Summary'!C$15="Must be N",P184="N"))</f>
        <v>0</v>
      </c>
      <c r="AD184" s="426" t="b">
        <f>OR('AM23.Summary'!C$16="",'AM23.Summary'!C$16="Can Be Y or N",AND('AM23.Summary'!C$16="Must Be Y",Q184="Y"),AND('AM23.Summary'!C$16="Must be N",Q184="N"))</f>
        <v>0</v>
      </c>
      <c r="AE184" s="426" t="b">
        <f>OR('AM23.Summary'!C$17="",'AM23.Summary'!C$17="Can Be Y or N",AND('AM23.Summary'!C$17="Must Be Y",R184="Y"),AND('AM23.Summary'!C$17="Must be N",R184="N"))</f>
        <v>0</v>
      </c>
      <c r="AF184" s="426" t="b">
        <f>OR('AM23.Summary'!C$18="",'AM23.Summary'!C$18="Can Be Y or N",AND('AM23.Summary'!C$18="Must Be Y",S184="Y"),AND('AM23.Summary'!C$18="Must be N",S184="N"))</f>
        <v>1</v>
      </c>
      <c r="AG184" s="426" t="b">
        <f>OR('AM23.Summary'!C$19="",'AM23.Summary'!C$19="Can Be Y or N",AND('AM23.Summary'!C$19="Must Be Y",S184="Y"),AND('AM23.Summary'!C$19="Must be N",S184="N"))</f>
        <v>0</v>
      </c>
      <c r="AH184" s="426" t="b">
        <f>OR('AM23.Summary'!C$20="",'AM23.Summary'!C$20="Can Be Y or N",AND('AM23.Summary'!C$20="Must Be Y",S184="Y"),AND('AM23.Summary'!C$20="Must be N",S184="N"))</f>
        <v>0</v>
      </c>
      <c r="AI184" s="426" t="b">
        <f>OR('AM23.Summary'!C$21="",'AM23.Summary'!C$21="Can Be Y or N",AND('AM23.Summary'!C$21="Must Be Y",S184="Y"),AND('AM23.Summary'!C$21="Must be N",S184="N"))</f>
        <v>1</v>
      </c>
      <c r="AJ184" s="426" t="b">
        <f>OR('AM23.Summary'!C$22="",'AM23.Summary'!C$22="Can Be Y or N",AND('AM23.Summary'!C$22="Must Be Y",S184="Y"),AND('AM23.Summary'!C$22="Must be N",S184="N"))</f>
        <v>1</v>
      </c>
    </row>
    <row r="185" spans="1:36" x14ac:dyDescent="0.2">
      <c r="A185" s="46">
        <v>179</v>
      </c>
      <c r="B185" s="409" t="str">
        <f>IFERROR(VLOOKUP(C185,'AM23.Entity Input'!D$18:F$1017,3,FALSE),"")</f>
        <v/>
      </c>
      <c r="C185" s="410"/>
      <c r="D185" s="379"/>
      <c r="E185" s="410"/>
      <c r="F185" s="411" t="str">
        <f>IFERROR(VLOOKUP(C185,'AM23.Entity Input'!D$18:G$1017,4,FALSE),"")</f>
        <v/>
      </c>
      <c r="G185" s="410"/>
      <c r="H185" s="410"/>
      <c r="I185" s="412"/>
      <c r="J185" s="379"/>
      <c r="K185" s="412"/>
      <c r="L185" s="412"/>
      <c r="M185" s="413">
        <f>IF(AND(J185="Y",OR(B185="Surplus Notes (or similar)",IFERROR(100%=VLOOKUP(D185,'AM23.Param'!$C$61:$P$114, COLUMNS('AM23.Param'!$C$60:$H$60), FALSE),FALSE))),L185,0)</f>
        <v>0</v>
      </c>
      <c r="O185" s="421"/>
      <c r="P185" s="421"/>
      <c r="Q185" s="421"/>
      <c r="R185" s="421"/>
      <c r="S185" s="421"/>
      <c r="T185" s="421"/>
      <c r="U185" s="421"/>
      <c r="V185" s="421"/>
      <c r="W185" s="421"/>
      <c r="X185" s="422" t="str">
        <f t="shared" si="15"/>
        <v>N/A</v>
      </c>
      <c r="Y185" s="422">
        <f t="shared" si="16"/>
        <v>0</v>
      </c>
      <c r="AA185" s="426" t="b">
        <f t="shared" si="17"/>
        <v>0</v>
      </c>
      <c r="AB185" s="426" t="b">
        <f>OR('AM23.Summary'!C$14="",'AM23.Summary'!C$14="Can Be Either",AND('AM23.Summary'!C$14="Must Be Structural",O185="Structural"),AND('AM23.Summary'!C$14="Must be Contractual",O185="Contractual"))</f>
        <v>1</v>
      </c>
      <c r="AC185" s="426" t="b">
        <f>OR('AM23.Summary'!C$15="",'AM23.Summary'!C$15="Can Be Y or N",AND('AM23.Summary'!C$15="Must Be Y",P185="Y"),AND('AM23.Summary'!C$15="Must be N",P185="N"))</f>
        <v>0</v>
      </c>
      <c r="AD185" s="426" t="b">
        <f>OR('AM23.Summary'!C$16="",'AM23.Summary'!C$16="Can Be Y or N",AND('AM23.Summary'!C$16="Must Be Y",Q185="Y"),AND('AM23.Summary'!C$16="Must be N",Q185="N"))</f>
        <v>0</v>
      </c>
      <c r="AE185" s="426" t="b">
        <f>OR('AM23.Summary'!C$17="",'AM23.Summary'!C$17="Can Be Y or N",AND('AM23.Summary'!C$17="Must Be Y",R185="Y"),AND('AM23.Summary'!C$17="Must be N",R185="N"))</f>
        <v>0</v>
      </c>
      <c r="AF185" s="426" t="b">
        <f>OR('AM23.Summary'!C$18="",'AM23.Summary'!C$18="Can Be Y or N",AND('AM23.Summary'!C$18="Must Be Y",S185="Y"),AND('AM23.Summary'!C$18="Must be N",S185="N"))</f>
        <v>1</v>
      </c>
      <c r="AG185" s="426" t="b">
        <f>OR('AM23.Summary'!C$19="",'AM23.Summary'!C$19="Can Be Y or N",AND('AM23.Summary'!C$19="Must Be Y",S185="Y"),AND('AM23.Summary'!C$19="Must be N",S185="N"))</f>
        <v>0</v>
      </c>
      <c r="AH185" s="426" t="b">
        <f>OR('AM23.Summary'!C$20="",'AM23.Summary'!C$20="Can Be Y or N",AND('AM23.Summary'!C$20="Must Be Y",S185="Y"),AND('AM23.Summary'!C$20="Must be N",S185="N"))</f>
        <v>0</v>
      </c>
      <c r="AI185" s="426" t="b">
        <f>OR('AM23.Summary'!C$21="",'AM23.Summary'!C$21="Can Be Y or N",AND('AM23.Summary'!C$21="Must Be Y",S185="Y"),AND('AM23.Summary'!C$21="Must be N",S185="N"))</f>
        <v>1</v>
      </c>
      <c r="AJ185" s="426" t="b">
        <f>OR('AM23.Summary'!C$22="",'AM23.Summary'!C$22="Can Be Y or N",AND('AM23.Summary'!C$22="Must Be Y",S185="Y"),AND('AM23.Summary'!C$22="Must be N",S185="N"))</f>
        <v>1</v>
      </c>
    </row>
    <row r="186" spans="1:36" x14ac:dyDescent="0.2">
      <c r="A186" s="46">
        <v>180</v>
      </c>
      <c r="B186" s="409" t="str">
        <f>IFERROR(VLOOKUP(C186,'AM23.Entity Input'!D$18:F$1017,3,FALSE),"")</f>
        <v/>
      </c>
      <c r="C186" s="410"/>
      <c r="D186" s="379"/>
      <c r="E186" s="410"/>
      <c r="F186" s="411" t="str">
        <f>IFERROR(VLOOKUP(C186,'AM23.Entity Input'!D$18:G$1017,4,FALSE),"")</f>
        <v/>
      </c>
      <c r="G186" s="410"/>
      <c r="H186" s="410"/>
      <c r="I186" s="412"/>
      <c r="J186" s="379"/>
      <c r="K186" s="412"/>
      <c r="L186" s="412"/>
      <c r="M186" s="413">
        <f>IF(AND(J186="Y",OR(B186="Surplus Notes (or similar)",IFERROR(100%=VLOOKUP(D186,'AM23.Param'!$C$61:$P$114, COLUMNS('AM23.Param'!$C$60:$H$60), FALSE),FALSE))),L186,0)</f>
        <v>0</v>
      </c>
      <c r="O186" s="421"/>
      <c r="P186" s="421"/>
      <c r="Q186" s="421"/>
      <c r="R186" s="421"/>
      <c r="S186" s="421"/>
      <c r="T186" s="421"/>
      <c r="U186" s="421"/>
      <c r="V186" s="421"/>
      <c r="W186" s="421"/>
      <c r="X186" s="422" t="str">
        <f t="shared" si="15"/>
        <v>N/A</v>
      </c>
      <c r="Y186" s="422">
        <f t="shared" si="16"/>
        <v>0</v>
      </c>
      <c r="AA186" s="426" t="b">
        <f t="shared" si="17"/>
        <v>0</v>
      </c>
      <c r="AB186" s="426" t="b">
        <f>OR('AM23.Summary'!C$14="",'AM23.Summary'!C$14="Can Be Either",AND('AM23.Summary'!C$14="Must Be Structural",O186="Structural"),AND('AM23.Summary'!C$14="Must be Contractual",O186="Contractual"))</f>
        <v>1</v>
      </c>
      <c r="AC186" s="426" t="b">
        <f>OR('AM23.Summary'!C$15="",'AM23.Summary'!C$15="Can Be Y or N",AND('AM23.Summary'!C$15="Must Be Y",P186="Y"),AND('AM23.Summary'!C$15="Must be N",P186="N"))</f>
        <v>0</v>
      </c>
      <c r="AD186" s="426" t="b">
        <f>OR('AM23.Summary'!C$16="",'AM23.Summary'!C$16="Can Be Y or N",AND('AM23.Summary'!C$16="Must Be Y",Q186="Y"),AND('AM23.Summary'!C$16="Must be N",Q186="N"))</f>
        <v>0</v>
      </c>
      <c r="AE186" s="426" t="b">
        <f>OR('AM23.Summary'!C$17="",'AM23.Summary'!C$17="Can Be Y or N",AND('AM23.Summary'!C$17="Must Be Y",R186="Y"),AND('AM23.Summary'!C$17="Must be N",R186="N"))</f>
        <v>0</v>
      </c>
      <c r="AF186" s="426" t="b">
        <f>OR('AM23.Summary'!C$18="",'AM23.Summary'!C$18="Can Be Y or N",AND('AM23.Summary'!C$18="Must Be Y",S186="Y"),AND('AM23.Summary'!C$18="Must be N",S186="N"))</f>
        <v>1</v>
      </c>
      <c r="AG186" s="426" t="b">
        <f>OR('AM23.Summary'!C$19="",'AM23.Summary'!C$19="Can Be Y or N",AND('AM23.Summary'!C$19="Must Be Y",S186="Y"),AND('AM23.Summary'!C$19="Must be N",S186="N"))</f>
        <v>0</v>
      </c>
      <c r="AH186" s="426" t="b">
        <f>OR('AM23.Summary'!C$20="",'AM23.Summary'!C$20="Can Be Y or N",AND('AM23.Summary'!C$20="Must Be Y",S186="Y"),AND('AM23.Summary'!C$20="Must be N",S186="N"))</f>
        <v>0</v>
      </c>
      <c r="AI186" s="426" t="b">
        <f>OR('AM23.Summary'!C$21="",'AM23.Summary'!C$21="Can Be Y or N",AND('AM23.Summary'!C$21="Must Be Y",S186="Y"),AND('AM23.Summary'!C$21="Must be N",S186="N"))</f>
        <v>1</v>
      </c>
      <c r="AJ186" s="426" t="b">
        <f>OR('AM23.Summary'!C$22="",'AM23.Summary'!C$22="Can Be Y or N",AND('AM23.Summary'!C$22="Must Be Y",S186="Y"),AND('AM23.Summary'!C$22="Must be N",S186="N"))</f>
        <v>1</v>
      </c>
    </row>
    <row r="187" spans="1:36" x14ac:dyDescent="0.2">
      <c r="A187" s="46">
        <v>181</v>
      </c>
      <c r="B187" s="409" t="str">
        <f>IFERROR(VLOOKUP(C187,'AM23.Entity Input'!D$18:F$1017,3,FALSE),"")</f>
        <v/>
      </c>
      <c r="C187" s="410"/>
      <c r="D187" s="379"/>
      <c r="E187" s="410"/>
      <c r="F187" s="411" t="str">
        <f>IFERROR(VLOOKUP(C187,'AM23.Entity Input'!D$18:G$1017,4,FALSE),"")</f>
        <v/>
      </c>
      <c r="G187" s="410"/>
      <c r="H187" s="410"/>
      <c r="I187" s="412"/>
      <c r="J187" s="379"/>
      <c r="K187" s="412"/>
      <c r="L187" s="412"/>
      <c r="M187" s="413">
        <f>IF(AND(J187="Y",OR(B187="Surplus Notes (or similar)",IFERROR(100%=VLOOKUP(D187,'AM23.Param'!$C$61:$P$114, COLUMNS('AM23.Param'!$C$60:$H$60), FALSE),FALSE))),L187,0)</f>
        <v>0</v>
      </c>
      <c r="O187" s="421"/>
      <c r="P187" s="421"/>
      <c r="Q187" s="421"/>
      <c r="R187" s="421"/>
      <c r="S187" s="421"/>
      <c r="T187" s="421"/>
      <c r="U187" s="421"/>
      <c r="V187" s="421"/>
      <c r="W187" s="421"/>
      <c r="X187" s="422" t="str">
        <f t="shared" si="15"/>
        <v>N/A</v>
      </c>
      <c r="Y187" s="422">
        <f t="shared" si="16"/>
        <v>0</v>
      </c>
      <c r="AA187" s="426" t="b">
        <f t="shared" si="17"/>
        <v>0</v>
      </c>
      <c r="AB187" s="426" t="b">
        <f>OR('AM23.Summary'!C$14="",'AM23.Summary'!C$14="Can Be Either",AND('AM23.Summary'!C$14="Must Be Structural",O187="Structural"),AND('AM23.Summary'!C$14="Must be Contractual",O187="Contractual"))</f>
        <v>1</v>
      </c>
      <c r="AC187" s="426" t="b">
        <f>OR('AM23.Summary'!C$15="",'AM23.Summary'!C$15="Can Be Y or N",AND('AM23.Summary'!C$15="Must Be Y",P187="Y"),AND('AM23.Summary'!C$15="Must be N",P187="N"))</f>
        <v>0</v>
      </c>
      <c r="AD187" s="426" t="b">
        <f>OR('AM23.Summary'!C$16="",'AM23.Summary'!C$16="Can Be Y or N",AND('AM23.Summary'!C$16="Must Be Y",Q187="Y"),AND('AM23.Summary'!C$16="Must be N",Q187="N"))</f>
        <v>0</v>
      </c>
      <c r="AE187" s="426" t="b">
        <f>OR('AM23.Summary'!C$17="",'AM23.Summary'!C$17="Can Be Y or N",AND('AM23.Summary'!C$17="Must Be Y",R187="Y"),AND('AM23.Summary'!C$17="Must be N",R187="N"))</f>
        <v>0</v>
      </c>
      <c r="AF187" s="426" t="b">
        <f>OR('AM23.Summary'!C$18="",'AM23.Summary'!C$18="Can Be Y or N",AND('AM23.Summary'!C$18="Must Be Y",S187="Y"),AND('AM23.Summary'!C$18="Must be N",S187="N"))</f>
        <v>1</v>
      </c>
      <c r="AG187" s="426" t="b">
        <f>OR('AM23.Summary'!C$19="",'AM23.Summary'!C$19="Can Be Y or N",AND('AM23.Summary'!C$19="Must Be Y",S187="Y"),AND('AM23.Summary'!C$19="Must be N",S187="N"))</f>
        <v>0</v>
      </c>
      <c r="AH187" s="426" t="b">
        <f>OR('AM23.Summary'!C$20="",'AM23.Summary'!C$20="Can Be Y or N",AND('AM23.Summary'!C$20="Must Be Y",S187="Y"),AND('AM23.Summary'!C$20="Must be N",S187="N"))</f>
        <v>0</v>
      </c>
      <c r="AI187" s="426" t="b">
        <f>OR('AM23.Summary'!C$21="",'AM23.Summary'!C$21="Can Be Y or N",AND('AM23.Summary'!C$21="Must Be Y",S187="Y"),AND('AM23.Summary'!C$21="Must be N",S187="N"))</f>
        <v>1</v>
      </c>
      <c r="AJ187" s="426" t="b">
        <f>OR('AM23.Summary'!C$22="",'AM23.Summary'!C$22="Can Be Y or N",AND('AM23.Summary'!C$22="Must Be Y",S187="Y"),AND('AM23.Summary'!C$22="Must be N",S187="N"))</f>
        <v>1</v>
      </c>
    </row>
    <row r="188" spans="1:36" x14ac:dyDescent="0.2">
      <c r="A188" s="46">
        <v>182</v>
      </c>
      <c r="B188" s="409" t="str">
        <f>IFERROR(VLOOKUP(C188,'AM23.Entity Input'!D$18:F$1017,3,FALSE),"")</f>
        <v/>
      </c>
      <c r="C188" s="410"/>
      <c r="D188" s="379"/>
      <c r="E188" s="410"/>
      <c r="F188" s="411" t="str">
        <f>IFERROR(VLOOKUP(C188,'AM23.Entity Input'!D$18:G$1017,4,FALSE),"")</f>
        <v/>
      </c>
      <c r="G188" s="410"/>
      <c r="H188" s="410"/>
      <c r="I188" s="412"/>
      <c r="J188" s="379"/>
      <c r="K188" s="412"/>
      <c r="L188" s="412"/>
      <c r="M188" s="413">
        <f>IF(AND(J188="Y",OR(B188="Surplus Notes (or similar)",IFERROR(100%=VLOOKUP(D188,'AM23.Param'!$C$61:$P$114, COLUMNS('AM23.Param'!$C$60:$H$60), FALSE),FALSE))),L188,0)</f>
        <v>0</v>
      </c>
      <c r="O188" s="421"/>
      <c r="P188" s="421"/>
      <c r="Q188" s="421"/>
      <c r="R188" s="421"/>
      <c r="S188" s="421"/>
      <c r="T188" s="421"/>
      <c r="U188" s="421"/>
      <c r="V188" s="421"/>
      <c r="W188" s="421"/>
      <c r="X188" s="422" t="str">
        <f t="shared" si="15"/>
        <v>N/A</v>
      </c>
      <c r="Y188" s="422">
        <f t="shared" si="16"/>
        <v>0</v>
      </c>
      <c r="AA188" s="426" t="b">
        <f t="shared" si="17"/>
        <v>0</v>
      </c>
      <c r="AB188" s="426" t="b">
        <f>OR('AM23.Summary'!C$14="",'AM23.Summary'!C$14="Can Be Either",AND('AM23.Summary'!C$14="Must Be Structural",O188="Structural"),AND('AM23.Summary'!C$14="Must be Contractual",O188="Contractual"))</f>
        <v>1</v>
      </c>
      <c r="AC188" s="426" t="b">
        <f>OR('AM23.Summary'!C$15="",'AM23.Summary'!C$15="Can Be Y or N",AND('AM23.Summary'!C$15="Must Be Y",P188="Y"),AND('AM23.Summary'!C$15="Must be N",P188="N"))</f>
        <v>0</v>
      </c>
      <c r="AD188" s="426" t="b">
        <f>OR('AM23.Summary'!C$16="",'AM23.Summary'!C$16="Can Be Y or N",AND('AM23.Summary'!C$16="Must Be Y",Q188="Y"),AND('AM23.Summary'!C$16="Must be N",Q188="N"))</f>
        <v>0</v>
      </c>
      <c r="AE188" s="426" t="b">
        <f>OR('AM23.Summary'!C$17="",'AM23.Summary'!C$17="Can Be Y or N",AND('AM23.Summary'!C$17="Must Be Y",R188="Y"),AND('AM23.Summary'!C$17="Must be N",R188="N"))</f>
        <v>0</v>
      </c>
      <c r="AF188" s="426" t="b">
        <f>OR('AM23.Summary'!C$18="",'AM23.Summary'!C$18="Can Be Y or N",AND('AM23.Summary'!C$18="Must Be Y",S188="Y"),AND('AM23.Summary'!C$18="Must be N",S188="N"))</f>
        <v>1</v>
      </c>
      <c r="AG188" s="426" t="b">
        <f>OR('AM23.Summary'!C$19="",'AM23.Summary'!C$19="Can Be Y or N",AND('AM23.Summary'!C$19="Must Be Y",S188="Y"),AND('AM23.Summary'!C$19="Must be N",S188="N"))</f>
        <v>0</v>
      </c>
      <c r="AH188" s="426" t="b">
        <f>OR('AM23.Summary'!C$20="",'AM23.Summary'!C$20="Can Be Y or N",AND('AM23.Summary'!C$20="Must Be Y",S188="Y"),AND('AM23.Summary'!C$20="Must be N",S188="N"))</f>
        <v>0</v>
      </c>
      <c r="AI188" s="426" t="b">
        <f>OR('AM23.Summary'!C$21="",'AM23.Summary'!C$21="Can Be Y or N",AND('AM23.Summary'!C$21="Must Be Y",S188="Y"),AND('AM23.Summary'!C$21="Must be N",S188="N"))</f>
        <v>1</v>
      </c>
      <c r="AJ188" s="426" t="b">
        <f>OR('AM23.Summary'!C$22="",'AM23.Summary'!C$22="Can Be Y or N",AND('AM23.Summary'!C$22="Must Be Y",S188="Y"),AND('AM23.Summary'!C$22="Must be N",S188="N"))</f>
        <v>1</v>
      </c>
    </row>
    <row r="189" spans="1:36" x14ac:dyDescent="0.2">
      <c r="A189" s="46">
        <v>183</v>
      </c>
      <c r="B189" s="409" t="str">
        <f>IFERROR(VLOOKUP(C189,'AM23.Entity Input'!D$18:F$1017,3,FALSE),"")</f>
        <v/>
      </c>
      <c r="C189" s="410"/>
      <c r="D189" s="379"/>
      <c r="E189" s="410"/>
      <c r="F189" s="411" t="str">
        <f>IFERROR(VLOOKUP(C189,'AM23.Entity Input'!D$18:G$1017,4,FALSE),"")</f>
        <v/>
      </c>
      <c r="G189" s="410"/>
      <c r="H189" s="410"/>
      <c r="I189" s="412"/>
      <c r="J189" s="379"/>
      <c r="K189" s="412"/>
      <c r="L189" s="412"/>
      <c r="M189" s="413">
        <f>IF(AND(J189="Y",OR(B189="Surplus Notes (or similar)",IFERROR(100%=VLOOKUP(D189,'AM23.Param'!$C$61:$P$114, COLUMNS('AM23.Param'!$C$60:$H$60), FALSE),FALSE))),L189,0)</f>
        <v>0</v>
      </c>
      <c r="O189" s="421"/>
      <c r="P189" s="421"/>
      <c r="Q189" s="421"/>
      <c r="R189" s="421"/>
      <c r="S189" s="421"/>
      <c r="T189" s="421"/>
      <c r="U189" s="421"/>
      <c r="V189" s="421"/>
      <c r="W189" s="421"/>
      <c r="X189" s="422" t="str">
        <f t="shared" si="15"/>
        <v>N/A</v>
      </c>
      <c r="Y189" s="422">
        <f t="shared" si="16"/>
        <v>0</v>
      </c>
      <c r="AA189" s="426" t="b">
        <f t="shared" si="17"/>
        <v>0</v>
      </c>
      <c r="AB189" s="426" t="b">
        <f>OR('AM23.Summary'!C$14="",'AM23.Summary'!C$14="Can Be Either",AND('AM23.Summary'!C$14="Must Be Structural",O189="Structural"),AND('AM23.Summary'!C$14="Must be Contractual",O189="Contractual"))</f>
        <v>1</v>
      </c>
      <c r="AC189" s="426" t="b">
        <f>OR('AM23.Summary'!C$15="",'AM23.Summary'!C$15="Can Be Y or N",AND('AM23.Summary'!C$15="Must Be Y",P189="Y"),AND('AM23.Summary'!C$15="Must be N",P189="N"))</f>
        <v>0</v>
      </c>
      <c r="AD189" s="426" t="b">
        <f>OR('AM23.Summary'!C$16="",'AM23.Summary'!C$16="Can Be Y or N",AND('AM23.Summary'!C$16="Must Be Y",Q189="Y"),AND('AM23.Summary'!C$16="Must be N",Q189="N"))</f>
        <v>0</v>
      </c>
      <c r="AE189" s="426" t="b">
        <f>OR('AM23.Summary'!C$17="",'AM23.Summary'!C$17="Can Be Y or N",AND('AM23.Summary'!C$17="Must Be Y",R189="Y"),AND('AM23.Summary'!C$17="Must be N",R189="N"))</f>
        <v>0</v>
      </c>
      <c r="AF189" s="426" t="b">
        <f>OR('AM23.Summary'!C$18="",'AM23.Summary'!C$18="Can Be Y or N",AND('AM23.Summary'!C$18="Must Be Y",S189="Y"),AND('AM23.Summary'!C$18="Must be N",S189="N"))</f>
        <v>1</v>
      </c>
      <c r="AG189" s="426" t="b">
        <f>OR('AM23.Summary'!C$19="",'AM23.Summary'!C$19="Can Be Y or N",AND('AM23.Summary'!C$19="Must Be Y",S189="Y"),AND('AM23.Summary'!C$19="Must be N",S189="N"))</f>
        <v>0</v>
      </c>
      <c r="AH189" s="426" t="b">
        <f>OR('AM23.Summary'!C$20="",'AM23.Summary'!C$20="Can Be Y or N",AND('AM23.Summary'!C$20="Must Be Y",S189="Y"),AND('AM23.Summary'!C$20="Must be N",S189="N"))</f>
        <v>0</v>
      </c>
      <c r="AI189" s="426" t="b">
        <f>OR('AM23.Summary'!C$21="",'AM23.Summary'!C$21="Can Be Y or N",AND('AM23.Summary'!C$21="Must Be Y",S189="Y"),AND('AM23.Summary'!C$21="Must be N",S189="N"))</f>
        <v>1</v>
      </c>
      <c r="AJ189" s="426" t="b">
        <f>OR('AM23.Summary'!C$22="",'AM23.Summary'!C$22="Can Be Y or N",AND('AM23.Summary'!C$22="Must Be Y",S189="Y"),AND('AM23.Summary'!C$22="Must be N",S189="N"))</f>
        <v>1</v>
      </c>
    </row>
    <row r="190" spans="1:36" x14ac:dyDescent="0.2">
      <c r="A190" s="46">
        <v>184</v>
      </c>
      <c r="B190" s="409" t="str">
        <f>IFERROR(VLOOKUP(C190,'AM23.Entity Input'!D$18:F$1017,3,FALSE),"")</f>
        <v/>
      </c>
      <c r="C190" s="410"/>
      <c r="D190" s="379"/>
      <c r="E190" s="410"/>
      <c r="F190" s="411" t="str">
        <f>IFERROR(VLOOKUP(C190,'AM23.Entity Input'!D$18:G$1017,4,FALSE),"")</f>
        <v/>
      </c>
      <c r="G190" s="410"/>
      <c r="H190" s="410"/>
      <c r="I190" s="412"/>
      <c r="J190" s="379"/>
      <c r="K190" s="412"/>
      <c r="L190" s="412"/>
      <c r="M190" s="413">
        <f>IF(AND(J190="Y",OR(B190="Surplus Notes (or similar)",IFERROR(100%=VLOOKUP(D190,'AM23.Param'!$C$61:$P$114, COLUMNS('AM23.Param'!$C$60:$H$60), FALSE),FALSE))),L190,0)</f>
        <v>0</v>
      </c>
      <c r="O190" s="421"/>
      <c r="P190" s="421"/>
      <c r="Q190" s="421"/>
      <c r="R190" s="421"/>
      <c r="S190" s="421"/>
      <c r="T190" s="421"/>
      <c r="U190" s="421"/>
      <c r="V190" s="421"/>
      <c r="W190" s="421"/>
      <c r="X190" s="422" t="str">
        <f t="shared" si="15"/>
        <v>N/A</v>
      </c>
      <c r="Y190" s="422">
        <f t="shared" si="16"/>
        <v>0</v>
      </c>
      <c r="AA190" s="426" t="b">
        <f t="shared" si="17"/>
        <v>0</v>
      </c>
      <c r="AB190" s="426" t="b">
        <f>OR('AM23.Summary'!C$14="",'AM23.Summary'!C$14="Can Be Either",AND('AM23.Summary'!C$14="Must Be Structural",O190="Structural"),AND('AM23.Summary'!C$14="Must be Contractual",O190="Contractual"))</f>
        <v>1</v>
      </c>
      <c r="AC190" s="426" t="b">
        <f>OR('AM23.Summary'!C$15="",'AM23.Summary'!C$15="Can Be Y or N",AND('AM23.Summary'!C$15="Must Be Y",P190="Y"),AND('AM23.Summary'!C$15="Must be N",P190="N"))</f>
        <v>0</v>
      </c>
      <c r="AD190" s="426" t="b">
        <f>OR('AM23.Summary'!C$16="",'AM23.Summary'!C$16="Can Be Y or N",AND('AM23.Summary'!C$16="Must Be Y",Q190="Y"),AND('AM23.Summary'!C$16="Must be N",Q190="N"))</f>
        <v>0</v>
      </c>
      <c r="AE190" s="426" t="b">
        <f>OR('AM23.Summary'!C$17="",'AM23.Summary'!C$17="Can Be Y or N",AND('AM23.Summary'!C$17="Must Be Y",R190="Y"),AND('AM23.Summary'!C$17="Must be N",R190="N"))</f>
        <v>0</v>
      </c>
      <c r="AF190" s="426" t="b">
        <f>OR('AM23.Summary'!C$18="",'AM23.Summary'!C$18="Can Be Y or N",AND('AM23.Summary'!C$18="Must Be Y",S190="Y"),AND('AM23.Summary'!C$18="Must be N",S190="N"))</f>
        <v>1</v>
      </c>
      <c r="AG190" s="426" t="b">
        <f>OR('AM23.Summary'!C$19="",'AM23.Summary'!C$19="Can Be Y or N",AND('AM23.Summary'!C$19="Must Be Y",S190="Y"),AND('AM23.Summary'!C$19="Must be N",S190="N"))</f>
        <v>0</v>
      </c>
      <c r="AH190" s="426" t="b">
        <f>OR('AM23.Summary'!C$20="",'AM23.Summary'!C$20="Can Be Y or N",AND('AM23.Summary'!C$20="Must Be Y",S190="Y"),AND('AM23.Summary'!C$20="Must be N",S190="N"))</f>
        <v>0</v>
      </c>
      <c r="AI190" s="426" t="b">
        <f>OR('AM23.Summary'!C$21="",'AM23.Summary'!C$21="Can Be Y or N",AND('AM23.Summary'!C$21="Must Be Y",S190="Y"),AND('AM23.Summary'!C$21="Must be N",S190="N"))</f>
        <v>1</v>
      </c>
      <c r="AJ190" s="426" t="b">
        <f>OR('AM23.Summary'!C$22="",'AM23.Summary'!C$22="Can Be Y or N",AND('AM23.Summary'!C$22="Must Be Y",S190="Y"),AND('AM23.Summary'!C$22="Must be N",S190="N"))</f>
        <v>1</v>
      </c>
    </row>
    <row r="191" spans="1:36" x14ac:dyDescent="0.2">
      <c r="A191" s="46">
        <v>185</v>
      </c>
      <c r="B191" s="409" t="str">
        <f>IFERROR(VLOOKUP(C191,'AM23.Entity Input'!D$18:F$1017,3,FALSE),"")</f>
        <v/>
      </c>
      <c r="C191" s="410"/>
      <c r="D191" s="379"/>
      <c r="E191" s="410"/>
      <c r="F191" s="411" t="str">
        <f>IFERROR(VLOOKUP(C191,'AM23.Entity Input'!D$18:G$1017,4,FALSE),"")</f>
        <v/>
      </c>
      <c r="G191" s="410"/>
      <c r="H191" s="410"/>
      <c r="I191" s="412"/>
      <c r="J191" s="379"/>
      <c r="K191" s="412"/>
      <c r="L191" s="412"/>
      <c r="M191" s="413">
        <f>IF(AND(J191="Y",OR(B191="Surplus Notes (or similar)",IFERROR(100%=VLOOKUP(D191,'AM23.Param'!$C$61:$P$114, COLUMNS('AM23.Param'!$C$60:$H$60), FALSE),FALSE))),L191,0)</f>
        <v>0</v>
      </c>
      <c r="O191" s="421"/>
      <c r="P191" s="421"/>
      <c r="Q191" s="421"/>
      <c r="R191" s="421"/>
      <c r="S191" s="421"/>
      <c r="T191" s="421"/>
      <c r="U191" s="421"/>
      <c r="V191" s="421"/>
      <c r="W191" s="421"/>
      <c r="X191" s="422" t="str">
        <f t="shared" si="15"/>
        <v>N/A</v>
      </c>
      <c r="Y191" s="422">
        <f t="shared" si="16"/>
        <v>0</v>
      </c>
      <c r="AA191" s="426" t="b">
        <f t="shared" si="17"/>
        <v>0</v>
      </c>
      <c r="AB191" s="426" t="b">
        <f>OR('AM23.Summary'!C$14="",'AM23.Summary'!C$14="Can Be Either",AND('AM23.Summary'!C$14="Must Be Structural",O191="Structural"),AND('AM23.Summary'!C$14="Must be Contractual",O191="Contractual"))</f>
        <v>1</v>
      </c>
      <c r="AC191" s="426" t="b">
        <f>OR('AM23.Summary'!C$15="",'AM23.Summary'!C$15="Can Be Y or N",AND('AM23.Summary'!C$15="Must Be Y",P191="Y"),AND('AM23.Summary'!C$15="Must be N",P191="N"))</f>
        <v>0</v>
      </c>
      <c r="AD191" s="426" t="b">
        <f>OR('AM23.Summary'!C$16="",'AM23.Summary'!C$16="Can Be Y or N",AND('AM23.Summary'!C$16="Must Be Y",Q191="Y"),AND('AM23.Summary'!C$16="Must be N",Q191="N"))</f>
        <v>0</v>
      </c>
      <c r="AE191" s="426" t="b">
        <f>OR('AM23.Summary'!C$17="",'AM23.Summary'!C$17="Can Be Y or N",AND('AM23.Summary'!C$17="Must Be Y",R191="Y"),AND('AM23.Summary'!C$17="Must be N",R191="N"))</f>
        <v>0</v>
      </c>
      <c r="AF191" s="426" t="b">
        <f>OR('AM23.Summary'!C$18="",'AM23.Summary'!C$18="Can Be Y or N",AND('AM23.Summary'!C$18="Must Be Y",S191="Y"),AND('AM23.Summary'!C$18="Must be N",S191="N"))</f>
        <v>1</v>
      </c>
      <c r="AG191" s="426" t="b">
        <f>OR('AM23.Summary'!C$19="",'AM23.Summary'!C$19="Can Be Y or N",AND('AM23.Summary'!C$19="Must Be Y",S191="Y"),AND('AM23.Summary'!C$19="Must be N",S191="N"))</f>
        <v>0</v>
      </c>
      <c r="AH191" s="426" t="b">
        <f>OR('AM23.Summary'!C$20="",'AM23.Summary'!C$20="Can Be Y or N",AND('AM23.Summary'!C$20="Must Be Y",S191="Y"),AND('AM23.Summary'!C$20="Must be N",S191="N"))</f>
        <v>0</v>
      </c>
      <c r="AI191" s="426" t="b">
        <f>OR('AM23.Summary'!C$21="",'AM23.Summary'!C$21="Can Be Y or N",AND('AM23.Summary'!C$21="Must Be Y",S191="Y"),AND('AM23.Summary'!C$21="Must be N",S191="N"))</f>
        <v>1</v>
      </c>
      <c r="AJ191" s="426" t="b">
        <f>OR('AM23.Summary'!C$22="",'AM23.Summary'!C$22="Can Be Y or N",AND('AM23.Summary'!C$22="Must Be Y",S191="Y"),AND('AM23.Summary'!C$22="Must be N",S191="N"))</f>
        <v>1</v>
      </c>
    </row>
    <row r="192" spans="1:36" x14ac:dyDescent="0.2">
      <c r="A192" s="46">
        <v>186</v>
      </c>
      <c r="B192" s="409" t="str">
        <f>IFERROR(VLOOKUP(C192,'AM23.Entity Input'!D$18:F$1017,3,FALSE),"")</f>
        <v/>
      </c>
      <c r="C192" s="410"/>
      <c r="D192" s="379"/>
      <c r="E192" s="410"/>
      <c r="F192" s="411" t="str">
        <f>IFERROR(VLOOKUP(C192,'AM23.Entity Input'!D$18:G$1017,4,FALSE),"")</f>
        <v/>
      </c>
      <c r="G192" s="410"/>
      <c r="H192" s="410"/>
      <c r="I192" s="412"/>
      <c r="J192" s="379"/>
      <c r="K192" s="412"/>
      <c r="L192" s="412"/>
      <c r="M192" s="413">
        <f>IF(AND(J192="Y",OR(B192="Surplus Notes (or similar)",IFERROR(100%=VLOOKUP(D192,'AM23.Param'!$C$61:$P$114, COLUMNS('AM23.Param'!$C$60:$H$60), FALSE),FALSE))),L192,0)</f>
        <v>0</v>
      </c>
      <c r="O192" s="421"/>
      <c r="P192" s="421"/>
      <c r="Q192" s="421"/>
      <c r="R192" s="421"/>
      <c r="S192" s="421"/>
      <c r="T192" s="421"/>
      <c r="U192" s="421"/>
      <c r="V192" s="421"/>
      <c r="W192" s="421"/>
      <c r="X192" s="422" t="str">
        <f t="shared" si="15"/>
        <v>N/A</v>
      </c>
      <c r="Y192" s="422">
        <f t="shared" si="16"/>
        <v>0</v>
      </c>
      <c r="AA192" s="426" t="b">
        <f t="shared" si="17"/>
        <v>0</v>
      </c>
      <c r="AB192" s="426" t="b">
        <f>OR('AM23.Summary'!C$14="",'AM23.Summary'!C$14="Can Be Either",AND('AM23.Summary'!C$14="Must Be Structural",O192="Structural"),AND('AM23.Summary'!C$14="Must be Contractual",O192="Contractual"))</f>
        <v>1</v>
      </c>
      <c r="AC192" s="426" t="b">
        <f>OR('AM23.Summary'!C$15="",'AM23.Summary'!C$15="Can Be Y or N",AND('AM23.Summary'!C$15="Must Be Y",P192="Y"),AND('AM23.Summary'!C$15="Must be N",P192="N"))</f>
        <v>0</v>
      </c>
      <c r="AD192" s="426" t="b">
        <f>OR('AM23.Summary'!C$16="",'AM23.Summary'!C$16="Can Be Y or N",AND('AM23.Summary'!C$16="Must Be Y",Q192="Y"),AND('AM23.Summary'!C$16="Must be N",Q192="N"))</f>
        <v>0</v>
      </c>
      <c r="AE192" s="426" t="b">
        <f>OR('AM23.Summary'!C$17="",'AM23.Summary'!C$17="Can Be Y or N",AND('AM23.Summary'!C$17="Must Be Y",R192="Y"),AND('AM23.Summary'!C$17="Must be N",R192="N"))</f>
        <v>0</v>
      </c>
      <c r="AF192" s="426" t="b">
        <f>OR('AM23.Summary'!C$18="",'AM23.Summary'!C$18="Can Be Y or N",AND('AM23.Summary'!C$18="Must Be Y",S192="Y"),AND('AM23.Summary'!C$18="Must be N",S192="N"))</f>
        <v>1</v>
      </c>
      <c r="AG192" s="426" t="b">
        <f>OR('AM23.Summary'!C$19="",'AM23.Summary'!C$19="Can Be Y or N",AND('AM23.Summary'!C$19="Must Be Y",S192="Y"),AND('AM23.Summary'!C$19="Must be N",S192="N"))</f>
        <v>0</v>
      </c>
      <c r="AH192" s="426" t="b">
        <f>OR('AM23.Summary'!C$20="",'AM23.Summary'!C$20="Can Be Y or N",AND('AM23.Summary'!C$20="Must Be Y",S192="Y"),AND('AM23.Summary'!C$20="Must be N",S192="N"))</f>
        <v>0</v>
      </c>
      <c r="AI192" s="426" t="b">
        <f>OR('AM23.Summary'!C$21="",'AM23.Summary'!C$21="Can Be Y or N",AND('AM23.Summary'!C$21="Must Be Y",S192="Y"),AND('AM23.Summary'!C$21="Must be N",S192="N"))</f>
        <v>1</v>
      </c>
      <c r="AJ192" s="426" t="b">
        <f>OR('AM23.Summary'!C$22="",'AM23.Summary'!C$22="Can Be Y or N",AND('AM23.Summary'!C$22="Must Be Y",S192="Y"),AND('AM23.Summary'!C$22="Must be N",S192="N"))</f>
        <v>1</v>
      </c>
    </row>
    <row r="193" spans="1:36" x14ac:dyDescent="0.2">
      <c r="A193" s="46">
        <v>187</v>
      </c>
      <c r="B193" s="409" t="str">
        <f>IFERROR(VLOOKUP(C193,'AM23.Entity Input'!D$18:F$1017,3,FALSE),"")</f>
        <v/>
      </c>
      <c r="C193" s="410"/>
      <c r="D193" s="379"/>
      <c r="E193" s="410"/>
      <c r="F193" s="411" t="str">
        <f>IFERROR(VLOOKUP(C193,'AM23.Entity Input'!D$18:G$1017,4,FALSE),"")</f>
        <v/>
      </c>
      <c r="G193" s="410"/>
      <c r="H193" s="410"/>
      <c r="I193" s="412"/>
      <c r="J193" s="379"/>
      <c r="K193" s="412"/>
      <c r="L193" s="412"/>
      <c r="M193" s="413">
        <f>IF(AND(J193="Y",OR(B193="Surplus Notes (or similar)",IFERROR(100%=VLOOKUP(D193,'AM23.Param'!$C$61:$P$114, COLUMNS('AM23.Param'!$C$60:$H$60), FALSE),FALSE))),L193,0)</f>
        <v>0</v>
      </c>
      <c r="O193" s="421"/>
      <c r="P193" s="421"/>
      <c r="Q193" s="421"/>
      <c r="R193" s="421"/>
      <c r="S193" s="421"/>
      <c r="T193" s="421"/>
      <c r="U193" s="421"/>
      <c r="V193" s="421"/>
      <c r="W193" s="421"/>
      <c r="X193" s="422" t="str">
        <f t="shared" si="15"/>
        <v>N/A</v>
      </c>
      <c r="Y193" s="422">
        <f t="shared" si="16"/>
        <v>0</v>
      </c>
      <c r="AA193" s="426" t="b">
        <f t="shared" si="17"/>
        <v>0</v>
      </c>
      <c r="AB193" s="426" t="b">
        <f>OR('AM23.Summary'!C$14="",'AM23.Summary'!C$14="Can Be Either",AND('AM23.Summary'!C$14="Must Be Structural",O193="Structural"),AND('AM23.Summary'!C$14="Must be Contractual",O193="Contractual"))</f>
        <v>1</v>
      </c>
      <c r="AC193" s="426" t="b">
        <f>OR('AM23.Summary'!C$15="",'AM23.Summary'!C$15="Can Be Y or N",AND('AM23.Summary'!C$15="Must Be Y",P193="Y"),AND('AM23.Summary'!C$15="Must be N",P193="N"))</f>
        <v>0</v>
      </c>
      <c r="AD193" s="426" t="b">
        <f>OR('AM23.Summary'!C$16="",'AM23.Summary'!C$16="Can Be Y or N",AND('AM23.Summary'!C$16="Must Be Y",Q193="Y"),AND('AM23.Summary'!C$16="Must be N",Q193="N"))</f>
        <v>0</v>
      </c>
      <c r="AE193" s="426" t="b">
        <f>OR('AM23.Summary'!C$17="",'AM23.Summary'!C$17="Can Be Y or N",AND('AM23.Summary'!C$17="Must Be Y",R193="Y"),AND('AM23.Summary'!C$17="Must be N",R193="N"))</f>
        <v>0</v>
      </c>
      <c r="AF193" s="426" t="b">
        <f>OR('AM23.Summary'!C$18="",'AM23.Summary'!C$18="Can Be Y or N",AND('AM23.Summary'!C$18="Must Be Y",S193="Y"),AND('AM23.Summary'!C$18="Must be N",S193="N"))</f>
        <v>1</v>
      </c>
      <c r="AG193" s="426" t="b">
        <f>OR('AM23.Summary'!C$19="",'AM23.Summary'!C$19="Can Be Y or N",AND('AM23.Summary'!C$19="Must Be Y",S193="Y"),AND('AM23.Summary'!C$19="Must be N",S193="N"))</f>
        <v>0</v>
      </c>
      <c r="AH193" s="426" t="b">
        <f>OR('AM23.Summary'!C$20="",'AM23.Summary'!C$20="Can Be Y or N",AND('AM23.Summary'!C$20="Must Be Y",S193="Y"),AND('AM23.Summary'!C$20="Must be N",S193="N"))</f>
        <v>0</v>
      </c>
      <c r="AI193" s="426" t="b">
        <f>OR('AM23.Summary'!C$21="",'AM23.Summary'!C$21="Can Be Y or N",AND('AM23.Summary'!C$21="Must Be Y",S193="Y"),AND('AM23.Summary'!C$21="Must be N",S193="N"))</f>
        <v>1</v>
      </c>
      <c r="AJ193" s="426" t="b">
        <f>OR('AM23.Summary'!C$22="",'AM23.Summary'!C$22="Can Be Y or N",AND('AM23.Summary'!C$22="Must Be Y",S193="Y"),AND('AM23.Summary'!C$22="Must be N",S193="N"))</f>
        <v>1</v>
      </c>
    </row>
    <row r="194" spans="1:36" x14ac:dyDescent="0.2">
      <c r="A194" s="46">
        <v>188</v>
      </c>
      <c r="B194" s="409" t="str">
        <f>IFERROR(VLOOKUP(C194,'AM23.Entity Input'!D$18:F$1017,3,FALSE),"")</f>
        <v/>
      </c>
      <c r="C194" s="410"/>
      <c r="D194" s="379"/>
      <c r="E194" s="410"/>
      <c r="F194" s="411" t="str">
        <f>IFERROR(VLOOKUP(C194,'AM23.Entity Input'!D$18:G$1017,4,FALSE),"")</f>
        <v/>
      </c>
      <c r="G194" s="410"/>
      <c r="H194" s="410"/>
      <c r="I194" s="412"/>
      <c r="J194" s="379"/>
      <c r="K194" s="412"/>
      <c r="L194" s="412"/>
      <c r="M194" s="413">
        <f>IF(AND(J194="Y",OR(B194="Surplus Notes (or similar)",IFERROR(100%=VLOOKUP(D194,'AM23.Param'!$C$61:$P$114, COLUMNS('AM23.Param'!$C$60:$H$60), FALSE),FALSE))),L194,0)</f>
        <v>0</v>
      </c>
      <c r="O194" s="421"/>
      <c r="P194" s="421"/>
      <c r="Q194" s="421"/>
      <c r="R194" s="421"/>
      <c r="S194" s="421"/>
      <c r="T194" s="421"/>
      <c r="U194" s="421"/>
      <c r="V194" s="421"/>
      <c r="W194" s="421"/>
      <c r="X194" s="422" t="str">
        <f t="shared" si="15"/>
        <v>N/A</v>
      </c>
      <c r="Y194" s="422">
        <f t="shared" si="16"/>
        <v>0</v>
      </c>
      <c r="AA194" s="426" t="b">
        <f t="shared" si="17"/>
        <v>0</v>
      </c>
      <c r="AB194" s="426" t="b">
        <f>OR('AM23.Summary'!C$14="",'AM23.Summary'!C$14="Can Be Either",AND('AM23.Summary'!C$14="Must Be Structural",O194="Structural"),AND('AM23.Summary'!C$14="Must be Contractual",O194="Contractual"))</f>
        <v>1</v>
      </c>
      <c r="AC194" s="426" t="b">
        <f>OR('AM23.Summary'!C$15="",'AM23.Summary'!C$15="Can Be Y or N",AND('AM23.Summary'!C$15="Must Be Y",P194="Y"),AND('AM23.Summary'!C$15="Must be N",P194="N"))</f>
        <v>0</v>
      </c>
      <c r="AD194" s="426" t="b">
        <f>OR('AM23.Summary'!C$16="",'AM23.Summary'!C$16="Can Be Y or N",AND('AM23.Summary'!C$16="Must Be Y",Q194="Y"),AND('AM23.Summary'!C$16="Must be N",Q194="N"))</f>
        <v>0</v>
      </c>
      <c r="AE194" s="426" t="b">
        <f>OR('AM23.Summary'!C$17="",'AM23.Summary'!C$17="Can Be Y or N",AND('AM23.Summary'!C$17="Must Be Y",R194="Y"),AND('AM23.Summary'!C$17="Must be N",R194="N"))</f>
        <v>0</v>
      </c>
      <c r="AF194" s="426" t="b">
        <f>OR('AM23.Summary'!C$18="",'AM23.Summary'!C$18="Can Be Y or N",AND('AM23.Summary'!C$18="Must Be Y",S194="Y"),AND('AM23.Summary'!C$18="Must be N",S194="N"))</f>
        <v>1</v>
      </c>
      <c r="AG194" s="426" t="b">
        <f>OR('AM23.Summary'!C$19="",'AM23.Summary'!C$19="Can Be Y or N",AND('AM23.Summary'!C$19="Must Be Y",S194="Y"),AND('AM23.Summary'!C$19="Must be N",S194="N"))</f>
        <v>0</v>
      </c>
      <c r="AH194" s="426" t="b">
        <f>OR('AM23.Summary'!C$20="",'AM23.Summary'!C$20="Can Be Y or N",AND('AM23.Summary'!C$20="Must Be Y",S194="Y"),AND('AM23.Summary'!C$20="Must be N",S194="N"))</f>
        <v>0</v>
      </c>
      <c r="AI194" s="426" t="b">
        <f>OR('AM23.Summary'!C$21="",'AM23.Summary'!C$21="Can Be Y or N",AND('AM23.Summary'!C$21="Must Be Y",S194="Y"),AND('AM23.Summary'!C$21="Must be N",S194="N"))</f>
        <v>1</v>
      </c>
      <c r="AJ194" s="426" t="b">
        <f>OR('AM23.Summary'!C$22="",'AM23.Summary'!C$22="Can Be Y or N",AND('AM23.Summary'!C$22="Must Be Y",S194="Y"),AND('AM23.Summary'!C$22="Must be N",S194="N"))</f>
        <v>1</v>
      </c>
    </row>
    <row r="195" spans="1:36" x14ac:dyDescent="0.2">
      <c r="A195" s="46">
        <v>189</v>
      </c>
      <c r="B195" s="409" t="str">
        <f>IFERROR(VLOOKUP(C195,'AM23.Entity Input'!D$18:F$1017,3,FALSE),"")</f>
        <v/>
      </c>
      <c r="C195" s="410"/>
      <c r="D195" s="379"/>
      <c r="E195" s="410"/>
      <c r="F195" s="411" t="str">
        <f>IFERROR(VLOOKUP(C195,'AM23.Entity Input'!D$18:G$1017,4,FALSE),"")</f>
        <v/>
      </c>
      <c r="G195" s="410"/>
      <c r="H195" s="410"/>
      <c r="I195" s="412"/>
      <c r="J195" s="379"/>
      <c r="K195" s="412"/>
      <c r="L195" s="412"/>
      <c r="M195" s="413">
        <f>IF(AND(J195="Y",OR(B195="Surplus Notes (or similar)",IFERROR(100%=VLOOKUP(D195,'AM23.Param'!$C$61:$P$114, COLUMNS('AM23.Param'!$C$60:$H$60), FALSE),FALSE))),L195,0)</f>
        <v>0</v>
      </c>
      <c r="O195" s="421"/>
      <c r="P195" s="421"/>
      <c r="Q195" s="421"/>
      <c r="R195" s="421"/>
      <c r="S195" s="421"/>
      <c r="T195" s="421"/>
      <c r="U195" s="421"/>
      <c r="V195" s="421"/>
      <c r="W195" s="421"/>
      <c r="X195" s="422" t="str">
        <f t="shared" si="15"/>
        <v>N/A</v>
      </c>
      <c r="Y195" s="422">
        <f t="shared" si="16"/>
        <v>0</v>
      </c>
      <c r="AA195" s="426" t="b">
        <f t="shared" si="17"/>
        <v>0</v>
      </c>
      <c r="AB195" s="426" t="b">
        <f>OR('AM23.Summary'!C$14="",'AM23.Summary'!C$14="Can Be Either",AND('AM23.Summary'!C$14="Must Be Structural",O195="Structural"),AND('AM23.Summary'!C$14="Must be Contractual",O195="Contractual"))</f>
        <v>1</v>
      </c>
      <c r="AC195" s="426" t="b">
        <f>OR('AM23.Summary'!C$15="",'AM23.Summary'!C$15="Can Be Y or N",AND('AM23.Summary'!C$15="Must Be Y",P195="Y"),AND('AM23.Summary'!C$15="Must be N",P195="N"))</f>
        <v>0</v>
      </c>
      <c r="AD195" s="426" t="b">
        <f>OR('AM23.Summary'!C$16="",'AM23.Summary'!C$16="Can Be Y or N",AND('AM23.Summary'!C$16="Must Be Y",Q195="Y"),AND('AM23.Summary'!C$16="Must be N",Q195="N"))</f>
        <v>0</v>
      </c>
      <c r="AE195" s="426" t="b">
        <f>OR('AM23.Summary'!C$17="",'AM23.Summary'!C$17="Can Be Y or N",AND('AM23.Summary'!C$17="Must Be Y",R195="Y"),AND('AM23.Summary'!C$17="Must be N",R195="N"))</f>
        <v>0</v>
      </c>
      <c r="AF195" s="426" t="b">
        <f>OR('AM23.Summary'!C$18="",'AM23.Summary'!C$18="Can Be Y or N",AND('AM23.Summary'!C$18="Must Be Y",S195="Y"),AND('AM23.Summary'!C$18="Must be N",S195="N"))</f>
        <v>1</v>
      </c>
      <c r="AG195" s="426" t="b">
        <f>OR('AM23.Summary'!C$19="",'AM23.Summary'!C$19="Can Be Y or N",AND('AM23.Summary'!C$19="Must Be Y",S195="Y"),AND('AM23.Summary'!C$19="Must be N",S195="N"))</f>
        <v>0</v>
      </c>
      <c r="AH195" s="426" t="b">
        <f>OR('AM23.Summary'!C$20="",'AM23.Summary'!C$20="Can Be Y or N",AND('AM23.Summary'!C$20="Must Be Y",S195="Y"),AND('AM23.Summary'!C$20="Must be N",S195="N"))</f>
        <v>0</v>
      </c>
      <c r="AI195" s="426" t="b">
        <f>OR('AM23.Summary'!C$21="",'AM23.Summary'!C$21="Can Be Y or N",AND('AM23.Summary'!C$21="Must Be Y",S195="Y"),AND('AM23.Summary'!C$21="Must be N",S195="N"))</f>
        <v>1</v>
      </c>
      <c r="AJ195" s="426" t="b">
        <f>OR('AM23.Summary'!C$22="",'AM23.Summary'!C$22="Can Be Y or N",AND('AM23.Summary'!C$22="Must Be Y",S195="Y"),AND('AM23.Summary'!C$22="Must be N",S195="N"))</f>
        <v>1</v>
      </c>
    </row>
    <row r="196" spans="1:36" x14ac:dyDescent="0.2">
      <c r="A196" s="46">
        <v>190</v>
      </c>
      <c r="B196" s="409" t="str">
        <f>IFERROR(VLOOKUP(C196,'AM23.Entity Input'!D$18:F$1017,3,FALSE),"")</f>
        <v/>
      </c>
      <c r="C196" s="410"/>
      <c r="D196" s="379"/>
      <c r="E196" s="410"/>
      <c r="F196" s="411" t="str">
        <f>IFERROR(VLOOKUP(C196,'AM23.Entity Input'!D$18:G$1017,4,FALSE),"")</f>
        <v/>
      </c>
      <c r="G196" s="410"/>
      <c r="H196" s="410"/>
      <c r="I196" s="412"/>
      <c r="J196" s="379"/>
      <c r="K196" s="412"/>
      <c r="L196" s="412"/>
      <c r="M196" s="413">
        <f>IF(AND(J196="Y",OR(B196="Surplus Notes (or similar)",IFERROR(100%=VLOOKUP(D196,'AM23.Param'!$C$61:$P$114, COLUMNS('AM23.Param'!$C$60:$H$60), FALSE),FALSE))),L196,0)</f>
        <v>0</v>
      </c>
      <c r="O196" s="421"/>
      <c r="P196" s="421"/>
      <c r="Q196" s="421"/>
      <c r="R196" s="421"/>
      <c r="S196" s="421"/>
      <c r="T196" s="421"/>
      <c r="U196" s="421"/>
      <c r="V196" s="421"/>
      <c r="W196" s="421"/>
      <c r="X196" s="422" t="str">
        <f t="shared" si="15"/>
        <v>N/A</v>
      </c>
      <c r="Y196" s="422">
        <f t="shared" si="16"/>
        <v>0</v>
      </c>
      <c r="AA196" s="426" t="b">
        <f t="shared" si="17"/>
        <v>0</v>
      </c>
      <c r="AB196" s="426" t="b">
        <f>OR('AM23.Summary'!C$14="",'AM23.Summary'!C$14="Can Be Either",AND('AM23.Summary'!C$14="Must Be Structural",O196="Structural"),AND('AM23.Summary'!C$14="Must be Contractual",O196="Contractual"))</f>
        <v>1</v>
      </c>
      <c r="AC196" s="426" t="b">
        <f>OR('AM23.Summary'!C$15="",'AM23.Summary'!C$15="Can Be Y or N",AND('AM23.Summary'!C$15="Must Be Y",P196="Y"),AND('AM23.Summary'!C$15="Must be N",P196="N"))</f>
        <v>0</v>
      </c>
      <c r="AD196" s="426" t="b">
        <f>OR('AM23.Summary'!C$16="",'AM23.Summary'!C$16="Can Be Y or N",AND('AM23.Summary'!C$16="Must Be Y",Q196="Y"),AND('AM23.Summary'!C$16="Must be N",Q196="N"))</f>
        <v>0</v>
      </c>
      <c r="AE196" s="426" t="b">
        <f>OR('AM23.Summary'!C$17="",'AM23.Summary'!C$17="Can Be Y or N",AND('AM23.Summary'!C$17="Must Be Y",R196="Y"),AND('AM23.Summary'!C$17="Must be N",R196="N"))</f>
        <v>0</v>
      </c>
      <c r="AF196" s="426" t="b">
        <f>OR('AM23.Summary'!C$18="",'AM23.Summary'!C$18="Can Be Y or N",AND('AM23.Summary'!C$18="Must Be Y",S196="Y"),AND('AM23.Summary'!C$18="Must be N",S196="N"))</f>
        <v>1</v>
      </c>
      <c r="AG196" s="426" t="b">
        <f>OR('AM23.Summary'!C$19="",'AM23.Summary'!C$19="Can Be Y or N",AND('AM23.Summary'!C$19="Must Be Y",S196="Y"),AND('AM23.Summary'!C$19="Must be N",S196="N"))</f>
        <v>0</v>
      </c>
      <c r="AH196" s="426" t="b">
        <f>OR('AM23.Summary'!C$20="",'AM23.Summary'!C$20="Can Be Y or N",AND('AM23.Summary'!C$20="Must Be Y",S196="Y"),AND('AM23.Summary'!C$20="Must be N",S196="N"))</f>
        <v>0</v>
      </c>
      <c r="AI196" s="426" t="b">
        <f>OR('AM23.Summary'!C$21="",'AM23.Summary'!C$21="Can Be Y or N",AND('AM23.Summary'!C$21="Must Be Y",S196="Y"),AND('AM23.Summary'!C$21="Must be N",S196="N"))</f>
        <v>1</v>
      </c>
      <c r="AJ196" s="426" t="b">
        <f>OR('AM23.Summary'!C$22="",'AM23.Summary'!C$22="Can Be Y or N",AND('AM23.Summary'!C$22="Must Be Y",S196="Y"),AND('AM23.Summary'!C$22="Must be N",S196="N"))</f>
        <v>1</v>
      </c>
    </row>
    <row r="197" spans="1:36" x14ac:dyDescent="0.2">
      <c r="A197" s="46">
        <v>191</v>
      </c>
      <c r="B197" s="409" t="str">
        <f>IFERROR(VLOOKUP(C197,'AM23.Entity Input'!D$18:F$1017,3,FALSE),"")</f>
        <v/>
      </c>
      <c r="C197" s="410"/>
      <c r="D197" s="379"/>
      <c r="E197" s="410"/>
      <c r="F197" s="411" t="str">
        <f>IFERROR(VLOOKUP(C197,'AM23.Entity Input'!D$18:G$1017,4,FALSE),"")</f>
        <v/>
      </c>
      <c r="G197" s="410"/>
      <c r="H197" s="410"/>
      <c r="I197" s="412"/>
      <c r="J197" s="379"/>
      <c r="K197" s="412"/>
      <c r="L197" s="412"/>
      <c r="M197" s="413">
        <f>IF(AND(J197="Y",OR(B197="Surplus Notes (or similar)",IFERROR(100%=VLOOKUP(D197,'AM23.Param'!$C$61:$P$114, COLUMNS('AM23.Param'!$C$60:$H$60), FALSE),FALSE))),L197,0)</f>
        <v>0</v>
      </c>
      <c r="O197" s="421"/>
      <c r="P197" s="421"/>
      <c r="Q197" s="421"/>
      <c r="R197" s="421"/>
      <c r="S197" s="421"/>
      <c r="T197" s="421"/>
      <c r="U197" s="421"/>
      <c r="V197" s="421"/>
      <c r="W197" s="421"/>
      <c r="X197" s="422" t="str">
        <f t="shared" si="15"/>
        <v>N/A</v>
      </c>
      <c r="Y197" s="422">
        <f t="shared" si="16"/>
        <v>0</v>
      </c>
      <c r="AA197" s="426" t="b">
        <f t="shared" si="17"/>
        <v>0</v>
      </c>
      <c r="AB197" s="426" t="b">
        <f>OR('AM23.Summary'!C$14="",'AM23.Summary'!C$14="Can Be Either",AND('AM23.Summary'!C$14="Must Be Structural",O197="Structural"),AND('AM23.Summary'!C$14="Must be Contractual",O197="Contractual"))</f>
        <v>1</v>
      </c>
      <c r="AC197" s="426" t="b">
        <f>OR('AM23.Summary'!C$15="",'AM23.Summary'!C$15="Can Be Y or N",AND('AM23.Summary'!C$15="Must Be Y",P197="Y"),AND('AM23.Summary'!C$15="Must be N",P197="N"))</f>
        <v>0</v>
      </c>
      <c r="AD197" s="426" t="b">
        <f>OR('AM23.Summary'!C$16="",'AM23.Summary'!C$16="Can Be Y or N",AND('AM23.Summary'!C$16="Must Be Y",Q197="Y"),AND('AM23.Summary'!C$16="Must be N",Q197="N"))</f>
        <v>0</v>
      </c>
      <c r="AE197" s="426" t="b">
        <f>OR('AM23.Summary'!C$17="",'AM23.Summary'!C$17="Can Be Y or N",AND('AM23.Summary'!C$17="Must Be Y",R197="Y"),AND('AM23.Summary'!C$17="Must be N",R197="N"))</f>
        <v>0</v>
      </c>
      <c r="AF197" s="426" t="b">
        <f>OR('AM23.Summary'!C$18="",'AM23.Summary'!C$18="Can Be Y or N",AND('AM23.Summary'!C$18="Must Be Y",S197="Y"),AND('AM23.Summary'!C$18="Must be N",S197="N"))</f>
        <v>1</v>
      </c>
      <c r="AG197" s="426" t="b">
        <f>OR('AM23.Summary'!C$19="",'AM23.Summary'!C$19="Can Be Y or N",AND('AM23.Summary'!C$19="Must Be Y",S197="Y"),AND('AM23.Summary'!C$19="Must be N",S197="N"))</f>
        <v>0</v>
      </c>
      <c r="AH197" s="426" t="b">
        <f>OR('AM23.Summary'!C$20="",'AM23.Summary'!C$20="Can Be Y or N",AND('AM23.Summary'!C$20="Must Be Y",S197="Y"),AND('AM23.Summary'!C$20="Must be N",S197="N"))</f>
        <v>0</v>
      </c>
      <c r="AI197" s="426" t="b">
        <f>OR('AM23.Summary'!C$21="",'AM23.Summary'!C$21="Can Be Y or N",AND('AM23.Summary'!C$21="Must Be Y",S197="Y"),AND('AM23.Summary'!C$21="Must be N",S197="N"))</f>
        <v>1</v>
      </c>
      <c r="AJ197" s="426" t="b">
        <f>OR('AM23.Summary'!C$22="",'AM23.Summary'!C$22="Can Be Y or N",AND('AM23.Summary'!C$22="Must Be Y",S197="Y"),AND('AM23.Summary'!C$22="Must be N",S197="N"))</f>
        <v>1</v>
      </c>
    </row>
    <row r="198" spans="1:36" x14ac:dyDescent="0.2">
      <c r="A198" s="46">
        <v>192</v>
      </c>
      <c r="B198" s="409" t="str">
        <f>IFERROR(VLOOKUP(C198,'AM23.Entity Input'!D$18:F$1017,3,FALSE),"")</f>
        <v/>
      </c>
      <c r="C198" s="410"/>
      <c r="D198" s="379"/>
      <c r="E198" s="410"/>
      <c r="F198" s="411" t="str">
        <f>IFERROR(VLOOKUP(C198,'AM23.Entity Input'!D$18:G$1017,4,FALSE),"")</f>
        <v/>
      </c>
      <c r="G198" s="410"/>
      <c r="H198" s="410"/>
      <c r="I198" s="412"/>
      <c r="J198" s="379"/>
      <c r="K198" s="412"/>
      <c r="L198" s="412"/>
      <c r="M198" s="413">
        <f>IF(AND(J198="Y",OR(B198="Surplus Notes (or similar)",IFERROR(100%=VLOOKUP(D198,'AM23.Param'!$C$61:$P$114, COLUMNS('AM23.Param'!$C$60:$H$60), FALSE),FALSE))),L198,0)</f>
        <v>0</v>
      </c>
      <c r="O198" s="421"/>
      <c r="P198" s="421"/>
      <c r="Q198" s="421"/>
      <c r="R198" s="421"/>
      <c r="S198" s="421"/>
      <c r="T198" s="421"/>
      <c r="U198" s="421"/>
      <c r="V198" s="421"/>
      <c r="W198" s="421"/>
      <c r="X198" s="422" t="str">
        <f t="shared" si="15"/>
        <v>N/A</v>
      </c>
      <c r="Y198" s="422">
        <f t="shared" si="16"/>
        <v>0</v>
      </c>
      <c r="AA198" s="426" t="b">
        <f t="shared" si="17"/>
        <v>0</v>
      </c>
      <c r="AB198" s="426" t="b">
        <f>OR('AM23.Summary'!C$14="",'AM23.Summary'!C$14="Can Be Either",AND('AM23.Summary'!C$14="Must Be Structural",O198="Structural"),AND('AM23.Summary'!C$14="Must be Contractual",O198="Contractual"))</f>
        <v>1</v>
      </c>
      <c r="AC198" s="426" t="b">
        <f>OR('AM23.Summary'!C$15="",'AM23.Summary'!C$15="Can Be Y or N",AND('AM23.Summary'!C$15="Must Be Y",P198="Y"),AND('AM23.Summary'!C$15="Must be N",P198="N"))</f>
        <v>0</v>
      </c>
      <c r="AD198" s="426" t="b">
        <f>OR('AM23.Summary'!C$16="",'AM23.Summary'!C$16="Can Be Y or N",AND('AM23.Summary'!C$16="Must Be Y",Q198="Y"),AND('AM23.Summary'!C$16="Must be N",Q198="N"))</f>
        <v>0</v>
      </c>
      <c r="AE198" s="426" t="b">
        <f>OR('AM23.Summary'!C$17="",'AM23.Summary'!C$17="Can Be Y or N",AND('AM23.Summary'!C$17="Must Be Y",R198="Y"),AND('AM23.Summary'!C$17="Must be N",R198="N"))</f>
        <v>0</v>
      </c>
      <c r="AF198" s="426" t="b">
        <f>OR('AM23.Summary'!C$18="",'AM23.Summary'!C$18="Can Be Y or N",AND('AM23.Summary'!C$18="Must Be Y",S198="Y"),AND('AM23.Summary'!C$18="Must be N",S198="N"))</f>
        <v>1</v>
      </c>
      <c r="AG198" s="426" t="b">
        <f>OR('AM23.Summary'!C$19="",'AM23.Summary'!C$19="Can Be Y or N",AND('AM23.Summary'!C$19="Must Be Y",S198="Y"),AND('AM23.Summary'!C$19="Must be N",S198="N"))</f>
        <v>0</v>
      </c>
      <c r="AH198" s="426" t="b">
        <f>OR('AM23.Summary'!C$20="",'AM23.Summary'!C$20="Can Be Y or N",AND('AM23.Summary'!C$20="Must Be Y",S198="Y"),AND('AM23.Summary'!C$20="Must be N",S198="N"))</f>
        <v>0</v>
      </c>
      <c r="AI198" s="426" t="b">
        <f>OR('AM23.Summary'!C$21="",'AM23.Summary'!C$21="Can Be Y or N",AND('AM23.Summary'!C$21="Must Be Y",S198="Y"),AND('AM23.Summary'!C$21="Must be N",S198="N"))</f>
        <v>1</v>
      </c>
      <c r="AJ198" s="426" t="b">
        <f>OR('AM23.Summary'!C$22="",'AM23.Summary'!C$22="Can Be Y or N",AND('AM23.Summary'!C$22="Must Be Y",S198="Y"),AND('AM23.Summary'!C$22="Must be N",S198="N"))</f>
        <v>1</v>
      </c>
    </row>
    <row r="199" spans="1:36" x14ac:dyDescent="0.2">
      <c r="A199" s="46">
        <v>193</v>
      </c>
      <c r="B199" s="409" t="str">
        <f>IFERROR(VLOOKUP(C199,'AM23.Entity Input'!D$18:F$1017,3,FALSE),"")</f>
        <v/>
      </c>
      <c r="C199" s="410"/>
      <c r="D199" s="379"/>
      <c r="E199" s="410"/>
      <c r="F199" s="411" t="str">
        <f>IFERROR(VLOOKUP(C199,'AM23.Entity Input'!D$18:G$1017,4,FALSE),"")</f>
        <v/>
      </c>
      <c r="G199" s="410"/>
      <c r="H199" s="410"/>
      <c r="I199" s="412"/>
      <c r="J199" s="379"/>
      <c r="K199" s="412"/>
      <c r="L199" s="412"/>
      <c r="M199" s="413">
        <f>IF(AND(J199="Y",OR(B199="Surplus Notes (or similar)",IFERROR(100%=VLOOKUP(D199,'AM23.Param'!$C$61:$P$114, COLUMNS('AM23.Param'!$C$60:$H$60), FALSE),FALSE))),L199,0)</f>
        <v>0</v>
      </c>
      <c r="O199" s="421"/>
      <c r="P199" s="421"/>
      <c r="Q199" s="421"/>
      <c r="R199" s="421"/>
      <c r="S199" s="421"/>
      <c r="T199" s="421"/>
      <c r="U199" s="421"/>
      <c r="V199" s="421"/>
      <c r="W199" s="421"/>
      <c r="X199" s="422" t="str">
        <f t="shared" ref="X199:X223" si="18">IF(AND(J199="Liability",OR(D199="Senior Debt",D199="Hybrid Instruments",D199 = "Other")),I199,"N/A")</f>
        <v>N/A</v>
      </c>
      <c r="Y199" s="422">
        <f t="shared" ref="Y199:Y223" si="19">IF(AA199,X199,0)</f>
        <v>0</v>
      </c>
      <c r="AA199" s="426" t="b">
        <f t="shared" si="17"/>
        <v>0</v>
      </c>
      <c r="AB199" s="426" t="b">
        <f>OR('AM23.Summary'!C$14="",'AM23.Summary'!C$14="Can Be Either",AND('AM23.Summary'!C$14="Must Be Structural",O199="Structural"),AND('AM23.Summary'!C$14="Must be Contractual",O199="Contractual"))</f>
        <v>1</v>
      </c>
      <c r="AC199" s="426" t="b">
        <f>OR('AM23.Summary'!C$15="",'AM23.Summary'!C$15="Can Be Y or N",AND('AM23.Summary'!C$15="Must Be Y",P199="Y"),AND('AM23.Summary'!C$15="Must be N",P199="N"))</f>
        <v>0</v>
      </c>
      <c r="AD199" s="426" t="b">
        <f>OR('AM23.Summary'!C$16="",'AM23.Summary'!C$16="Can Be Y or N",AND('AM23.Summary'!C$16="Must Be Y",Q199="Y"),AND('AM23.Summary'!C$16="Must be N",Q199="N"))</f>
        <v>0</v>
      </c>
      <c r="AE199" s="426" t="b">
        <f>OR('AM23.Summary'!C$17="",'AM23.Summary'!C$17="Can Be Y or N",AND('AM23.Summary'!C$17="Must Be Y",R199="Y"),AND('AM23.Summary'!C$17="Must be N",R199="N"))</f>
        <v>0</v>
      </c>
      <c r="AF199" s="426" t="b">
        <f>OR('AM23.Summary'!C$18="",'AM23.Summary'!C$18="Can Be Y or N",AND('AM23.Summary'!C$18="Must Be Y",S199="Y"),AND('AM23.Summary'!C$18="Must be N",S199="N"))</f>
        <v>1</v>
      </c>
      <c r="AG199" s="426" t="b">
        <f>OR('AM23.Summary'!C$19="",'AM23.Summary'!C$19="Can Be Y or N",AND('AM23.Summary'!C$19="Must Be Y",S199="Y"),AND('AM23.Summary'!C$19="Must be N",S199="N"))</f>
        <v>0</v>
      </c>
      <c r="AH199" s="426" t="b">
        <f>OR('AM23.Summary'!C$20="",'AM23.Summary'!C$20="Can Be Y or N",AND('AM23.Summary'!C$20="Must Be Y",S199="Y"),AND('AM23.Summary'!C$20="Must be N",S199="N"))</f>
        <v>0</v>
      </c>
      <c r="AI199" s="426" t="b">
        <f>OR('AM23.Summary'!C$21="",'AM23.Summary'!C$21="Can Be Y or N",AND('AM23.Summary'!C$21="Must Be Y",S199="Y"),AND('AM23.Summary'!C$21="Must be N",S199="N"))</f>
        <v>1</v>
      </c>
      <c r="AJ199" s="426" t="b">
        <f>OR('AM23.Summary'!C$22="",'AM23.Summary'!C$22="Can Be Y or N",AND('AM23.Summary'!C$22="Must Be Y",S199="Y"),AND('AM23.Summary'!C$22="Must be N",S199="N"))</f>
        <v>1</v>
      </c>
    </row>
    <row r="200" spans="1:36" x14ac:dyDescent="0.2">
      <c r="A200" s="46">
        <v>194</v>
      </c>
      <c r="B200" s="409" t="str">
        <f>IFERROR(VLOOKUP(C200,'AM23.Entity Input'!D$18:F$1017,3,FALSE),"")</f>
        <v/>
      </c>
      <c r="C200" s="410"/>
      <c r="D200" s="379"/>
      <c r="E200" s="410"/>
      <c r="F200" s="411" t="str">
        <f>IFERROR(VLOOKUP(C200,'AM23.Entity Input'!D$18:G$1017,4,FALSE),"")</f>
        <v/>
      </c>
      <c r="G200" s="410"/>
      <c r="H200" s="410"/>
      <c r="I200" s="412"/>
      <c r="J200" s="379"/>
      <c r="K200" s="412"/>
      <c r="L200" s="412"/>
      <c r="M200" s="413">
        <f>IF(AND(J200="Y",OR(B200="Surplus Notes (or similar)",IFERROR(100%=VLOOKUP(D200,'AM23.Param'!$C$61:$P$114, COLUMNS('AM23.Param'!$C$60:$H$60), FALSE),FALSE))),L200,0)</f>
        <v>0</v>
      </c>
      <c r="O200" s="421"/>
      <c r="P200" s="421"/>
      <c r="Q200" s="421"/>
      <c r="R200" s="421"/>
      <c r="S200" s="421"/>
      <c r="T200" s="421"/>
      <c r="U200" s="421"/>
      <c r="V200" s="421"/>
      <c r="W200" s="421"/>
      <c r="X200" s="422" t="str">
        <f t="shared" si="18"/>
        <v>N/A</v>
      </c>
      <c r="Y200" s="422">
        <f t="shared" si="19"/>
        <v>0</v>
      </c>
      <c r="AA200" s="426" t="b">
        <f t="shared" ref="AA200:AA223" si="20">AND(AB200:AF200)</f>
        <v>0</v>
      </c>
      <c r="AB200" s="426" t="b">
        <f>OR('AM23.Summary'!C$14="",'AM23.Summary'!C$14="Can Be Either",AND('AM23.Summary'!C$14="Must Be Structural",O200="Structural"),AND('AM23.Summary'!C$14="Must be Contractual",O200="Contractual"))</f>
        <v>1</v>
      </c>
      <c r="AC200" s="426" t="b">
        <f>OR('AM23.Summary'!C$15="",'AM23.Summary'!C$15="Can Be Y or N",AND('AM23.Summary'!C$15="Must Be Y",P200="Y"),AND('AM23.Summary'!C$15="Must be N",P200="N"))</f>
        <v>0</v>
      </c>
      <c r="AD200" s="426" t="b">
        <f>OR('AM23.Summary'!C$16="",'AM23.Summary'!C$16="Can Be Y or N",AND('AM23.Summary'!C$16="Must Be Y",Q200="Y"),AND('AM23.Summary'!C$16="Must be N",Q200="N"))</f>
        <v>0</v>
      </c>
      <c r="AE200" s="426" t="b">
        <f>OR('AM23.Summary'!C$17="",'AM23.Summary'!C$17="Can Be Y or N",AND('AM23.Summary'!C$17="Must Be Y",R200="Y"),AND('AM23.Summary'!C$17="Must be N",R200="N"))</f>
        <v>0</v>
      </c>
      <c r="AF200" s="426" t="b">
        <f>OR('AM23.Summary'!C$18="",'AM23.Summary'!C$18="Can Be Y or N",AND('AM23.Summary'!C$18="Must Be Y",S200="Y"),AND('AM23.Summary'!C$18="Must be N",S200="N"))</f>
        <v>1</v>
      </c>
      <c r="AG200" s="426" t="b">
        <f>OR('AM23.Summary'!C$19="",'AM23.Summary'!C$19="Can Be Y or N",AND('AM23.Summary'!C$19="Must Be Y",S200="Y"),AND('AM23.Summary'!C$19="Must be N",S200="N"))</f>
        <v>0</v>
      </c>
      <c r="AH200" s="426" t="b">
        <f>OR('AM23.Summary'!C$20="",'AM23.Summary'!C$20="Can Be Y or N",AND('AM23.Summary'!C$20="Must Be Y",S200="Y"),AND('AM23.Summary'!C$20="Must be N",S200="N"))</f>
        <v>0</v>
      </c>
      <c r="AI200" s="426" t="b">
        <f>OR('AM23.Summary'!C$21="",'AM23.Summary'!C$21="Can Be Y or N",AND('AM23.Summary'!C$21="Must Be Y",S200="Y"),AND('AM23.Summary'!C$21="Must be N",S200="N"))</f>
        <v>1</v>
      </c>
      <c r="AJ200" s="426" t="b">
        <f>OR('AM23.Summary'!C$22="",'AM23.Summary'!C$22="Can Be Y or N",AND('AM23.Summary'!C$22="Must Be Y",S200="Y"),AND('AM23.Summary'!C$22="Must be N",S200="N"))</f>
        <v>1</v>
      </c>
    </row>
    <row r="201" spans="1:36" x14ac:dyDescent="0.2">
      <c r="A201" s="46">
        <v>195</v>
      </c>
      <c r="B201" s="409" t="str">
        <f>IFERROR(VLOOKUP(C201,'AM23.Entity Input'!D$18:F$1017,3,FALSE),"")</f>
        <v/>
      </c>
      <c r="C201" s="410"/>
      <c r="D201" s="379"/>
      <c r="E201" s="410"/>
      <c r="F201" s="411" t="str">
        <f>IFERROR(VLOOKUP(C201,'AM23.Entity Input'!D$18:G$1017,4,FALSE),"")</f>
        <v/>
      </c>
      <c r="G201" s="410"/>
      <c r="H201" s="410"/>
      <c r="I201" s="412"/>
      <c r="J201" s="379"/>
      <c r="K201" s="412"/>
      <c r="L201" s="412"/>
      <c r="M201" s="413">
        <f>IF(AND(J201="Y",OR(B201="Surplus Notes (or similar)",IFERROR(100%=VLOOKUP(D201,'AM23.Param'!$C$61:$P$114, COLUMNS('AM23.Param'!$C$60:$H$60), FALSE),FALSE))),L201,0)</f>
        <v>0</v>
      </c>
      <c r="O201" s="421"/>
      <c r="P201" s="421"/>
      <c r="Q201" s="421"/>
      <c r="R201" s="421"/>
      <c r="S201" s="421"/>
      <c r="T201" s="421"/>
      <c r="U201" s="421"/>
      <c r="V201" s="421"/>
      <c r="W201" s="421"/>
      <c r="X201" s="422" t="str">
        <f t="shared" si="18"/>
        <v>N/A</v>
      </c>
      <c r="Y201" s="422">
        <f t="shared" si="19"/>
        <v>0</v>
      </c>
      <c r="AA201" s="426" t="b">
        <f t="shared" si="20"/>
        <v>0</v>
      </c>
      <c r="AB201" s="426" t="b">
        <f>OR('AM23.Summary'!C$14="",'AM23.Summary'!C$14="Can Be Either",AND('AM23.Summary'!C$14="Must Be Structural",O201="Structural"),AND('AM23.Summary'!C$14="Must be Contractual",O201="Contractual"))</f>
        <v>1</v>
      </c>
      <c r="AC201" s="426" t="b">
        <f>OR('AM23.Summary'!C$15="",'AM23.Summary'!C$15="Can Be Y or N",AND('AM23.Summary'!C$15="Must Be Y",P201="Y"),AND('AM23.Summary'!C$15="Must be N",P201="N"))</f>
        <v>0</v>
      </c>
      <c r="AD201" s="426" t="b">
        <f>OR('AM23.Summary'!C$16="",'AM23.Summary'!C$16="Can Be Y or N",AND('AM23.Summary'!C$16="Must Be Y",Q201="Y"),AND('AM23.Summary'!C$16="Must be N",Q201="N"))</f>
        <v>0</v>
      </c>
      <c r="AE201" s="426" t="b">
        <f>OR('AM23.Summary'!C$17="",'AM23.Summary'!C$17="Can Be Y or N",AND('AM23.Summary'!C$17="Must Be Y",R201="Y"),AND('AM23.Summary'!C$17="Must be N",R201="N"))</f>
        <v>0</v>
      </c>
      <c r="AF201" s="426" t="b">
        <f>OR('AM23.Summary'!C$18="",'AM23.Summary'!C$18="Can Be Y or N",AND('AM23.Summary'!C$18="Must Be Y",S201="Y"),AND('AM23.Summary'!C$18="Must be N",S201="N"))</f>
        <v>1</v>
      </c>
      <c r="AG201" s="426" t="b">
        <f>OR('AM23.Summary'!C$19="",'AM23.Summary'!C$19="Can Be Y or N",AND('AM23.Summary'!C$19="Must Be Y",S201="Y"),AND('AM23.Summary'!C$19="Must be N",S201="N"))</f>
        <v>0</v>
      </c>
      <c r="AH201" s="426" t="b">
        <f>OR('AM23.Summary'!C$20="",'AM23.Summary'!C$20="Can Be Y or N",AND('AM23.Summary'!C$20="Must Be Y",S201="Y"),AND('AM23.Summary'!C$20="Must be N",S201="N"))</f>
        <v>0</v>
      </c>
      <c r="AI201" s="426" t="b">
        <f>OR('AM23.Summary'!C$21="",'AM23.Summary'!C$21="Can Be Y or N",AND('AM23.Summary'!C$21="Must Be Y",S201="Y"),AND('AM23.Summary'!C$21="Must be N",S201="N"))</f>
        <v>1</v>
      </c>
      <c r="AJ201" s="426" t="b">
        <f>OR('AM23.Summary'!C$22="",'AM23.Summary'!C$22="Can Be Y or N",AND('AM23.Summary'!C$22="Must Be Y",S201="Y"),AND('AM23.Summary'!C$22="Must be N",S201="N"))</f>
        <v>1</v>
      </c>
    </row>
    <row r="202" spans="1:36" x14ac:dyDescent="0.2">
      <c r="A202" s="46">
        <v>196</v>
      </c>
      <c r="B202" s="409" t="str">
        <f>IFERROR(VLOOKUP(C202,'AM23.Entity Input'!D$18:F$1017,3,FALSE),"")</f>
        <v/>
      </c>
      <c r="C202" s="410"/>
      <c r="D202" s="379"/>
      <c r="E202" s="410"/>
      <c r="F202" s="411" t="str">
        <f>IFERROR(VLOOKUP(C202,'AM23.Entity Input'!D$18:G$1017,4,FALSE),"")</f>
        <v/>
      </c>
      <c r="G202" s="410"/>
      <c r="H202" s="410"/>
      <c r="I202" s="412"/>
      <c r="J202" s="379"/>
      <c r="K202" s="412"/>
      <c r="L202" s="412"/>
      <c r="M202" s="413">
        <f>IF(AND(J202="Y",OR(B202="Surplus Notes (or similar)",IFERROR(100%=VLOOKUP(D202,'AM23.Param'!$C$61:$P$114, COLUMNS('AM23.Param'!$C$60:$H$60), FALSE),FALSE))),L202,0)</f>
        <v>0</v>
      </c>
      <c r="O202" s="421"/>
      <c r="P202" s="421"/>
      <c r="Q202" s="421"/>
      <c r="R202" s="421"/>
      <c r="S202" s="421"/>
      <c r="T202" s="421"/>
      <c r="U202" s="421"/>
      <c r="V202" s="421"/>
      <c r="W202" s="421"/>
      <c r="X202" s="422" t="str">
        <f t="shared" si="18"/>
        <v>N/A</v>
      </c>
      <c r="Y202" s="422">
        <f t="shared" si="19"/>
        <v>0</v>
      </c>
      <c r="AA202" s="426" t="b">
        <f t="shared" si="20"/>
        <v>0</v>
      </c>
      <c r="AB202" s="426" t="b">
        <f>OR('AM23.Summary'!C$14="",'AM23.Summary'!C$14="Can Be Either",AND('AM23.Summary'!C$14="Must Be Structural",O202="Structural"),AND('AM23.Summary'!C$14="Must be Contractual",O202="Contractual"))</f>
        <v>1</v>
      </c>
      <c r="AC202" s="426" t="b">
        <f>OR('AM23.Summary'!C$15="",'AM23.Summary'!C$15="Can Be Y or N",AND('AM23.Summary'!C$15="Must Be Y",P202="Y"),AND('AM23.Summary'!C$15="Must be N",P202="N"))</f>
        <v>0</v>
      </c>
      <c r="AD202" s="426" t="b">
        <f>OR('AM23.Summary'!C$16="",'AM23.Summary'!C$16="Can Be Y or N",AND('AM23.Summary'!C$16="Must Be Y",Q202="Y"),AND('AM23.Summary'!C$16="Must be N",Q202="N"))</f>
        <v>0</v>
      </c>
      <c r="AE202" s="426" t="b">
        <f>OR('AM23.Summary'!C$17="",'AM23.Summary'!C$17="Can Be Y or N",AND('AM23.Summary'!C$17="Must Be Y",R202="Y"),AND('AM23.Summary'!C$17="Must be N",R202="N"))</f>
        <v>0</v>
      </c>
      <c r="AF202" s="426" t="b">
        <f>OR('AM23.Summary'!C$18="",'AM23.Summary'!C$18="Can Be Y or N",AND('AM23.Summary'!C$18="Must Be Y",S202="Y"),AND('AM23.Summary'!C$18="Must be N",S202="N"))</f>
        <v>1</v>
      </c>
      <c r="AG202" s="426" t="b">
        <f>OR('AM23.Summary'!C$19="",'AM23.Summary'!C$19="Can Be Y or N",AND('AM23.Summary'!C$19="Must Be Y",S202="Y"),AND('AM23.Summary'!C$19="Must be N",S202="N"))</f>
        <v>0</v>
      </c>
      <c r="AH202" s="426" t="b">
        <f>OR('AM23.Summary'!C$20="",'AM23.Summary'!C$20="Can Be Y or N",AND('AM23.Summary'!C$20="Must Be Y",S202="Y"),AND('AM23.Summary'!C$20="Must be N",S202="N"))</f>
        <v>0</v>
      </c>
      <c r="AI202" s="426" t="b">
        <f>OR('AM23.Summary'!C$21="",'AM23.Summary'!C$21="Can Be Y or N",AND('AM23.Summary'!C$21="Must Be Y",S202="Y"),AND('AM23.Summary'!C$21="Must be N",S202="N"))</f>
        <v>1</v>
      </c>
      <c r="AJ202" s="426" t="b">
        <f>OR('AM23.Summary'!C$22="",'AM23.Summary'!C$22="Can Be Y or N",AND('AM23.Summary'!C$22="Must Be Y",S202="Y"),AND('AM23.Summary'!C$22="Must be N",S202="N"))</f>
        <v>1</v>
      </c>
    </row>
    <row r="203" spans="1:36" x14ac:dyDescent="0.2">
      <c r="A203" s="46">
        <v>197</v>
      </c>
      <c r="B203" s="409" t="str">
        <f>IFERROR(VLOOKUP(C203,'AM23.Entity Input'!D$18:F$1017,3,FALSE),"")</f>
        <v/>
      </c>
      <c r="C203" s="410"/>
      <c r="D203" s="379"/>
      <c r="E203" s="410"/>
      <c r="F203" s="411" t="str">
        <f>IFERROR(VLOOKUP(C203,'AM23.Entity Input'!D$18:G$1017,4,FALSE),"")</f>
        <v/>
      </c>
      <c r="G203" s="410"/>
      <c r="H203" s="410"/>
      <c r="I203" s="412"/>
      <c r="J203" s="379"/>
      <c r="K203" s="412"/>
      <c r="L203" s="412"/>
      <c r="M203" s="413">
        <f>IF(AND(J203="Y",OR(B203="Surplus Notes (or similar)",IFERROR(100%=VLOOKUP(D203,'AM23.Param'!$C$61:$P$114, COLUMNS('AM23.Param'!$C$60:$H$60), FALSE),FALSE))),L203,0)</f>
        <v>0</v>
      </c>
      <c r="O203" s="421"/>
      <c r="P203" s="421"/>
      <c r="Q203" s="421"/>
      <c r="R203" s="421"/>
      <c r="S203" s="421"/>
      <c r="T203" s="421"/>
      <c r="U203" s="421"/>
      <c r="V203" s="421"/>
      <c r="W203" s="421"/>
      <c r="X203" s="422" t="str">
        <f t="shared" si="18"/>
        <v>N/A</v>
      </c>
      <c r="Y203" s="422">
        <f t="shared" si="19"/>
        <v>0</v>
      </c>
      <c r="AA203" s="426" t="b">
        <f t="shared" si="20"/>
        <v>0</v>
      </c>
      <c r="AB203" s="426" t="b">
        <f>OR('AM23.Summary'!C$14="",'AM23.Summary'!C$14="Can Be Either",AND('AM23.Summary'!C$14="Must Be Structural",O203="Structural"),AND('AM23.Summary'!C$14="Must be Contractual",O203="Contractual"))</f>
        <v>1</v>
      </c>
      <c r="AC203" s="426" t="b">
        <f>OR('AM23.Summary'!C$15="",'AM23.Summary'!C$15="Can Be Y or N",AND('AM23.Summary'!C$15="Must Be Y",P203="Y"),AND('AM23.Summary'!C$15="Must be N",P203="N"))</f>
        <v>0</v>
      </c>
      <c r="AD203" s="426" t="b">
        <f>OR('AM23.Summary'!C$16="",'AM23.Summary'!C$16="Can Be Y or N",AND('AM23.Summary'!C$16="Must Be Y",Q203="Y"),AND('AM23.Summary'!C$16="Must be N",Q203="N"))</f>
        <v>0</v>
      </c>
      <c r="AE203" s="426" t="b">
        <f>OR('AM23.Summary'!C$17="",'AM23.Summary'!C$17="Can Be Y or N",AND('AM23.Summary'!C$17="Must Be Y",R203="Y"),AND('AM23.Summary'!C$17="Must be N",R203="N"))</f>
        <v>0</v>
      </c>
      <c r="AF203" s="426" t="b">
        <f>OR('AM23.Summary'!C$18="",'AM23.Summary'!C$18="Can Be Y or N",AND('AM23.Summary'!C$18="Must Be Y",S203="Y"),AND('AM23.Summary'!C$18="Must be N",S203="N"))</f>
        <v>1</v>
      </c>
      <c r="AG203" s="426" t="b">
        <f>OR('AM23.Summary'!C$19="",'AM23.Summary'!C$19="Can Be Y or N",AND('AM23.Summary'!C$19="Must Be Y",S203="Y"),AND('AM23.Summary'!C$19="Must be N",S203="N"))</f>
        <v>0</v>
      </c>
      <c r="AH203" s="426" t="b">
        <f>OR('AM23.Summary'!C$20="",'AM23.Summary'!C$20="Can Be Y or N",AND('AM23.Summary'!C$20="Must Be Y",S203="Y"),AND('AM23.Summary'!C$20="Must be N",S203="N"))</f>
        <v>0</v>
      </c>
      <c r="AI203" s="426" t="b">
        <f>OR('AM23.Summary'!C$21="",'AM23.Summary'!C$21="Can Be Y or N",AND('AM23.Summary'!C$21="Must Be Y",S203="Y"),AND('AM23.Summary'!C$21="Must be N",S203="N"))</f>
        <v>1</v>
      </c>
      <c r="AJ203" s="426" t="b">
        <f>OR('AM23.Summary'!C$22="",'AM23.Summary'!C$22="Can Be Y or N",AND('AM23.Summary'!C$22="Must Be Y",S203="Y"),AND('AM23.Summary'!C$22="Must be N",S203="N"))</f>
        <v>1</v>
      </c>
    </row>
    <row r="204" spans="1:36" x14ac:dyDescent="0.2">
      <c r="A204" s="46">
        <v>198</v>
      </c>
      <c r="B204" s="409" t="str">
        <f>IFERROR(VLOOKUP(C204,'AM23.Entity Input'!D$18:F$1017,3,FALSE),"")</f>
        <v/>
      </c>
      <c r="C204" s="410"/>
      <c r="D204" s="379"/>
      <c r="E204" s="410"/>
      <c r="F204" s="411" t="str">
        <f>IFERROR(VLOOKUP(C204,'AM23.Entity Input'!D$18:G$1017,4,FALSE),"")</f>
        <v/>
      </c>
      <c r="G204" s="410"/>
      <c r="H204" s="410"/>
      <c r="I204" s="412"/>
      <c r="J204" s="379"/>
      <c r="K204" s="412"/>
      <c r="L204" s="412"/>
      <c r="M204" s="413">
        <f>IF(AND(J204="Y",OR(B204="Surplus Notes (or similar)",IFERROR(100%=VLOOKUP(D204,'AM23.Param'!$C$61:$P$114, COLUMNS('AM23.Param'!$C$60:$H$60), FALSE),FALSE))),L204,0)</f>
        <v>0</v>
      </c>
      <c r="O204" s="421"/>
      <c r="P204" s="421"/>
      <c r="Q204" s="421"/>
      <c r="R204" s="421"/>
      <c r="S204" s="421"/>
      <c r="T204" s="421"/>
      <c r="U204" s="421"/>
      <c r="V204" s="421"/>
      <c r="W204" s="421"/>
      <c r="X204" s="422" t="str">
        <f t="shared" si="18"/>
        <v>N/A</v>
      </c>
      <c r="Y204" s="422">
        <f t="shared" si="19"/>
        <v>0</v>
      </c>
      <c r="AA204" s="426" t="b">
        <f t="shared" si="20"/>
        <v>0</v>
      </c>
      <c r="AB204" s="426" t="b">
        <f>OR('AM23.Summary'!C$14="",'AM23.Summary'!C$14="Can Be Either",AND('AM23.Summary'!C$14="Must Be Structural",O204="Structural"),AND('AM23.Summary'!C$14="Must be Contractual",O204="Contractual"))</f>
        <v>1</v>
      </c>
      <c r="AC204" s="426" t="b">
        <f>OR('AM23.Summary'!C$15="",'AM23.Summary'!C$15="Can Be Y or N",AND('AM23.Summary'!C$15="Must Be Y",P204="Y"),AND('AM23.Summary'!C$15="Must be N",P204="N"))</f>
        <v>0</v>
      </c>
      <c r="AD204" s="426" t="b">
        <f>OR('AM23.Summary'!C$16="",'AM23.Summary'!C$16="Can Be Y or N",AND('AM23.Summary'!C$16="Must Be Y",Q204="Y"),AND('AM23.Summary'!C$16="Must be N",Q204="N"))</f>
        <v>0</v>
      </c>
      <c r="AE204" s="426" t="b">
        <f>OR('AM23.Summary'!C$17="",'AM23.Summary'!C$17="Can Be Y or N",AND('AM23.Summary'!C$17="Must Be Y",R204="Y"),AND('AM23.Summary'!C$17="Must be N",R204="N"))</f>
        <v>0</v>
      </c>
      <c r="AF204" s="426" t="b">
        <f>OR('AM23.Summary'!C$18="",'AM23.Summary'!C$18="Can Be Y or N",AND('AM23.Summary'!C$18="Must Be Y",S204="Y"),AND('AM23.Summary'!C$18="Must be N",S204="N"))</f>
        <v>1</v>
      </c>
      <c r="AG204" s="426" t="b">
        <f>OR('AM23.Summary'!C$19="",'AM23.Summary'!C$19="Can Be Y or N",AND('AM23.Summary'!C$19="Must Be Y",S204="Y"),AND('AM23.Summary'!C$19="Must be N",S204="N"))</f>
        <v>0</v>
      </c>
      <c r="AH204" s="426" t="b">
        <f>OR('AM23.Summary'!C$20="",'AM23.Summary'!C$20="Can Be Y or N",AND('AM23.Summary'!C$20="Must Be Y",S204="Y"),AND('AM23.Summary'!C$20="Must be N",S204="N"))</f>
        <v>0</v>
      </c>
      <c r="AI204" s="426" t="b">
        <f>OR('AM23.Summary'!C$21="",'AM23.Summary'!C$21="Can Be Y or N",AND('AM23.Summary'!C$21="Must Be Y",S204="Y"),AND('AM23.Summary'!C$21="Must be N",S204="N"))</f>
        <v>1</v>
      </c>
      <c r="AJ204" s="426" t="b">
        <f>OR('AM23.Summary'!C$22="",'AM23.Summary'!C$22="Can Be Y or N",AND('AM23.Summary'!C$22="Must Be Y",S204="Y"),AND('AM23.Summary'!C$22="Must be N",S204="N"))</f>
        <v>1</v>
      </c>
    </row>
    <row r="205" spans="1:36" x14ac:dyDescent="0.2">
      <c r="A205" s="46">
        <v>199</v>
      </c>
      <c r="B205" s="409" t="str">
        <f>IFERROR(VLOOKUP(C205,'AM23.Entity Input'!D$18:F$1017,3,FALSE),"")</f>
        <v/>
      </c>
      <c r="C205" s="410"/>
      <c r="D205" s="379"/>
      <c r="E205" s="410"/>
      <c r="F205" s="411" t="str">
        <f>IFERROR(VLOOKUP(C205,'AM23.Entity Input'!D$18:G$1017,4,FALSE),"")</f>
        <v/>
      </c>
      <c r="G205" s="410"/>
      <c r="H205" s="410"/>
      <c r="I205" s="412"/>
      <c r="J205" s="379"/>
      <c r="K205" s="412"/>
      <c r="L205" s="412"/>
      <c r="M205" s="413">
        <f>IF(AND(J205="Y",OR(B205="Surplus Notes (or similar)",IFERROR(100%=VLOOKUP(D205,'AM23.Param'!$C$61:$P$114, COLUMNS('AM23.Param'!$C$60:$H$60), FALSE),FALSE))),L205,0)</f>
        <v>0</v>
      </c>
      <c r="O205" s="421"/>
      <c r="P205" s="421"/>
      <c r="Q205" s="421"/>
      <c r="R205" s="421"/>
      <c r="S205" s="421"/>
      <c r="T205" s="421"/>
      <c r="U205" s="421"/>
      <c r="V205" s="421"/>
      <c r="W205" s="421"/>
      <c r="X205" s="422" t="str">
        <f t="shared" si="18"/>
        <v>N/A</v>
      </c>
      <c r="Y205" s="422">
        <f t="shared" si="19"/>
        <v>0</v>
      </c>
      <c r="AA205" s="426" t="b">
        <f t="shared" si="20"/>
        <v>0</v>
      </c>
      <c r="AB205" s="426" t="b">
        <f>OR('AM23.Summary'!C$14="",'AM23.Summary'!C$14="Can Be Either",AND('AM23.Summary'!C$14="Must Be Structural",O205="Structural"),AND('AM23.Summary'!C$14="Must be Contractual",O205="Contractual"))</f>
        <v>1</v>
      </c>
      <c r="AC205" s="426" t="b">
        <f>OR('AM23.Summary'!C$15="",'AM23.Summary'!C$15="Can Be Y or N",AND('AM23.Summary'!C$15="Must Be Y",P205="Y"),AND('AM23.Summary'!C$15="Must be N",P205="N"))</f>
        <v>0</v>
      </c>
      <c r="AD205" s="426" t="b">
        <f>OR('AM23.Summary'!C$16="",'AM23.Summary'!C$16="Can Be Y or N",AND('AM23.Summary'!C$16="Must Be Y",Q205="Y"),AND('AM23.Summary'!C$16="Must be N",Q205="N"))</f>
        <v>0</v>
      </c>
      <c r="AE205" s="426" t="b">
        <f>OR('AM23.Summary'!C$17="",'AM23.Summary'!C$17="Can Be Y or N",AND('AM23.Summary'!C$17="Must Be Y",R205="Y"),AND('AM23.Summary'!C$17="Must be N",R205="N"))</f>
        <v>0</v>
      </c>
      <c r="AF205" s="426" t="b">
        <f>OR('AM23.Summary'!C$18="",'AM23.Summary'!C$18="Can Be Y or N",AND('AM23.Summary'!C$18="Must Be Y",S205="Y"),AND('AM23.Summary'!C$18="Must be N",S205="N"))</f>
        <v>1</v>
      </c>
      <c r="AG205" s="426" t="b">
        <f>OR('AM23.Summary'!C$19="",'AM23.Summary'!C$19="Can Be Y or N",AND('AM23.Summary'!C$19="Must Be Y",S205="Y"),AND('AM23.Summary'!C$19="Must be N",S205="N"))</f>
        <v>0</v>
      </c>
      <c r="AH205" s="426" t="b">
        <f>OR('AM23.Summary'!C$20="",'AM23.Summary'!C$20="Can Be Y or N",AND('AM23.Summary'!C$20="Must Be Y",S205="Y"),AND('AM23.Summary'!C$20="Must be N",S205="N"))</f>
        <v>0</v>
      </c>
      <c r="AI205" s="426" t="b">
        <f>OR('AM23.Summary'!C$21="",'AM23.Summary'!C$21="Can Be Y or N",AND('AM23.Summary'!C$21="Must Be Y",S205="Y"),AND('AM23.Summary'!C$21="Must be N",S205="N"))</f>
        <v>1</v>
      </c>
      <c r="AJ205" s="426" t="b">
        <f>OR('AM23.Summary'!C$22="",'AM23.Summary'!C$22="Can Be Y or N",AND('AM23.Summary'!C$22="Must Be Y",S205="Y"),AND('AM23.Summary'!C$22="Must be N",S205="N"))</f>
        <v>1</v>
      </c>
    </row>
    <row r="206" spans="1:36" x14ac:dyDescent="0.2">
      <c r="A206" s="46">
        <v>200</v>
      </c>
      <c r="B206" s="409" t="str">
        <f>IFERROR(VLOOKUP(C206,'AM23.Entity Input'!D$18:F$1017,3,FALSE),"")</f>
        <v/>
      </c>
      <c r="C206" s="410"/>
      <c r="D206" s="379"/>
      <c r="E206" s="410"/>
      <c r="F206" s="411" t="str">
        <f>IFERROR(VLOOKUP(C206,'AM23.Entity Input'!D$18:G$1017,4,FALSE),"")</f>
        <v/>
      </c>
      <c r="G206" s="410"/>
      <c r="H206" s="410"/>
      <c r="I206" s="412"/>
      <c r="J206" s="379"/>
      <c r="K206" s="412"/>
      <c r="L206" s="412"/>
      <c r="M206" s="413">
        <f>IF(AND(J206="Y",OR(B206="Surplus Notes (or similar)",IFERROR(100%=VLOOKUP(D206,'AM23.Param'!$C$61:$P$114, COLUMNS('AM23.Param'!$C$60:$H$60), FALSE),FALSE))),L206,0)</f>
        <v>0</v>
      </c>
      <c r="O206" s="421"/>
      <c r="P206" s="421"/>
      <c r="Q206" s="421"/>
      <c r="R206" s="421"/>
      <c r="S206" s="421"/>
      <c r="T206" s="421"/>
      <c r="U206" s="421"/>
      <c r="V206" s="421"/>
      <c r="W206" s="421"/>
      <c r="X206" s="422" t="str">
        <f t="shared" si="18"/>
        <v>N/A</v>
      </c>
      <c r="Y206" s="422">
        <f t="shared" si="19"/>
        <v>0</v>
      </c>
      <c r="AA206" s="426" t="b">
        <f t="shared" si="20"/>
        <v>0</v>
      </c>
      <c r="AB206" s="426" t="b">
        <f>OR('AM23.Summary'!C$14="",'AM23.Summary'!C$14="Can Be Either",AND('AM23.Summary'!C$14="Must Be Structural",O206="Structural"),AND('AM23.Summary'!C$14="Must be Contractual",O206="Contractual"))</f>
        <v>1</v>
      </c>
      <c r="AC206" s="426" t="b">
        <f>OR('AM23.Summary'!C$15="",'AM23.Summary'!C$15="Can Be Y or N",AND('AM23.Summary'!C$15="Must Be Y",P206="Y"),AND('AM23.Summary'!C$15="Must be N",P206="N"))</f>
        <v>0</v>
      </c>
      <c r="AD206" s="426" t="b">
        <f>OR('AM23.Summary'!C$16="",'AM23.Summary'!C$16="Can Be Y or N",AND('AM23.Summary'!C$16="Must Be Y",Q206="Y"),AND('AM23.Summary'!C$16="Must be N",Q206="N"))</f>
        <v>0</v>
      </c>
      <c r="AE206" s="426" t="b">
        <f>OR('AM23.Summary'!C$17="",'AM23.Summary'!C$17="Can Be Y or N",AND('AM23.Summary'!C$17="Must Be Y",R206="Y"),AND('AM23.Summary'!C$17="Must be N",R206="N"))</f>
        <v>0</v>
      </c>
      <c r="AF206" s="426" t="b">
        <f>OR('AM23.Summary'!C$18="",'AM23.Summary'!C$18="Can Be Y or N",AND('AM23.Summary'!C$18="Must Be Y",S206="Y"),AND('AM23.Summary'!C$18="Must be N",S206="N"))</f>
        <v>1</v>
      </c>
      <c r="AG206" s="426" t="b">
        <f>OR('AM23.Summary'!C$19="",'AM23.Summary'!C$19="Can Be Y or N",AND('AM23.Summary'!C$19="Must Be Y",S206="Y"),AND('AM23.Summary'!C$19="Must be N",S206="N"))</f>
        <v>0</v>
      </c>
      <c r="AH206" s="426" t="b">
        <f>OR('AM23.Summary'!C$20="",'AM23.Summary'!C$20="Can Be Y or N",AND('AM23.Summary'!C$20="Must Be Y",S206="Y"),AND('AM23.Summary'!C$20="Must be N",S206="N"))</f>
        <v>0</v>
      </c>
      <c r="AI206" s="426" t="b">
        <f>OR('AM23.Summary'!C$21="",'AM23.Summary'!C$21="Can Be Y or N",AND('AM23.Summary'!C$21="Must Be Y",S206="Y"),AND('AM23.Summary'!C$21="Must be N",S206="N"))</f>
        <v>1</v>
      </c>
      <c r="AJ206" s="426" t="b">
        <f>OR('AM23.Summary'!C$22="",'AM23.Summary'!C$22="Can Be Y or N",AND('AM23.Summary'!C$22="Must Be Y",S206="Y"),AND('AM23.Summary'!C$22="Must be N",S206="N"))</f>
        <v>1</v>
      </c>
    </row>
    <row r="207" spans="1:36" x14ac:dyDescent="0.2">
      <c r="A207" s="46">
        <v>201</v>
      </c>
      <c r="B207" s="409" t="str">
        <f>IFERROR(VLOOKUP(C207,'AM23.Entity Input'!D$18:F$1017,3,FALSE),"")</f>
        <v/>
      </c>
      <c r="C207" s="410"/>
      <c r="D207" s="379"/>
      <c r="E207" s="410"/>
      <c r="F207" s="411" t="str">
        <f>IFERROR(VLOOKUP(C207,'AM23.Entity Input'!D$18:G$1017,4,FALSE),"")</f>
        <v/>
      </c>
      <c r="G207" s="410"/>
      <c r="H207" s="410"/>
      <c r="I207" s="412"/>
      <c r="J207" s="379"/>
      <c r="K207" s="412"/>
      <c r="L207" s="412"/>
      <c r="M207" s="413">
        <f>IF(AND(J207="Y",OR(B207="Surplus Notes (or similar)",IFERROR(100%=VLOOKUP(D207,'AM23.Param'!$C$61:$P$114, COLUMNS('AM23.Param'!$C$60:$H$60), FALSE),FALSE))),L207,0)</f>
        <v>0</v>
      </c>
      <c r="O207" s="421"/>
      <c r="P207" s="421"/>
      <c r="Q207" s="421"/>
      <c r="R207" s="421"/>
      <c r="S207" s="421"/>
      <c r="T207" s="421"/>
      <c r="U207" s="421"/>
      <c r="V207" s="421"/>
      <c r="W207" s="421"/>
      <c r="X207" s="422" t="str">
        <f t="shared" si="18"/>
        <v>N/A</v>
      </c>
      <c r="Y207" s="422">
        <f t="shared" si="19"/>
        <v>0</v>
      </c>
      <c r="AA207" s="426" t="b">
        <f t="shared" si="20"/>
        <v>0</v>
      </c>
      <c r="AB207" s="426" t="b">
        <f>OR('AM23.Summary'!C$14="",'AM23.Summary'!C$14="Can Be Either",AND('AM23.Summary'!C$14="Must Be Structural",O207="Structural"),AND('AM23.Summary'!C$14="Must be Contractual",O207="Contractual"))</f>
        <v>1</v>
      </c>
      <c r="AC207" s="426" t="b">
        <f>OR('AM23.Summary'!C$15="",'AM23.Summary'!C$15="Can Be Y or N",AND('AM23.Summary'!C$15="Must Be Y",P207="Y"),AND('AM23.Summary'!C$15="Must be N",P207="N"))</f>
        <v>0</v>
      </c>
      <c r="AD207" s="426" t="b">
        <f>OR('AM23.Summary'!C$16="",'AM23.Summary'!C$16="Can Be Y or N",AND('AM23.Summary'!C$16="Must Be Y",Q207="Y"),AND('AM23.Summary'!C$16="Must be N",Q207="N"))</f>
        <v>0</v>
      </c>
      <c r="AE207" s="426" t="b">
        <f>OR('AM23.Summary'!C$17="",'AM23.Summary'!C$17="Can Be Y or N",AND('AM23.Summary'!C$17="Must Be Y",R207="Y"),AND('AM23.Summary'!C$17="Must be N",R207="N"))</f>
        <v>0</v>
      </c>
      <c r="AF207" s="426" t="b">
        <f>OR('AM23.Summary'!C$18="",'AM23.Summary'!C$18="Can Be Y or N",AND('AM23.Summary'!C$18="Must Be Y",S207="Y"),AND('AM23.Summary'!C$18="Must be N",S207="N"))</f>
        <v>1</v>
      </c>
      <c r="AG207" s="426" t="b">
        <f>OR('AM23.Summary'!C$19="",'AM23.Summary'!C$19="Can Be Y or N",AND('AM23.Summary'!C$19="Must Be Y",S207="Y"),AND('AM23.Summary'!C$19="Must be N",S207="N"))</f>
        <v>0</v>
      </c>
      <c r="AH207" s="426" t="b">
        <f>OR('AM23.Summary'!C$20="",'AM23.Summary'!C$20="Can Be Y or N",AND('AM23.Summary'!C$20="Must Be Y",S207="Y"),AND('AM23.Summary'!C$20="Must be N",S207="N"))</f>
        <v>0</v>
      </c>
      <c r="AI207" s="426" t="b">
        <f>OR('AM23.Summary'!C$21="",'AM23.Summary'!C$21="Can Be Y or N",AND('AM23.Summary'!C$21="Must Be Y",S207="Y"),AND('AM23.Summary'!C$21="Must be N",S207="N"))</f>
        <v>1</v>
      </c>
      <c r="AJ207" s="426" t="b">
        <f>OR('AM23.Summary'!C$22="",'AM23.Summary'!C$22="Can Be Y or N",AND('AM23.Summary'!C$22="Must Be Y",S207="Y"),AND('AM23.Summary'!C$22="Must be N",S207="N"))</f>
        <v>1</v>
      </c>
    </row>
    <row r="208" spans="1:36" x14ac:dyDescent="0.2">
      <c r="A208" s="46">
        <v>202</v>
      </c>
      <c r="B208" s="409" t="str">
        <f>IFERROR(VLOOKUP(C208,'AM23.Entity Input'!D$18:F$1017,3,FALSE),"")</f>
        <v/>
      </c>
      <c r="C208" s="410"/>
      <c r="D208" s="379"/>
      <c r="E208" s="410"/>
      <c r="F208" s="411" t="str">
        <f>IFERROR(VLOOKUP(C208,'AM23.Entity Input'!D$18:G$1017,4,FALSE),"")</f>
        <v/>
      </c>
      <c r="G208" s="410"/>
      <c r="H208" s="410"/>
      <c r="I208" s="412"/>
      <c r="J208" s="379"/>
      <c r="K208" s="412"/>
      <c r="L208" s="412"/>
      <c r="M208" s="413">
        <f>IF(AND(J208="Y",OR(B208="Surplus Notes (or similar)",IFERROR(100%=VLOOKUP(D208,'AM23.Param'!$C$61:$P$114, COLUMNS('AM23.Param'!$C$60:$H$60), FALSE),FALSE))),L208,0)</f>
        <v>0</v>
      </c>
      <c r="O208" s="421"/>
      <c r="P208" s="421"/>
      <c r="Q208" s="421"/>
      <c r="R208" s="421"/>
      <c r="S208" s="421"/>
      <c r="T208" s="421"/>
      <c r="U208" s="421"/>
      <c r="V208" s="421"/>
      <c r="W208" s="421"/>
      <c r="X208" s="422" t="str">
        <f t="shared" si="18"/>
        <v>N/A</v>
      </c>
      <c r="Y208" s="422">
        <f t="shared" si="19"/>
        <v>0</v>
      </c>
      <c r="AA208" s="426" t="b">
        <f t="shared" si="20"/>
        <v>0</v>
      </c>
      <c r="AB208" s="426" t="b">
        <f>OR('AM23.Summary'!C$14="",'AM23.Summary'!C$14="Can Be Either",AND('AM23.Summary'!C$14="Must Be Structural",O208="Structural"),AND('AM23.Summary'!C$14="Must be Contractual",O208="Contractual"))</f>
        <v>1</v>
      </c>
      <c r="AC208" s="426" t="b">
        <f>OR('AM23.Summary'!C$15="",'AM23.Summary'!C$15="Can Be Y or N",AND('AM23.Summary'!C$15="Must Be Y",P208="Y"),AND('AM23.Summary'!C$15="Must be N",P208="N"))</f>
        <v>0</v>
      </c>
      <c r="AD208" s="426" t="b">
        <f>OR('AM23.Summary'!C$16="",'AM23.Summary'!C$16="Can Be Y or N",AND('AM23.Summary'!C$16="Must Be Y",Q208="Y"),AND('AM23.Summary'!C$16="Must be N",Q208="N"))</f>
        <v>0</v>
      </c>
      <c r="AE208" s="426" t="b">
        <f>OR('AM23.Summary'!C$17="",'AM23.Summary'!C$17="Can Be Y or N",AND('AM23.Summary'!C$17="Must Be Y",R208="Y"),AND('AM23.Summary'!C$17="Must be N",R208="N"))</f>
        <v>0</v>
      </c>
      <c r="AF208" s="426" t="b">
        <f>OR('AM23.Summary'!C$18="",'AM23.Summary'!C$18="Can Be Y or N",AND('AM23.Summary'!C$18="Must Be Y",S208="Y"),AND('AM23.Summary'!C$18="Must be N",S208="N"))</f>
        <v>1</v>
      </c>
      <c r="AG208" s="426" t="b">
        <f>OR('AM23.Summary'!C$19="",'AM23.Summary'!C$19="Can Be Y or N",AND('AM23.Summary'!C$19="Must Be Y",S208="Y"),AND('AM23.Summary'!C$19="Must be N",S208="N"))</f>
        <v>0</v>
      </c>
      <c r="AH208" s="426" t="b">
        <f>OR('AM23.Summary'!C$20="",'AM23.Summary'!C$20="Can Be Y or N",AND('AM23.Summary'!C$20="Must Be Y",S208="Y"),AND('AM23.Summary'!C$20="Must be N",S208="N"))</f>
        <v>0</v>
      </c>
      <c r="AI208" s="426" t="b">
        <f>OR('AM23.Summary'!C$21="",'AM23.Summary'!C$21="Can Be Y or N",AND('AM23.Summary'!C$21="Must Be Y",S208="Y"),AND('AM23.Summary'!C$21="Must be N",S208="N"))</f>
        <v>1</v>
      </c>
      <c r="AJ208" s="426" t="b">
        <f>OR('AM23.Summary'!C$22="",'AM23.Summary'!C$22="Can Be Y or N",AND('AM23.Summary'!C$22="Must Be Y",S208="Y"),AND('AM23.Summary'!C$22="Must be N",S208="N"))</f>
        <v>1</v>
      </c>
    </row>
    <row r="209" spans="1:36" x14ac:dyDescent="0.2">
      <c r="A209" s="46">
        <v>203</v>
      </c>
      <c r="B209" s="409" t="str">
        <f>IFERROR(VLOOKUP(C209,'AM23.Entity Input'!D$18:F$1017,3,FALSE),"")</f>
        <v/>
      </c>
      <c r="C209" s="410"/>
      <c r="D209" s="379"/>
      <c r="E209" s="410"/>
      <c r="F209" s="411" t="str">
        <f>IFERROR(VLOOKUP(C209,'AM23.Entity Input'!D$18:G$1017,4,FALSE),"")</f>
        <v/>
      </c>
      <c r="G209" s="410"/>
      <c r="H209" s="410"/>
      <c r="I209" s="412"/>
      <c r="J209" s="379"/>
      <c r="K209" s="412"/>
      <c r="L209" s="412"/>
      <c r="M209" s="413">
        <f>IF(AND(J209="Y",OR(B209="Surplus Notes (or similar)",IFERROR(100%=VLOOKUP(D209,'AM23.Param'!$C$61:$P$114, COLUMNS('AM23.Param'!$C$60:$H$60), FALSE),FALSE))),L209,0)</f>
        <v>0</v>
      </c>
      <c r="O209" s="421"/>
      <c r="P209" s="421"/>
      <c r="Q209" s="421"/>
      <c r="R209" s="421"/>
      <c r="S209" s="421"/>
      <c r="T209" s="421"/>
      <c r="U209" s="421"/>
      <c r="V209" s="421"/>
      <c r="W209" s="421"/>
      <c r="X209" s="422" t="str">
        <f t="shared" si="18"/>
        <v>N/A</v>
      </c>
      <c r="Y209" s="422">
        <f t="shared" si="19"/>
        <v>0</v>
      </c>
      <c r="AA209" s="426" t="b">
        <f t="shared" si="20"/>
        <v>0</v>
      </c>
      <c r="AB209" s="426" t="b">
        <f>OR('AM23.Summary'!C$14="",'AM23.Summary'!C$14="Can Be Either",AND('AM23.Summary'!C$14="Must Be Structural",O209="Structural"),AND('AM23.Summary'!C$14="Must be Contractual",O209="Contractual"))</f>
        <v>1</v>
      </c>
      <c r="AC209" s="426" t="b">
        <f>OR('AM23.Summary'!C$15="",'AM23.Summary'!C$15="Can Be Y or N",AND('AM23.Summary'!C$15="Must Be Y",P209="Y"),AND('AM23.Summary'!C$15="Must be N",P209="N"))</f>
        <v>0</v>
      </c>
      <c r="AD209" s="426" t="b">
        <f>OR('AM23.Summary'!C$16="",'AM23.Summary'!C$16="Can Be Y or N",AND('AM23.Summary'!C$16="Must Be Y",Q209="Y"),AND('AM23.Summary'!C$16="Must be N",Q209="N"))</f>
        <v>0</v>
      </c>
      <c r="AE209" s="426" t="b">
        <f>OR('AM23.Summary'!C$17="",'AM23.Summary'!C$17="Can Be Y or N",AND('AM23.Summary'!C$17="Must Be Y",R209="Y"),AND('AM23.Summary'!C$17="Must be N",R209="N"))</f>
        <v>0</v>
      </c>
      <c r="AF209" s="426" t="b">
        <f>OR('AM23.Summary'!C$18="",'AM23.Summary'!C$18="Can Be Y or N",AND('AM23.Summary'!C$18="Must Be Y",S209="Y"),AND('AM23.Summary'!C$18="Must be N",S209="N"))</f>
        <v>1</v>
      </c>
      <c r="AG209" s="426" t="b">
        <f>OR('AM23.Summary'!C$19="",'AM23.Summary'!C$19="Can Be Y or N",AND('AM23.Summary'!C$19="Must Be Y",S209="Y"),AND('AM23.Summary'!C$19="Must be N",S209="N"))</f>
        <v>0</v>
      </c>
      <c r="AH209" s="426" t="b">
        <f>OR('AM23.Summary'!C$20="",'AM23.Summary'!C$20="Can Be Y or N",AND('AM23.Summary'!C$20="Must Be Y",S209="Y"),AND('AM23.Summary'!C$20="Must be N",S209="N"))</f>
        <v>0</v>
      </c>
      <c r="AI209" s="426" t="b">
        <f>OR('AM23.Summary'!C$21="",'AM23.Summary'!C$21="Can Be Y or N",AND('AM23.Summary'!C$21="Must Be Y",S209="Y"),AND('AM23.Summary'!C$21="Must be N",S209="N"))</f>
        <v>1</v>
      </c>
      <c r="AJ209" s="426" t="b">
        <f>OR('AM23.Summary'!C$22="",'AM23.Summary'!C$22="Can Be Y or N",AND('AM23.Summary'!C$22="Must Be Y",S209="Y"),AND('AM23.Summary'!C$22="Must be N",S209="N"))</f>
        <v>1</v>
      </c>
    </row>
    <row r="210" spans="1:36" x14ac:dyDescent="0.2">
      <c r="A210" s="46">
        <v>204</v>
      </c>
      <c r="B210" s="409" t="str">
        <f>IFERROR(VLOOKUP(C210,'AM23.Entity Input'!D$18:F$1017,3,FALSE),"")</f>
        <v/>
      </c>
      <c r="C210" s="410"/>
      <c r="D210" s="379"/>
      <c r="E210" s="410"/>
      <c r="F210" s="411" t="str">
        <f>IFERROR(VLOOKUP(C210,'AM23.Entity Input'!D$18:G$1017,4,FALSE),"")</f>
        <v/>
      </c>
      <c r="G210" s="410"/>
      <c r="H210" s="410"/>
      <c r="I210" s="412"/>
      <c r="J210" s="379"/>
      <c r="K210" s="412"/>
      <c r="L210" s="412"/>
      <c r="M210" s="413">
        <f>IF(AND(J210="Y",OR(B210="Surplus Notes (or similar)",IFERROR(100%=VLOOKUP(D210,'AM23.Param'!$C$61:$P$114, COLUMNS('AM23.Param'!$C$60:$H$60), FALSE),FALSE))),L210,0)</f>
        <v>0</v>
      </c>
      <c r="O210" s="421"/>
      <c r="P210" s="421"/>
      <c r="Q210" s="421"/>
      <c r="R210" s="421"/>
      <c r="S210" s="421"/>
      <c r="T210" s="421"/>
      <c r="U210" s="421"/>
      <c r="V210" s="421"/>
      <c r="W210" s="421"/>
      <c r="X210" s="422" t="str">
        <f t="shared" si="18"/>
        <v>N/A</v>
      </c>
      <c r="Y210" s="422">
        <f t="shared" si="19"/>
        <v>0</v>
      </c>
      <c r="AA210" s="426" t="b">
        <f t="shared" si="20"/>
        <v>0</v>
      </c>
      <c r="AB210" s="426" t="b">
        <f>OR('AM23.Summary'!C$14="",'AM23.Summary'!C$14="Can Be Either",AND('AM23.Summary'!C$14="Must Be Structural",O210="Structural"),AND('AM23.Summary'!C$14="Must be Contractual",O210="Contractual"))</f>
        <v>1</v>
      </c>
      <c r="AC210" s="426" t="b">
        <f>OR('AM23.Summary'!C$15="",'AM23.Summary'!C$15="Can Be Y or N",AND('AM23.Summary'!C$15="Must Be Y",P210="Y"),AND('AM23.Summary'!C$15="Must be N",P210="N"))</f>
        <v>0</v>
      </c>
      <c r="AD210" s="426" t="b">
        <f>OR('AM23.Summary'!C$16="",'AM23.Summary'!C$16="Can Be Y or N",AND('AM23.Summary'!C$16="Must Be Y",Q210="Y"),AND('AM23.Summary'!C$16="Must be N",Q210="N"))</f>
        <v>0</v>
      </c>
      <c r="AE210" s="426" t="b">
        <f>OR('AM23.Summary'!C$17="",'AM23.Summary'!C$17="Can Be Y or N",AND('AM23.Summary'!C$17="Must Be Y",R210="Y"),AND('AM23.Summary'!C$17="Must be N",R210="N"))</f>
        <v>0</v>
      </c>
      <c r="AF210" s="426" t="b">
        <f>OR('AM23.Summary'!C$18="",'AM23.Summary'!C$18="Can Be Y or N",AND('AM23.Summary'!C$18="Must Be Y",S210="Y"),AND('AM23.Summary'!C$18="Must be N",S210="N"))</f>
        <v>1</v>
      </c>
      <c r="AG210" s="426" t="b">
        <f>OR('AM23.Summary'!C$19="",'AM23.Summary'!C$19="Can Be Y or N",AND('AM23.Summary'!C$19="Must Be Y",S210="Y"),AND('AM23.Summary'!C$19="Must be N",S210="N"))</f>
        <v>0</v>
      </c>
      <c r="AH210" s="426" t="b">
        <f>OR('AM23.Summary'!C$20="",'AM23.Summary'!C$20="Can Be Y or N",AND('AM23.Summary'!C$20="Must Be Y",S210="Y"),AND('AM23.Summary'!C$20="Must be N",S210="N"))</f>
        <v>0</v>
      </c>
      <c r="AI210" s="426" t="b">
        <f>OR('AM23.Summary'!C$21="",'AM23.Summary'!C$21="Can Be Y or N",AND('AM23.Summary'!C$21="Must Be Y",S210="Y"),AND('AM23.Summary'!C$21="Must be N",S210="N"))</f>
        <v>1</v>
      </c>
      <c r="AJ210" s="426" t="b">
        <f>OR('AM23.Summary'!C$22="",'AM23.Summary'!C$22="Can Be Y or N",AND('AM23.Summary'!C$22="Must Be Y",S210="Y"),AND('AM23.Summary'!C$22="Must be N",S210="N"))</f>
        <v>1</v>
      </c>
    </row>
    <row r="211" spans="1:36" x14ac:dyDescent="0.2">
      <c r="A211" s="46">
        <v>205</v>
      </c>
      <c r="B211" s="409" t="str">
        <f>IFERROR(VLOOKUP(C211,'AM23.Entity Input'!D$18:F$1017,3,FALSE),"")</f>
        <v/>
      </c>
      <c r="C211" s="410"/>
      <c r="D211" s="379"/>
      <c r="E211" s="410"/>
      <c r="F211" s="411" t="str">
        <f>IFERROR(VLOOKUP(C211,'AM23.Entity Input'!D$18:G$1017,4,FALSE),"")</f>
        <v/>
      </c>
      <c r="G211" s="410"/>
      <c r="H211" s="410"/>
      <c r="I211" s="412"/>
      <c r="J211" s="379"/>
      <c r="K211" s="412"/>
      <c r="L211" s="412"/>
      <c r="M211" s="413">
        <f>IF(AND(J211="Y",OR(B211="Surplus Notes (or similar)",IFERROR(100%=VLOOKUP(D211,'AM23.Param'!$C$61:$P$114, COLUMNS('AM23.Param'!$C$60:$H$60), FALSE),FALSE))),L211,0)</f>
        <v>0</v>
      </c>
      <c r="O211" s="421"/>
      <c r="P211" s="421"/>
      <c r="Q211" s="421"/>
      <c r="R211" s="421"/>
      <c r="S211" s="421"/>
      <c r="T211" s="421"/>
      <c r="U211" s="421"/>
      <c r="V211" s="421"/>
      <c r="W211" s="421"/>
      <c r="X211" s="422" t="str">
        <f t="shared" si="18"/>
        <v>N/A</v>
      </c>
      <c r="Y211" s="422">
        <f t="shared" si="19"/>
        <v>0</v>
      </c>
      <c r="AA211" s="426" t="b">
        <f t="shared" si="20"/>
        <v>0</v>
      </c>
      <c r="AB211" s="426" t="b">
        <f>OR('AM23.Summary'!C$14="",'AM23.Summary'!C$14="Can Be Either",AND('AM23.Summary'!C$14="Must Be Structural",O211="Structural"),AND('AM23.Summary'!C$14="Must be Contractual",O211="Contractual"))</f>
        <v>1</v>
      </c>
      <c r="AC211" s="426" t="b">
        <f>OR('AM23.Summary'!C$15="",'AM23.Summary'!C$15="Can Be Y or N",AND('AM23.Summary'!C$15="Must Be Y",P211="Y"),AND('AM23.Summary'!C$15="Must be N",P211="N"))</f>
        <v>0</v>
      </c>
      <c r="AD211" s="426" t="b">
        <f>OR('AM23.Summary'!C$16="",'AM23.Summary'!C$16="Can Be Y or N",AND('AM23.Summary'!C$16="Must Be Y",Q211="Y"),AND('AM23.Summary'!C$16="Must be N",Q211="N"))</f>
        <v>0</v>
      </c>
      <c r="AE211" s="426" t="b">
        <f>OR('AM23.Summary'!C$17="",'AM23.Summary'!C$17="Can Be Y or N",AND('AM23.Summary'!C$17="Must Be Y",R211="Y"),AND('AM23.Summary'!C$17="Must be N",R211="N"))</f>
        <v>0</v>
      </c>
      <c r="AF211" s="426" t="b">
        <f>OR('AM23.Summary'!C$18="",'AM23.Summary'!C$18="Can Be Y or N",AND('AM23.Summary'!C$18="Must Be Y",S211="Y"),AND('AM23.Summary'!C$18="Must be N",S211="N"))</f>
        <v>1</v>
      </c>
      <c r="AG211" s="426" t="b">
        <f>OR('AM23.Summary'!C$19="",'AM23.Summary'!C$19="Can Be Y or N",AND('AM23.Summary'!C$19="Must Be Y",S211="Y"),AND('AM23.Summary'!C$19="Must be N",S211="N"))</f>
        <v>0</v>
      </c>
      <c r="AH211" s="426" t="b">
        <f>OR('AM23.Summary'!C$20="",'AM23.Summary'!C$20="Can Be Y or N",AND('AM23.Summary'!C$20="Must Be Y",S211="Y"),AND('AM23.Summary'!C$20="Must be N",S211="N"))</f>
        <v>0</v>
      </c>
      <c r="AI211" s="426" t="b">
        <f>OR('AM23.Summary'!C$21="",'AM23.Summary'!C$21="Can Be Y or N",AND('AM23.Summary'!C$21="Must Be Y",S211="Y"),AND('AM23.Summary'!C$21="Must be N",S211="N"))</f>
        <v>1</v>
      </c>
      <c r="AJ211" s="426" t="b">
        <f>OR('AM23.Summary'!C$22="",'AM23.Summary'!C$22="Can Be Y or N",AND('AM23.Summary'!C$22="Must Be Y",S211="Y"),AND('AM23.Summary'!C$22="Must be N",S211="N"))</f>
        <v>1</v>
      </c>
    </row>
    <row r="212" spans="1:36" x14ac:dyDescent="0.2">
      <c r="A212" s="46">
        <v>206</v>
      </c>
      <c r="B212" s="409" t="str">
        <f>IFERROR(VLOOKUP(C212,'AM23.Entity Input'!D$18:F$1017,3,FALSE),"")</f>
        <v/>
      </c>
      <c r="C212" s="410"/>
      <c r="D212" s="379"/>
      <c r="E212" s="410"/>
      <c r="F212" s="411" t="str">
        <f>IFERROR(VLOOKUP(C212,'AM23.Entity Input'!D$18:G$1017,4,FALSE),"")</f>
        <v/>
      </c>
      <c r="G212" s="410"/>
      <c r="H212" s="410"/>
      <c r="I212" s="412"/>
      <c r="J212" s="379"/>
      <c r="K212" s="412"/>
      <c r="L212" s="412"/>
      <c r="M212" s="413">
        <f>IF(AND(J212="Y",OR(B212="Surplus Notes (or similar)",IFERROR(100%=VLOOKUP(D212,'AM23.Param'!$C$61:$P$114, COLUMNS('AM23.Param'!$C$60:$H$60), FALSE),FALSE))),L212,0)</f>
        <v>0</v>
      </c>
      <c r="O212" s="421"/>
      <c r="P212" s="421"/>
      <c r="Q212" s="421"/>
      <c r="R212" s="421"/>
      <c r="S212" s="421"/>
      <c r="T212" s="421"/>
      <c r="U212" s="421"/>
      <c r="V212" s="421"/>
      <c r="W212" s="421"/>
      <c r="X212" s="422" t="str">
        <f t="shared" si="18"/>
        <v>N/A</v>
      </c>
      <c r="Y212" s="422">
        <f t="shared" si="19"/>
        <v>0</v>
      </c>
      <c r="AA212" s="426" t="b">
        <f t="shared" si="20"/>
        <v>0</v>
      </c>
      <c r="AB212" s="426" t="b">
        <f>OR('AM23.Summary'!C$14="",'AM23.Summary'!C$14="Can Be Either",AND('AM23.Summary'!C$14="Must Be Structural",O212="Structural"),AND('AM23.Summary'!C$14="Must be Contractual",O212="Contractual"))</f>
        <v>1</v>
      </c>
      <c r="AC212" s="426" t="b">
        <f>OR('AM23.Summary'!C$15="",'AM23.Summary'!C$15="Can Be Y or N",AND('AM23.Summary'!C$15="Must Be Y",P212="Y"),AND('AM23.Summary'!C$15="Must be N",P212="N"))</f>
        <v>0</v>
      </c>
      <c r="AD212" s="426" t="b">
        <f>OR('AM23.Summary'!C$16="",'AM23.Summary'!C$16="Can Be Y or N",AND('AM23.Summary'!C$16="Must Be Y",Q212="Y"),AND('AM23.Summary'!C$16="Must be N",Q212="N"))</f>
        <v>0</v>
      </c>
      <c r="AE212" s="426" t="b">
        <f>OR('AM23.Summary'!C$17="",'AM23.Summary'!C$17="Can Be Y or N",AND('AM23.Summary'!C$17="Must Be Y",R212="Y"),AND('AM23.Summary'!C$17="Must be N",R212="N"))</f>
        <v>0</v>
      </c>
      <c r="AF212" s="426" t="b">
        <f>OR('AM23.Summary'!C$18="",'AM23.Summary'!C$18="Can Be Y or N",AND('AM23.Summary'!C$18="Must Be Y",S212="Y"),AND('AM23.Summary'!C$18="Must be N",S212="N"))</f>
        <v>1</v>
      </c>
      <c r="AG212" s="426" t="b">
        <f>OR('AM23.Summary'!C$19="",'AM23.Summary'!C$19="Can Be Y or N",AND('AM23.Summary'!C$19="Must Be Y",S212="Y"),AND('AM23.Summary'!C$19="Must be N",S212="N"))</f>
        <v>0</v>
      </c>
      <c r="AH212" s="426" t="b">
        <f>OR('AM23.Summary'!C$20="",'AM23.Summary'!C$20="Can Be Y or N",AND('AM23.Summary'!C$20="Must Be Y",S212="Y"),AND('AM23.Summary'!C$20="Must be N",S212="N"))</f>
        <v>0</v>
      </c>
      <c r="AI212" s="426" t="b">
        <f>OR('AM23.Summary'!C$21="",'AM23.Summary'!C$21="Can Be Y or N",AND('AM23.Summary'!C$21="Must Be Y",S212="Y"),AND('AM23.Summary'!C$21="Must be N",S212="N"))</f>
        <v>1</v>
      </c>
      <c r="AJ212" s="426" t="b">
        <f>OR('AM23.Summary'!C$22="",'AM23.Summary'!C$22="Can Be Y or N",AND('AM23.Summary'!C$22="Must Be Y",S212="Y"),AND('AM23.Summary'!C$22="Must be N",S212="N"))</f>
        <v>1</v>
      </c>
    </row>
    <row r="213" spans="1:36" x14ac:dyDescent="0.2">
      <c r="A213" s="46">
        <v>207</v>
      </c>
      <c r="B213" s="409" t="str">
        <f>IFERROR(VLOOKUP(C213,'AM23.Entity Input'!D$18:F$1017,3,FALSE),"")</f>
        <v/>
      </c>
      <c r="C213" s="410"/>
      <c r="D213" s="379"/>
      <c r="E213" s="410"/>
      <c r="F213" s="411" t="str">
        <f>IFERROR(VLOOKUP(C213,'AM23.Entity Input'!D$18:G$1017,4,FALSE),"")</f>
        <v/>
      </c>
      <c r="G213" s="410"/>
      <c r="H213" s="410"/>
      <c r="I213" s="412"/>
      <c r="J213" s="379"/>
      <c r="K213" s="412"/>
      <c r="L213" s="412"/>
      <c r="M213" s="413">
        <f>IF(AND(J213="Y",OR(B213="Surplus Notes (or similar)",IFERROR(100%=VLOOKUP(D213,'AM23.Param'!$C$61:$P$114, COLUMNS('AM23.Param'!$C$60:$H$60), FALSE),FALSE))),L213,0)</f>
        <v>0</v>
      </c>
      <c r="O213" s="421"/>
      <c r="P213" s="421"/>
      <c r="Q213" s="421"/>
      <c r="R213" s="421"/>
      <c r="S213" s="421"/>
      <c r="T213" s="421"/>
      <c r="U213" s="421"/>
      <c r="V213" s="421"/>
      <c r="W213" s="421"/>
      <c r="X213" s="422" t="str">
        <f t="shared" si="18"/>
        <v>N/A</v>
      </c>
      <c r="Y213" s="422">
        <f t="shared" si="19"/>
        <v>0</v>
      </c>
      <c r="AA213" s="426" t="b">
        <f t="shared" si="20"/>
        <v>0</v>
      </c>
      <c r="AB213" s="426" t="b">
        <f>OR('AM23.Summary'!C$14="",'AM23.Summary'!C$14="Can Be Either",AND('AM23.Summary'!C$14="Must Be Structural",O213="Structural"),AND('AM23.Summary'!C$14="Must be Contractual",O213="Contractual"))</f>
        <v>1</v>
      </c>
      <c r="AC213" s="426" t="b">
        <f>OR('AM23.Summary'!C$15="",'AM23.Summary'!C$15="Can Be Y or N",AND('AM23.Summary'!C$15="Must Be Y",P213="Y"),AND('AM23.Summary'!C$15="Must be N",P213="N"))</f>
        <v>0</v>
      </c>
      <c r="AD213" s="426" t="b">
        <f>OR('AM23.Summary'!C$16="",'AM23.Summary'!C$16="Can Be Y or N",AND('AM23.Summary'!C$16="Must Be Y",Q213="Y"),AND('AM23.Summary'!C$16="Must be N",Q213="N"))</f>
        <v>0</v>
      </c>
      <c r="AE213" s="426" t="b">
        <f>OR('AM23.Summary'!C$17="",'AM23.Summary'!C$17="Can Be Y or N",AND('AM23.Summary'!C$17="Must Be Y",R213="Y"),AND('AM23.Summary'!C$17="Must be N",R213="N"))</f>
        <v>0</v>
      </c>
      <c r="AF213" s="426" t="b">
        <f>OR('AM23.Summary'!C$18="",'AM23.Summary'!C$18="Can Be Y or N",AND('AM23.Summary'!C$18="Must Be Y",S213="Y"),AND('AM23.Summary'!C$18="Must be N",S213="N"))</f>
        <v>1</v>
      </c>
      <c r="AG213" s="426" t="b">
        <f>OR('AM23.Summary'!C$19="",'AM23.Summary'!C$19="Can Be Y or N",AND('AM23.Summary'!C$19="Must Be Y",S213="Y"),AND('AM23.Summary'!C$19="Must be N",S213="N"))</f>
        <v>0</v>
      </c>
      <c r="AH213" s="426" t="b">
        <f>OR('AM23.Summary'!C$20="",'AM23.Summary'!C$20="Can Be Y or N",AND('AM23.Summary'!C$20="Must Be Y",S213="Y"),AND('AM23.Summary'!C$20="Must be N",S213="N"))</f>
        <v>0</v>
      </c>
      <c r="AI213" s="426" t="b">
        <f>OR('AM23.Summary'!C$21="",'AM23.Summary'!C$21="Can Be Y or N",AND('AM23.Summary'!C$21="Must Be Y",S213="Y"),AND('AM23.Summary'!C$21="Must be N",S213="N"))</f>
        <v>1</v>
      </c>
      <c r="AJ213" s="426" t="b">
        <f>OR('AM23.Summary'!C$22="",'AM23.Summary'!C$22="Can Be Y or N",AND('AM23.Summary'!C$22="Must Be Y",S213="Y"),AND('AM23.Summary'!C$22="Must be N",S213="N"))</f>
        <v>1</v>
      </c>
    </row>
    <row r="214" spans="1:36" x14ac:dyDescent="0.2">
      <c r="A214" s="46">
        <v>208</v>
      </c>
      <c r="B214" s="409" t="str">
        <f>IFERROR(VLOOKUP(C214,'AM23.Entity Input'!D$18:F$1017,3,FALSE),"")</f>
        <v/>
      </c>
      <c r="C214" s="410"/>
      <c r="D214" s="379"/>
      <c r="E214" s="410"/>
      <c r="F214" s="411" t="str">
        <f>IFERROR(VLOOKUP(C214,'AM23.Entity Input'!D$18:G$1017,4,FALSE),"")</f>
        <v/>
      </c>
      <c r="G214" s="410"/>
      <c r="H214" s="410"/>
      <c r="I214" s="412"/>
      <c r="J214" s="379"/>
      <c r="K214" s="412"/>
      <c r="L214" s="412"/>
      <c r="M214" s="413">
        <f>IF(AND(J214="Y",OR(B214="Surplus Notes (or similar)",IFERROR(100%=VLOOKUP(D214,'AM23.Param'!$C$61:$P$114, COLUMNS('AM23.Param'!$C$60:$H$60), FALSE),FALSE))),L214,0)</f>
        <v>0</v>
      </c>
      <c r="O214" s="421"/>
      <c r="P214" s="421"/>
      <c r="Q214" s="421"/>
      <c r="R214" s="421"/>
      <c r="S214" s="421"/>
      <c r="T214" s="421"/>
      <c r="U214" s="421"/>
      <c r="V214" s="421"/>
      <c r="W214" s="421"/>
      <c r="X214" s="422" t="str">
        <f t="shared" si="18"/>
        <v>N/A</v>
      </c>
      <c r="Y214" s="422">
        <f t="shared" si="19"/>
        <v>0</v>
      </c>
      <c r="AA214" s="426" t="b">
        <f t="shared" si="20"/>
        <v>0</v>
      </c>
      <c r="AB214" s="426" t="b">
        <f>OR('AM23.Summary'!C$14="",'AM23.Summary'!C$14="Can Be Either",AND('AM23.Summary'!C$14="Must Be Structural",O214="Structural"),AND('AM23.Summary'!C$14="Must be Contractual",O214="Contractual"))</f>
        <v>1</v>
      </c>
      <c r="AC214" s="426" t="b">
        <f>OR('AM23.Summary'!C$15="",'AM23.Summary'!C$15="Can Be Y or N",AND('AM23.Summary'!C$15="Must Be Y",P214="Y"),AND('AM23.Summary'!C$15="Must be N",P214="N"))</f>
        <v>0</v>
      </c>
      <c r="AD214" s="426" t="b">
        <f>OR('AM23.Summary'!C$16="",'AM23.Summary'!C$16="Can Be Y or N",AND('AM23.Summary'!C$16="Must Be Y",Q214="Y"),AND('AM23.Summary'!C$16="Must be N",Q214="N"))</f>
        <v>0</v>
      </c>
      <c r="AE214" s="426" t="b">
        <f>OR('AM23.Summary'!C$17="",'AM23.Summary'!C$17="Can Be Y or N",AND('AM23.Summary'!C$17="Must Be Y",R214="Y"),AND('AM23.Summary'!C$17="Must be N",R214="N"))</f>
        <v>0</v>
      </c>
      <c r="AF214" s="426" t="b">
        <f>OR('AM23.Summary'!C$18="",'AM23.Summary'!C$18="Can Be Y or N",AND('AM23.Summary'!C$18="Must Be Y",S214="Y"),AND('AM23.Summary'!C$18="Must be N",S214="N"))</f>
        <v>1</v>
      </c>
      <c r="AG214" s="426" t="b">
        <f>OR('AM23.Summary'!C$19="",'AM23.Summary'!C$19="Can Be Y or N",AND('AM23.Summary'!C$19="Must Be Y",S214="Y"),AND('AM23.Summary'!C$19="Must be N",S214="N"))</f>
        <v>0</v>
      </c>
      <c r="AH214" s="426" t="b">
        <f>OR('AM23.Summary'!C$20="",'AM23.Summary'!C$20="Can Be Y or N",AND('AM23.Summary'!C$20="Must Be Y",S214="Y"),AND('AM23.Summary'!C$20="Must be N",S214="N"))</f>
        <v>0</v>
      </c>
      <c r="AI214" s="426" t="b">
        <f>OR('AM23.Summary'!C$21="",'AM23.Summary'!C$21="Can Be Y or N",AND('AM23.Summary'!C$21="Must Be Y",S214="Y"),AND('AM23.Summary'!C$21="Must be N",S214="N"))</f>
        <v>1</v>
      </c>
      <c r="AJ214" s="426" t="b">
        <f>OR('AM23.Summary'!C$22="",'AM23.Summary'!C$22="Can Be Y or N",AND('AM23.Summary'!C$22="Must Be Y",S214="Y"),AND('AM23.Summary'!C$22="Must be N",S214="N"))</f>
        <v>1</v>
      </c>
    </row>
    <row r="215" spans="1:36" x14ac:dyDescent="0.2">
      <c r="A215" s="46">
        <v>209</v>
      </c>
      <c r="B215" s="409" t="str">
        <f>IFERROR(VLOOKUP(C215,'AM23.Entity Input'!D$18:F$1017,3,FALSE),"")</f>
        <v/>
      </c>
      <c r="C215" s="410"/>
      <c r="D215" s="379"/>
      <c r="E215" s="410"/>
      <c r="F215" s="411" t="str">
        <f>IFERROR(VLOOKUP(C215,'AM23.Entity Input'!D$18:G$1017,4,FALSE),"")</f>
        <v/>
      </c>
      <c r="G215" s="410"/>
      <c r="H215" s="410"/>
      <c r="I215" s="412"/>
      <c r="J215" s="379"/>
      <c r="K215" s="412"/>
      <c r="L215" s="412"/>
      <c r="M215" s="413">
        <f>IF(AND(J215="Y",OR(B215="Surplus Notes (or similar)",IFERROR(100%=VLOOKUP(D215,'AM23.Param'!$C$61:$P$114, COLUMNS('AM23.Param'!$C$60:$H$60), FALSE),FALSE))),L215,0)</f>
        <v>0</v>
      </c>
      <c r="O215" s="421"/>
      <c r="P215" s="421"/>
      <c r="Q215" s="421"/>
      <c r="R215" s="421"/>
      <c r="S215" s="421"/>
      <c r="T215" s="421"/>
      <c r="U215" s="421"/>
      <c r="V215" s="421"/>
      <c r="W215" s="421"/>
      <c r="X215" s="422" t="str">
        <f t="shared" si="18"/>
        <v>N/A</v>
      </c>
      <c r="Y215" s="422">
        <f t="shared" si="19"/>
        <v>0</v>
      </c>
      <c r="AA215" s="426" t="b">
        <f t="shared" si="20"/>
        <v>0</v>
      </c>
      <c r="AB215" s="426" t="b">
        <f>OR('AM23.Summary'!C$14="",'AM23.Summary'!C$14="Can Be Either",AND('AM23.Summary'!C$14="Must Be Structural",O215="Structural"),AND('AM23.Summary'!C$14="Must be Contractual",O215="Contractual"))</f>
        <v>1</v>
      </c>
      <c r="AC215" s="426" t="b">
        <f>OR('AM23.Summary'!C$15="",'AM23.Summary'!C$15="Can Be Y or N",AND('AM23.Summary'!C$15="Must Be Y",P215="Y"),AND('AM23.Summary'!C$15="Must be N",P215="N"))</f>
        <v>0</v>
      </c>
      <c r="AD215" s="426" t="b">
        <f>OR('AM23.Summary'!C$16="",'AM23.Summary'!C$16="Can Be Y or N",AND('AM23.Summary'!C$16="Must Be Y",Q215="Y"),AND('AM23.Summary'!C$16="Must be N",Q215="N"))</f>
        <v>0</v>
      </c>
      <c r="AE215" s="426" t="b">
        <f>OR('AM23.Summary'!C$17="",'AM23.Summary'!C$17="Can Be Y or N",AND('AM23.Summary'!C$17="Must Be Y",R215="Y"),AND('AM23.Summary'!C$17="Must be N",R215="N"))</f>
        <v>0</v>
      </c>
      <c r="AF215" s="426" t="b">
        <f>OR('AM23.Summary'!C$18="",'AM23.Summary'!C$18="Can Be Y or N",AND('AM23.Summary'!C$18="Must Be Y",S215="Y"),AND('AM23.Summary'!C$18="Must be N",S215="N"))</f>
        <v>1</v>
      </c>
      <c r="AG215" s="426" t="b">
        <f>OR('AM23.Summary'!C$19="",'AM23.Summary'!C$19="Can Be Y or N",AND('AM23.Summary'!C$19="Must Be Y",S215="Y"),AND('AM23.Summary'!C$19="Must be N",S215="N"))</f>
        <v>0</v>
      </c>
      <c r="AH215" s="426" t="b">
        <f>OR('AM23.Summary'!C$20="",'AM23.Summary'!C$20="Can Be Y or N",AND('AM23.Summary'!C$20="Must Be Y",S215="Y"),AND('AM23.Summary'!C$20="Must be N",S215="N"))</f>
        <v>0</v>
      </c>
      <c r="AI215" s="426" t="b">
        <f>OR('AM23.Summary'!C$21="",'AM23.Summary'!C$21="Can Be Y or N",AND('AM23.Summary'!C$21="Must Be Y",S215="Y"),AND('AM23.Summary'!C$21="Must be N",S215="N"))</f>
        <v>1</v>
      </c>
      <c r="AJ215" s="426" t="b">
        <f>OR('AM23.Summary'!C$22="",'AM23.Summary'!C$22="Can Be Y or N",AND('AM23.Summary'!C$22="Must Be Y",S215="Y"),AND('AM23.Summary'!C$22="Must be N",S215="N"))</f>
        <v>1</v>
      </c>
    </row>
    <row r="216" spans="1:36" x14ac:dyDescent="0.2">
      <c r="A216" s="46">
        <v>210</v>
      </c>
      <c r="B216" s="409" t="str">
        <f>IFERROR(VLOOKUP(C216,'AM23.Entity Input'!D$18:F$1017,3,FALSE),"")</f>
        <v/>
      </c>
      <c r="C216" s="410"/>
      <c r="D216" s="379"/>
      <c r="E216" s="410"/>
      <c r="F216" s="411" t="str">
        <f>IFERROR(VLOOKUP(C216,'AM23.Entity Input'!D$18:G$1017,4,FALSE),"")</f>
        <v/>
      </c>
      <c r="G216" s="410"/>
      <c r="H216" s="410"/>
      <c r="I216" s="412"/>
      <c r="J216" s="379"/>
      <c r="K216" s="412"/>
      <c r="L216" s="412"/>
      <c r="M216" s="413">
        <f>IF(AND(J216="Y",OR(B216="Surplus Notes (or similar)",IFERROR(100%=VLOOKUP(D216,'AM23.Param'!$C$61:$P$114, COLUMNS('AM23.Param'!$C$60:$H$60), FALSE),FALSE))),L216,0)</f>
        <v>0</v>
      </c>
      <c r="O216" s="421"/>
      <c r="P216" s="421"/>
      <c r="Q216" s="421"/>
      <c r="R216" s="421"/>
      <c r="S216" s="421"/>
      <c r="T216" s="421"/>
      <c r="U216" s="421"/>
      <c r="V216" s="421"/>
      <c r="W216" s="421"/>
      <c r="X216" s="422" t="str">
        <f t="shared" si="18"/>
        <v>N/A</v>
      </c>
      <c r="Y216" s="422">
        <f t="shared" si="19"/>
        <v>0</v>
      </c>
      <c r="AA216" s="426" t="b">
        <f t="shared" si="20"/>
        <v>0</v>
      </c>
      <c r="AB216" s="426" t="b">
        <f>OR('AM23.Summary'!C$14="",'AM23.Summary'!C$14="Can Be Either",AND('AM23.Summary'!C$14="Must Be Structural",O216="Structural"),AND('AM23.Summary'!C$14="Must be Contractual",O216="Contractual"))</f>
        <v>1</v>
      </c>
      <c r="AC216" s="426" t="b">
        <f>OR('AM23.Summary'!C$15="",'AM23.Summary'!C$15="Can Be Y or N",AND('AM23.Summary'!C$15="Must Be Y",P216="Y"),AND('AM23.Summary'!C$15="Must be N",P216="N"))</f>
        <v>0</v>
      </c>
      <c r="AD216" s="426" t="b">
        <f>OR('AM23.Summary'!C$16="",'AM23.Summary'!C$16="Can Be Y or N",AND('AM23.Summary'!C$16="Must Be Y",Q216="Y"),AND('AM23.Summary'!C$16="Must be N",Q216="N"))</f>
        <v>0</v>
      </c>
      <c r="AE216" s="426" t="b">
        <f>OR('AM23.Summary'!C$17="",'AM23.Summary'!C$17="Can Be Y or N",AND('AM23.Summary'!C$17="Must Be Y",R216="Y"),AND('AM23.Summary'!C$17="Must be N",R216="N"))</f>
        <v>0</v>
      </c>
      <c r="AF216" s="426" t="b">
        <f>OR('AM23.Summary'!C$18="",'AM23.Summary'!C$18="Can Be Y or N",AND('AM23.Summary'!C$18="Must Be Y",S216="Y"),AND('AM23.Summary'!C$18="Must be N",S216="N"))</f>
        <v>1</v>
      </c>
      <c r="AG216" s="426" t="b">
        <f>OR('AM23.Summary'!C$19="",'AM23.Summary'!C$19="Can Be Y or N",AND('AM23.Summary'!C$19="Must Be Y",S216="Y"),AND('AM23.Summary'!C$19="Must be N",S216="N"))</f>
        <v>0</v>
      </c>
      <c r="AH216" s="426" t="b">
        <f>OR('AM23.Summary'!C$20="",'AM23.Summary'!C$20="Can Be Y or N",AND('AM23.Summary'!C$20="Must Be Y",S216="Y"),AND('AM23.Summary'!C$20="Must be N",S216="N"))</f>
        <v>0</v>
      </c>
      <c r="AI216" s="426" t="b">
        <f>OR('AM23.Summary'!C$21="",'AM23.Summary'!C$21="Can Be Y or N",AND('AM23.Summary'!C$21="Must Be Y",S216="Y"),AND('AM23.Summary'!C$21="Must be N",S216="N"))</f>
        <v>1</v>
      </c>
      <c r="AJ216" s="426" t="b">
        <f>OR('AM23.Summary'!C$22="",'AM23.Summary'!C$22="Can Be Y or N",AND('AM23.Summary'!C$22="Must Be Y",S216="Y"),AND('AM23.Summary'!C$22="Must be N",S216="N"))</f>
        <v>1</v>
      </c>
    </row>
    <row r="217" spans="1:36" x14ac:dyDescent="0.2">
      <c r="A217" s="46">
        <v>211</v>
      </c>
      <c r="B217" s="409" t="str">
        <f>IFERROR(VLOOKUP(C217,'AM23.Entity Input'!D$18:F$1017,3,FALSE),"")</f>
        <v/>
      </c>
      <c r="C217" s="410"/>
      <c r="D217" s="379"/>
      <c r="E217" s="410"/>
      <c r="F217" s="411" t="str">
        <f>IFERROR(VLOOKUP(C217,'AM23.Entity Input'!D$18:G$1017,4,FALSE),"")</f>
        <v/>
      </c>
      <c r="G217" s="410"/>
      <c r="H217" s="410"/>
      <c r="I217" s="412"/>
      <c r="J217" s="379"/>
      <c r="K217" s="412"/>
      <c r="L217" s="412"/>
      <c r="M217" s="413">
        <f>IF(AND(J217="Y",OR(B217="Surplus Notes (or similar)",IFERROR(100%=VLOOKUP(D217,'AM23.Param'!$C$61:$P$114, COLUMNS('AM23.Param'!$C$60:$H$60), FALSE),FALSE))),L217,0)</f>
        <v>0</v>
      </c>
      <c r="O217" s="421"/>
      <c r="P217" s="421"/>
      <c r="Q217" s="421"/>
      <c r="R217" s="421"/>
      <c r="S217" s="421"/>
      <c r="T217" s="421"/>
      <c r="U217" s="421"/>
      <c r="V217" s="421"/>
      <c r="W217" s="421"/>
      <c r="X217" s="422" t="str">
        <f t="shared" si="18"/>
        <v>N/A</v>
      </c>
      <c r="Y217" s="422">
        <f t="shared" si="19"/>
        <v>0</v>
      </c>
      <c r="AA217" s="426" t="b">
        <f t="shared" si="20"/>
        <v>0</v>
      </c>
      <c r="AB217" s="426" t="b">
        <f>OR('AM23.Summary'!C$14="",'AM23.Summary'!C$14="Can Be Either",AND('AM23.Summary'!C$14="Must Be Structural",O217="Structural"),AND('AM23.Summary'!C$14="Must be Contractual",O217="Contractual"))</f>
        <v>1</v>
      </c>
      <c r="AC217" s="426" t="b">
        <f>OR('AM23.Summary'!C$15="",'AM23.Summary'!C$15="Can Be Y or N",AND('AM23.Summary'!C$15="Must Be Y",P217="Y"),AND('AM23.Summary'!C$15="Must be N",P217="N"))</f>
        <v>0</v>
      </c>
      <c r="AD217" s="426" t="b">
        <f>OR('AM23.Summary'!C$16="",'AM23.Summary'!C$16="Can Be Y or N",AND('AM23.Summary'!C$16="Must Be Y",Q217="Y"),AND('AM23.Summary'!C$16="Must be N",Q217="N"))</f>
        <v>0</v>
      </c>
      <c r="AE217" s="426" t="b">
        <f>OR('AM23.Summary'!C$17="",'AM23.Summary'!C$17="Can Be Y or N",AND('AM23.Summary'!C$17="Must Be Y",R217="Y"),AND('AM23.Summary'!C$17="Must be N",R217="N"))</f>
        <v>0</v>
      </c>
      <c r="AF217" s="426" t="b">
        <f>OR('AM23.Summary'!C$18="",'AM23.Summary'!C$18="Can Be Y or N",AND('AM23.Summary'!C$18="Must Be Y",S217="Y"),AND('AM23.Summary'!C$18="Must be N",S217="N"))</f>
        <v>1</v>
      </c>
      <c r="AG217" s="426" t="b">
        <f>OR('AM23.Summary'!C$19="",'AM23.Summary'!C$19="Can Be Y or N",AND('AM23.Summary'!C$19="Must Be Y",S217="Y"),AND('AM23.Summary'!C$19="Must be N",S217="N"))</f>
        <v>0</v>
      </c>
      <c r="AH217" s="426" t="b">
        <f>OR('AM23.Summary'!C$20="",'AM23.Summary'!C$20="Can Be Y or N",AND('AM23.Summary'!C$20="Must Be Y",S217="Y"),AND('AM23.Summary'!C$20="Must be N",S217="N"))</f>
        <v>0</v>
      </c>
      <c r="AI217" s="426" t="b">
        <f>OR('AM23.Summary'!C$21="",'AM23.Summary'!C$21="Can Be Y or N",AND('AM23.Summary'!C$21="Must Be Y",S217="Y"),AND('AM23.Summary'!C$21="Must be N",S217="N"))</f>
        <v>1</v>
      </c>
      <c r="AJ217" s="426" t="b">
        <f>OR('AM23.Summary'!C$22="",'AM23.Summary'!C$22="Can Be Y or N",AND('AM23.Summary'!C$22="Must Be Y",S217="Y"),AND('AM23.Summary'!C$22="Must be N",S217="N"))</f>
        <v>1</v>
      </c>
    </row>
    <row r="218" spans="1:36" x14ac:dyDescent="0.2">
      <c r="A218" s="46">
        <v>212</v>
      </c>
      <c r="B218" s="409" t="str">
        <f>IFERROR(VLOOKUP(C218,'AM23.Entity Input'!D$18:F$1017,3,FALSE),"")</f>
        <v/>
      </c>
      <c r="C218" s="410"/>
      <c r="D218" s="379"/>
      <c r="E218" s="410"/>
      <c r="F218" s="411" t="str">
        <f>IFERROR(VLOOKUP(C218,'AM23.Entity Input'!D$18:G$1017,4,FALSE),"")</f>
        <v/>
      </c>
      <c r="G218" s="410"/>
      <c r="H218" s="410"/>
      <c r="I218" s="412"/>
      <c r="J218" s="379"/>
      <c r="K218" s="412"/>
      <c r="L218" s="412"/>
      <c r="M218" s="413">
        <f>IF(AND(J218="Y",OR(B218="Surplus Notes (or similar)",IFERROR(100%=VLOOKUP(D218,'AM23.Param'!$C$61:$P$114, COLUMNS('AM23.Param'!$C$60:$H$60), FALSE),FALSE))),L218,0)</f>
        <v>0</v>
      </c>
      <c r="O218" s="421"/>
      <c r="P218" s="421"/>
      <c r="Q218" s="421"/>
      <c r="R218" s="421"/>
      <c r="S218" s="421"/>
      <c r="T218" s="421"/>
      <c r="U218" s="421"/>
      <c r="V218" s="421"/>
      <c r="W218" s="421"/>
      <c r="X218" s="422" t="str">
        <f t="shared" si="18"/>
        <v>N/A</v>
      </c>
      <c r="Y218" s="422">
        <f t="shared" si="19"/>
        <v>0</v>
      </c>
      <c r="AA218" s="426" t="b">
        <f t="shared" si="20"/>
        <v>0</v>
      </c>
      <c r="AB218" s="426" t="b">
        <f>OR('AM23.Summary'!C$14="",'AM23.Summary'!C$14="Can Be Either",AND('AM23.Summary'!C$14="Must Be Structural",O218="Structural"),AND('AM23.Summary'!C$14="Must be Contractual",O218="Contractual"))</f>
        <v>1</v>
      </c>
      <c r="AC218" s="426" t="b">
        <f>OR('AM23.Summary'!C$15="",'AM23.Summary'!C$15="Can Be Y or N",AND('AM23.Summary'!C$15="Must Be Y",P218="Y"),AND('AM23.Summary'!C$15="Must be N",P218="N"))</f>
        <v>0</v>
      </c>
      <c r="AD218" s="426" t="b">
        <f>OR('AM23.Summary'!C$16="",'AM23.Summary'!C$16="Can Be Y or N",AND('AM23.Summary'!C$16="Must Be Y",Q218="Y"),AND('AM23.Summary'!C$16="Must be N",Q218="N"))</f>
        <v>0</v>
      </c>
      <c r="AE218" s="426" t="b">
        <f>OR('AM23.Summary'!C$17="",'AM23.Summary'!C$17="Can Be Y or N",AND('AM23.Summary'!C$17="Must Be Y",R218="Y"),AND('AM23.Summary'!C$17="Must be N",R218="N"))</f>
        <v>0</v>
      </c>
      <c r="AF218" s="426" t="b">
        <f>OR('AM23.Summary'!C$18="",'AM23.Summary'!C$18="Can Be Y or N",AND('AM23.Summary'!C$18="Must Be Y",S218="Y"),AND('AM23.Summary'!C$18="Must be N",S218="N"))</f>
        <v>1</v>
      </c>
      <c r="AG218" s="426" t="b">
        <f>OR('AM23.Summary'!C$19="",'AM23.Summary'!C$19="Can Be Y or N",AND('AM23.Summary'!C$19="Must Be Y",S218="Y"),AND('AM23.Summary'!C$19="Must be N",S218="N"))</f>
        <v>0</v>
      </c>
      <c r="AH218" s="426" t="b">
        <f>OR('AM23.Summary'!C$20="",'AM23.Summary'!C$20="Can Be Y or N",AND('AM23.Summary'!C$20="Must Be Y",S218="Y"),AND('AM23.Summary'!C$20="Must be N",S218="N"))</f>
        <v>0</v>
      </c>
      <c r="AI218" s="426" t="b">
        <f>OR('AM23.Summary'!C$21="",'AM23.Summary'!C$21="Can Be Y or N",AND('AM23.Summary'!C$21="Must Be Y",S218="Y"),AND('AM23.Summary'!C$21="Must be N",S218="N"))</f>
        <v>1</v>
      </c>
      <c r="AJ218" s="426" t="b">
        <f>OR('AM23.Summary'!C$22="",'AM23.Summary'!C$22="Can Be Y or N",AND('AM23.Summary'!C$22="Must Be Y",S218="Y"),AND('AM23.Summary'!C$22="Must be N",S218="N"))</f>
        <v>1</v>
      </c>
    </row>
    <row r="219" spans="1:36" x14ac:dyDescent="0.2">
      <c r="A219" s="46">
        <v>213</v>
      </c>
      <c r="B219" s="409" t="str">
        <f>IFERROR(VLOOKUP(C219,'AM23.Entity Input'!D$18:F$1017,3,FALSE),"")</f>
        <v/>
      </c>
      <c r="C219" s="410"/>
      <c r="D219" s="379"/>
      <c r="E219" s="410"/>
      <c r="F219" s="411" t="str">
        <f>IFERROR(VLOOKUP(C219,'AM23.Entity Input'!D$18:G$1017,4,FALSE),"")</f>
        <v/>
      </c>
      <c r="G219" s="410"/>
      <c r="H219" s="410"/>
      <c r="I219" s="412"/>
      <c r="J219" s="379"/>
      <c r="K219" s="412"/>
      <c r="L219" s="412"/>
      <c r="M219" s="413">
        <f>IF(AND(J219="Y",OR(B219="Surplus Notes (or similar)",IFERROR(100%=VLOOKUP(D219,'AM23.Param'!$C$61:$P$114, COLUMNS('AM23.Param'!$C$60:$H$60), FALSE),FALSE))),L219,0)</f>
        <v>0</v>
      </c>
      <c r="O219" s="421"/>
      <c r="P219" s="421"/>
      <c r="Q219" s="421"/>
      <c r="R219" s="421"/>
      <c r="S219" s="421"/>
      <c r="T219" s="421"/>
      <c r="U219" s="421"/>
      <c r="V219" s="421"/>
      <c r="W219" s="421"/>
      <c r="X219" s="422" t="str">
        <f t="shared" si="18"/>
        <v>N/A</v>
      </c>
      <c r="Y219" s="422">
        <f t="shared" si="19"/>
        <v>0</v>
      </c>
      <c r="AA219" s="426" t="b">
        <f t="shared" si="20"/>
        <v>0</v>
      </c>
      <c r="AB219" s="426" t="b">
        <f>OR('AM23.Summary'!C$14="",'AM23.Summary'!C$14="Can Be Either",AND('AM23.Summary'!C$14="Must Be Structural",O219="Structural"),AND('AM23.Summary'!C$14="Must be Contractual",O219="Contractual"))</f>
        <v>1</v>
      </c>
      <c r="AC219" s="426" t="b">
        <f>OR('AM23.Summary'!C$15="",'AM23.Summary'!C$15="Can Be Y or N",AND('AM23.Summary'!C$15="Must Be Y",P219="Y"),AND('AM23.Summary'!C$15="Must be N",P219="N"))</f>
        <v>0</v>
      </c>
      <c r="AD219" s="426" t="b">
        <f>OR('AM23.Summary'!C$16="",'AM23.Summary'!C$16="Can Be Y or N",AND('AM23.Summary'!C$16="Must Be Y",Q219="Y"),AND('AM23.Summary'!C$16="Must be N",Q219="N"))</f>
        <v>0</v>
      </c>
      <c r="AE219" s="426" t="b">
        <f>OR('AM23.Summary'!C$17="",'AM23.Summary'!C$17="Can Be Y or N",AND('AM23.Summary'!C$17="Must Be Y",R219="Y"),AND('AM23.Summary'!C$17="Must be N",R219="N"))</f>
        <v>0</v>
      </c>
      <c r="AF219" s="426" t="b">
        <f>OR('AM23.Summary'!C$18="",'AM23.Summary'!C$18="Can Be Y or N",AND('AM23.Summary'!C$18="Must Be Y",S219="Y"),AND('AM23.Summary'!C$18="Must be N",S219="N"))</f>
        <v>1</v>
      </c>
      <c r="AG219" s="426" t="b">
        <f>OR('AM23.Summary'!C$19="",'AM23.Summary'!C$19="Can Be Y or N",AND('AM23.Summary'!C$19="Must Be Y",S219="Y"),AND('AM23.Summary'!C$19="Must be N",S219="N"))</f>
        <v>0</v>
      </c>
      <c r="AH219" s="426" t="b">
        <f>OR('AM23.Summary'!C$20="",'AM23.Summary'!C$20="Can Be Y or N",AND('AM23.Summary'!C$20="Must Be Y",S219="Y"),AND('AM23.Summary'!C$20="Must be N",S219="N"))</f>
        <v>0</v>
      </c>
      <c r="AI219" s="426" t="b">
        <f>OR('AM23.Summary'!C$21="",'AM23.Summary'!C$21="Can Be Y or N",AND('AM23.Summary'!C$21="Must Be Y",S219="Y"),AND('AM23.Summary'!C$21="Must be N",S219="N"))</f>
        <v>1</v>
      </c>
      <c r="AJ219" s="426" t="b">
        <f>OR('AM23.Summary'!C$22="",'AM23.Summary'!C$22="Can Be Y or N",AND('AM23.Summary'!C$22="Must Be Y",S219="Y"),AND('AM23.Summary'!C$22="Must be N",S219="N"))</f>
        <v>1</v>
      </c>
    </row>
    <row r="220" spans="1:36" x14ac:dyDescent="0.2">
      <c r="A220" s="46">
        <v>214</v>
      </c>
      <c r="B220" s="409" t="str">
        <f>IFERROR(VLOOKUP(C220,'AM23.Entity Input'!D$18:F$1017,3,FALSE),"")</f>
        <v/>
      </c>
      <c r="C220" s="410"/>
      <c r="D220" s="379"/>
      <c r="E220" s="410"/>
      <c r="F220" s="411" t="str">
        <f>IFERROR(VLOOKUP(C220,'AM23.Entity Input'!D$18:G$1017,4,FALSE),"")</f>
        <v/>
      </c>
      <c r="G220" s="410"/>
      <c r="H220" s="410"/>
      <c r="I220" s="412"/>
      <c r="J220" s="379"/>
      <c r="K220" s="412"/>
      <c r="L220" s="412"/>
      <c r="M220" s="413">
        <f>IF(AND(J220="Y",OR(B220="Surplus Notes (or similar)",IFERROR(100%=VLOOKUP(D220,'AM23.Param'!$C$61:$P$114, COLUMNS('AM23.Param'!$C$60:$H$60), FALSE),FALSE))),L220,0)</f>
        <v>0</v>
      </c>
      <c r="O220" s="421"/>
      <c r="P220" s="421"/>
      <c r="Q220" s="421"/>
      <c r="R220" s="421"/>
      <c r="S220" s="421"/>
      <c r="T220" s="421"/>
      <c r="U220" s="421"/>
      <c r="V220" s="421"/>
      <c r="W220" s="421"/>
      <c r="X220" s="422" t="str">
        <f t="shared" si="18"/>
        <v>N/A</v>
      </c>
      <c r="Y220" s="422">
        <f t="shared" si="19"/>
        <v>0</v>
      </c>
      <c r="AA220" s="426" t="b">
        <f t="shared" si="20"/>
        <v>0</v>
      </c>
      <c r="AB220" s="426" t="b">
        <f>OR('AM23.Summary'!C$14="",'AM23.Summary'!C$14="Can Be Either",AND('AM23.Summary'!C$14="Must Be Structural",O220="Structural"),AND('AM23.Summary'!C$14="Must be Contractual",O220="Contractual"))</f>
        <v>1</v>
      </c>
      <c r="AC220" s="426" t="b">
        <f>OR('AM23.Summary'!C$15="",'AM23.Summary'!C$15="Can Be Y or N",AND('AM23.Summary'!C$15="Must Be Y",P220="Y"),AND('AM23.Summary'!C$15="Must be N",P220="N"))</f>
        <v>0</v>
      </c>
      <c r="AD220" s="426" t="b">
        <f>OR('AM23.Summary'!C$16="",'AM23.Summary'!C$16="Can Be Y or N",AND('AM23.Summary'!C$16="Must Be Y",Q220="Y"),AND('AM23.Summary'!C$16="Must be N",Q220="N"))</f>
        <v>0</v>
      </c>
      <c r="AE220" s="426" t="b">
        <f>OR('AM23.Summary'!C$17="",'AM23.Summary'!C$17="Can Be Y or N",AND('AM23.Summary'!C$17="Must Be Y",R220="Y"),AND('AM23.Summary'!C$17="Must be N",R220="N"))</f>
        <v>0</v>
      </c>
      <c r="AF220" s="426" t="b">
        <f>OR('AM23.Summary'!C$18="",'AM23.Summary'!C$18="Can Be Y or N",AND('AM23.Summary'!C$18="Must Be Y",S220="Y"),AND('AM23.Summary'!C$18="Must be N",S220="N"))</f>
        <v>1</v>
      </c>
      <c r="AG220" s="426" t="b">
        <f>OR('AM23.Summary'!C$19="",'AM23.Summary'!C$19="Can Be Y or N",AND('AM23.Summary'!C$19="Must Be Y",S220="Y"),AND('AM23.Summary'!C$19="Must be N",S220="N"))</f>
        <v>0</v>
      </c>
      <c r="AH220" s="426" t="b">
        <f>OR('AM23.Summary'!C$20="",'AM23.Summary'!C$20="Can Be Y or N",AND('AM23.Summary'!C$20="Must Be Y",S220="Y"),AND('AM23.Summary'!C$20="Must be N",S220="N"))</f>
        <v>0</v>
      </c>
      <c r="AI220" s="426" t="b">
        <f>OR('AM23.Summary'!C$21="",'AM23.Summary'!C$21="Can Be Y or N",AND('AM23.Summary'!C$21="Must Be Y",S220="Y"),AND('AM23.Summary'!C$21="Must be N",S220="N"))</f>
        <v>1</v>
      </c>
      <c r="AJ220" s="426" t="b">
        <f>OR('AM23.Summary'!C$22="",'AM23.Summary'!C$22="Can Be Y or N",AND('AM23.Summary'!C$22="Must Be Y",S220="Y"),AND('AM23.Summary'!C$22="Must be N",S220="N"))</f>
        <v>1</v>
      </c>
    </row>
    <row r="221" spans="1:36" x14ac:dyDescent="0.2">
      <c r="A221" s="46">
        <v>215</v>
      </c>
      <c r="B221" s="409" t="str">
        <f>IFERROR(VLOOKUP(C221,'AM23.Entity Input'!D$18:F$1017,3,FALSE),"")</f>
        <v/>
      </c>
      <c r="C221" s="410"/>
      <c r="D221" s="379"/>
      <c r="E221" s="410"/>
      <c r="F221" s="411" t="str">
        <f>IFERROR(VLOOKUP(C221,'AM23.Entity Input'!D$18:G$1017,4,FALSE),"")</f>
        <v/>
      </c>
      <c r="G221" s="410"/>
      <c r="H221" s="410"/>
      <c r="I221" s="412"/>
      <c r="J221" s="379"/>
      <c r="K221" s="412"/>
      <c r="L221" s="412"/>
      <c r="M221" s="413">
        <f>IF(AND(J221="Y",OR(B221="Surplus Notes (or similar)",IFERROR(100%=VLOOKUP(D221,'AM23.Param'!$C$61:$P$114, COLUMNS('AM23.Param'!$C$60:$H$60), FALSE),FALSE))),L221,0)</f>
        <v>0</v>
      </c>
      <c r="O221" s="421"/>
      <c r="P221" s="421"/>
      <c r="Q221" s="421"/>
      <c r="R221" s="421"/>
      <c r="S221" s="421"/>
      <c r="T221" s="421"/>
      <c r="U221" s="421"/>
      <c r="V221" s="421"/>
      <c r="W221" s="421"/>
      <c r="X221" s="422" t="str">
        <f t="shared" si="18"/>
        <v>N/A</v>
      </c>
      <c r="Y221" s="422">
        <f t="shared" si="19"/>
        <v>0</v>
      </c>
      <c r="AA221" s="426" t="b">
        <f t="shared" si="20"/>
        <v>0</v>
      </c>
      <c r="AB221" s="426" t="b">
        <f>OR('AM23.Summary'!C$14="",'AM23.Summary'!C$14="Can Be Either",AND('AM23.Summary'!C$14="Must Be Structural",O221="Structural"),AND('AM23.Summary'!C$14="Must be Contractual",O221="Contractual"))</f>
        <v>1</v>
      </c>
      <c r="AC221" s="426" t="b">
        <f>OR('AM23.Summary'!C$15="",'AM23.Summary'!C$15="Can Be Y or N",AND('AM23.Summary'!C$15="Must Be Y",P221="Y"),AND('AM23.Summary'!C$15="Must be N",P221="N"))</f>
        <v>0</v>
      </c>
      <c r="AD221" s="426" t="b">
        <f>OR('AM23.Summary'!C$16="",'AM23.Summary'!C$16="Can Be Y or N",AND('AM23.Summary'!C$16="Must Be Y",Q221="Y"),AND('AM23.Summary'!C$16="Must be N",Q221="N"))</f>
        <v>0</v>
      </c>
      <c r="AE221" s="426" t="b">
        <f>OR('AM23.Summary'!C$17="",'AM23.Summary'!C$17="Can Be Y or N",AND('AM23.Summary'!C$17="Must Be Y",R221="Y"),AND('AM23.Summary'!C$17="Must be N",R221="N"))</f>
        <v>0</v>
      </c>
      <c r="AF221" s="426" t="b">
        <f>OR('AM23.Summary'!C$18="",'AM23.Summary'!C$18="Can Be Y or N",AND('AM23.Summary'!C$18="Must Be Y",S221="Y"),AND('AM23.Summary'!C$18="Must be N",S221="N"))</f>
        <v>1</v>
      </c>
      <c r="AG221" s="426" t="b">
        <f>OR('AM23.Summary'!C$19="",'AM23.Summary'!C$19="Can Be Y or N",AND('AM23.Summary'!C$19="Must Be Y",S221="Y"),AND('AM23.Summary'!C$19="Must be N",S221="N"))</f>
        <v>0</v>
      </c>
      <c r="AH221" s="426" t="b">
        <f>OR('AM23.Summary'!C$20="",'AM23.Summary'!C$20="Can Be Y or N",AND('AM23.Summary'!C$20="Must Be Y",S221="Y"),AND('AM23.Summary'!C$20="Must be N",S221="N"))</f>
        <v>0</v>
      </c>
      <c r="AI221" s="426" t="b">
        <f>OR('AM23.Summary'!C$21="",'AM23.Summary'!C$21="Can Be Y or N",AND('AM23.Summary'!C$21="Must Be Y",S221="Y"),AND('AM23.Summary'!C$21="Must be N",S221="N"))</f>
        <v>1</v>
      </c>
      <c r="AJ221" s="426" t="b">
        <f>OR('AM23.Summary'!C$22="",'AM23.Summary'!C$22="Can Be Y or N",AND('AM23.Summary'!C$22="Must Be Y",S221="Y"),AND('AM23.Summary'!C$22="Must be N",S221="N"))</f>
        <v>1</v>
      </c>
    </row>
    <row r="222" spans="1:36" x14ac:dyDescent="0.2">
      <c r="A222" s="46">
        <v>216</v>
      </c>
      <c r="B222" s="409" t="str">
        <f>IFERROR(VLOOKUP(C222,'AM23.Entity Input'!D$18:F$1017,3,FALSE),"")</f>
        <v/>
      </c>
      <c r="C222" s="410"/>
      <c r="D222" s="379"/>
      <c r="E222" s="410"/>
      <c r="F222" s="411" t="str">
        <f>IFERROR(VLOOKUP(C222,'AM23.Entity Input'!D$18:G$1017,4,FALSE),"")</f>
        <v/>
      </c>
      <c r="G222" s="410"/>
      <c r="H222" s="410"/>
      <c r="I222" s="412"/>
      <c r="J222" s="379"/>
      <c r="K222" s="412"/>
      <c r="L222" s="412"/>
      <c r="M222" s="413">
        <f>IF(AND(J222="Y",OR(B222="Surplus Notes (or similar)",IFERROR(100%=VLOOKUP(D222,'AM23.Param'!$C$61:$P$114, COLUMNS('AM23.Param'!$C$60:$H$60), FALSE),FALSE))),L222,0)</f>
        <v>0</v>
      </c>
      <c r="O222" s="421"/>
      <c r="P222" s="421"/>
      <c r="Q222" s="421"/>
      <c r="R222" s="421"/>
      <c r="S222" s="421"/>
      <c r="T222" s="421"/>
      <c r="U222" s="421"/>
      <c r="V222" s="421"/>
      <c r="W222" s="421"/>
      <c r="X222" s="422" t="str">
        <f t="shared" si="18"/>
        <v>N/A</v>
      </c>
      <c r="Y222" s="422">
        <f t="shared" si="19"/>
        <v>0</v>
      </c>
      <c r="AA222" s="426" t="b">
        <f t="shared" si="20"/>
        <v>0</v>
      </c>
      <c r="AB222" s="426" t="b">
        <f>OR('AM23.Summary'!C$14="",'AM23.Summary'!C$14="Can Be Either",AND('AM23.Summary'!C$14="Must Be Structural",O222="Structural"),AND('AM23.Summary'!C$14="Must be Contractual",O222="Contractual"))</f>
        <v>1</v>
      </c>
      <c r="AC222" s="426" t="b">
        <f>OR('AM23.Summary'!C$15="",'AM23.Summary'!C$15="Can Be Y or N",AND('AM23.Summary'!C$15="Must Be Y",P222="Y"),AND('AM23.Summary'!C$15="Must be N",P222="N"))</f>
        <v>0</v>
      </c>
      <c r="AD222" s="426" t="b">
        <f>OR('AM23.Summary'!C$16="",'AM23.Summary'!C$16="Can Be Y or N",AND('AM23.Summary'!C$16="Must Be Y",Q222="Y"),AND('AM23.Summary'!C$16="Must be N",Q222="N"))</f>
        <v>0</v>
      </c>
      <c r="AE222" s="426" t="b">
        <f>OR('AM23.Summary'!C$17="",'AM23.Summary'!C$17="Can Be Y or N",AND('AM23.Summary'!C$17="Must Be Y",R222="Y"),AND('AM23.Summary'!C$17="Must be N",R222="N"))</f>
        <v>0</v>
      </c>
      <c r="AF222" s="426" t="b">
        <f>OR('AM23.Summary'!C$18="",'AM23.Summary'!C$18="Can Be Y or N",AND('AM23.Summary'!C$18="Must Be Y",S222="Y"),AND('AM23.Summary'!C$18="Must be N",S222="N"))</f>
        <v>1</v>
      </c>
      <c r="AG222" s="426" t="b">
        <f>OR('AM23.Summary'!C$19="",'AM23.Summary'!C$19="Can Be Y or N",AND('AM23.Summary'!C$19="Must Be Y",S222="Y"),AND('AM23.Summary'!C$19="Must be N",S222="N"))</f>
        <v>0</v>
      </c>
      <c r="AH222" s="426" t="b">
        <f>OR('AM23.Summary'!C$20="",'AM23.Summary'!C$20="Can Be Y or N",AND('AM23.Summary'!C$20="Must Be Y",S222="Y"),AND('AM23.Summary'!C$20="Must be N",S222="N"))</f>
        <v>0</v>
      </c>
      <c r="AI222" s="426" t="b">
        <f>OR('AM23.Summary'!C$21="",'AM23.Summary'!C$21="Can Be Y or N",AND('AM23.Summary'!C$21="Must Be Y",S222="Y"),AND('AM23.Summary'!C$21="Must be N",S222="N"))</f>
        <v>1</v>
      </c>
      <c r="AJ222" s="426" t="b">
        <f>OR('AM23.Summary'!C$22="",'AM23.Summary'!C$22="Can Be Y or N",AND('AM23.Summary'!C$22="Must Be Y",S222="Y"),AND('AM23.Summary'!C$22="Must be N",S222="N"))</f>
        <v>1</v>
      </c>
    </row>
    <row r="223" spans="1:36" x14ac:dyDescent="0.2">
      <c r="A223" s="370">
        <v>217</v>
      </c>
      <c r="B223" s="414" t="str">
        <f>IFERROR(VLOOKUP(C223,'AM23.Entity Input'!D$18:F$1017,3,FALSE),"")</f>
        <v/>
      </c>
      <c r="C223" s="415"/>
      <c r="D223" s="386"/>
      <c r="E223" s="415"/>
      <c r="F223" s="416" t="str">
        <f>IFERROR(VLOOKUP(C223,'AM23.Entity Input'!D$18:G$1017,4,FALSE),"")</f>
        <v/>
      </c>
      <c r="G223" s="415"/>
      <c r="H223" s="415"/>
      <c r="I223" s="417"/>
      <c r="J223" s="386"/>
      <c r="K223" s="417"/>
      <c r="L223" s="417"/>
      <c r="M223" s="418">
        <f>IF(AND(J223="Y",OR(B223="Surplus Notes (or similar)",IFERROR(100%=VLOOKUP(D223,'AM23.Param'!$C$61:$P$114, COLUMNS('AM23.Param'!$C$60:$H$60), FALSE),FALSE))),L223,0)</f>
        <v>0</v>
      </c>
      <c r="O223" s="423"/>
      <c r="P223" s="423"/>
      <c r="Q223" s="423"/>
      <c r="R223" s="423"/>
      <c r="S223" s="423"/>
      <c r="T223" s="423"/>
      <c r="U223" s="423"/>
      <c r="V223" s="423"/>
      <c r="W223" s="423"/>
      <c r="X223" s="424" t="str">
        <f t="shared" si="18"/>
        <v>N/A</v>
      </c>
      <c r="Y223" s="424">
        <f t="shared" si="19"/>
        <v>0</v>
      </c>
      <c r="AA223" s="427" t="b">
        <f t="shared" si="20"/>
        <v>0</v>
      </c>
      <c r="AB223" s="427" t="b">
        <f>OR('AM23.Summary'!C$14="",'AM23.Summary'!C$14="Can Be Either",AND('AM23.Summary'!C$14="Must Be Structural",O223="Structural"),AND('AM23.Summary'!C$14="Must be Contractual",O223="Contractual"))</f>
        <v>1</v>
      </c>
      <c r="AC223" s="427" t="b">
        <f>OR('AM23.Summary'!C$15="",'AM23.Summary'!C$15="Can Be Y or N",AND('AM23.Summary'!C$15="Must Be Y",P223="Y"),AND('AM23.Summary'!C$15="Must be N",P223="N"))</f>
        <v>0</v>
      </c>
      <c r="AD223" s="427" t="b">
        <f>OR('AM23.Summary'!C$16="",'AM23.Summary'!C$16="Can Be Y or N",AND('AM23.Summary'!C$16="Must Be Y",Q223="Y"),AND('AM23.Summary'!C$16="Must be N",Q223="N"))</f>
        <v>0</v>
      </c>
      <c r="AE223" s="427" t="b">
        <f>OR('AM23.Summary'!C$17="",'AM23.Summary'!C$17="Can Be Y or N",AND('AM23.Summary'!C$17="Must Be Y",R223="Y"),AND('AM23.Summary'!C$17="Must be N",R223="N"))</f>
        <v>0</v>
      </c>
      <c r="AF223" s="427" t="b">
        <f>OR('AM23.Summary'!C$18="",'AM23.Summary'!C$18="Can Be Y or N",AND('AM23.Summary'!C$18="Must Be Y",S223="Y"),AND('AM23.Summary'!C$18="Must be N",S223="N"))</f>
        <v>1</v>
      </c>
      <c r="AG223" s="427" t="b">
        <f>OR('AM23.Summary'!C$19="",'AM23.Summary'!C$19="Can Be Y or N",AND('AM23.Summary'!C$19="Must Be Y",S223="Y"),AND('AM23.Summary'!C$19="Must be N",S223="N"))</f>
        <v>0</v>
      </c>
      <c r="AH223" s="427" t="b">
        <f>OR('AM23.Summary'!C$20="",'AM23.Summary'!C$20="Can Be Y or N",AND('AM23.Summary'!C$20="Must Be Y",S223="Y"),AND('AM23.Summary'!C$20="Must be N",S223="N"))</f>
        <v>0</v>
      </c>
      <c r="AI223" s="427" t="b">
        <f>OR('AM23.Summary'!C$21="",'AM23.Summary'!C$21="Can Be Y or N",AND('AM23.Summary'!C$21="Must Be Y",S223="Y"),AND('AM23.Summary'!C$21="Must be N",S223="N"))</f>
        <v>1</v>
      </c>
      <c r="AJ223" s="427" t="b">
        <f>OR('AM23.Summary'!C$22="",'AM23.Summary'!C$22="Can Be Y or N",AND('AM23.Summary'!C$22="Must Be Y",S223="Y"),AND('AM23.Summary'!C$22="Must be N",S223="N"))</f>
        <v>1</v>
      </c>
    </row>
  </sheetData>
  <sheetProtection formatCells="0" formatColumns="0" formatRows="0"/>
  <pageMargins left="0.7" right="0.7" top="0.75" bottom="0.75" header="0.3" footer="0.3"/>
  <pageSetup paperSize="5" scale="26" fitToHeight="0" orientation="landscape" horizontalDpi="4294967294" r:id="rId1"/>
  <extLst>
    <ext xmlns:x14="http://schemas.microsoft.com/office/spreadsheetml/2009/9/main" uri="{CCE6A557-97BC-4b89-ADB6-D9C93CAAB3DF}">
      <x14:dataValidations xmlns:xm="http://schemas.microsoft.com/office/excel/2006/main" count="5">
        <x14:dataValidation type="list" allowBlank="1" showInputMessage="1" showErrorMessage="1" xr:uid="{021B0380-60A9-491F-9518-4162A4EE892E}">
          <x14:formula1>
            <xm:f>'AM23.Param'!$C$347:$C$351</xm:f>
          </x14:formula1>
          <xm:sqref>D7:D223</xm:sqref>
        </x14:dataValidation>
        <x14:dataValidation type="list" allowBlank="1" showInputMessage="1" showErrorMessage="1" xr:uid="{CB3A9B01-21AE-487B-AA33-CEC98C590406}">
          <x14:formula1>
            <xm:f>'AM23.Param'!$C$353:$C$356</xm:f>
          </x14:formula1>
          <xm:sqref>J7:J223</xm:sqref>
        </x14:dataValidation>
        <x14:dataValidation type="list" allowBlank="1" showInputMessage="1" showErrorMessage="1" xr:uid="{42393023-C81A-4922-89BD-98213DCD91FC}">
          <x14:formula1>
            <xm:f>'AM23.Param'!$C$364:$C$366</xm:f>
          </x14:formula1>
          <xm:sqref>O7:O223</xm:sqref>
        </x14:dataValidation>
        <x14:dataValidation type="list" allowBlank="1" showInputMessage="1" showErrorMessage="1" xr:uid="{6DB56009-126D-4783-A2DD-7DC48C3BDF5F}">
          <x14:formula1>
            <xm:f>'AM23.Param'!$C$358:$C$360</xm:f>
          </x14:formula1>
          <xm:sqref>P7:P223 R7:W223</xm:sqref>
        </x14:dataValidation>
        <x14:dataValidation type="list" allowBlank="1" showInputMessage="1" showErrorMessage="1" xr:uid="{C740FC9D-BFAC-4C50-8241-0FF0AE47D5A6}">
          <x14:formula1>
            <xm:f>'AM23.Param'!$D$358:$D$362</xm:f>
          </x14:formula1>
          <xm:sqref>Q7:Q223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B9A02-0F65-4667-BD06-DDACB02220D8}">
  <sheetPr codeName="Sheet10">
    <tabColor theme="4"/>
    <pageSetUpPr fitToPage="1"/>
  </sheetPr>
  <dimension ref="A1:AI1090"/>
  <sheetViews>
    <sheetView zoomScaleNormal="100" workbookViewId="0"/>
  </sheetViews>
  <sheetFormatPr defaultColWidth="9.140625" defaultRowHeight="12.75" x14ac:dyDescent="0.2"/>
  <cols>
    <col min="1" max="1" width="10.7109375" style="1" customWidth="1"/>
    <col min="2" max="2" width="13" style="1" customWidth="1"/>
    <col min="3" max="3" width="14.5703125" style="1" bestFit="1" customWidth="1"/>
    <col min="4" max="4" width="37" style="1" customWidth="1"/>
    <col min="5" max="5" width="11.85546875" style="1" bestFit="1" customWidth="1"/>
    <col min="6" max="7" width="11" style="1" customWidth="1"/>
    <col min="8" max="8" width="42" style="1" customWidth="1"/>
    <col min="9" max="10" width="14.7109375" style="1" customWidth="1"/>
    <col min="11" max="11" width="11.7109375" style="1" customWidth="1"/>
    <col min="12" max="13" width="14.7109375" style="1" customWidth="1"/>
    <col min="14" max="14" width="11.7109375" style="1" customWidth="1"/>
    <col min="15" max="16" width="14.7109375" style="1" customWidth="1"/>
    <col min="17" max="17" width="11.7109375" style="1" customWidth="1"/>
    <col min="18" max="19" width="14.7109375" style="1" customWidth="1"/>
    <col min="20" max="20" width="11.7109375" style="1" customWidth="1"/>
    <col min="21" max="22" width="14.7109375" style="1" customWidth="1"/>
    <col min="23" max="23" width="11.7109375" style="1" customWidth="1"/>
    <col min="24" max="25" width="14.7109375" style="1" customWidth="1"/>
    <col min="26" max="26" width="11.7109375" style="1" customWidth="1"/>
    <col min="27" max="28" width="14.7109375" style="1" customWidth="1"/>
    <col min="29" max="29" width="11.7109375" style="1" customWidth="1"/>
    <col min="30" max="31" width="14.7109375" style="1" customWidth="1"/>
    <col min="32" max="32" width="11.7109375" style="1" customWidth="1"/>
    <col min="33" max="34" width="14.7109375" style="1" customWidth="1"/>
    <col min="35" max="35" width="11.7109375" style="1" customWidth="1"/>
    <col min="36" max="16384" width="9.140625" style="1"/>
  </cols>
  <sheetData>
    <row r="1" spans="1:35" x14ac:dyDescent="0.2">
      <c r="A1" s="60" t="str">
        <f>IF(OR(ISBLANK('AM23.Entity Input'!D6),'AM23.Entity Input'!D6="-"),"&lt;IAIG's Name&gt;", 'AM23.Entity Input'!D6)</f>
        <v>&lt;IAIG's Name&gt;</v>
      </c>
      <c r="B1" s="227"/>
      <c r="C1" s="227"/>
      <c r="D1" s="227"/>
      <c r="E1" s="61" t="str">
        <f ca="1">HYPERLINK("#"&amp;CELL("address",Version),Version)</f>
        <v>IAIS 2023 Aggregation Method Data Collection-(20230509)</v>
      </c>
      <c r="F1" s="227"/>
      <c r="G1" s="227"/>
      <c r="H1" s="227"/>
      <c r="I1" s="227"/>
      <c r="J1" s="227"/>
      <c r="K1" s="227"/>
      <c r="L1" s="227"/>
      <c r="M1" s="227"/>
      <c r="N1" s="227"/>
      <c r="O1" s="227"/>
      <c r="P1" s="227"/>
      <c r="Q1" s="227"/>
      <c r="R1" s="227"/>
      <c r="S1" s="14"/>
      <c r="T1" s="227"/>
      <c r="U1" s="227"/>
      <c r="V1" s="227"/>
      <c r="W1" s="227"/>
      <c r="X1" s="227"/>
      <c r="Y1" s="227"/>
      <c r="Z1" s="227"/>
      <c r="AA1" s="227"/>
      <c r="AB1" s="227"/>
      <c r="AC1" s="227"/>
      <c r="AD1" s="227"/>
      <c r="AE1" s="227"/>
      <c r="AF1" s="227"/>
      <c r="AG1" s="227"/>
      <c r="AH1" s="227"/>
      <c r="AI1" s="15"/>
    </row>
    <row r="2" spans="1:35" x14ac:dyDescent="0.2">
      <c r="A2" s="62" t="str">
        <f>IF(ISBLANK('AM23.Entity Input'!D10),"&lt;Currency&gt;",'AM23.Entity Input'!D10&amp;" - ("&amp;IF(ISBLANK('AM23.Entity Input'!D11),"&lt;Unit&gt;",'AM23.Entity Input'!D11)&amp;")")</f>
        <v>&lt;Currency&gt;</v>
      </c>
      <c r="B2" s="17"/>
      <c r="C2" s="63" t="s">
        <v>79</v>
      </c>
      <c r="D2" s="17"/>
      <c r="E2" s="64" t="str">
        <f>IF(ISBLANK('AM23.Entity Input'!D8),"&lt;Reporting Date&gt;","Year "&amp;YEAR('AM23.Entity Input'!D8))&amp;IF(SUM('AM23.Entity Input'!D12)&gt;1," - v"&amp;'AM23.Entity Input'!D12,"")</f>
        <v>&lt;Reporting Date&gt;</v>
      </c>
      <c r="F2" s="17"/>
      <c r="G2" s="17"/>
      <c r="H2" s="17"/>
      <c r="I2" s="17"/>
      <c r="J2" s="17"/>
      <c r="K2" s="17"/>
      <c r="L2" s="17"/>
      <c r="M2" s="17"/>
      <c r="N2" s="17"/>
      <c r="O2" s="17"/>
      <c r="P2" s="17"/>
      <c r="Q2" s="17"/>
      <c r="R2" s="17"/>
      <c r="S2" s="20"/>
      <c r="T2" s="17"/>
      <c r="U2" s="17"/>
      <c r="V2" s="17"/>
      <c r="W2" s="17"/>
      <c r="X2" s="17"/>
      <c r="Y2" s="17"/>
      <c r="Z2" s="17"/>
      <c r="AA2" s="17"/>
      <c r="AB2" s="17"/>
      <c r="AC2" s="17"/>
      <c r="AD2" s="17"/>
      <c r="AE2" s="17"/>
      <c r="AF2" s="17"/>
      <c r="AG2" s="17"/>
      <c r="AH2" s="17"/>
      <c r="AI2" s="21"/>
    </row>
    <row r="3" spans="1:35" ht="9" customHeight="1" x14ac:dyDescent="0.2">
      <c r="A3" s="65"/>
    </row>
    <row r="4" spans="1:35" ht="26.25" customHeight="1" x14ac:dyDescent="0.2">
      <c r="A4" s="152"/>
      <c r="B4" s="152"/>
      <c r="C4" s="152"/>
      <c r="D4" s="152"/>
      <c r="E4" s="152"/>
      <c r="F4" s="152"/>
      <c r="G4" s="152"/>
      <c r="H4" s="314" t="s">
        <v>141</v>
      </c>
      <c r="I4" s="315" t="s">
        <v>585</v>
      </c>
      <c r="J4" s="207"/>
      <c r="K4" s="316"/>
      <c r="L4" s="315" t="s">
        <v>498</v>
      </c>
      <c r="M4" s="207"/>
      <c r="N4" s="316"/>
      <c r="O4" s="315" t="s">
        <v>544</v>
      </c>
      <c r="P4" s="207"/>
      <c r="Q4" s="316"/>
      <c r="R4" s="315" t="s">
        <v>545</v>
      </c>
      <c r="S4" s="207"/>
      <c r="T4" s="316"/>
      <c r="U4" s="315" t="s">
        <v>546</v>
      </c>
      <c r="V4" s="207"/>
      <c r="W4" s="316"/>
      <c r="X4" s="315" t="s">
        <v>547</v>
      </c>
      <c r="Y4" s="207"/>
      <c r="Z4" s="316"/>
      <c r="AA4" s="315" t="s">
        <v>596</v>
      </c>
      <c r="AB4" s="207"/>
      <c r="AC4" s="316"/>
      <c r="AD4" s="315" t="s">
        <v>586</v>
      </c>
      <c r="AE4" s="207"/>
      <c r="AF4" s="316"/>
      <c r="AG4" s="315" t="s">
        <v>597</v>
      </c>
      <c r="AH4" s="207"/>
      <c r="AI4" s="316"/>
    </row>
    <row r="5" spans="1:35" ht="25.5" x14ac:dyDescent="0.2">
      <c r="A5" s="152"/>
      <c r="B5" s="152"/>
      <c r="C5" s="152"/>
      <c r="D5" s="152"/>
      <c r="E5" s="152"/>
      <c r="F5" s="152"/>
      <c r="G5" s="152"/>
      <c r="H5" s="317"/>
      <c r="I5" s="318" t="s">
        <v>548</v>
      </c>
      <c r="J5" s="34" t="s">
        <v>549</v>
      </c>
      <c r="K5" s="319" t="s">
        <v>550</v>
      </c>
      <c r="L5" s="318" t="s">
        <v>144</v>
      </c>
      <c r="M5" s="34" t="s">
        <v>145</v>
      </c>
      <c r="N5" s="319" t="s">
        <v>146</v>
      </c>
      <c r="O5" s="318" t="s">
        <v>144</v>
      </c>
      <c r="P5" s="34" t="s">
        <v>145</v>
      </c>
      <c r="Q5" s="319" t="s">
        <v>146</v>
      </c>
      <c r="R5" s="318" t="s">
        <v>144</v>
      </c>
      <c r="S5" s="34" t="s">
        <v>145</v>
      </c>
      <c r="T5" s="319" t="s">
        <v>146</v>
      </c>
      <c r="U5" s="318" t="s">
        <v>144</v>
      </c>
      <c r="V5" s="34" t="s">
        <v>145</v>
      </c>
      <c r="W5" s="319" t="s">
        <v>146</v>
      </c>
      <c r="X5" s="318" t="s">
        <v>144</v>
      </c>
      <c r="Y5" s="34" t="s">
        <v>145</v>
      </c>
      <c r="Z5" s="319" t="s">
        <v>146</v>
      </c>
      <c r="AA5" s="318" t="s">
        <v>144</v>
      </c>
      <c r="AB5" s="34" t="s">
        <v>145</v>
      </c>
      <c r="AC5" s="319" t="s">
        <v>146</v>
      </c>
      <c r="AD5" s="318" t="s">
        <v>144</v>
      </c>
      <c r="AE5" s="34" t="s">
        <v>145</v>
      </c>
      <c r="AF5" s="319" t="s">
        <v>146</v>
      </c>
      <c r="AG5" s="318" t="s">
        <v>144</v>
      </c>
      <c r="AH5" s="34" t="s">
        <v>145</v>
      </c>
      <c r="AI5" s="319" t="s">
        <v>146</v>
      </c>
    </row>
    <row r="6" spans="1:35" x14ac:dyDescent="0.2">
      <c r="A6" s="322" t="s">
        <v>147</v>
      </c>
      <c r="B6" s="308"/>
      <c r="C6" s="308"/>
      <c r="D6" s="308"/>
      <c r="E6" s="308"/>
      <c r="F6" s="308"/>
      <c r="G6" s="308"/>
      <c r="H6" s="204"/>
      <c r="I6" s="153">
        <v>1</v>
      </c>
      <c r="J6" s="153">
        <f>I6+1</f>
        <v>2</v>
      </c>
      <c r="K6" s="153">
        <f t="shared" ref="K6:AI6" si="0">J6+1</f>
        <v>3</v>
      </c>
      <c r="L6" s="153">
        <f t="shared" si="0"/>
        <v>4</v>
      </c>
      <c r="M6" s="153">
        <f t="shared" si="0"/>
        <v>5</v>
      </c>
      <c r="N6" s="153">
        <f t="shared" si="0"/>
        <v>6</v>
      </c>
      <c r="O6" s="153">
        <f t="shared" si="0"/>
        <v>7</v>
      </c>
      <c r="P6" s="153">
        <f t="shared" si="0"/>
        <v>8</v>
      </c>
      <c r="Q6" s="153">
        <f t="shared" si="0"/>
        <v>9</v>
      </c>
      <c r="R6" s="153">
        <f t="shared" si="0"/>
        <v>10</v>
      </c>
      <c r="S6" s="153">
        <f t="shared" si="0"/>
        <v>11</v>
      </c>
      <c r="T6" s="153">
        <f t="shared" si="0"/>
        <v>12</v>
      </c>
      <c r="U6" s="153">
        <f t="shared" si="0"/>
        <v>13</v>
      </c>
      <c r="V6" s="153">
        <f t="shared" si="0"/>
        <v>14</v>
      </c>
      <c r="W6" s="153">
        <f t="shared" si="0"/>
        <v>15</v>
      </c>
      <c r="X6" s="153">
        <f t="shared" si="0"/>
        <v>16</v>
      </c>
      <c r="Y6" s="153">
        <f t="shared" si="0"/>
        <v>17</v>
      </c>
      <c r="Z6" s="153">
        <f t="shared" si="0"/>
        <v>18</v>
      </c>
      <c r="AA6" s="153">
        <f t="shared" si="0"/>
        <v>19</v>
      </c>
      <c r="AB6" s="153">
        <f t="shared" si="0"/>
        <v>20</v>
      </c>
      <c r="AC6" s="153">
        <f t="shared" si="0"/>
        <v>21</v>
      </c>
      <c r="AD6" s="153">
        <f t="shared" si="0"/>
        <v>22</v>
      </c>
      <c r="AE6" s="153">
        <f t="shared" si="0"/>
        <v>23</v>
      </c>
      <c r="AF6" s="153">
        <f t="shared" si="0"/>
        <v>24</v>
      </c>
      <c r="AG6" s="153">
        <f t="shared" si="0"/>
        <v>25</v>
      </c>
      <c r="AH6" s="153">
        <f t="shared" si="0"/>
        <v>26</v>
      </c>
      <c r="AI6" s="153">
        <f t="shared" si="0"/>
        <v>27</v>
      </c>
    </row>
    <row r="7" spans="1:35" ht="12.75" customHeight="1" x14ac:dyDescent="0.2">
      <c r="A7" s="154">
        <v>1</v>
      </c>
      <c r="B7" s="158" t="s">
        <v>148</v>
      </c>
      <c r="C7" s="159" t="s">
        <v>551</v>
      </c>
      <c r="D7" s="205"/>
      <c r="E7" s="205"/>
      <c r="F7" s="205"/>
      <c r="G7" s="205"/>
      <c r="H7" s="323" t="s">
        <v>148</v>
      </c>
      <c r="I7" s="186">
        <f t="shared" ref="I7:J14" si="1">SUMIFS( I$21:I$73, $B$21:$B$73, $B7, $C$21:$C$73, $C7)</f>
        <v>0</v>
      </c>
      <c r="J7" s="187">
        <f t="shared" si="1"/>
        <v>0</v>
      </c>
      <c r="K7" s="167" t="str">
        <f>IF(J7=0,"",I7/J7)</f>
        <v/>
      </c>
      <c r="L7" s="186">
        <f t="shared" ref="L7:M14" si="2">SUMIFS( L$21:L$73, $B$21:$B$73, $B7, $C$21:$C$73, $C7)</f>
        <v>0</v>
      </c>
      <c r="M7" s="187">
        <f t="shared" si="2"/>
        <v>0</v>
      </c>
      <c r="N7" s="167" t="str">
        <f>IF(M7=0,"",L7/M7)</f>
        <v/>
      </c>
      <c r="O7" s="186">
        <f t="shared" ref="O7:P14" si="3">SUMIFS( O$21:O$73, $B$21:$B$73, $B7, $C$21:$C$73, $C7)</f>
        <v>0</v>
      </c>
      <c r="P7" s="187">
        <f t="shared" si="3"/>
        <v>0</v>
      </c>
      <c r="Q7" s="167" t="str">
        <f>IF(P7=0,"",O7/P7)</f>
        <v/>
      </c>
      <c r="R7" s="186">
        <f t="shared" ref="R7:S14" si="4">SUMIFS( R$21:R$73, $B$21:$B$73, $B7, $C$21:$C$73, $C7)</f>
        <v>0</v>
      </c>
      <c r="S7" s="187">
        <f t="shared" si="4"/>
        <v>0</v>
      </c>
      <c r="T7" s="167" t="str">
        <f>IF(S7=0,"",R7/S7)</f>
        <v/>
      </c>
      <c r="U7" s="186">
        <f t="shared" ref="U7:V14" si="5">SUMIFS( U$21:U$73, $B$21:$B$73, $B7, $C$21:$C$73, $C7)</f>
        <v>0</v>
      </c>
      <c r="V7" s="187">
        <f t="shared" si="5"/>
        <v>0</v>
      </c>
      <c r="W7" s="167" t="str">
        <f>IF(V7=0,"",U7/V7)</f>
        <v/>
      </c>
      <c r="X7" s="186">
        <f t="shared" ref="X7:Y14" si="6">SUMIFS( X$21:X$73, $B$21:$B$73, $B7, $C$21:$C$73, $C7)</f>
        <v>0</v>
      </c>
      <c r="Y7" s="187">
        <f t="shared" si="6"/>
        <v>0</v>
      </c>
      <c r="Z7" s="167" t="str">
        <f>IF(Y7=0,"",X7/Y7)</f>
        <v/>
      </c>
      <c r="AA7" s="186">
        <f t="shared" ref="AA7:AB14" si="7">SUMIFS( AA$21:AA$73, $B$21:$B$73, $B7, $C$21:$C$73, $C7)</f>
        <v>0</v>
      </c>
      <c r="AB7" s="187">
        <f t="shared" si="7"/>
        <v>0</v>
      </c>
      <c r="AC7" s="167" t="str">
        <f>IF(AB7=0,"",AA7/AB7)</f>
        <v/>
      </c>
      <c r="AD7" s="186">
        <f t="shared" ref="AD7:AE14" si="8">SUMIFS( AD$21:AD$73, $B$21:$B$73, $B7, $C$21:$C$73, $C7)</f>
        <v>0</v>
      </c>
      <c r="AE7" s="187">
        <f t="shared" si="8"/>
        <v>0</v>
      </c>
      <c r="AF7" s="167" t="str">
        <f>IF(AE7=0,"",AD7/AE7)</f>
        <v/>
      </c>
      <c r="AG7" s="186">
        <f t="shared" ref="AG7:AH14" si="9">SUMIFS( AG$21:AG$73, $B$21:$B$73, $B7, $C$21:$C$73, $C7)</f>
        <v>0</v>
      </c>
      <c r="AH7" s="187">
        <f t="shared" si="9"/>
        <v>0</v>
      </c>
      <c r="AI7" s="167" t="str">
        <f>IF(AH7=0,"",AG7/AH7)</f>
        <v/>
      </c>
    </row>
    <row r="8" spans="1:35" ht="12.75" customHeight="1" x14ac:dyDescent="0.2">
      <c r="A8" s="154">
        <v>2</v>
      </c>
      <c r="B8" s="155" t="s">
        <v>148</v>
      </c>
      <c r="C8" s="156" t="s">
        <v>522</v>
      </c>
      <c r="D8" s="157"/>
      <c r="E8" s="157"/>
      <c r="F8" s="157"/>
      <c r="G8" s="157"/>
      <c r="H8" s="324" t="s">
        <v>552</v>
      </c>
      <c r="I8" s="188">
        <f t="shared" si="1"/>
        <v>0</v>
      </c>
      <c r="J8" s="189">
        <f t="shared" si="1"/>
        <v>0</v>
      </c>
      <c r="K8" s="175" t="str">
        <f t="shared" ref="K8:K16" si="10">IF(J8=0,"",I8/J8)</f>
        <v/>
      </c>
      <c r="L8" s="188">
        <f t="shared" si="2"/>
        <v>0</v>
      </c>
      <c r="M8" s="189">
        <f t="shared" si="2"/>
        <v>0</v>
      </c>
      <c r="N8" s="175" t="str">
        <f t="shared" ref="N8:N14" si="11">IF(M8=0,"",L8/M8)</f>
        <v/>
      </c>
      <c r="O8" s="188">
        <f t="shared" si="3"/>
        <v>0</v>
      </c>
      <c r="P8" s="189">
        <f t="shared" si="3"/>
        <v>0</v>
      </c>
      <c r="Q8" s="175" t="str">
        <f t="shared" ref="Q8:Q14" si="12">IF(P8=0,"",O8/P8)</f>
        <v/>
      </c>
      <c r="R8" s="188">
        <f t="shared" si="4"/>
        <v>0</v>
      </c>
      <c r="S8" s="189">
        <f t="shared" si="4"/>
        <v>0</v>
      </c>
      <c r="T8" s="175" t="str">
        <f t="shared" ref="T8:T14" si="13">IF(S8=0,"",R8/S8)</f>
        <v/>
      </c>
      <c r="U8" s="188">
        <f t="shared" si="5"/>
        <v>0</v>
      </c>
      <c r="V8" s="189">
        <f t="shared" si="5"/>
        <v>0</v>
      </c>
      <c r="W8" s="175" t="str">
        <f t="shared" ref="W8:W14" si="14">IF(V8=0,"",U8/V8)</f>
        <v/>
      </c>
      <c r="X8" s="188">
        <f t="shared" si="6"/>
        <v>0</v>
      </c>
      <c r="Y8" s="189">
        <f t="shared" si="6"/>
        <v>0</v>
      </c>
      <c r="Z8" s="175" t="str">
        <f t="shared" ref="Z8:Z14" si="15">IF(Y8=0,"",X8/Y8)</f>
        <v/>
      </c>
      <c r="AA8" s="188">
        <f t="shared" si="7"/>
        <v>0</v>
      </c>
      <c r="AB8" s="189">
        <f t="shared" si="7"/>
        <v>0</v>
      </c>
      <c r="AC8" s="175" t="str">
        <f t="shared" ref="AC8:AC14" si="16">IF(AB8=0,"",AA8/AB8)</f>
        <v/>
      </c>
      <c r="AD8" s="188">
        <f t="shared" si="8"/>
        <v>0</v>
      </c>
      <c r="AE8" s="189">
        <f t="shared" si="8"/>
        <v>0</v>
      </c>
      <c r="AF8" s="175" t="str">
        <f t="shared" ref="AF8:AF14" si="17">IF(AE8=0,"",AD8/AE8)</f>
        <v/>
      </c>
      <c r="AG8" s="188">
        <f t="shared" si="9"/>
        <v>0</v>
      </c>
      <c r="AH8" s="189">
        <f t="shared" si="9"/>
        <v>0</v>
      </c>
      <c r="AI8" s="175" t="str">
        <f t="shared" ref="AI8:AI14" si="18">IF(AH8=0,"",AG8/AH8)</f>
        <v/>
      </c>
    </row>
    <row r="9" spans="1:35" ht="12.75" customHeight="1" x14ac:dyDescent="0.2">
      <c r="A9" s="154">
        <v>3</v>
      </c>
      <c r="B9" s="155" t="s">
        <v>148</v>
      </c>
      <c r="C9" s="156" t="s">
        <v>521</v>
      </c>
      <c r="D9" s="157"/>
      <c r="E9" s="157"/>
      <c r="F9" s="157"/>
      <c r="G9" s="157"/>
      <c r="H9" s="324" t="s">
        <v>553</v>
      </c>
      <c r="I9" s="188">
        <f t="shared" si="1"/>
        <v>0</v>
      </c>
      <c r="J9" s="189">
        <f t="shared" si="1"/>
        <v>0</v>
      </c>
      <c r="K9" s="175" t="str">
        <f t="shared" si="10"/>
        <v/>
      </c>
      <c r="L9" s="188">
        <f t="shared" si="2"/>
        <v>0</v>
      </c>
      <c r="M9" s="189">
        <f t="shared" si="2"/>
        <v>0</v>
      </c>
      <c r="N9" s="175" t="str">
        <f t="shared" si="11"/>
        <v/>
      </c>
      <c r="O9" s="188">
        <f t="shared" si="3"/>
        <v>0</v>
      </c>
      <c r="P9" s="189">
        <f t="shared" si="3"/>
        <v>0</v>
      </c>
      <c r="Q9" s="175" t="str">
        <f t="shared" si="12"/>
        <v/>
      </c>
      <c r="R9" s="188">
        <f t="shared" si="4"/>
        <v>0</v>
      </c>
      <c r="S9" s="189">
        <f t="shared" si="4"/>
        <v>0</v>
      </c>
      <c r="T9" s="175" t="str">
        <f t="shared" si="13"/>
        <v/>
      </c>
      <c r="U9" s="188">
        <f t="shared" si="5"/>
        <v>0</v>
      </c>
      <c r="V9" s="189">
        <f t="shared" si="5"/>
        <v>0</v>
      </c>
      <c r="W9" s="175" t="str">
        <f t="shared" si="14"/>
        <v/>
      </c>
      <c r="X9" s="188">
        <f t="shared" si="6"/>
        <v>0</v>
      </c>
      <c r="Y9" s="189">
        <f t="shared" si="6"/>
        <v>0</v>
      </c>
      <c r="Z9" s="175" t="str">
        <f t="shared" si="15"/>
        <v/>
      </c>
      <c r="AA9" s="188">
        <f t="shared" si="7"/>
        <v>0</v>
      </c>
      <c r="AB9" s="189">
        <f t="shared" si="7"/>
        <v>0</v>
      </c>
      <c r="AC9" s="175" t="str">
        <f t="shared" si="16"/>
        <v/>
      </c>
      <c r="AD9" s="188">
        <f t="shared" si="8"/>
        <v>0</v>
      </c>
      <c r="AE9" s="189">
        <f t="shared" si="8"/>
        <v>0</v>
      </c>
      <c r="AF9" s="175" t="str">
        <f t="shared" si="17"/>
        <v/>
      </c>
      <c r="AG9" s="188">
        <f t="shared" si="9"/>
        <v>0</v>
      </c>
      <c r="AH9" s="189">
        <f t="shared" si="9"/>
        <v>0</v>
      </c>
      <c r="AI9" s="175" t="str">
        <f t="shared" si="18"/>
        <v/>
      </c>
    </row>
    <row r="10" spans="1:35" ht="12.75" customHeight="1" x14ac:dyDescent="0.2">
      <c r="A10" s="154">
        <v>4</v>
      </c>
      <c r="B10" s="155" t="s">
        <v>149</v>
      </c>
      <c r="C10" s="156" t="s">
        <v>551</v>
      </c>
      <c r="D10" s="157"/>
      <c r="E10" s="157"/>
      <c r="F10" s="157"/>
      <c r="G10" s="157"/>
      <c r="H10" s="325" t="s">
        <v>149</v>
      </c>
      <c r="I10" s="188">
        <f t="shared" si="1"/>
        <v>0</v>
      </c>
      <c r="J10" s="189">
        <f t="shared" si="1"/>
        <v>0</v>
      </c>
      <c r="K10" s="175" t="str">
        <f t="shared" si="10"/>
        <v/>
      </c>
      <c r="L10" s="188">
        <f t="shared" si="2"/>
        <v>0</v>
      </c>
      <c r="M10" s="189">
        <f t="shared" si="2"/>
        <v>0</v>
      </c>
      <c r="N10" s="175" t="str">
        <f t="shared" si="11"/>
        <v/>
      </c>
      <c r="O10" s="188">
        <f t="shared" si="3"/>
        <v>0</v>
      </c>
      <c r="P10" s="189">
        <f t="shared" si="3"/>
        <v>0</v>
      </c>
      <c r="Q10" s="175" t="str">
        <f t="shared" si="12"/>
        <v/>
      </c>
      <c r="R10" s="188">
        <f t="shared" si="4"/>
        <v>0</v>
      </c>
      <c r="S10" s="189">
        <f t="shared" si="4"/>
        <v>0</v>
      </c>
      <c r="T10" s="175" t="str">
        <f t="shared" si="13"/>
        <v/>
      </c>
      <c r="U10" s="188">
        <f t="shared" si="5"/>
        <v>0</v>
      </c>
      <c r="V10" s="189">
        <f t="shared" si="5"/>
        <v>0</v>
      </c>
      <c r="W10" s="175" t="str">
        <f t="shared" si="14"/>
        <v/>
      </c>
      <c r="X10" s="188">
        <f t="shared" si="6"/>
        <v>0</v>
      </c>
      <c r="Y10" s="189">
        <f t="shared" si="6"/>
        <v>0</v>
      </c>
      <c r="Z10" s="175" t="str">
        <f t="shared" si="15"/>
        <v/>
      </c>
      <c r="AA10" s="188">
        <f t="shared" si="7"/>
        <v>0</v>
      </c>
      <c r="AB10" s="189">
        <f t="shared" si="7"/>
        <v>0</v>
      </c>
      <c r="AC10" s="175" t="str">
        <f t="shared" si="16"/>
        <v/>
      </c>
      <c r="AD10" s="188">
        <f t="shared" si="8"/>
        <v>0</v>
      </c>
      <c r="AE10" s="189">
        <f t="shared" si="8"/>
        <v>0</v>
      </c>
      <c r="AF10" s="175" t="str">
        <f t="shared" si="17"/>
        <v/>
      </c>
      <c r="AG10" s="188">
        <f t="shared" si="9"/>
        <v>0</v>
      </c>
      <c r="AH10" s="189">
        <f t="shared" si="9"/>
        <v>0</v>
      </c>
      <c r="AI10" s="175" t="str">
        <f t="shared" si="18"/>
        <v/>
      </c>
    </row>
    <row r="11" spans="1:35" ht="12.75" customHeight="1" x14ac:dyDescent="0.2">
      <c r="A11" s="154">
        <v>5</v>
      </c>
      <c r="B11" s="155" t="s">
        <v>149</v>
      </c>
      <c r="C11" s="156" t="s">
        <v>520</v>
      </c>
      <c r="D11" s="157"/>
      <c r="E11" s="157"/>
      <c r="F11" s="157"/>
      <c r="G11" s="157"/>
      <c r="H11" s="324" t="s">
        <v>83</v>
      </c>
      <c r="I11" s="188">
        <f t="shared" si="1"/>
        <v>0</v>
      </c>
      <c r="J11" s="189">
        <f t="shared" si="1"/>
        <v>0</v>
      </c>
      <c r="K11" s="175" t="str">
        <f t="shared" si="10"/>
        <v/>
      </c>
      <c r="L11" s="188">
        <f t="shared" si="2"/>
        <v>0</v>
      </c>
      <c r="M11" s="189">
        <f t="shared" si="2"/>
        <v>0</v>
      </c>
      <c r="N11" s="175" t="str">
        <f t="shared" si="11"/>
        <v/>
      </c>
      <c r="O11" s="188">
        <f t="shared" si="3"/>
        <v>0</v>
      </c>
      <c r="P11" s="189">
        <f t="shared" si="3"/>
        <v>0</v>
      </c>
      <c r="Q11" s="175" t="str">
        <f t="shared" si="12"/>
        <v/>
      </c>
      <c r="R11" s="188">
        <f t="shared" si="4"/>
        <v>0</v>
      </c>
      <c r="S11" s="189">
        <f t="shared" si="4"/>
        <v>0</v>
      </c>
      <c r="T11" s="175" t="str">
        <f t="shared" si="13"/>
        <v/>
      </c>
      <c r="U11" s="188">
        <f t="shared" si="5"/>
        <v>0</v>
      </c>
      <c r="V11" s="189">
        <f t="shared" si="5"/>
        <v>0</v>
      </c>
      <c r="W11" s="175" t="str">
        <f t="shared" si="14"/>
        <v/>
      </c>
      <c r="X11" s="188">
        <f t="shared" si="6"/>
        <v>0</v>
      </c>
      <c r="Y11" s="189">
        <f t="shared" si="6"/>
        <v>0</v>
      </c>
      <c r="Z11" s="175" t="str">
        <f t="shared" si="15"/>
        <v/>
      </c>
      <c r="AA11" s="188">
        <f t="shared" si="7"/>
        <v>0</v>
      </c>
      <c r="AB11" s="189">
        <f t="shared" si="7"/>
        <v>0</v>
      </c>
      <c r="AC11" s="175" t="str">
        <f t="shared" si="16"/>
        <v/>
      </c>
      <c r="AD11" s="188">
        <f t="shared" si="8"/>
        <v>0</v>
      </c>
      <c r="AE11" s="189">
        <f t="shared" si="8"/>
        <v>0</v>
      </c>
      <c r="AF11" s="175" t="str">
        <f t="shared" si="17"/>
        <v/>
      </c>
      <c r="AG11" s="188">
        <f t="shared" si="9"/>
        <v>0</v>
      </c>
      <c r="AH11" s="189">
        <f t="shared" si="9"/>
        <v>0</v>
      </c>
      <c r="AI11" s="175" t="str">
        <f t="shared" si="18"/>
        <v/>
      </c>
    </row>
    <row r="12" spans="1:35" ht="12.75" customHeight="1" x14ac:dyDescent="0.2">
      <c r="A12" s="154">
        <v>6</v>
      </c>
      <c r="B12" s="155" t="s">
        <v>149</v>
      </c>
      <c r="C12" s="156" t="s">
        <v>523</v>
      </c>
      <c r="D12" s="157"/>
      <c r="E12" s="157"/>
      <c r="F12" s="157"/>
      <c r="G12" s="157"/>
      <c r="H12" s="324" t="s">
        <v>554</v>
      </c>
      <c r="I12" s="188">
        <f t="shared" si="1"/>
        <v>0</v>
      </c>
      <c r="J12" s="189">
        <f t="shared" si="1"/>
        <v>0</v>
      </c>
      <c r="K12" s="175" t="str">
        <f t="shared" si="10"/>
        <v/>
      </c>
      <c r="L12" s="188">
        <f t="shared" si="2"/>
        <v>0</v>
      </c>
      <c r="M12" s="189">
        <f t="shared" si="2"/>
        <v>0</v>
      </c>
      <c r="N12" s="175" t="str">
        <f t="shared" si="11"/>
        <v/>
      </c>
      <c r="O12" s="188">
        <f t="shared" si="3"/>
        <v>0</v>
      </c>
      <c r="P12" s="189">
        <f t="shared" si="3"/>
        <v>0</v>
      </c>
      <c r="Q12" s="175" t="str">
        <f t="shared" si="12"/>
        <v/>
      </c>
      <c r="R12" s="188">
        <f t="shared" si="4"/>
        <v>0</v>
      </c>
      <c r="S12" s="189">
        <f t="shared" si="4"/>
        <v>0</v>
      </c>
      <c r="T12" s="175" t="str">
        <f t="shared" si="13"/>
        <v/>
      </c>
      <c r="U12" s="188">
        <f t="shared" si="5"/>
        <v>0</v>
      </c>
      <c r="V12" s="189">
        <f t="shared" si="5"/>
        <v>0</v>
      </c>
      <c r="W12" s="175" t="str">
        <f t="shared" si="14"/>
        <v/>
      </c>
      <c r="X12" s="188">
        <f t="shared" si="6"/>
        <v>0</v>
      </c>
      <c r="Y12" s="189">
        <f t="shared" si="6"/>
        <v>0</v>
      </c>
      <c r="Z12" s="175" t="str">
        <f t="shared" si="15"/>
        <v/>
      </c>
      <c r="AA12" s="188">
        <f t="shared" si="7"/>
        <v>0</v>
      </c>
      <c r="AB12" s="189">
        <f t="shared" si="7"/>
        <v>0</v>
      </c>
      <c r="AC12" s="175" t="str">
        <f t="shared" si="16"/>
        <v/>
      </c>
      <c r="AD12" s="188">
        <f t="shared" si="8"/>
        <v>0</v>
      </c>
      <c r="AE12" s="189">
        <f t="shared" si="8"/>
        <v>0</v>
      </c>
      <c r="AF12" s="175" t="str">
        <f t="shared" si="17"/>
        <v/>
      </c>
      <c r="AG12" s="188">
        <f t="shared" si="9"/>
        <v>0</v>
      </c>
      <c r="AH12" s="189">
        <f t="shared" si="9"/>
        <v>0</v>
      </c>
      <c r="AI12" s="175" t="str">
        <f t="shared" si="18"/>
        <v/>
      </c>
    </row>
    <row r="13" spans="1:35" ht="12.75" customHeight="1" x14ac:dyDescent="0.2">
      <c r="A13" s="154">
        <v>7</v>
      </c>
      <c r="B13" s="155" t="s">
        <v>149</v>
      </c>
      <c r="C13" s="156" t="s">
        <v>184</v>
      </c>
      <c r="D13" s="157"/>
      <c r="E13" s="157"/>
      <c r="F13" s="157"/>
      <c r="G13" s="157"/>
      <c r="H13" s="324" t="s">
        <v>184</v>
      </c>
      <c r="I13" s="188">
        <f t="shared" si="1"/>
        <v>0</v>
      </c>
      <c r="J13" s="189">
        <f t="shared" si="1"/>
        <v>0</v>
      </c>
      <c r="K13" s="175" t="str">
        <f t="shared" si="10"/>
        <v/>
      </c>
      <c r="L13" s="188">
        <f t="shared" si="2"/>
        <v>0</v>
      </c>
      <c r="M13" s="189">
        <f t="shared" si="2"/>
        <v>0</v>
      </c>
      <c r="N13" s="175" t="str">
        <f t="shared" si="11"/>
        <v/>
      </c>
      <c r="O13" s="188">
        <f t="shared" si="3"/>
        <v>0</v>
      </c>
      <c r="P13" s="189">
        <f t="shared" si="3"/>
        <v>0</v>
      </c>
      <c r="Q13" s="175" t="str">
        <f t="shared" si="12"/>
        <v/>
      </c>
      <c r="R13" s="188">
        <f t="shared" si="4"/>
        <v>0</v>
      </c>
      <c r="S13" s="189">
        <f t="shared" si="4"/>
        <v>0</v>
      </c>
      <c r="T13" s="175" t="str">
        <f t="shared" si="13"/>
        <v/>
      </c>
      <c r="U13" s="188">
        <f t="shared" si="5"/>
        <v>0</v>
      </c>
      <c r="V13" s="189">
        <f t="shared" si="5"/>
        <v>0</v>
      </c>
      <c r="W13" s="175" t="str">
        <f t="shared" si="14"/>
        <v/>
      </c>
      <c r="X13" s="188">
        <f t="shared" si="6"/>
        <v>0</v>
      </c>
      <c r="Y13" s="189">
        <f t="shared" si="6"/>
        <v>0</v>
      </c>
      <c r="Z13" s="175" t="str">
        <f t="shared" si="15"/>
        <v/>
      </c>
      <c r="AA13" s="188">
        <f t="shared" si="7"/>
        <v>0</v>
      </c>
      <c r="AB13" s="189">
        <f t="shared" si="7"/>
        <v>0</v>
      </c>
      <c r="AC13" s="175" t="str">
        <f t="shared" si="16"/>
        <v/>
      </c>
      <c r="AD13" s="188">
        <f t="shared" si="8"/>
        <v>0</v>
      </c>
      <c r="AE13" s="189">
        <f t="shared" si="8"/>
        <v>0</v>
      </c>
      <c r="AF13" s="175" t="str">
        <f t="shared" si="17"/>
        <v/>
      </c>
      <c r="AG13" s="188">
        <f t="shared" si="9"/>
        <v>0</v>
      </c>
      <c r="AH13" s="189">
        <f t="shared" si="9"/>
        <v>0</v>
      </c>
      <c r="AI13" s="175" t="str">
        <f t="shared" si="18"/>
        <v/>
      </c>
    </row>
    <row r="14" spans="1:35" ht="12.75" customHeight="1" x14ac:dyDescent="0.2">
      <c r="A14" s="154">
        <v>8</v>
      </c>
      <c r="B14" s="177" t="s">
        <v>551</v>
      </c>
      <c r="C14" s="177" t="s">
        <v>551</v>
      </c>
      <c r="D14" s="157"/>
      <c r="E14" s="157"/>
      <c r="F14" s="157"/>
      <c r="G14" s="157"/>
      <c r="H14" s="325" t="s">
        <v>508</v>
      </c>
      <c r="I14" s="188">
        <f t="shared" si="1"/>
        <v>0</v>
      </c>
      <c r="J14" s="189">
        <f t="shared" si="1"/>
        <v>0</v>
      </c>
      <c r="K14" s="175" t="str">
        <f t="shared" si="10"/>
        <v/>
      </c>
      <c r="L14" s="188">
        <f t="shared" si="2"/>
        <v>0</v>
      </c>
      <c r="M14" s="189">
        <f t="shared" si="2"/>
        <v>0</v>
      </c>
      <c r="N14" s="175" t="str">
        <f t="shared" si="11"/>
        <v/>
      </c>
      <c r="O14" s="188">
        <f t="shared" si="3"/>
        <v>0</v>
      </c>
      <c r="P14" s="189">
        <f t="shared" si="3"/>
        <v>0</v>
      </c>
      <c r="Q14" s="175" t="str">
        <f t="shared" si="12"/>
        <v/>
      </c>
      <c r="R14" s="188">
        <f t="shared" si="4"/>
        <v>0</v>
      </c>
      <c r="S14" s="189">
        <f t="shared" si="4"/>
        <v>0</v>
      </c>
      <c r="T14" s="175" t="str">
        <f t="shared" si="13"/>
        <v/>
      </c>
      <c r="U14" s="188">
        <f t="shared" si="5"/>
        <v>0</v>
      </c>
      <c r="V14" s="189">
        <f t="shared" si="5"/>
        <v>0</v>
      </c>
      <c r="W14" s="175" t="str">
        <f t="shared" si="14"/>
        <v/>
      </c>
      <c r="X14" s="188">
        <f t="shared" si="6"/>
        <v>0</v>
      </c>
      <c r="Y14" s="189">
        <f t="shared" si="6"/>
        <v>0</v>
      </c>
      <c r="Z14" s="175" t="str">
        <f t="shared" si="15"/>
        <v/>
      </c>
      <c r="AA14" s="188">
        <f t="shared" si="7"/>
        <v>0</v>
      </c>
      <c r="AB14" s="189">
        <f t="shared" si="7"/>
        <v>0</v>
      </c>
      <c r="AC14" s="175" t="str">
        <f t="shared" si="16"/>
        <v/>
      </c>
      <c r="AD14" s="188">
        <f t="shared" si="8"/>
        <v>0</v>
      </c>
      <c r="AE14" s="189">
        <f t="shared" si="8"/>
        <v>0</v>
      </c>
      <c r="AF14" s="175" t="str">
        <f t="shared" si="17"/>
        <v/>
      </c>
      <c r="AG14" s="188">
        <f t="shared" si="9"/>
        <v>0</v>
      </c>
      <c r="AH14" s="189">
        <f t="shared" si="9"/>
        <v>0</v>
      </c>
      <c r="AI14" s="175" t="str">
        <f t="shared" si="18"/>
        <v/>
      </c>
    </row>
    <row r="15" spans="1:35" ht="12.75" customHeight="1" x14ac:dyDescent="0.2">
      <c r="A15" s="154">
        <v>9</v>
      </c>
      <c r="B15" s="206"/>
      <c r="C15" s="157"/>
      <c r="D15" s="157"/>
      <c r="E15" s="157"/>
      <c r="F15" s="157"/>
      <c r="G15" s="157"/>
      <c r="H15" s="325" t="s">
        <v>61</v>
      </c>
      <c r="I15" s="188">
        <f>MIN(SUM('AM23.Financial Instruments'!$Y$7:$Y$223), IF('AM23.Summary'!$C$25="Available Capital", I7, J7) * 'AM23.Summary'!$C$24)</f>
        <v>0</v>
      </c>
      <c r="J15" s="190"/>
      <c r="K15" s="191"/>
      <c r="L15" s="188">
        <f>MIN(SUM('AM23.Financial Instruments'!$Y$7:$Y$223), IF('AM23.Summary'!$C$25="Available Capital", L7, M7) * 'AM23.Summary'!$C$24)</f>
        <v>0</v>
      </c>
      <c r="M15" s="190"/>
      <c r="N15" s="191"/>
      <c r="O15" s="188">
        <f>MIN(SUM('AM23.Financial Instruments'!$Y$7:$Y$223), IF('AM23.Summary'!$C$25="Available Capital", O7, P7) * 'AM23.Summary'!$C$24)</f>
        <v>0</v>
      </c>
      <c r="P15" s="190"/>
      <c r="Q15" s="191"/>
      <c r="R15" s="188">
        <f>MIN(SUM('AM23.Financial Instruments'!$Y$7:$Y$223), IF('AM23.Summary'!$C$25="Available Capital", R7, S7) * 'AM23.Summary'!$C$24)</f>
        <v>0</v>
      </c>
      <c r="S15" s="190"/>
      <c r="T15" s="191"/>
      <c r="U15" s="188">
        <f>MIN(SUM('AM23.Financial Instruments'!$Y$7:$Y$223), IF('AM23.Summary'!$C$25="Available Capital", U7, V7) * 'AM23.Summary'!$C$24)</f>
        <v>0</v>
      </c>
      <c r="V15" s="190"/>
      <c r="W15" s="191"/>
      <c r="X15" s="188">
        <f>MIN(SUM('AM23.Financial Instruments'!$Y$7:$Y$223), IF('AM23.Summary'!$C$25="Available Capital", X7, Y7) * 'AM23.Summary'!$C$24)</f>
        <v>0</v>
      </c>
      <c r="Y15" s="190"/>
      <c r="Z15" s="191"/>
      <c r="AA15" s="188">
        <f>MIN(SUM('AM23.Financial Instruments'!$Y$7:$Y$223), IF('AM23.Summary'!$C$25="Available Capital", AA7, AB7) * 'AM23.Summary'!$C$24)</f>
        <v>0</v>
      </c>
      <c r="AB15" s="190"/>
      <c r="AC15" s="191"/>
      <c r="AD15" s="188">
        <f>MIN(SUM('AM23.Financial Instruments'!$Y$7:$Y$223), IF('AM23.Summary'!$C$25="Available Capital", AD7, AE7) * 'AM23.Summary'!$C$24)</f>
        <v>0</v>
      </c>
      <c r="AE15" s="190"/>
      <c r="AF15" s="191"/>
      <c r="AG15" s="188">
        <f>MIN(SUM('AM23.Financial Instruments'!$Y$7:$Y$223), IF('AM23.Summary'!$C$25="Available Capital", AG7, AH7) * 'AM23.Summary'!$C$24)</f>
        <v>0</v>
      </c>
      <c r="AH15" s="190"/>
      <c r="AI15" s="191"/>
    </row>
    <row r="16" spans="1:35" ht="12.75" customHeight="1" x14ac:dyDescent="0.2">
      <c r="A16" s="321">
        <v>10</v>
      </c>
      <c r="B16" s="309"/>
      <c r="C16" s="310"/>
      <c r="D16" s="310"/>
      <c r="E16" s="310"/>
      <c r="F16" s="310"/>
      <c r="G16" s="310"/>
      <c r="H16" s="317" t="s">
        <v>509</v>
      </c>
      <c r="I16" s="311">
        <f>SUM(I14,I15)</f>
        <v>0</v>
      </c>
      <c r="J16" s="312">
        <f>J14</f>
        <v>0</v>
      </c>
      <c r="K16" s="313" t="str">
        <f t="shared" si="10"/>
        <v/>
      </c>
      <c r="L16" s="311">
        <f>SUM(L14,L15)</f>
        <v>0</v>
      </c>
      <c r="M16" s="312">
        <f>M14</f>
        <v>0</v>
      </c>
      <c r="N16" s="313" t="str">
        <f t="shared" ref="N16" si="19">IF(M16=0,"",L16/M16)</f>
        <v/>
      </c>
      <c r="O16" s="311">
        <f>SUM(O14,O15)</f>
        <v>0</v>
      </c>
      <c r="P16" s="312">
        <f>P14</f>
        <v>0</v>
      </c>
      <c r="Q16" s="313" t="str">
        <f t="shared" ref="Q16" si="20">IF(P16=0,"",O16/P16)</f>
        <v/>
      </c>
      <c r="R16" s="311">
        <f>SUM(R14,R15)</f>
        <v>0</v>
      </c>
      <c r="S16" s="312">
        <f>S14</f>
        <v>0</v>
      </c>
      <c r="T16" s="313" t="str">
        <f t="shared" ref="T16" si="21">IF(S16=0,"",R16/S16)</f>
        <v/>
      </c>
      <c r="U16" s="311">
        <f>SUM(U14,U15)</f>
        <v>0</v>
      </c>
      <c r="V16" s="312">
        <f>V14</f>
        <v>0</v>
      </c>
      <c r="W16" s="313" t="str">
        <f t="shared" ref="W16" si="22">IF(V16=0,"",U16/V16)</f>
        <v/>
      </c>
      <c r="X16" s="311">
        <f>SUM(X14,X15)</f>
        <v>0</v>
      </c>
      <c r="Y16" s="312">
        <f>Y14</f>
        <v>0</v>
      </c>
      <c r="Z16" s="313" t="str">
        <f t="shared" ref="Z16" si="23">IF(Y16=0,"",X16/Y16)</f>
        <v/>
      </c>
      <c r="AA16" s="311">
        <f>SUM(AA14,AA15)</f>
        <v>0</v>
      </c>
      <c r="AB16" s="312">
        <f>AB14</f>
        <v>0</v>
      </c>
      <c r="AC16" s="313" t="str">
        <f t="shared" ref="AC16" si="24">IF(AB16=0,"",AA16/AB16)</f>
        <v/>
      </c>
      <c r="AD16" s="311">
        <f>SUM(AD14,AD15)</f>
        <v>0</v>
      </c>
      <c r="AE16" s="312">
        <f>AE14</f>
        <v>0</v>
      </c>
      <c r="AF16" s="313" t="str">
        <f t="shared" ref="AF16" si="25">IF(AE16=0,"",AD16/AE16)</f>
        <v/>
      </c>
      <c r="AG16" s="311">
        <f>SUM(AG14,AG15)</f>
        <v>0</v>
      </c>
      <c r="AH16" s="312">
        <f>AH14</f>
        <v>0</v>
      </c>
      <c r="AI16" s="313" t="str">
        <f t="shared" ref="AI16" si="26">IF(AH16=0,"",AG16/AH16)</f>
        <v/>
      </c>
    </row>
    <row r="17" spans="1:35" x14ac:dyDescent="0.2">
      <c r="A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row>
    <row r="18" spans="1:35" ht="24.75" customHeight="1" x14ac:dyDescent="0.2">
      <c r="I18" s="315" t="s">
        <v>585</v>
      </c>
      <c r="J18" s="207"/>
      <c r="K18" s="316"/>
      <c r="L18" s="315" t="s">
        <v>498</v>
      </c>
      <c r="M18" s="207"/>
      <c r="N18" s="316"/>
      <c r="O18" s="315" t="s">
        <v>544</v>
      </c>
      <c r="P18" s="207"/>
      <c r="Q18" s="316"/>
      <c r="R18" s="315" t="s">
        <v>545</v>
      </c>
      <c r="S18" s="207"/>
      <c r="T18" s="316"/>
      <c r="U18" s="315" t="s">
        <v>546</v>
      </c>
      <c r="V18" s="207"/>
      <c r="W18" s="316"/>
      <c r="X18" s="315" t="s">
        <v>547</v>
      </c>
      <c r="Y18" s="207"/>
      <c r="Z18" s="316"/>
      <c r="AA18" s="315" t="s">
        <v>596</v>
      </c>
      <c r="AB18" s="207"/>
      <c r="AC18" s="316"/>
      <c r="AD18" s="315" t="s">
        <v>586</v>
      </c>
      <c r="AE18" s="207"/>
      <c r="AF18" s="316"/>
      <c r="AG18" s="315" t="s">
        <v>597</v>
      </c>
      <c r="AH18" s="207"/>
      <c r="AI18" s="316"/>
    </row>
    <row r="19" spans="1:35" ht="25.5" x14ac:dyDescent="0.2">
      <c r="A19" s="146"/>
      <c r="B19" s="34" t="s">
        <v>231</v>
      </c>
      <c r="C19" s="34" t="s">
        <v>524</v>
      </c>
      <c r="D19" s="34" t="s">
        <v>587</v>
      </c>
      <c r="E19" s="36" t="s">
        <v>555</v>
      </c>
      <c r="F19" s="58"/>
      <c r="G19" s="35"/>
      <c r="H19" s="59" t="s">
        <v>64</v>
      </c>
      <c r="I19" s="318" t="s">
        <v>548</v>
      </c>
      <c r="J19" s="34" t="s">
        <v>549</v>
      </c>
      <c r="K19" s="319" t="s">
        <v>550</v>
      </c>
      <c r="L19" s="318" t="s">
        <v>144</v>
      </c>
      <c r="M19" s="34" t="s">
        <v>145</v>
      </c>
      <c r="N19" s="319" t="s">
        <v>146</v>
      </c>
      <c r="O19" s="318" t="s">
        <v>144</v>
      </c>
      <c r="P19" s="34" t="s">
        <v>145</v>
      </c>
      <c r="Q19" s="319" t="s">
        <v>146</v>
      </c>
      <c r="R19" s="318" t="s">
        <v>144</v>
      </c>
      <c r="S19" s="34" t="s">
        <v>145</v>
      </c>
      <c r="T19" s="319" t="s">
        <v>146</v>
      </c>
      <c r="U19" s="318" t="s">
        <v>144</v>
      </c>
      <c r="V19" s="34" t="s">
        <v>145</v>
      </c>
      <c r="W19" s="319" t="s">
        <v>146</v>
      </c>
      <c r="X19" s="318" t="s">
        <v>144</v>
      </c>
      <c r="Y19" s="34" t="s">
        <v>145</v>
      </c>
      <c r="Z19" s="319" t="s">
        <v>146</v>
      </c>
      <c r="AA19" s="318" t="s">
        <v>144</v>
      </c>
      <c r="AB19" s="34" t="s">
        <v>145</v>
      </c>
      <c r="AC19" s="319" t="s">
        <v>146</v>
      </c>
      <c r="AD19" s="318" t="s">
        <v>144</v>
      </c>
      <c r="AE19" s="34" t="s">
        <v>145</v>
      </c>
      <c r="AF19" s="319" t="s">
        <v>146</v>
      </c>
      <c r="AG19" s="318" t="s">
        <v>144</v>
      </c>
      <c r="AH19" s="34" t="s">
        <v>145</v>
      </c>
      <c r="AI19" s="319" t="s">
        <v>146</v>
      </c>
    </row>
    <row r="20" spans="1:35" ht="14.25" customHeight="1" x14ac:dyDescent="0.2">
      <c r="A20" s="72" t="s">
        <v>82</v>
      </c>
      <c r="B20" s="37"/>
      <c r="C20" s="37"/>
      <c r="D20" s="37"/>
      <c r="E20" s="37"/>
      <c r="F20" s="37"/>
      <c r="G20" s="37"/>
      <c r="H20" s="37"/>
      <c r="I20" s="153">
        <v>1</v>
      </c>
      <c r="J20" s="153">
        <f>I20+1</f>
        <v>2</v>
      </c>
      <c r="K20" s="153">
        <f t="shared" ref="K20:AI20" si="27">J20+1</f>
        <v>3</v>
      </c>
      <c r="L20" s="153">
        <f t="shared" si="27"/>
        <v>4</v>
      </c>
      <c r="M20" s="153">
        <f t="shared" si="27"/>
        <v>5</v>
      </c>
      <c r="N20" s="153">
        <f t="shared" si="27"/>
        <v>6</v>
      </c>
      <c r="O20" s="153">
        <f t="shared" si="27"/>
        <v>7</v>
      </c>
      <c r="P20" s="153">
        <f t="shared" si="27"/>
        <v>8</v>
      </c>
      <c r="Q20" s="153">
        <f t="shared" si="27"/>
        <v>9</v>
      </c>
      <c r="R20" s="153">
        <f t="shared" si="27"/>
        <v>10</v>
      </c>
      <c r="S20" s="153">
        <f t="shared" si="27"/>
        <v>11</v>
      </c>
      <c r="T20" s="153">
        <f t="shared" si="27"/>
        <v>12</v>
      </c>
      <c r="U20" s="153">
        <f t="shared" si="27"/>
        <v>13</v>
      </c>
      <c r="V20" s="153">
        <f t="shared" si="27"/>
        <v>14</v>
      </c>
      <c r="W20" s="153">
        <f t="shared" si="27"/>
        <v>15</v>
      </c>
      <c r="X20" s="153">
        <f t="shared" si="27"/>
        <v>16</v>
      </c>
      <c r="Y20" s="153">
        <f t="shared" si="27"/>
        <v>17</v>
      </c>
      <c r="Z20" s="153">
        <f t="shared" si="27"/>
        <v>18</v>
      </c>
      <c r="AA20" s="153">
        <f t="shared" si="27"/>
        <v>19</v>
      </c>
      <c r="AB20" s="153">
        <f t="shared" si="27"/>
        <v>20</v>
      </c>
      <c r="AC20" s="153">
        <f t="shared" si="27"/>
        <v>21</v>
      </c>
      <c r="AD20" s="153">
        <f t="shared" si="27"/>
        <v>22</v>
      </c>
      <c r="AE20" s="153">
        <f t="shared" si="27"/>
        <v>23</v>
      </c>
      <c r="AF20" s="153">
        <f t="shared" si="27"/>
        <v>24</v>
      </c>
      <c r="AG20" s="153">
        <f t="shared" si="27"/>
        <v>25</v>
      </c>
      <c r="AH20" s="153">
        <f t="shared" si="27"/>
        <v>26</v>
      </c>
      <c r="AI20" s="153">
        <f t="shared" si="27"/>
        <v>27</v>
      </c>
    </row>
    <row r="21" spans="1:35" x14ac:dyDescent="0.2">
      <c r="A21" s="30">
        <v>1</v>
      </c>
      <c r="B21" s="158" t="str">
        <f>'AM23.Param'!D62</f>
        <v>Non-Insurance</v>
      </c>
      <c r="C21" s="159" t="str">
        <f>'AM23.Param'!E62</f>
        <v>HoldCo</v>
      </c>
      <c r="D21" s="160" t="str">
        <f>'AM23.Param'!F62</f>
        <v>N/A</v>
      </c>
      <c r="E21" s="161" t="str">
        <f t="shared" ref="E21:E73" si="28">IF(D21="Yes", "Scalar", IF(C21="Fin", "Revenue", IF(B21="Insurance", "Carrying Value with safeguard", "Carrying Value")))</f>
        <v>Carrying Value</v>
      </c>
      <c r="F21" s="162"/>
      <c r="G21" s="163"/>
      <c r="H21" s="164" t="str">
        <f>'AM23.Param'!C62</f>
        <v>Non-Insurer Holding Company</v>
      </c>
      <c r="I21" s="165">
        <f t="shared" ref="I21:I52" si="29">SUMIFS(K$78:K$1077, $D$78:$D$1077, $H21)</f>
        <v>0</v>
      </c>
      <c r="J21" s="166">
        <f t="shared" ref="J21:J52" si="30">MAX(0, SUMIFS(J$78:J$1077, $D$78:$D$1077, $H21))</f>
        <v>0</v>
      </c>
      <c r="K21" s="167" t="str">
        <f>IF(OR(J21=0,J21=""),"",I21/J21)</f>
        <v/>
      </c>
      <c r="L21" s="165">
        <f t="shared" ref="L21:L52" si="31">SUMIFS(N$78:N$1077, $D$78:$D$1077, $H21)</f>
        <v>0</v>
      </c>
      <c r="M21" s="166">
        <f t="shared" ref="M21:M52" si="32">MAX(0, SUMIFS(M$78:M$1077, $D$78:$D$1077, $H21))</f>
        <v>0</v>
      </c>
      <c r="N21" s="167" t="str">
        <f>IF(OR(M21=0,M21=""),"",L21/M21)</f>
        <v/>
      </c>
      <c r="O21" s="165">
        <f t="shared" ref="O21:O52" si="33">SUMIFS(Q$78:Q$1077, $D$78:$D$1077, $H21)</f>
        <v>0</v>
      </c>
      <c r="P21" s="166">
        <f t="shared" ref="P21:P52" si="34">MAX(0, SUMIFS(P$78:P$1077, $D$78:$D$1077, $H21))</f>
        <v>0</v>
      </c>
      <c r="Q21" s="167" t="str">
        <f>IF(OR(P21=0,P21=""),"",O21/P21)</f>
        <v/>
      </c>
      <c r="R21" s="165">
        <f t="shared" ref="R21:R52" si="35">SUMIFS(T$78:T$1077, $D$78:$D$1077, $H21)</f>
        <v>0</v>
      </c>
      <c r="S21" s="166">
        <f t="shared" ref="S21:S52" si="36">MAX(0, SUMIFS(S$78:S$1077, $D$78:$D$1077, $H21))</f>
        <v>0</v>
      </c>
      <c r="T21" s="167" t="str">
        <f>IF(OR(S21=0,S21=""),"",R21/S21)</f>
        <v/>
      </c>
      <c r="U21" s="165">
        <f t="shared" ref="U21:U52" si="37">SUMIFS(W$78:W$1077, $D$78:$D$1077, $H21)</f>
        <v>0</v>
      </c>
      <c r="V21" s="166">
        <f t="shared" ref="V21:V52" si="38">MAX(0, SUMIFS(V$78:V$1077, $D$78:$D$1077, $H21))</f>
        <v>0</v>
      </c>
      <c r="W21" s="167" t="str">
        <f>IF(OR(V21=0,V21=""),"",U21/V21)</f>
        <v/>
      </c>
      <c r="X21" s="165">
        <f t="shared" ref="X21:X52" si="39">SUMIFS(Z$78:Z$1077, $D$78:$D$1077, $H21)</f>
        <v>0</v>
      </c>
      <c r="Y21" s="166">
        <f t="shared" ref="Y21:Y52" si="40">MAX(0, SUMIFS(Y$78:Y$1077, $D$78:$D$1077, $H21))</f>
        <v>0</v>
      </c>
      <c r="Z21" s="167" t="str">
        <f>IF(OR(Y21=0,Y21=""),"",X21/Y21)</f>
        <v/>
      </c>
      <c r="AA21" s="165">
        <f t="shared" ref="AA21:AA52" si="41">SUMIFS(AC$78:AC$1077, $D$78:$D$1077, $H21)</f>
        <v>0</v>
      </c>
      <c r="AB21" s="166">
        <f t="shared" ref="AB21:AB52" si="42">MAX(0, SUMIFS(AB$78:AB$1077, $D$78:$D$1077, $H21))</f>
        <v>0</v>
      </c>
      <c r="AC21" s="167" t="str">
        <f>IF(OR(AB21=0,AB21=""),"",AA21/AB21)</f>
        <v/>
      </c>
      <c r="AD21" s="165">
        <f t="shared" ref="AD21:AD52" si="43">SUMIFS(AF$78:AF$1077, $D$78:$D$1077, $H21)</f>
        <v>0</v>
      </c>
      <c r="AE21" s="166">
        <f t="shared" ref="AE21:AE52" si="44">MAX(0, SUMIFS(AE$78:AE$1077, $D$78:$D$1077, $H21))</f>
        <v>0</v>
      </c>
      <c r="AF21" s="167" t="str">
        <f>IF(OR(AE21=0,AE21=""),"",AD21/AE21)</f>
        <v/>
      </c>
      <c r="AG21" s="165">
        <f t="shared" ref="AG21:AG52" si="45">SUMIFS(AI$78:AI$1077, $D$78:$D$1077, $H21)</f>
        <v>0</v>
      </c>
      <c r="AH21" s="166">
        <f t="shared" ref="AH21:AH52" si="46">MAX(0, SUMIFS(AH$78:AH$1077, $D$78:$D$1077, $H21))</f>
        <v>0</v>
      </c>
      <c r="AI21" s="167" t="str">
        <f>IF(OR(AH21=0,AH21=""),"",AG21/AH21)</f>
        <v/>
      </c>
    </row>
    <row r="22" spans="1:35" x14ac:dyDescent="0.2">
      <c r="A22" s="30">
        <v>2</v>
      </c>
      <c r="B22" s="155" t="str">
        <f>'AM23.Param'!D63</f>
        <v>Insurance</v>
      </c>
      <c r="C22" s="156" t="str">
        <f>'AM23.Param'!E63</f>
        <v>Non-US Ins</v>
      </c>
      <c r="D22" s="168" t="str">
        <f>'AM23.Param'!F63</f>
        <v>No</v>
      </c>
      <c r="E22" s="169" t="str">
        <f t="shared" si="28"/>
        <v>Carrying Value with safeguard</v>
      </c>
      <c r="F22" s="170"/>
      <c r="G22" s="171"/>
      <c r="H22" s="172" t="str">
        <f>'AM23.Param'!C63</f>
        <v>Argentina</v>
      </c>
      <c r="I22" s="173">
        <f t="shared" si="29"/>
        <v>0</v>
      </c>
      <c r="J22" s="174">
        <f t="shared" si="30"/>
        <v>0</v>
      </c>
      <c r="K22" s="175" t="str">
        <f t="shared" ref="K22:K73" si="47">IF(OR(J22=0,J22=""),"",I22/J22)</f>
        <v/>
      </c>
      <c r="L22" s="173">
        <f t="shared" si="31"/>
        <v>0</v>
      </c>
      <c r="M22" s="174">
        <f t="shared" si="32"/>
        <v>0</v>
      </c>
      <c r="N22" s="175" t="str">
        <f t="shared" ref="N22:N73" si="48">IF(OR(M22=0,M22=""),"",L22/M22)</f>
        <v/>
      </c>
      <c r="O22" s="173">
        <f t="shared" si="33"/>
        <v>0</v>
      </c>
      <c r="P22" s="174">
        <f t="shared" si="34"/>
        <v>0</v>
      </c>
      <c r="Q22" s="175" t="str">
        <f t="shared" ref="Q22:Q73" si="49">IF(OR(P22=0,P22=""),"",O22/P22)</f>
        <v/>
      </c>
      <c r="R22" s="173">
        <f t="shared" si="35"/>
        <v>0</v>
      </c>
      <c r="S22" s="174">
        <f t="shared" si="36"/>
        <v>0</v>
      </c>
      <c r="T22" s="175" t="str">
        <f t="shared" ref="T22:T73" si="50">IF(OR(S22=0,S22=""),"",R22/S22)</f>
        <v/>
      </c>
      <c r="U22" s="173">
        <f t="shared" si="37"/>
        <v>0</v>
      </c>
      <c r="V22" s="174">
        <f t="shared" si="38"/>
        <v>0</v>
      </c>
      <c r="W22" s="175" t="str">
        <f t="shared" ref="W22:W73" si="51">IF(OR(V22=0,V22=""),"",U22/V22)</f>
        <v/>
      </c>
      <c r="X22" s="173">
        <f t="shared" si="39"/>
        <v>0</v>
      </c>
      <c r="Y22" s="174">
        <f t="shared" si="40"/>
        <v>0</v>
      </c>
      <c r="Z22" s="175" t="str">
        <f t="shared" ref="Z22:Z73" si="52">IF(OR(Y22=0,Y22=""),"",X22/Y22)</f>
        <v/>
      </c>
      <c r="AA22" s="173">
        <f t="shared" si="41"/>
        <v>0</v>
      </c>
      <c r="AB22" s="174">
        <f t="shared" si="42"/>
        <v>0</v>
      </c>
      <c r="AC22" s="175" t="str">
        <f t="shared" ref="AC22:AC73" si="53">IF(OR(AB22=0,AB22=""),"",AA22/AB22)</f>
        <v/>
      </c>
      <c r="AD22" s="173">
        <f t="shared" si="43"/>
        <v>0</v>
      </c>
      <c r="AE22" s="174">
        <f t="shared" si="44"/>
        <v>0</v>
      </c>
      <c r="AF22" s="175" t="str">
        <f t="shared" ref="AF22:AF73" si="54">IF(OR(AE22=0,AE22=""),"",AD22/AE22)</f>
        <v/>
      </c>
      <c r="AG22" s="173">
        <f t="shared" si="45"/>
        <v>0</v>
      </c>
      <c r="AH22" s="174">
        <f t="shared" si="46"/>
        <v>0</v>
      </c>
      <c r="AI22" s="175" t="str">
        <f t="shared" ref="AI22:AI73" si="55">IF(OR(AH22=0,AH22=""),"",AG22/AH22)</f>
        <v/>
      </c>
    </row>
    <row r="23" spans="1:35" x14ac:dyDescent="0.2">
      <c r="A23" s="30">
        <v>3</v>
      </c>
      <c r="B23" s="155" t="str">
        <f>'AM23.Param'!D64</f>
        <v>Insurance</v>
      </c>
      <c r="C23" s="156" t="str">
        <f>'AM23.Param'!E64</f>
        <v>Non-US Ins</v>
      </c>
      <c r="D23" s="168" t="str">
        <f>'AM23.Param'!F64</f>
        <v>Yes</v>
      </c>
      <c r="E23" s="169" t="str">
        <f t="shared" si="28"/>
        <v>Scalar</v>
      </c>
      <c r="F23" s="170"/>
      <c r="G23" s="171"/>
      <c r="H23" s="172" t="str">
        <f>'AM23.Param'!C64</f>
        <v>Australia - All</v>
      </c>
      <c r="I23" s="173">
        <f t="shared" si="29"/>
        <v>0</v>
      </c>
      <c r="J23" s="174">
        <f t="shared" si="30"/>
        <v>0</v>
      </c>
      <c r="K23" s="175" t="str">
        <f t="shared" si="47"/>
        <v/>
      </c>
      <c r="L23" s="173">
        <f t="shared" si="31"/>
        <v>0</v>
      </c>
      <c r="M23" s="174">
        <f t="shared" si="32"/>
        <v>0</v>
      </c>
      <c r="N23" s="175" t="str">
        <f t="shared" si="48"/>
        <v/>
      </c>
      <c r="O23" s="173">
        <f t="shared" si="33"/>
        <v>0</v>
      </c>
      <c r="P23" s="174">
        <f t="shared" si="34"/>
        <v>0</v>
      </c>
      <c r="Q23" s="175" t="str">
        <f t="shared" si="49"/>
        <v/>
      </c>
      <c r="R23" s="173">
        <f t="shared" si="35"/>
        <v>0</v>
      </c>
      <c r="S23" s="174">
        <f t="shared" si="36"/>
        <v>0</v>
      </c>
      <c r="T23" s="175" t="str">
        <f t="shared" si="50"/>
        <v/>
      </c>
      <c r="U23" s="173">
        <f t="shared" si="37"/>
        <v>0</v>
      </c>
      <c r="V23" s="174">
        <f t="shared" si="38"/>
        <v>0</v>
      </c>
      <c r="W23" s="175" t="str">
        <f t="shared" si="51"/>
        <v/>
      </c>
      <c r="X23" s="173">
        <f t="shared" si="39"/>
        <v>0</v>
      </c>
      <c r="Y23" s="174">
        <f t="shared" si="40"/>
        <v>0</v>
      </c>
      <c r="Z23" s="175" t="str">
        <f t="shared" si="52"/>
        <v/>
      </c>
      <c r="AA23" s="173">
        <f t="shared" si="41"/>
        <v>0</v>
      </c>
      <c r="AB23" s="174">
        <f t="shared" si="42"/>
        <v>0</v>
      </c>
      <c r="AC23" s="175" t="str">
        <f t="shared" si="53"/>
        <v/>
      </c>
      <c r="AD23" s="173">
        <f t="shared" si="43"/>
        <v>0</v>
      </c>
      <c r="AE23" s="174">
        <f t="shared" si="44"/>
        <v>0</v>
      </c>
      <c r="AF23" s="175" t="str">
        <f t="shared" si="54"/>
        <v/>
      </c>
      <c r="AG23" s="173">
        <f t="shared" si="45"/>
        <v>0</v>
      </c>
      <c r="AH23" s="174">
        <f t="shared" si="46"/>
        <v>0</v>
      </c>
      <c r="AI23" s="175" t="str">
        <f t="shared" si="55"/>
        <v/>
      </c>
    </row>
    <row r="24" spans="1:35" x14ac:dyDescent="0.2">
      <c r="A24" s="30">
        <v>4</v>
      </c>
      <c r="B24" s="155" t="str">
        <f>'AM23.Param'!D65</f>
        <v>Insurance</v>
      </c>
      <c r="C24" s="156" t="str">
        <f>'AM23.Param'!E65</f>
        <v>Non-US Ins</v>
      </c>
      <c r="D24" s="168" t="str">
        <f>'AM23.Param'!F65</f>
        <v>No</v>
      </c>
      <c r="E24" s="169" t="str">
        <f t="shared" si="28"/>
        <v>Carrying Value with safeguard</v>
      </c>
      <c r="F24" s="170"/>
      <c r="G24" s="171"/>
      <c r="H24" s="172" t="str">
        <f>'AM23.Param'!C65</f>
        <v>Barbados</v>
      </c>
      <c r="I24" s="173">
        <f t="shared" si="29"/>
        <v>0</v>
      </c>
      <c r="J24" s="174">
        <f t="shared" si="30"/>
        <v>0</v>
      </c>
      <c r="K24" s="175" t="str">
        <f t="shared" si="47"/>
        <v/>
      </c>
      <c r="L24" s="173">
        <f t="shared" si="31"/>
        <v>0</v>
      </c>
      <c r="M24" s="174">
        <f t="shared" si="32"/>
        <v>0</v>
      </c>
      <c r="N24" s="175" t="str">
        <f t="shared" si="48"/>
        <v/>
      </c>
      <c r="O24" s="173">
        <f t="shared" si="33"/>
        <v>0</v>
      </c>
      <c r="P24" s="174">
        <f t="shared" si="34"/>
        <v>0</v>
      </c>
      <c r="Q24" s="175" t="str">
        <f t="shared" si="49"/>
        <v/>
      </c>
      <c r="R24" s="173">
        <f t="shared" si="35"/>
        <v>0</v>
      </c>
      <c r="S24" s="174">
        <f t="shared" si="36"/>
        <v>0</v>
      </c>
      <c r="T24" s="175" t="str">
        <f t="shared" si="50"/>
        <v/>
      </c>
      <c r="U24" s="173">
        <f t="shared" si="37"/>
        <v>0</v>
      </c>
      <c r="V24" s="174">
        <f t="shared" si="38"/>
        <v>0</v>
      </c>
      <c r="W24" s="175" t="str">
        <f t="shared" si="51"/>
        <v/>
      </c>
      <c r="X24" s="173">
        <f t="shared" si="39"/>
        <v>0</v>
      </c>
      <c r="Y24" s="174">
        <f t="shared" si="40"/>
        <v>0</v>
      </c>
      <c r="Z24" s="175" t="str">
        <f t="shared" si="52"/>
        <v/>
      </c>
      <c r="AA24" s="173">
        <f t="shared" si="41"/>
        <v>0</v>
      </c>
      <c r="AB24" s="174">
        <f t="shared" si="42"/>
        <v>0</v>
      </c>
      <c r="AC24" s="175" t="str">
        <f t="shared" si="53"/>
        <v/>
      </c>
      <c r="AD24" s="173">
        <f t="shared" si="43"/>
        <v>0</v>
      </c>
      <c r="AE24" s="174">
        <f t="shared" si="44"/>
        <v>0</v>
      </c>
      <c r="AF24" s="175" t="str">
        <f t="shared" si="54"/>
        <v/>
      </c>
      <c r="AG24" s="173">
        <f t="shared" si="45"/>
        <v>0</v>
      </c>
      <c r="AH24" s="174">
        <f t="shared" si="46"/>
        <v>0</v>
      </c>
      <c r="AI24" s="175" t="str">
        <f t="shared" si="55"/>
        <v/>
      </c>
    </row>
    <row r="25" spans="1:35" x14ac:dyDescent="0.2">
      <c r="A25" s="30">
        <v>5</v>
      </c>
      <c r="B25" s="155" t="str">
        <f>'AM23.Param'!D66</f>
        <v>Insurance</v>
      </c>
      <c r="C25" s="156" t="str">
        <f>'AM23.Param'!E66</f>
        <v>Non-US Ins</v>
      </c>
      <c r="D25" s="168" t="str">
        <f>'AM23.Param'!F66</f>
        <v>Yes</v>
      </c>
      <c r="E25" s="169" t="str">
        <f t="shared" si="28"/>
        <v>Scalar</v>
      </c>
      <c r="F25" s="170"/>
      <c r="G25" s="171"/>
      <c r="H25" s="172" t="str">
        <f>'AM23.Param'!C66</f>
        <v>Bermuda - Commercial Insurers</v>
      </c>
      <c r="I25" s="173">
        <f t="shared" si="29"/>
        <v>0</v>
      </c>
      <c r="J25" s="174">
        <f t="shared" si="30"/>
        <v>0</v>
      </c>
      <c r="K25" s="175" t="str">
        <f t="shared" si="47"/>
        <v/>
      </c>
      <c r="L25" s="173">
        <f t="shared" si="31"/>
        <v>0</v>
      </c>
      <c r="M25" s="174">
        <f t="shared" si="32"/>
        <v>0</v>
      </c>
      <c r="N25" s="175" t="str">
        <f t="shared" si="48"/>
        <v/>
      </c>
      <c r="O25" s="173">
        <f t="shared" si="33"/>
        <v>0</v>
      </c>
      <c r="P25" s="174">
        <f t="shared" si="34"/>
        <v>0</v>
      </c>
      <c r="Q25" s="175" t="str">
        <f t="shared" si="49"/>
        <v/>
      </c>
      <c r="R25" s="173">
        <f t="shared" si="35"/>
        <v>0</v>
      </c>
      <c r="S25" s="174">
        <f t="shared" si="36"/>
        <v>0</v>
      </c>
      <c r="T25" s="175" t="str">
        <f t="shared" si="50"/>
        <v/>
      </c>
      <c r="U25" s="173">
        <f t="shared" si="37"/>
        <v>0</v>
      </c>
      <c r="V25" s="174">
        <f t="shared" si="38"/>
        <v>0</v>
      </c>
      <c r="W25" s="175" t="str">
        <f t="shared" si="51"/>
        <v/>
      </c>
      <c r="X25" s="173">
        <f t="shared" si="39"/>
        <v>0</v>
      </c>
      <c r="Y25" s="174">
        <f t="shared" si="40"/>
        <v>0</v>
      </c>
      <c r="Z25" s="175" t="str">
        <f t="shared" si="52"/>
        <v/>
      </c>
      <c r="AA25" s="173">
        <f t="shared" si="41"/>
        <v>0</v>
      </c>
      <c r="AB25" s="174">
        <f t="shared" si="42"/>
        <v>0</v>
      </c>
      <c r="AC25" s="175" t="str">
        <f t="shared" si="53"/>
        <v/>
      </c>
      <c r="AD25" s="173">
        <f t="shared" si="43"/>
        <v>0</v>
      </c>
      <c r="AE25" s="174">
        <f t="shared" si="44"/>
        <v>0</v>
      </c>
      <c r="AF25" s="175" t="str">
        <f t="shared" si="54"/>
        <v/>
      </c>
      <c r="AG25" s="173">
        <f t="shared" si="45"/>
        <v>0</v>
      </c>
      <c r="AH25" s="174">
        <f t="shared" si="46"/>
        <v>0</v>
      </c>
      <c r="AI25" s="175" t="str">
        <f t="shared" si="55"/>
        <v/>
      </c>
    </row>
    <row r="26" spans="1:35" x14ac:dyDescent="0.2">
      <c r="A26" s="30">
        <v>6</v>
      </c>
      <c r="B26" s="155" t="str">
        <f>'AM23.Param'!D67</f>
        <v>Insurance</v>
      </c>
      <c r="C26" s="156" t="str">
        <f>'AM23.Param'!E67</f>
        <v>Non-US Ins</v>
      </c>
      <c r="D26" s="168" t="str">
        <f>'AM23.Param'!F67</f>
        <v>Yes</v>
      </c>
      <c r="E26" s="169" t="str">
        <f t="shared" si="28"/>
        <v>Scalar</v>
      </c>
      <c r="F26" s="170"/>
      <c r="G26" s="171"/>
      <c r="H26" s="172" t="str">
        <f>'AM23.Param'!C67</f>
        <v>Bermuda - Other</v>
      </c>
      <c r="I26" s="173">
        <f t="shared" si="29"/>
        <v>0</v>
      </c>
      <c r="J26" s="174">
        <f t="shared" si="30"/>
        <v>0</v>
      </c>
      <c r="K26" s="175" t="str">
        <f t="shared" si="47"/>
        <v/>
      </c>
      <c r="L26" s="173">
        <f t="shared" si="31"/>
        <v>0</v>
      </c>
      <c r="M26" s="174">
        <f t="shared" si="32"/>
        <v>0</v>
      </c>
      <c r="N26" s="175" t="str">
        <f t="shared" si="48"/>
        <v/>
      </c>
      <c r="O26" s="173">
        <f t="shared" si="33"/>
        <v>0</v>
      </c>
      <c r="P26" s="174">
        <f t="shared" si="34"/>
        <v>0</v>
      </c>
      <c r="Q26" s="175" t="str">
        <f t="shared" si="49"/>
        <v/>
      </c>
      <c r="R26" s="173">
        <f t="shared" si="35"/>
        <v>0</v>
      </c>
      <c r="S26" s="174">
        <f t="shared" si="36"/>
        <v>0</v>
      </c>
      <c r="T26" s="175" t="str">
        <f t="shared" si="50"/>
        <v/>
      </c>
      <c r="U26" s="173">
        <f t="shared" si="37"/>
        <v>0</v>
      </c>
      <c r="V26" s="174">
        <f t="shared" si="38"/>
        <v>0</v>
      </c>
      <c r="W26" s="175" t="str">
        <f t="shared" si="51"/>
        <v/>
      </c>
      <c r="X26" s="173">
        <f t="shared" si="39"/>
        <v>0</v>
      </c>
      <c r="Y26" s="174">
        <f t="shared" si="40"/>
        <v>0</v>
      </c>
      <c r="Z26" s="175" t="str">
        <f t="shared" si="52"/>
        <v/>
      </c>
      <c r="AA26" s="173">
        <f t="shared" si="41"/>
        <v>0</v>
      </c>
      <c r="AB26" s="174">
        <f t="shared" si="42"/>
        <v>0</v>
      </c>
      <c r="AC26" s="175" t="str">
        <f t="shared" si="53"/>
        <v/>
      </c>
      <c r="AD26" s="173">
        <f t="shared" si="43"/>
        <v>0</v>
      </c>
      <c r="AE26" s="174">
        <f t="shared" si="44"/>
        <v>0</v>
      </c>
      <c r="AF26" s="175" t="str">
        <f t="shared" si="54"/>
        <v/>
      </c>
      <c r="AG26" s="173">
        <f t="shared" si="45"/>
        <v>0</v>
      </c>
      <c r="AH26" s="174">
        <f t="shared" si="46"/>
        <v>0</v>
      </c>
      <c r="AI26" s="175" t="str">
        <f t="shared" si="55"/>
        <v/>
      </c>
    </row>
    <row r="27" spans="1:35" x14ac:dyDescent="0.2">
      <c r="A27" s="30">
        <v>7</v>
      </c>
      <c r="B27" s="155" t="str">
        <f>'AM23.Param'!D68</f>
        <v>Insurance</v>
      </c>
      <c r="C27" s="156" t="str">
        <f>'AM23.Param'!E68</f>
        <v>Non-US Ins</v>
      </c>
      <c r="D27" s="168" t="str">
        <f>'AM23.Param'!F68</f>
        <v>No</v>
      </c>
      <c r="E27" s="169" t="str">
        <f t="shared" si="28"/>
        <v>Carrying Value with safeguard</v>
      </c>
      <c r="F27" s="170"/>
      <c r="G27" s="171"/>
      <c r="H27" s="172" t="str">
        <f>'AM23.Param'!C68</f>
        <v>Brazil</v>
      </c>
      <c r="I27" s="173">
        <f t="shared" si="29"/>
        <v>0</v>
      </c>
      <c r="J27" s="174">
        <f t="shared" si="30"/>
        <v>0</v>
      </c>
      <c r="K27" s="175" t="str">
        <f t="shared" si="47"/>
        <v/>
      </c>
      <c r="L27" s="173">
        <f t="shared" si="31"/>
        <v>0</v>
      </c>
      <c r="M27" s="174">
        <f t="shared" si="32"/>
        <v>0</v>
      </c>
      <c r="N27" s="175" t="str">
        <f t="shared" si="48"/>
        <v/>
      </c>
      <c r="O27" s="173">
        <f t="shared" si="33"/>
        <v>0</v>
      </c>
      <c r="P27" s="174">
        <f t="shared" si="34"/>
        <v>0</v>
      </c>
      <c r="Q27" s="175" t="str">
        <f t="shared" si="49"/>
        <v/>
      </c>
      <c r="R27" s="173">
        <f t="shared" si="35"/>
        <v>0</v>
      </c>
      <c r="S27" s="174">
        <f t="shared" si="36"/>
        <v>0</v>
      </c>
      <c r="T27" s="175" t="str">
        <f t="shared" si="50"/>
        <v/>
      </c>
      <c r="U27" s="173">
        <f t="shared" si="37"/>
        <v>0</v>
      </c>
      <c r="V27" s="174">
        <f t="shared" si="38"/>
        <v>0</v>
      </c>
      <c r="W27" s="175" t="str">
        <f t="shared" si="51"/>
        <v/>
      </c>
      <c r="X27" s="173">
        <f t="shared" si="39"/>
        <v>0</v>
      </c>
      <c r="Y27" s="174">
        <f t="shared" si="40"/>
        <v>0</v>
      </c>
      <c r="Z27" s="175" t="str">
        <f t="shared" si="52"/>
        <v/>
      </c>
      <c r="AA27" s="173">
        <f t="shared" si="41"/>
        <v>0</v>
      </c>
      <c r="AB27" s="174">
        <f t="shared" si="42"/>
        <v>0</v>
      </c>
      <c r="AC27" s="175" t="str">
        <f t="shared" si="53"/>
        <v/>
      </c>
      <c r="AD27" s="173">
        <f t="shared" si="43"/>
        <v>0</v>
      </c>
      <c r="AE27" s="174">
        <f t="shared" si="44"/>
        <v>0</v>
      </c>
      <c r="AF27" s="175" t="str">
        <f t="shared" si="54"/>
        <v/>
      </c>
      <c r="AG27" s="173">
        <f t="shared" si="45"/>
        <v>0</v>
      </c>
      <c r="AH27" s="174">
        <f t="shared" si="46"/>
        <v>0</v>
      </c>
      <c r="AI27" s="175" t="str">
        <f t="shared" si="55"/>
        <v/>
      </c>
    </row>
    <row r="28" spans="1:35" x14ac:dyDescent="0.2">
      <c r="A28" s="30">
        <v>8</v>
      </c>
      <c r="B28" s="155" t="str">
        <f>'AM23.Param'!D69</f>
        <v>Insurance</v>
      </c>
      <c r="C28" s="156" t="str">
        <f>'AM23.Param'!E69</f>
        <v>Non-US Ins</v>
      </c>
      <c r="D28" s="168" t="str">
        <f>'AM23.Param'!F69</f>
        <v>Yes</v>
      </c>
      <c r="E28" s="169" t="str">
        <f t="shared" si="28"/>
        <v>Scalar</v>
      </c>
      <c r="F28" s="170"/>
      <c r="G28" s="171"/>
      <c r="H28" s="172" t="str">
        <f>'AM23.Param'!C69</f>
        <v>Canada - Life</v>
      </c>
      <c r="I28" s="173">
        <f t="shared" si="29"/>
        <v>0</v>
      </c>
      <c r="J28" s="174">
        <f t="shared" si="30"/>
        <v>0</v>
      </c>
      <c r="K28" s="175" t="str">
        <f t="shared" si="47"/>
        <v/>
      </c>
      <c r="L28" s="173">
        <f t="shared" si="31"/>
        <v>0</v>
      </c>
      <c r="M28" s="174">
        <f t="shared" si="32"/>
        <v>0</v>
      </c>
      <c r="N28" s="175" t="str">
        <f t="shared" si="48"/>
        <v/>
      </c>
      <c r="O28" s="173">
        <f t="shared" si="33"/>
        <v>0</v>
      </c>
      <c r="P28" s="174">
        <f t="shared" si="34"/>
        <v>0</v>
      </c>
      <c r="Q28" s="175" t="str">
        <f t="shared" si="49"/>
        <v/>
      </c>
      <c r="R28" s="173">
        <f t="shared" si="35"/>
        <v>0</v>
      </c>
      <c r="S28" s="174">
        <f t="shared" si="36"/>
        <v>0</v>
      </c>
      <c r="T28" s="175" t="str">
        <f t="shared" si="50"/>
        <v/>
      </c>
      <c r="U28" s="173">
        <f t="shared" si="37"/>
        <v>0</v>
      </c>
      <c r="V28" s="174">
        <f t="shared" si="38"/>
        <v>0</v>
      </c>
      <c r="W28" s="175" t="str">
        <f t="shared" si="51"/>
        <v/>
      </c>
      <c r="X28" s="173">
        <f t="shared" si="39"/>
        <v>0</v>
      </c>
      <c r="Y28" s="174">
        <f t="shared" si="40"/>
        <v>0</v>
      </c>
      <c r="Z28" s="175" t="str">
        <f t="shared" si="52"/>
        <v/>
      </c>
      <c r="AA28" s="173">
        <f t="shared" si="41"/>
        <v>0</v>
      </c>
      <c r="AB28" s="174">
        <f t="shared" si="42"/>
        <v>0</v>
      </c>
      <c r="AC28" s="175" t="str">
        <f t="shared" si="53"/>
        <v/>
      </c>
      <c r="AD28" s="173">
        <f t="shared" si="43"/>
        <v>0</v>
      </c>
      <c r="AE28" s="174">
        <f t="shared" si="44"/>
        <v>0</v>
      </c>
      <c r="AF28" s="175" t="str">
        <f t="shared" si="54"/>
        <v/>
      </c>
      <c r="AG28" s="173">
        <f t="shared" si="45"/>
        <v>0</v>
      </c>
      <c r="AH28" s="174">
        <f t="shared" si="46"/>
        <v>0</v>
      </c>
      <c r="AI28" s="175" t="str">
        <f t="shared" si="55"/>
        <v/>
      </c>
    </row>
    <row r="29" spans="1:35" x14ac:dyDescent="0.2">
      <c r="A29" s="30">
        <v>9</v>
      </c>
      <c r="B29" s="155" t="str">
        <f>'AM23.Param'!D70</f>
        <v>Insurance</v>
      </c>
      <c r="C29" s="156" t="str">
        <f>'AM23.Param'!E70</f>
        <v>Non-US Ins</v>
      </c>
      <c r="D29" s="168" t="str">
        <f>'AM23.Param'!F70</f>
        <v>Yes</v>
      </c>
      <c r="E29" s="169" t="str">
        <f t="shared" si="28"/>
        <v>Scalar</v>
      </c>
      <c r="F29" s="170"/>
      <c r="G29" s="171"/>
      <c r="H29" s="172" t="str">
        <f>'AM23.Param'!C70</f>
        <v>Canadian -  P&amp;C</v>
      </c>
      <c r="I29" s="173">
        <f t="shared" si="29"/>
        <v>0</v>
      </c>
      <c r="J29" s="174">
        <f t="shared" si="30"/>
        <v>0</v>
      </c>
      <c r="K29" s="175" t="str">
        <f t="shared" si="47"/>
        <v/>
      </c>
      <c r="L29" s="173">
        <f t="shared" si="31"/>
        <v>0</v>
      </c>
      <c r="M29" s="174">
        <f t="shared" si="32"/>
        <v>0</v>
      </c>
      <c r="N29" s="175" t="str">
        <f t="shared" si="48"/>
        <v/>
      </c>
      <c r="O29" s="173">
        <f t="shared" si="33"/>
        <v>0</v>
      </c>
      <c r="P29" s="174">
        <f t="shared" si="34"/>
        <v>0</v>
      </c>
      <c r="Q29" s="175" t="str">
        <f t="shared" si="49"/>
        <v/>
      </c>
      <c r="R29" s="173">
        <f t="shared" si="35"/>
        <v>0</v>
      </c>
      <c r="S29" s="174">
        <f t="shared" si="36"/>
        <v>0</v>
      </c>
      <c r="T29" s="175" t="str">
        <f t="shared" si="50"/>
        <v/>
      </c>
      <c r="U29" s="173">
        <f t="shared" si="37"/>
        <v>0</v>
      </c>
      <c r="V29" s="174">
        <f t="shared" si="38"/>
        <v>0</v>
      </c>
      <c r="W29" s="175" t="str">
        <f t="shared" si="51"/>
        <v/>
      </c>
      <c r="X29" s="173">
        <f t="shared" si="39"/>
        <v>0</v>
      </c>
      <c r="Y29" s="174">
        <f t="shared" si="40"/>
        <v>0</v>
      </c>
      <c r="Z29" s="175" t="str">
        <f t="shared" si="52"/>
        <v/>
      </c>
      <c r="AA29" s="173">
        <f t="shared" si="41"/>
        <v>0</v>
      </c>
      <c r="AB29" s="174">
        <f t="shared" si="42"/>
        <v>0</v>
      </c>
      <c r="AC29" s="175" t="str">
        <f t="shared" si="53"/>
        <v/>
      </c>
      <c r="AD29" s="173">
        <f t="shared" si="43"/>
        <v>0</v>
      </c>
      <c r="AE29" s="174">
        <f t="shared" si="44"/>
        <v>0</v>
      </c>
      <c r="AF29" s="175" t="str">
        <f t="shared" si="54"/>
        <v/>
      </c>
      <c r="AG29" s="173">
        <f t="shared" si="45"/>
        <v>0</v>
      </c>
      <c r="AH29" s="174">
        <f t="shared" si="46"/>
        <v>0</v>
      </c>
      <c r="AI29" s="175" t="str">
        <f t="shared" si="55"/>
        <v/>
      </c>
    </row>
    <row r="30" spans="1:35" x14ac:dyDescent="0.2">
      <c r="A30" s="30">
        <v>10</v>
      </c>
      <c r="B30" s="155" t="str">
        <f>'AM23.Param'!D71</f>
        <v>Insurance</v>
      </c>
      <c r="C30" s="156" t="str">
        <f>'AM23.Param'!E71</f>
        <v>Non-US Ins</v>
      </c>
      <c r="D30" s="168" t="str">
        <f>'AM23.Param'!F71</f>
        <v>No</v>
      </c>
      <c r="E30" s="169" t="str">
        <f t="shared" si="28"/>
        <v>Carrying Value with safeguard</v>
      </c>
      <c r="F30" s="170"/>
      <c r="G30" s="171"/>
      <c r="H30" s="172" t="str">
        <f>'AM23.Param'!C71</f>
        <v>Chile</v>
      </c>
      <c r="I30" s="173">
        <f t="shared" si="29"/>
        <v>0</v>
      </c>
      <c r="J30" s="174">
        <f t="shared" si="30"/>
        <v>0</v>
      </c>
      <c r="K30" s="175" t="str">
        <f t="shared" si="47"/>
        <v/>
      </c>
      <c r="L30" s="173">
        <f t="shared" si="31"/>
        <v>0</v>
      </c>
      <c r="M30" s="174">
        <f t="shared" si="32"/>
        <v>0</v>
      </c>
      <c r="N30" s="175" t="str">
        <f t="shared" si="48"/>
        <v/>
      </c>
      <c r="O30" s="173">
        <f t="shared" si="33"/>
        <v>0</v>
      </c>
      <c r="P30" s="174">
        <f t="shared" si="34"/>
        <v>0</v>
      </c>
      <c r="Q30" s="175" t="str">
        <f t="shared" si="49"/>
        <v/>
      </c>
      <c r="R30" s="173">
        <f t="shared" si="35"/>
        <v>0</v>
      </c>
      <c r="S30" s="174">
        <f t="shared" si="36"/>
        <v>0</v>
      </c>
      <c r="T30" s="175" t="str">
        <f t="shared" si="50"/>
        <v/>
      </c>
      <c r="U30" s="173">
        <f t="shared" si="37"/>
        <v>0</v>
      </c>
      <c r="V30" s="174">
        <f t="shared" si="38"/>
        <v>0</v>
      </c>
      <c r="W30" s="175" t="str">
        <f t="shared" si="51"/>
        <v/>
      </c>
      <c r="X30" s="173">
        <f t="shared" si="39"/>
        <v>0</v>
      </c>
      <c r="Y30" s="174">
        <f t="shared" si="40"/>
        <v>0</v>
      </c>
      <c r="Z30" s="175" t="str">
        <f t="shared" si="52"/>
        <v/>
      </c>
      <c r="AA30" s="173">
        <f t="shared" si="41"/>
        <v>0</v>
      </c>
      <c r="AB30" s="174">
        <f t="shared" si="42"/>
        <v>0</v>
      </c>
      <c r="AC30" s="175" t="str">
        <f t="shared" si="53"/>
        <v/>
      </c>
      <c r="AD30" s="173">
        <f t="shared" si="43"/>
        <v>0</v>
      </c>
      <c r="AE30" s="174">
        <f t="shared" si="44"/>
        <v>0</v>
      </c>
      <c r="AF30" s="175" t="str">
        <f t="shared" si="54"/>
        <v/>
      </c>
      <c r="AG30" s="173">
        <f t="shared" si="45"/>
        <v>0</v>
      </c>
      <c r="AH30" s="174">
        <f t="shared" si="46"/>
        <v>0</v>
      </c>
      <c r="AI30" s="175" t="str">
        <f t="shared" si="55"/>
        <v/>
      </c>
    </row>
    <row r="31" spans="1:35" x14ac:dyDescent="0.2">
      <c r="A31" s="30">
        <v>11</v>
      </c>
      <c r="B31" s="155" t="str">
        <f>'AM23.Param'!D72</f>
        <v>Insurance</v>
      </c>
      <c r="C31" s="156" t="str">
        <f>'AM23.Param'!E72</f>
        <v>Non-US Ins</v>
      </c>
      <c r="D31" s="168" t="str">
        <f>'AM23.Param'!F72</f>
        <v>Yes</v>
      </c>
      <c r="E31" s="169" t="str">
        <f t="shared" si="28"/>
        <v>Scalar</v>
      </c>
      <c r="F31" s="170"/>
      <c r="G31" s="171"/>
      <c r="H31" s="172" t="str">
        <f>'AM23.Param'!C72</f>
        <v>China</v>
      </c>
      <c r="I31" s="173">
        <f t="shared" si="29"/>
        <v>0</v>
      </c>
      <c r="J31" s="174">
        <f t="shared" si="30"/>
        <v>0</v>
      </c>
      <c r="K31" s="175" t="str">
        <f t="shared" si="47"/>
        <v/>
      </c>
      <c r="L31" s="173">
        <f t="shared" si="31"/>
        <v>0</v>
      </c>
      <c r="M31" s="174">
        <f t="shared" si="32"/>
        <v>0</v>
      </c>
      <c r="N31" s="175" t="str">
        <f t="shared" si="48"/>
        <v/>
      </c>
      <c r="O31" s="173">
        <f t="shared" si="33"/>
        <v>0</v>
      </c>
      <c r="P31" s="174">
        <f t="shared" si="34"/>
        <v>0</v>
      </c>
      <c r="Q31" s="175" t="str">
        <f t="shared" si="49"/>
        <v/>
      </c>
      <c r="R31" s="173">
        <f t="shared" si="35"/>
        <v>0</v>
      </c>
      <c r="S31" s="174">
        <f t="shared" si="36"/>
        <v>0</v>
      </c>
      <c r="T31" s="175" t="str">
        <f t="shared" si="50"/>
        <v/>
      </c>
      <c r="U31" s="173">
        <f t="shared" si="37"/>
        <v>0</v>
      </c>
      <c r="V31" s="174">
        <f t="shared" si="38"/>
        <v>0</v>
      </c>
      <c r="W31" s="175" t="str">
        <f t="shared" si="51"/>
        <v/>
      </c>
      <c r="X31" s="173">
        <f t="shared" si="39"/>
        <v>0</v>
      </c>
      <c r="Y31" s="174">
        <f t="shared" si="40"/>
        <v>0</v>
      </c>
      <c r="Z31" s="175" t="str">
        <f t="shared" si="52"/>
        <v/>
      </c>
      <c r="AA31" s="173">
        <f t="shared" si="41"/>
        <v>0</v>
      </c>
      <c r="AB31" s="174">
        <f t="shared" si="42"/>
        <v>0</v>
      </c>
      <c r="AC31" s="175" t="str">
        <f t="shared" si="53"/>
        <v/>
      </c>
      <c r="AD31" s="173">
        <f t="shared" si="43"/>
        <v>0</v>
      </c>
      <c r="AE31" s="174">
        <f t="shared" si="44"/>
        <v>0</v>
      </c>
      <c r="AF31" s="175" t="str">
        <f t="shared" si="54"/>
        <v/>
      </c>
      <c r="AG31" s="173">
        <f t="shared" si="45"/>
        <v>0</v>
      </c>
      <c r="AH31" s="174">
        <f t="shared" si="46"/>
        <v>0</v>
      </c>
      <c r="AI31" s="175" t="str">
        <f t="shared" si="55"/>
        <v/>
      </c>
    </row>
    <row r="32" spans="1:35" x14ac:dyDescent="0.2">
      <c r="A32" s="30">
        <v>12</v>
      </c>
      <c r="B32" s="155" t="str">
        <f>'AM23.Param'!D73</f>
        <v>Insurance</v>
      </c>
      <c r="C32" s="156" t="str">
        <f>'AM23.Param'!E73</f>
        <v>Non-US Ins</v>
      </c>
      <c r="D32" s="168" t="str">
        <f>'AM23.Param'!F73</f>
        <v>Yes</v>
      </c>
      <c r="E32" s="169" t="str">
        <f t="shared" si="28"/>
        <v>Scalar</v>
      </c>
      <c r="F32" s="170"/>
      <c r="G32" s="171"/>
      <c r="H32" s="172" t="str">
        <f>'AM23.Param'!C73</f>
        <v>Chinese Taipei - All</v>
      </c>
      <c r="I32" s="173">
        <f t="shared" si="29"/>
        <v>0</v>
      </c>
      <c r="J32" s="174">
        <f t="shared" si="30"/>
        <v>0</v>
      </c>
      <c r="K32" s="175" t="str">
        <f t="shared" si="47"/>
        <v/>
      </c>
      <c r="L32" s="173">
        <f t="shared" si="31"/>
        <v>0</v>
      </c>
      <c r="M32" s="174">
        <f t="shared" si="32"/>
        <v>0</v>
      </c>
      <c r="N32" s="175" t="str">
        <f t="shared" si="48"/>
        <v/>
      </c>
      <c r="O32" s="173">
        <f t="shared" si="33"/>
        <v>0</v>
      </c>
      <c r="P32" s="174">
        <f t="shared" si="34"/>
        <v>0</v>
      </c>
      <c r="Q32" s="175" t="str">
        <f t="shared" si="49"/>
        <v/>
      </c>
      <c r="R32" s="173">
        <f t="shared" si="35"/>
        <v>0</v>
      </c>
      <c r="S32" s="174">
        <f t="shared" si="36"/>
        <v>0</v>
      </c>
      <c r="T32" s="175" t="str">
        <f t="shared" si="50"/>
        <v/>
      </c>
      <c r="U32" s="173">
        <f t="shared" si="37"/>
        <v>0</v>
      </c>
      <c r="V32" s="174">
        <f t="shared" si="38"/>
        <v>0</v>
      </c>
      <c r="W32" s="175" t="str">
        <f t="shared" si="51"/>
        <v/>
      </c>
      <c r="X32" s="173">
        <f t="shared" si="39"/>
        <v>0</v>
      </c>
      <c r="Y32" s="174">
        <f t="shared" si="40"/>
        <v>0</v>
      </c>
      <c r="Z32" s="175" t="str">
        <f t="shared" si="52"/>
        <v/>
      </c>
      <c r="AA32" s="173">
        <f t="shared" si="41"/>
        <v>0</v>
      </c>
      <c r="AB32" s="174">
        <f t="shared" si="42"/>
        <v>0</v>
      </c>
      <c r="AC32" s="175" t="str">
        <f t="shared" si="53"/>
        <v/>
      </c>
      <c r="AD32" s="173">
        <f t="shared" si="43"/>
        <v>0</v>
      </c>
      <c r="AE32" s="174">
        <f t="shared" si="44"/>
        <v>0</v>
      </c>
      <c r="AF32" s="175" t="str">
        <f t="shared" si="54"/>
        <v/>
      </c>
      <c r="AG32" s="173">
        <f t="shared" si="45"/>
        <v>0</v>
      </c>
      <c r="AH32" s="174">
        <f t="shared" si="46"/>
        <v>0</v>
      </c>
      <c r="AI32" s="175" t="str">
        <f t="shared" si="55"/>
        <v/>
      </c>
    </row>
    <row r="33" spans="1:35" x14ac:dyDescent="0.2">
      <c r="A33" s="30">
        <v>13</v>
      </c>
      <c r="B33" s="155" t="str">
        <f>'AM23.Param'!D74</f>
        <v>Insurance</v>
      </c>
      <c r="C33" s="156" t="str">
        <f>'AM23.Param'!E74</f>
        <v>Non-US Ins</v>
      </c>
      <c r="D33" s="168" t="str">
        <f>'AM23.Param'!F74</f>
        <v>No</v>
      </c>
      <c r="E33" s="169" t="str">
        <f t="shared" si="28"/>
        <v>Carrying Value with safeguard</v>
      </c>
      <c r="F33" s="170"/>
      <c r="G33" s="171"/>
      <c r="H33" s="172" t="str">
        <f>'AM23.Param'!C74</f>
        <v>Colombia</v>
      </c>
      <c r="I33" s="173">
        <f t="shared" si="29"/>
        <v>0</v>
      </c>
      <c r="J33" s="174">
        <f t="shared" si="30"/>
        <v>0</v>
      </c>
      <c r="K33" s="175" t="str">
        <f t="shared" si="47"/>
        <v/>
      </c>
      <c r="L33" s="173">
        <f t="shared" si="31"/>
        <v>0</v>
      </c>
      <c r="M33" s="174">
        <f t="shared" si="32"/>
        <v>0</v>
      </c>
      <c r="N33" s="175" t="str">
        <f t="shared" si="48"/>
        <v/>
      </c>
      <c r="O33" s="173">
        <f t="shared" si="33"/>
        <v>0</v>
      </c>
      <c r="P33" s="174">
        <f t="shared" si="34"/>
        <v>0</v>
      </c>
      <c r="Q33" s="175" t="str">
        <f t="shared" si="49"/>
        <v/>
      </c>
      <c r="R33" s="173">
        <f t="shared" si="35"/>
        <v>0</v>
      </c>
      <c r="S33" s="174">
        <f t="shared" si="36"/>
        <v>0</v>
      </c>
      <c r="T33" s="175" t="str">
        <f t="shared" si="50"/>
        <v/>
      </c>
      <c r="U33" s="173">
        <f t="shared" si="37"/>
        <v>0</v>
      </c>
      <c r="V33" s="174">
        <f t="shared" si="38"/>
        <v>0</v>
      </c>
      <c r="W33" s="175" t="str">
        <f t="shared" si="51"/>
        <v/>
      </c>
      <c r="X33" s="173">
        <f t="shared" si="39"/>
        <v>0</v>
      </c>
      <c r="Y33" s="174">
        <f t="shared" si="40"/>
        <v>0</v>
      </c>
      <c r="Z33" s="175" t="str">
        <f t="shared" si="52"/>
        <v/>
      </c>
      <c r="AA33" s="173">
        <f t="shared" si="41"/>
        <v>0</v>
      </c>
      <c r="AB33" s="174">
        <f t="shared" si="42"/>
        <v>0</v>
      </c>
      <c r="AC33" s="175" t="str">
        <f t="shared" si="53"/>
        <v/>
      </c>
      <c r="AD33" s="173">
        <f t="shared" si="43"/>
        <v>0</v>
      </c>
      <c r="AE33" s="174">
        <f t="shared" si="44"/>
        <v>0</v>
      </c>
      <c r="AF33" s="175" t="str">
        <f t="shared" si="54"/>
        <v/>
      </c>
      <c r="AG33" s="173">
        <f t="shared" si="45"/>
        <v>0</v>
      </c>
      <c r="AH33" s="174">
        <f t="shared" si="46"/>
        <v>0</v>
      </c>
      <c r="AI33" s="175" t="str">
        <f t="shared" si="55"/>
        <v/>
      </c>
    </row>
    <row r="34" spans="1:35" x14ac:dyDescent="0.2">
      <c r="A34" s="30">
        <v>14</v>
      </c>
      <c r="B34" s="155" t="str">
        <f>'AM23.Param'!D75</f>
        <v>Insurance</v>
      </c>
      <c r="C34" s="156" t="str">
        <f>'AM23.Param'!E75</f>
        <v>Non-US Ins</v>
      </c>
      <c r="D34" s="168" t="str">
        <f>'AM23.Param'!F75</f>
        <v>Yes</v>
      </c>
      <c r="E34" s="169" t="str">
        <f t="shared" si="28"/>
        <v>Scalar</v>
      </c>
      <c r="F34" s="170"/>
      <c r="G34" s="171"/>
      <c r="H34" s="172" t="str">
        <f>'AM23.Param'!C75</f>
        <v>Hong Kong - Life</v>
      </c>
      <c r="I34" s="173">
        <f t="shared" si="29"/>
        <v>0</v>
      </c>
      <c r="J34" s="174">
        <f t="shared" si="30"/>
        <v>0</v>
      </c>
      <c r="K34" s="175" t="str">
        <f t="shared" si="47"/>
        <v/>
      </c>
      <c r="L34" s="173">
        <f t="shared" si="31"/>
        <v>0</v>
      </c>
      <c r="M34" s="174">
        <f t="shared" si="32"/>
        <v>0</v>
      </c>
      <c r="N34" s="175" t="str">
        <f t="shared" si="48"/>
        <v/>
      </c>
      <c r="O34" s="173">
        <f t="shared" si="33"/>
        <v>0</v>
      </c>
      <c r="P34" s="174">
        <f t="shared" si="34"/>
        <v>0</v>
      </c>
      <c r="Q34" s="175" t="str">
        <f t="shared" si="49"/>
        <v/>
      </c>
      <c r="R34" s="173">
        <f t="shared" si="35"/>
        <v>0</v>
      </c>
      <c r="S34" s="174">
        <f t="shared" si="36"/>
        <v>0</v>
      </c>
      <c r="T34" s="175" t="str">
        <f t="shared" si="50"/>
        <v/>
      </c>
      <c r="U34" s="173">
        <f t="shared" si="37"/>
        <v>0</v>
      </c>
      <c r="V34" s="174">
        <f t="shared" si="38"/>
        <v>0</v>
      </c>
      <c r="W34" s="175" t="str">
        <f t="shared" si="51"/>
        <v/>
      </c>
      <c r="X34" s="173">
        <f t="shared" si="39"/>
        <v>0</v>
      </c>
      <c r="Y34" s="174">
        <f t="shared" si="40"/>
        <v>0</v>
      </c>
      <c r="Z34" s="175" t="str">
        <f t="shared" si="52"/>
        <v/>
      </c>
      <c r="AA34" s="173">
        <f t="shared" si="41"/>
        <v>0</v>
      </c>
      <c r="AB34" s="174">
        <f t="shared" si="42"/>
        <v>0</v>
      </c>
      <c r="AC34" s="175" t="str">
        <f t="shared" si="53"/>
        <v/>
      </c>
      <c r="AD34" s="173">
        <f t="shared" si="43"/>
        <v>0</v>
      </c>
      <c r="AE34" s="174">
        <f t="shared" si="44"/>
        <v>0</v>
      </c>
      <c r="AF34" s="175" t="str">
        <f t="shared" si="54"/>
        <v/>
      </c>
      <c r="AG34" s="173">
        <f t="shared" si="45"/>
        <v>0</v>
      </c>
      <c r="AH34" s="174">
        <f t="shared" si="46"/>
        <v>0</v>
      </c>
      <c r="AI34" s="175" t="str">
        <f t="shared" si="55"/>
        <v/>
      </c>
    </row>
    <row r="35" spans="1:35" x14ac:dyDescent="0.2">
      <c r="A35" s="30">
        <v>15</v>
      </c>
      <c r="B35" s="155" t="str">
        <f>'AM23.Param'!D76</f>
        <v>Insurance</v>
      </c>
      <c r="C35" s="156" t="str">
        <f>'AM23.Param'!E76</f>
        <v>Non-US Ins</v>
      </c>
      <c r="D35" s="168" t="str">
        <f>'AM23.Param'!F76</f>
        <v>Yes</v>
      </c>
      <c r="E35" s="169" t="str">
        <f t="shared" si="28"/>
        <v>Scalar</v>
      </c>
      <c r="F35" s="170"/>
      <c r="G35" s="171"/>
      <c r="H35" s="172" t="str">
        <f>'AM23.Param'!C76</f>
        <v>Hong Kong - Non-Life</v>
      </c>
      <c r="I35" s="173">
        <f t="shared" si="29"/>
        <v>0</v>
      </c>
      <c r="J35" s="174">
        <f t="shared" si="30"/>
        <v>0</v>
      </c>
      <c r="K35" s="175" t="str">
        <f t="shared" si="47"/>
        <v/>
      </c>
      <c r="L35" s="173">
        <f t="shared" si="31"/>
        <v>0</v>
      </c>
      <c r="M35" s="174">
        <f t="shared" si="32"/>
        <v>0</v>
      </c>
      <c r="N35" s="175" t="str">
        <f t="shared" si="48"/>
        <v/>
      </c>
      <c r="O35" s="173">
        <f t="shared" si="33"/>
        <v>0</v>
      </c>
      <c r="P35" s="174">
        <f t="shared" si="34"/>
        <v>0</v>
      </c>
      <c r="Q35" s="175" t="str">
        <f t="shared" si="49"/>
        <v/>
      </c>
      <c r="R35" s="173">
        <f t="shared" si="35"/>
        <v>0</v>
      </c>
      <c r="S35" s="174">
        <f t="shared" si="36"/>
        <v>0</v>
      </c>
      <c r="T35" s="175" t="str">
        <f t="shared" si="50"/>
        <v/>
      </c>
      <c r="U35" s="173">
        <f t="shared" si="37"/>
        <v>0</v>
      </c>
      <c r="V35" s="174">
        <f t="shared" si="38"/>
        <v>0</v>
      </c>
      <c r="W35" s="175" t="str">
        <f t="shared" si="51"/>
        <v/>
      </c>
      <c r="X35" s="173">
        <f t="shared" si="39"/>
        <v>0</v>
      </c>
      <c r="Y35" s="174">
        <f t="shared" si="40"/>
        <v>0</v>
      </c>
      <c r="Z35" s="175" t="str">
        <f t="shared" si="52"/>
        <v/>
      </c>
      <c r="AA35" s="173">
        <f t="shared" si="41"/>
        <v>0</v>
      </c>
      <c r="AB35" s="174">
        <f t="shared" si="42"/>
        <v>0</v>
      </c>
      <c r="AC35" s="175" t="str">
        <f t="shared" si="53"/>
        <v/>
      </c>
      <c r="AD35" s="173">
        <f t="shared" si="43"/>
        <v>0</v>
      </c>
      <c r="AE35" s="174">
        <f t="shared" si="44"/>
        <v>0</v>
      </c>
      <c r="AF35" s="175" t="str">
        <f t="shared" si="54"/>
        <v/>
      </c>
      <c r="AG35" s="173">
        <f t="shared" si="45"/>
        <v>0</v>
      </c>
      <c r="AH35" s="174">
        <f t="shared" si="46"/>
        <v>0</v>
      </c>
      <c r="AI35" s="175" t="str">
        <f t="shared" si="55"/>
        <v/>
      </c>
    </row>
    <row r="36" spans="1:35" x14ac:dyDescent="0.2">
      <c r="A36" s="30">
        <v>16</v>
      </c>
      <c r="B36" s="155" t="str">
        <f>'AM23.Param'!D77</f>
        <v>Insurance</v>
      </c>
      <c r="C36" s="156" t="str">
        <f>'AM23.Param'!E77</f>
        <v>Non-US Ins</v>
      </c>
      <c r="D36" s="168" t="str">
        <f>'AM23.Param'!F77</f>
        <v>Yes</v>
      </c>
      <c r="E36" s="169" t="str">
        <f t="shared" si="28"/>
        <v>Scalar</v>
      </c>
      <c r="F36" s="170"/>
      <c r="G36" s="171"/>
      <c r="H36" s="172" t="str">
        <f>'AM23.Param'!C77</f>
        <v>India</v>
      </c>
      <c r="I36" s="173">
        <f t="shared" si="29"/>
        <v>0</v>
      </c>
      <c r="J36" s="174">
        <f t="shared" si="30"/>
        <v>0</v>
      </c>
      <c r="K36" s="175" t="str">
        <f t="shared" si="47"/>
        <v/>
      </c>
      <c r="L36" s="173">
        <f t="shared" si="31"/>
        <v>0</v>
      </c>
      <c r="M36" s="174">
        <f t="shared" si="32"/>
        <v>0</v>
      </c>
      <c r="N36" s="175" t="str">
        <f t="shared" si="48"/>
        <v/>
      </c>
      <c r="O36" s="173">
        <f t="shared" si="33"/>
        <v>0</v>
      </c>
      <c r="P36" s="174">
        <f t="shared" si="34"/>
        <v>0</v>
      </c>
      <c r="Q36" s="175" t="str">
        <f t="shared" si="49"/>
        <v/>
      </c>
      <c r="R36" s="173">
        <f t="shared" si="35"/>
        <v>0</v>
      </c>
      <c r="S36" s="174">
        <f t="shared" si="36"/>
        <v>0</v>
      </c>
      <c r="T36" s="175" t="str">
        <f t="shared" si="50"/>
        <v/>
      </c>
      <c r="U36" s="173">
        <f t="shared" si="37"/>
        <v>0</v>
      </c>
      <c r="V36" s="174">
        <f t="shared" si="38"/>
        <v>0</v>
      </c>
      <c r="W36" s="175" t="str">
        <f t="shared" si="51"/>
        <v/>
      </c>
      <c r="X36" s="173">
        <f t="shared" si="39"/>
        <v>0</v>
      </c>
      <c r="Y36" s="174">
        <f t="shared" si="40"/>
        <v>0</v>
      </c>
      <c r="Z36" s="175" t="str">
        <f t="shared" si="52"/>
        <v/>
      </c>
      <c r="AA36" s="173">
        <f t="shared" si="41"/>
        <v>0</v>
      </c>
      <c r="AB36" s="174">
        <f t="shared" si="42"/>
        <v>0</v>
      </c>
      <c r="AC36" s="175" t="str">
        <f t="shared" si="53"/>
        <v/>
      </c>
      <c r="AD36" s="173">
        <f t="shared" si="43"/>
        <v>0</v>
      </c>
      <c r="AE36" s="174">
        <f t="shared" si="44"/>
        <v>0</v>
      </c>
      <c r="AF36" s="175" t="str">
        <f t="shared" si="54"/>
        <v/>
      </c>
      <c r="AG36" s="173">
        <f t="shared" si="45"/>
        <v>0</v>
      </c>
      <c r="AH36" s="174">
        <f t="shared" si="46"/>
        <v>0</v>
      </c>
      <c r="AI36" s="175" t="str">
        <f t="shared" si="55"/>
        <v/>
      </c>
    </row>
    <row r="37" spans="1:35" x14ac:dyDescent="0.2">
      <c r="A37" s="30">
        <v>17</v>
      </c>
      <c r="B37" s="155" t="str">
        <f>'AM23.Param'!D78</f>
        <v>Insurance</v>
      </c>
      <c r="C37" s="156" t="str">
        <f>'AM23.Param'!E78</f>
        <v>Non-US Ins</v>
      </c>
      <c r="D37" s="168" t="str">
        <f>'AM23.Param'!F78</f>
        <v>Yes</v>
      </c>
      <c r="E37" s="169" t="str">
        <f t="shared" si="28"/>
        <v>Scalar</v>
      </c>
      <c r="F37" s="170"/>
      <c r="G37" s="171"/>
      <c r="H37" s="172" t="str">
        <f>'AM23.Param'!C78</f>
        <v>Indonesia</v>
      </c>
      <c r="I37" s="173">
        <f t="shared" si="29"/>
        <v>0</v>
      </c>
      <c r="J37" s="174">
        <f t="shared" si="30"/>
        <v>0</v>
      </c>
      <c r="K37" s="175" t="str">
        <f t="shared" si="47"/>
        <v/>
      </c>
      <c r="L37" s="173">
        <f t="shared" si="31"/>
        <v>0</v>
      </c>
      <c r="M37" s="174">
        <f t="shared" si="32"/>
        <v>0</v>
      </c>
      <c r="N37" s="175" t="str">
        <f t="shared" si="48"/>
        <v/>
      </c>
      <c r="O37" s="173">
        <f t="shared" si="33"/>
        <v>0</v>
      </c>
      <c r="P37" s="174">
        <f t="shared" si="34"/>
        <v>0</v>
      </c>
      <c r="Q37" s="175" t="str">
        <f t="shared" si="49"/>
        <v/>
      </c>
      <c r="R37" s="173">
        <f t="shared" si="35"/>
        <v>0</v>
      </c>
      <c r="S37" s="174">
        <f t="shared" si="36"/>
        <v>0</v>
      </c>
      <c r="T37" s="175" t="str">
        <f t="shared" si="50"/>
        <v/>
      </c>
      <c r="U37" s="173">
        <f t="shared" si="37"/>
        <v>0</v>
      </c>
      <c r="V37" s="174">
        <f t="shared" si="38"/>
        <v>0</v>
      </c>
      <c r="W37" s="175" t="str">
        <f t="shared" si="51"/>
        <v/>
      </c>
      <c r="X37" s="173">
        <f t="shared" si="39"/>
        <v>0</v>
      </c>
      <c r="Y37" s="174">
        <f t="shared" si="40"/>
        <v>0</v>
      </c>
      <c r="Z37" s="175" t="str">
        <f t="shared" si="52"/>
        <v/>
      </c>
      <c r="AA37" s="173">
        <f t="shared" si="41"/>
        <v>0</v>
      </c>
      <c r="AB37" s="174">
        <f t="shared" si="42"/>
        <v>0</v>
      </c>
      <c r="AC37" s="175" t="str">
        <f t="shared" si="53"/>
        <v/>
      </c>
      <c r="AD37" s="173">
        <f t="shared" si="43"/>
        <v>0</v>
      </c>
      <c r="AE37" s="174">
        <f t="shared" si="44"/>
        <v>0</v>
      </c>
      <c r="AF37" s="175" t="str">
        <f t="shared" si="54"/>
        <v/>
      </c>
      <c r="AG37" s="173">
        <f t="shared" si="45"/>
        <v>0</v>
      </c>
      <c r="AH37" s="174">
        <f t="shared" si="46"/>
        <v>0</v>
      </c>
      <c r="AI37" s="175" t="str">
        <f t="shared" si="55"/>
        <v/>
      </c>
    </row>
    <row r="38" spans="1:35" x14ac:dyDescent="0.2">
      <c r="A38" s="30">
        <v>18</v>
      </c>
      <c r="B38" s="155" t="str">
        <f>'AM23.Param'!D79</f>
        <v>Insurance</v>
      </c>
      <c r="C38" s="156" t="str">
        <f>'AM23.Param'!E79</f>
        <v>Non-US Ins</v>
      </c>
      <c r="D38" s="168" t="str">
        <f>'AM23.Param'!F79</f>
        <v>Yes</v>
      </c>
      <c r="E38" s="169" t="str">
        <f t="shared" si="28"/>
        <v>Scalar</v>
      </c>
      <c r="F38" s="170"/>
      <c r="G38" s="171"/>
      <c r="H38" s="172" t="str">
        <f>'AM23.Param'!C79</f>
        <v>Japan - Life</v>
      </c>
      <c r="I38" s="173">
        <f t="shared" si="29"/>
        <v>0</v>
      </c>
      <c r="J38" s="174">
        <f t="shared" si="30"/>
        <v>0</v>
      </c>
      <c r="K38" s="175" t="str">
        <f t="shared" si="47"/>
        <v/>
      </c>
      <c r="L38" s="173">
        <f t="shared" si="31"/>
        <v>0</v>
      </c>
      <c r="M38" s="174">
        <f t="shared" si="32"/>
        <v>0</v>
      </c>
      <c r="N38" s="175" t="str">
        <f t="shared" si="48"/>
        <v/>
      </c>
      <c r="O38" s="173">
        <f t="shared" si="33"/>
        <v>0</v>
      </c>
      <c r="P38" s="174">
        <f t="shared" si="34"/>
        <v>0</v>
      </c>
      <c r="Q38" s="175" t="str">
        <f t="shared" si="49"/>
        <v/>
      </c>
      <c r="R38" s="173">
        <f t="shared" si="35"/>
        <v>0</v>
      </c>
      <c r="S38" s="174">
        <f t="shared" si="36"/>
        <v>0</v>
      </c>
      <c r="T38" s="175" t="str">
        <f t="shared" si="50"/>
        <v/>
      </c>
      <c r="U38" s="173">
        <f t="shared" si="37"/>
        <v>0</v>
      </c>
      <c r="V38" s="174">
        <f t="shared" si="38"/>
        <v>0</v>
      </c>
      <c r="W38" s="175" t="str">
        <f t="shared" si="51"/>
        <v/>
      </c>
      <c r="X38" s="173">
        <f t="shared" si="39"/>
        <v>0</v>
      </c>
      <c r="Y38" s="174">
        <f t="shared" si="40"/>
        <v>0</v>
      </c>
      <c r="Z38" s="175" t="str">
        <f t="shared" si="52"/>
        <v/>
      </c>
      <c r="AA38" s="173">
        <f t="shared" si="41"/>
        <v>0</v>
      </c>
      <c r="AB38" s="174">
        <f t="shared" si="42"/>
        <v>0</v>
      </c>
      <c r="AC38" s="175" t="str">
        <f t="shared" si="53"/>
        <v/>
      </c>
      <c r="AD38" s="173">
        <f t="shared" si="43"/>
        <v>0</v>
      </c>
      <c r="AE38" s="174">
        <f t="shared" si="44"/>
        <v>0</v>
      </c>
      <c r="AF38" s="175" t="str">
        <f t="shared" si="54"/>
        <v/>
      </c>
      <c r="AG38" s="173">
        <f t="shared" si="45"/>
        <v>0</v>
      </c>
      <c r="AH38" s="174">
        <f t="shared" si="46"/>
        <v>0</v>
      </c>
      <c r="AI38" s="175" t="str">
        <f t="shared" si="55"/>
        <v/>
      </c>
    </row>
    <row r="39" spans="1:35" x14ac:dyDescent="0.2">
      <c r="A39" s="30">
        <v>19</v>
      </c>
      <c r="B39" s="155" t="str">
        <f>'AM23.Param'!D80</f>
        <v>Insurance</v>
      </c>
      <c r="C39" s="156" t="str">
        <f>'AM23.Param'!E80</f>
        <v>Non-US Ins</v>
      </c>
      <c r="D39" s="168" t="str">
        <f>'AM23.Param'!F80</f>
        <v>Yes</v>
      </c>
      <c r="E39" s="169" t="str">
        <f t="shared" si="28"/>
        <v>Scalar</v>
      </c>
      <c r="F39" s="170"/>
      <c r="G39" s="171"/>
      <c r="H39" s="172" t="str">
        <f>'AM23.Param'!C80</f>
        <v>Japan - Health</v>
      </c>
      <c r="I39" s="173">
        <f t="shared" si="29"/>
        <v>0</v>
      </c>
      <c r="J39" s="174">
        <f t="shared" si="30"/>
        <v>0</v>
      </c>
      <c r="K39" s="175" t="str">
        <f t="shared" si="47"/>
        <v/>
      </c>
      <c r="L39" s="173">
        <f t="shared" si="31"/>
        <v>0</v>
      </c>
      <c r="M39" s="174">
        <f t="shared" si="32"/>
        <v>0</v>
      </c>
      <c r="N39" s="175" t="str">
        <f t="shared" si="48"/>
        <v/>
      </c>
      <c r="O39" s="173">
        <f t="shared" si="33"/>
        <v>0</v>
      </c>
      <c r="P39" s="174">
        <f t="shared" si="34"/>
        <v>0</v>
      </c>
      <c r="Q39" s="175" t="str">
        <f t="shared" si="49"/>
        <v/>
      </c>
      <c r="R39" s="173">
        <f t="shared" si="35"/>
        <v>0</v>
      </c>
      <c r="S39" s="174">
        <f t="shared" si="36"/>
        <v>0</v>
      </c>
      <c r="T39" s="175" t="str">
        <f t="shared" si="50"/>
        <v/>
      </c>
      <c r="U39" s="173">
        <f t="shared" si="37"/>
        <v>0</v>
      </c>
      <c r="V39" s="174">
        <f t="shared" si="38"/>
        <v>0</v>
      </c>
      <c r="W39" s="175" t="str">
        <f t="shared" si="51"/>
        <v/>
      </c>
      <c r="X39" s="173">
        <f t="shared" si="39"/>
        <v>0</v>
      </c>
      <c r="Y39" s="174">
        <f t="shared" si="40"/>
        <v>0</v>
      </c>
      <c r="Z39" s="175" t="str">
        <f t="shared" si="52"/>
        <v/>
      </c>
      <c r="AA39" s="173">
        <f t="shared" si="41"/>
        <v>0</v>
      </c>
      <c r="AB39" s="174">
        <f t="shared" si="42"/>
        <v>0</v>
      </c>
      <c r="AC39" s="175" t="str">
        <f t="shared" si="53"/>
        <v/>
      </c>
      <c r="AD39" s="173">
        <f t="shared" si="43"/>
        <v>0</v>
      </c>
      <c r="AE39" s="174">
        <f t="shared" si="44"/>
        <v>0</v>
      </c>
      <c r="AF39" s="175" t="str">
        <f t="shared" si="54"/>
        <v/>
      </c>
      <c r="AG39" s="173">
        <f t="shared" si="45"/>
        <v>0</v>
      </c>
      <c r="AH39" s="174">
        <f t="shared" si="46"/>
        <v>0</v>
      </c>
      <c r="AI39" s="175" t="str">
        <f t="shared" si="55"/>
        <v/>
      </c>
    </row>
    <row r="40" spans="1:35" x14ac:dyDescent="0.2">
      <c r="A40" s="30">
        <v>20</v>
      </c>
      <c r="B40" s="155" t="str">
        <f>'AM23.Param'!D81</f>
        <v>Insurance</v>
      </c>
      <c r="C40" s="156" t="str">
        <f>'AM23.Param'!E81</f>
        <v>Non-US Ins</v>
      </c>
      <c r="D40" s="168" t="str">
        <f>'AM23.Param'!F81</f>
        <v>Yes</v>
      </c>
      <c r="E40" s="169" t="str">
        <f t="shared" si="28"/>
        <v>Scalar</v>
      </c>
      <c r="F40" s="170"/>
      <c r="G40" s="171"/>
      <c r="H40" s="172" t="str">
        <f>'AM23.Param'!C81</f>
        <v>Japan - Non-Life</v>
      </c>
      <c r="I40" s="173">
        <f t="shared" si="29"/>
        <v>0</v>
      </c>
      <c r="J40" s="174">
        <f t="shared" si="30"/>
        <v>0</v>
      </c>
      <c r="K40" s="175" t="str">
        <f t="shared" si="47"/>
        <v/>
      </c>
      <c r="L40" s="173">
        <f t="shared" si="31"/>
        <v>0</v>
      </c>
      <c r="M40" s="174">
        <f t="shared" si="32"/>
        <v>0</v>
      </c>
      <c r="N40" s="175" t="str">
        <f t="shared" si="48"/>
        <v/>
      </c>
      <c r="O40" s="173">
        <f t="shared" si="33"/>
        <v>0</v>
      </c>
      <c r="P40" s="174">
        <f t="shared" si="34"/>
        <v>0</v>
      </c>
      <c r="Q40" s="175" t="str">
        <f t="shared" si="49"/>
        <v/>
      </c>
      <c r="R40" s="173">
        <f t="shared" si="35"/>
        <v>0</v>
      </c>
      <c r="S40" s="174">
        <f t="shared" si="36"/>
        <v>0</v>
      </c>
      <c r="T40" s="175" t="str">
        <f t="shared" si="50"/>
        <v/>
      </c>
      <c r="U40" s="173">
        <f t="shared" si="37"/>
        <v>0</v>
      </c>
      <c r="V40" s="174">
        <f t="shared" si="38"/>
        <v>0</v>
      </c>
      <c r="W40" s="175" t="str">
        <f t="shared" si="51"/>
        <v/>
      </c>
      <c r="X40" s="173">
        <f t="shared" si="39"/>
        <v>0</v>
      </c>
      <c r="Y40" s="174">
        <f t="shared" si="40"/>
        <v>0</v>
      </c>
      <c r="Z40" s="175" t="str">
        <f t="shared" si="52"/>
        <v/>
      </c>
      <c r="AA40" s="173">
        <f t="shared" si="41"/>
        <v>0</v>
      </c>
      <c r="AB40" s="174">
        <f t="shared" si="42"/>
        <v>0</v>
      </c>
      <c r="AC40" s="175" t="str">
        <f t="shared" si="53"/>
        <v/>
      </c>
      <c r="AD40" s="173">
        <f t="shared" si="43"/>
        <v>0</v>
      </c>
      <c r="AE40" s="174">
        <f t="shared" si="44"/>
        <v>0</v>
      </c>
      <c r="AF40" s="175" t="str">
        <f t="shared" si="54"/>
        <v/>
      </c>
      <c r="AG40" s="173">
        <f t="shared" si="45"/>
        <v>0</v>
      </c>
      <c r="AH40" s="174">
        <f t="shared" si="46"/>
        <v>0</v>
      </c>
      <c r="AI40" s="175" t="str">
        <f t="shared" si="55"/>
        <v/>
      </c>
    </row>
    <row r="41" spans="1:35" x14ac:dyDescent="0.2">
      <c r="A41" s="30">
        <v>21</v>
      </c>
      <c r="B41" s="155" t="str">
        <f>'AM23.Param'!D82</f>
        <v>Insurance</v>
      </c>
      <c r="C41" s="156" t="str">
        <f>'AM23.Param'!E82</f>
        <v>Non-US Ins</v>
      </c>
      <c r="D41" s="168" t="str">
        <f>'AM23.Param'!F82</f>
        <v>Yes</v>
      </c>
      <c r="E41" s="169" t="str">
        <f t="shared" si="28"/>
        <v>Scalar</v>
      </c>
      <c r="F41" s="170"/>
      <c r="G41" s="171"/>
      <c r="H41" s="172" t="str">
        <f>'AM23.Param'!C82</f>
        <v>South Korea</v>
      </c>
      <c r="I41" s="173">
        <f t="shared" si="29"/>
        <v>0</v>
      </c>
      <c r="J41" s="174">
        <f t="shared" si="30"/>
        <v>0</v>
      </c>
      <c r="K41" s="175" t="str">
        <f t="shared" si="47"/>
        <v/>
      </c>
      <c r="L41" s="173">
        <f t="shared" si="31"/>
        <v>0</v>
      </c>
      <c r="M41" s="174">
        <f t="shared" si="32"/>
        <v>0</v>
      </c>
      <c r="N41" s="175" t="str">
        <f t="shared" si="48"/>
        <v/>
      </c>
      <c r="O41" s="173">
        <f t="shared" si="33"/>
        <v>0</v>
      </c>
      <c r="P41" s="174">
        <f t="shared" si="34"/>
        <v>0</v>
      </c>
      <c r="Q41" s="175" t="str">
        <f t="shared" si="49"/>
        <v/>
      </c>
      <c r="R41" s="173">
        <f t="shared" si="35"/>
        <v>0</v>
      </c>
      <c r="S41" s="174">
        <f t="shared" si="36"/>
        <v>0</v>
      </c>
      <c r="T41" s="175" t="str">
        <f t="shared" si="50"/>
        <v/>
      </c>
      <c r="U41" s="173">
        <f t="shared" si="37"/>
        <v>0</v>
      </c>
      <c r="V41" s="174">
        <f t="shared" si="38"/>
        <v>0</v>
      </c>
      <c r="W41" s="175" t="str">
        <f t="shared" si="51"/>
        <v/>
      </c>
      <c r="X41" s="173">
        <f t="shared" si="39"/>
        <v>0</v>
      </c>
      <c r="Y41" s="174">
        <f t="shared" si="40"/>
        <v>0</v>
      </c>
      <c r="Z41" s="175" t="str">
        <f t="shared" si="52"/>
        <v/>
      </c>
      <c r="AA41" s="173">
        <f t="shared" si="41"/>
        <v>0</v>
      </c>
      <c r="AB41" s="174">
        <f t="shared" si="42"/>
        <v>0</v>
      </c>
      <c r="AC41" s="175" t="str">
        <f t="shared" si="53"/>
        <v/>
      </c>
      <c r="AD41" s="173">
        <f t="shared" si="43"/>
        <v>0</v>
      </c>
      <c r="AE41" s="174">
        <f t="shared" si="44"/>
        <v>0</v>
      </c>
      <c r="AF41" s="175" t="str">
        <f t="shared" si="54"/>
        <v/>
      </c>
      <c r="AG41" s="173">
        <f t="shared" si="45"/>
        <v>0</v>
      </c>
      <c r="AH41" s="174">
        <f t="shared" si="46"/>
        <v>0</v>
      </c>
      <c r="AI41" s="175" t="str">
        <f t="shared" si="55"/>
        <v/>
      </c>
    </row>
    <row r="42" spans="1:35" x14ac:dyDescent="0.2">
      <c r="A42" s="30">
        <v>22</v>
      </c>
      <c r="B42" s="155" t="str">
        <f>'AM23.Param'!D83</f>
        <v>Insurance</v>
      </c>
      <c r="C42" s="156" t="str">
        <f>'AM23.Param'!E83</f>
        <v>Non-US Ins</v>
      </c>
      <c r="D42" s="168" t="str">
        <f>'AM23.Param'!F83</f>
        <v>Yes</v>
      </c>
      <c r="E42" s="169" t="str">
        <f t="shared" si="28"/>
        <v>Scalar</v>
      </c>
      <c r="F42" s="170"/>
      <c r="G42" s="171"/>
      <c r="H42" s="172" t="str">
        <f>'AM23.Param'!C83</f>
        <v>Malaysia</v>
      </c>
      <c r="I42" s="173">
        <f t="shared" si="29"/>
        <v>0</v>
      </c>
      <c r="J42" s="174">
        <f t="shared" si="30"/>
        <v>0</v>
      </c>
      <c r="K42" s="175" t="str">
        <f t="shared" si="47"/>
        <v/>
      </c>
      <c r="L42" s="173">
        <f t="shared" si="31"/>
        <v>0</v>
      </c>
      <c r="M42" s="174">
        <f t="shared" si="32"/>
        <v>0</v>
      </c>
      <c r="N42" s="175" t="str">
        <f t="shared" si="48"/>
        <v/>
      </c>
      <c r="O42" s="173">
        <f t="shared" si="33"/>
        <v>0</v>
      </c>
      <c r="P42" s="174">
        <f t="shared" si="34"/>
        <v>0</v>
      </c>
      <c r="Q42" s="175" t="str">
        <f t="shared" si="49"/>
        <v/>
      </c>
      <c r="R42" s="173">
        <f t="shared" si="35"/>
        <v>0</v>
      </c>
      <c r="S42" s="174">
        <f t="shared" si="36"/>
        <v>0</v>
      </c>
      <c r="T42" s="175" t="str">
        <f t="shared" si="50"/>
        <v/>
      </c>
      <c r="U42" s="173">
        <f t="shared" si="37"/>
        <v>0</v>
      </c>
      <c r="V42" s="174">
        <f t="shared" si="38"/>
        <v>0</v>
      </c>
      <c r="W42" s="175" t="str">
        <f t="shared" si="51"/>
        <v/>
      </c>
      <c r="X42" s="173">
        <f t="shared" si="39"/>
        <v>0</v>
      </c>
      <c r="Y42" s="174">
        <f t="shared" si="40"/>
        <v>0</v>
      </c>
      <c r="Z42" s="175" t="str">
        <f t="shared" si="52"/>
        <v/>
      </c>
      <c r="AA42" s="173">
        <f t="shared" si="41"/>
        <v>0</v>
      </c>
      <c r="AB42" s="174">
        <f t="shared" si="42"/>
        <v>0</v>
      </c>
      <c r="AC42" s="175" t="str">
        <f t="shared" si="53"/>
        <v/>
      </c>
      <c r="AD42" s="173">
        <f t="shared" si="43"/>
        <v>0</v>
      </c>
      <c r="AE42" s="174">
        <f t="shared" si="44"/>
        <v>0</v>
      </c>
      <c r="AF42" s="175" t="str">
        <f t="shared" si="54"/>
        <v/>
      </c>
      <c r="AG42" s="173">
        <f t="shared" si="45"/>
        <v>0</v>
      </c>
      <c r="AH42" s="174">
        <f t="shared" si="46"/>
        <v>0</v>
      </c>
      <c r="AI42" s="175" t="str">
        <f t="shared" si="55"/>
        <v/>
      </c>
    </row>
    <row r="43" spans="1:35" x14ac:dyDescent="0.2">
      <c r="A43" s="30">
        <v>23</v>
      </c>
      <c r="B43" s="155" t="str">
        <f>'AM23.Param'!D84</f>
        <v>Insurance</v>
      </c>
      <c r="C43" s="156" t="str">
        <f>'AM23.Param'!E84</f>
        <v>Non-US Ins</v>
      </c>
      <c r="D43" s="168" t="str">
        <f>'AM23.Param'!F84</f>
        <v>Yes</v>
      </c>
      <c r="E43" s="169" t="str">
        <f t="shared" si="28"/>
        <v>Scalar</v>
      </c>
      <c r="F43" s="170"/>
      <c r="G43" s="171"/>
      <c r="H43" s="172" t="str">
        <f>'AM23.Param'!C84</f>
        <v>Mexico</v>
      </c>
      <c r="I43" s="173">
        <f t="shared" si="29"/>
        <v>0</v>
      </c>
      <c r="J43" s="174">
        <f t="shared" si="30"/>
        <v>0</v>
      </c>
      <c r="K43" s="175" t="str">
        <f t="shared" si="47"/>
        <v/>
      </c>
      <c r="L43" s="173">
        <f t="shared" si="31"/>
        <v>0</v>
      </c>
      <c r="M43" s="174">
        <f t="shared" si="32"/>
        <v>0</v>
      </c>
      <c r="N43" s="175" t="str">
        <f t="shared" si="48"/>
        <v/>
      </c>
      <c r="O43" s="173">
        <f t="shared" si="33"/>
        <v>0</v>
      </c>
      <c r="P43" s="174">
        <f t="shared" si="34"/>
        <v>0</v>
      </c>
      <c r="Q43" s="175" t="str">
        <f t="shared" si="49"/>
        <v/>
      </c>
      <c r="R43" s="173">
        <f t="shared" si="35"/>
        <v>0</v>
      </c>
      <c r="S43" s="174">
        <f t="shared" si="36"/>
        <v>0</v>
      </c>
      <c r="T43" s="175" t="str">
        <f t="shared" si="50"/>
        <v/>
      </c>
      <c r="U43" s="173">
        <f t="shared" si="37"/>
        <v>0</v>
      </c>
      <c r="V43" s="174">
        <f t="shared" si="38"/>
        <v>0</v>
      </c>
      <c r="W43" s="175" t="str">
        <f t="shared" si="51"/>
        <v/>
      </c>
      <c r="X43" s="173">
        <f t="shared" si="39"/>
        <v>0</v>
      </c>
      <c r="Y43" s="174">
        <f t="shared" si="40"/>
        <v>0</v>
      </c>
      <c r="Z43" s="175" t="str">
        <f t="shared" si="52"/>
        <v/>
      </c>
      <c r="AA43" s="173">
        <f t="shared" si="41"/>
        <v>0</v>
      </c>
      <c r="AB43" s="174">
        <f t="shared" si="42"/>
        <v>0</v>
      </c>
      <c r="AC43" s="175" t="str">
        <f t="shared" si="53"/>
        <v/>
      </c>
      <c r="AD43" s="173">
        <f t="shared" si="43"/>
        <v>0</v>
      </c>
      <c r="AE43" s="174">
        <f t="shared" si="44"/>
        <v>0</v>
      </c>
      <c r="AF43" s="175" t="str">
        <f t="shared" si="54"/>
        <v/>
      </c>
      <c r="AG43" s="173">
        <f t="shared" si="45"/>
        <v>0</v>
      </c>
      <c r="AH43" s="174">
        <f t="shared" si="46"/>
        <v>0</v>
      </c>
      <c r="AI43" s="175" t="str">
        <f t="shared" si="55"/>
        <v/>
      </c>
    </row>
    <row r="44" spans="1:35" x14ac:dyDescent="0.2">
      <c r="A44" s="30">
        <v>24</v>
      </c>
      <c r="B44" s="155" t="str">
        <f>'AM23.Param'!D85</f>
        <v>Insurance</v>
      </c>
      <c r="C44" s="156" t="str">
        <f>'AM23.Param'!E85</f>
        <v>Non-US Ins</v>
      </c>
      <c r="D44" s="168" t="str">
        <f>'AM23.Param'!F85</f>
        <v>Yes</v>
      </c>
      <c r="E44" s="169" t="str">
        <f t="shared" si="28"/>
        <v>Scalar</v>
      </c>
      <c r="F44" s="170"/>
      <c r="G44" s="171"/>
      <c r="H44" s="172" t="str">
        <f>'AM23.Param'!C85</f>
        <v>New Zealand</v>
      </c>
      <c r="I44" s="173">
        <f t="shared" si="29"/>
        <v>0</v>
      </c>
      <c r="J44" s="174">
        <f t="shared" si="30"/>
        <v>0</v>
      </c>
      <c r="K44" s="175" t="str">
        <f t="shared" si="47"/>
        <v/>
      </c>
      <c r="L44" s="173">
        <f t="shared" si="31"/>
        <v>0</v>
      </c>
      <c r="M44" s="174">
        <f t="shared" si="32"/>
        <v>0</v>
      </c>
      <c r="N44" s="175" t="str">
        <f t="shared" si="48"/>
        <v/>
      </c>
      <c r="O44" s="173">
        <f t="shared" si="33"/>
        <v>0</v>
      </c>
      <c r="P44" s="174">
        <f t="shared" si="34"/>
        <v>0</v>
      </c>
      <c r="Q44" s="175" t="str">
        <f t="shared" si="49"/>
        <v/>
      </c>
      <c r="R44" s="173">
        <f t="shared" si="35"/>
        <v>0</v>
      </c>
      <c r="S44" s="174">
        <f t="shared" si="36"/>
        <v>0</v>
      </c>
      <c r="T44" s="175" t="str">
        <f t="shared" si="50"/>
        <v/>
      </c>
      <c r="U44" s="173">
        <f t="shared" si="37"/>
        <v>0</v>
      </c>
      <c r="V44" s="174">
        <f t="shared" si="38"/>
        <v>0</v>
      </c>
      <c r="W44" s="175" t="str">
        <f t="shared" si="51"/>
        <v/>
      </c>
      <c r="X44" s="173">
        <f t="shared" si="39"/>
        <v>0</v>
      </c>
      <c r="Y44" s="174">
        <f t="shared" si="40"/>
        <v>0</v>
      </c>
      <c r="Z44" s="175" t="str">
        <f t="shared" si="52"/>
        <v/>
      </c>
      <c r="AA44" s="173">
        <f t="shared" si="41"/>
        <v>0</v>
      </c>
      <c r="AB44" s="174">
        <f t="shared" si="42"/>
        <v>0</v>
      </c>
      <c r="AC44" s="175" t="str">
        <f t="shared" si="53"/>
        <v/>
      </c>
      <c r="AD44" s="173">
        <f t="shared" si="43"/>
        <v>0</v>
      </c>
      <c r="AE44" s="174">
        <f t="shared" si="44"/>
        <v>0</v>
      </c>
      <c r="AF44" s="175" t="str">
        <f t="shared" si="54"/>
        <v/>
      </c>
      <c r="AG44" s="173">
        <f t="shared" si="45"/>
        <v>0</v>
      </c>
      <c r="AH44" s="174">
        <f t="shared" si="46"/>
        <v>0</v>
      </c>
      <c r="AI44" s="175" t="str">
        <f t="shared" si="55"/>
        <v/>
      </c>
    </row>
    <row r="45" spans="1:35" x14ac:dyDescent="0.2">
      <c r="A45" s="30">
        <v>25</v>
      </c>
      <c r="B45" s="155" t="str">
        <f>'AM23.Param'!D86</f>
        <v>Insurance</v>
      </c>
      <c r="C45" s="156" t="str">
        <f>'AM23.Param'!E86</f>
        <v>Non-US Ins</v>
      </c>
      <c r="D45" s="168" t="str">
        <f>'AM23.Param'!F86</f>
        <v>Yes</v>
      </c>
      <c r="E45" s="169" t="str">
        <f t="shared" si="28"/>
        <v>Scalar</v>
      </c>
      <c r="F45" s="170"/>
      <c r="G45" s="171"/>
      <c r="H45" s="172" t="str">
        <f>'AM23.Param'!C86</f>
        <v>Philippines</v>
      </c>
      <c r="I45" s="173">
        <f t="shared" si="29"/>
        <v>0</v>
      </c>
      <c r="J45" s="174">
        <f t="shared" si="30"/>
        <v>0</v>
      </c>
      <c r="K45" s="175" t="str">
        <f t="shared" si="47"/>
        <v/>
      </c>
      <c r="L45" s="173">
        <f t="shared" si="31"/>
        <v>0</v>
      </c>
      <c r="M45" s="174">
        <f t="shared" si="32"/>
        <v>0</v>
      </c>
      <c r="N45" s="175" t="str">
        <f t="shared" si="48"/>
        <v/>
      </c>
      <c r="O45" s="173">
        <f t="shared" si="33"/>
        <v>0</v>
      </c>
      <c r="P45" s="174">
        <f t="shared" si="34"/>
        <v>0</v>
      </c>
      <c r="Q45" s="175" t="str">
        <f t="shared" si="49"/>
        <v/>
      </c>
      <c r="R45" s="173">
        <f t="shared" si="35"/>
        <v>0</v>
      </c>
      <c r="S45" s="174">
        <f t="shared" si="36"/>
        <v>0</v>
      </c>
      <c r="T45" s="175" t="str">
        <f t="shared" si="50"/>
        <v/>
      </c>
      <c r="U45" s="173">
        <f t="shared" si="37"/>
        <v>0</v>
      </c>
      <c r="V45" s="174">
        <f t="shared" si="38"/>
        <v>0</v>
      </c>
      <c r="W45" s="175" t="str">
        <f t="shared" si="51"/>
        <v/>
      </c>
      <c r="X45" s="173">
        <f t="shared" si="39"/>
        <v>0</v>
      </c>
      <c r="Y45" s="174">
        <f t="shared" si="40"/>
        <v>0</v>
      </c>
      <c r="Z45" s="175" t="str">
        <f t="shared" si="52"/>
        <v/>
      </c>
      <c r="AA45" s="173">
        <f t="shared" si="41"/>
        <v>0</v>
      </c>
      <c r="AB45" s="174">
        <f t="shared" si="42"/>
        <v>0</v>
      </c>
      <c r="AC45" s="175" t="str">
        <f t="shared" si="53"/>
        <v/>
      </c>
      <c r="AD45" s="173">
        <f t="shared" si="43"/>
        <v>0</v>
      </c>
      <c r="AE45" s="174">
        <f t="shared" si="44"/>
        <v>0</v>
      </c>
      <c r="AF45" s="175" t="str">
        <f t="shared" si="54"/>
        <v/>
      </c>
      <c r="AG45" s="173">
        <f t="shared" si="45"/>
        <v>0</v>
      </c>
      <c r="AH45" s="174">
        <f t="shared" si="46"/>
        <v>0</v>
      </c>
      <c r="AI45" s="175" t="str">
        <f t="shared" si="55"/>
        <v/>
      </c>
    </row>
    <row r="46" spans="1:35" x14ac:dyDescent="0.2">
      <c r="A46" s="30">
        <v>26</v>
      </c>
      <c r="B46" s="155" t="str">
        <f>'AM23.Param'!D87</f>
        <v>Insurance</v>
      </c>
      <c r="C46" s="156" t="str">
        <f>'AM23.Param'!E87</f>
        <v>Non-US Ins</v>
      </c>
      <c r="D46" s="168" t="str">
        <f>'AM23.Param'!F87</f>
        <v>Yes</v>
      </c>
      <c r="E46" s="169" t="str">
        <f t="shared" si="28"/>
        <v>Scalar</v>
      </c>
      <c r="F46" s="170"/>
      <c r="G46" s="171"/>
      <c r="H46" s="172" t="str">
        <f>'AM23.Param'!C87</f>
        <v>Singapore - All</v>
      </c>
      <c r="I46" s="173">
        <f t="shared" si="29"/>
        <v>0</v>
      </c>
      <c r="J46" s="174">
        <f t="shared" si="30"/>
        <v>0</v>
      </c>
      <c r="K46" s="175" t="str">
        <f t="shared" si="47"/>
        <v/>
      </c>
      <c r="L46" s="173">
        <f t="shared" si="31"/>
        <v>0</v>
      </c>
      <c r="M46" s="174">
        <f t="shared" si="32"/>
        <v>0</v>
      </c>
      <c r="N46" s="175" t="str">
        <f t="shared" si="48"/>
        <v/>
      </c>
      <c r="O46" s="173">
        <f t="shared" si="33"/>
        <v>0</v>
      </c>
      <c r="P46" s="174">
        <f t="shared" si="34"/>
        <v>0</v>
      </c>
      <c r="Q46" s="175" t="str">
        <f t="shared" si="49"/>
        <v/>
      </c>
      <c r="R46" s="173">
        <f t="shared" si="35"/>
        <v>0</v>
      </c>
      <c r="S46" s="174">
        <f t="shared" si="36"/>
        <v>0</v>
      </c>
      <c r="T46" s="175" t="str">
        <f t="shared" si="50"/>
        <v/>
      </c>
      <c r="U46" s="173">
        <f t="shared" si="37"/>
        <v>0</v>
      </c>
      <c r="V46" s="174">
        <f t="shared" si="38"/>
        <v>0</v>
      </c>
      <c r="W46" s="175" t="str">
        <f t="shared" si="51"/>
        <v/>
      </c>
      <c r="X46" s="173">
        <f t="shared" si="39"/>
        <v>0</v>
      </c>
      <c r="Y46" s="174">
        <f t="shared" si="40"/>
        <v>0</v>
      </c>
      <c r="Z46" s="175" t="str">
        <f t="shared" si="52"/>
        <v/>
      </c>
      <c r="AA46" s="173">
        <f t="shared" si="41"/>
        <v>0</v>
      </c>
      <c r="AB46" s="174">
        <f t="shared" si="42"/>
        <v>0</v>
      </c>
      <c r="AC46" s="175" t="str">
        <f t="shared" si="53"/>
        <v/>
      </c>
      <c r="AD46" s="173">
        <f t="shared" si="43"/>
        <v>0</v>
      </c>
      <c r="AE46" s="174">
        <f t="shared" si="44"/>
        <v>0</v>
      </c>
      <c r="AF46" s="175" t="str">
        <f t="shared" si="54"/>
        <v/>
      </c>
      <c r="AG46" s="173">
        <f t="shared" si="45"/>
        <v>0</v>
      </c>
      <c r="AH46" s="174">
        <f t="shared" si="46"/>
        <v>0</v>
      </c>
      <c r="AI46" s="175" t="str">
        <f t="shared" si="55"/>
        <v/>
      </c>
    </row>
    <row r="47" spans="1:35" x14ac:dyDescent="0.2">
      <c r="A47" s="30">
        <v>27</v>
      </c>
      <c r="B47" s="155" t="str">
        <f>'AM23.Param'!D88</f>
        <v>Insurance</v>
      </c>
      <c r="C47" s="156" t="str">
        <f>'AM23.Param'!E88</f>
        <v>Non-US Ins</v>
      </c>
      <c r="D47" s="168" t="str">
        <f>'AM23.Param'!F88</f>
        <v>Yes</v>
      </c>
      <c r="E47" s="169" t="str">
        <f t="shared" si="28"/>
        <v>Scalar</v>
      </c>
      <c r="F47" s="170"/>
      <c r="G47" s="171"/>
      <c r="H47" s="172" t="str">
        <f>'AM23.Param'!C88</f>
        <v>Solvency II (EU) - Life</v>
      </c>
      <c r="I47" s="173">
        <f t="shared" si="29"/>
        <v>0</v>
      </c>
      <c r="J47" s="174">
        <f t="shared" si="30"/>
        <v>0</v>
      </c>
      <c r="K47" s="175" t="str">
        <f t="shared" si="47"/>
        <v/>
      </c>
      <c r="L47" s="173">
        <f t="shared" si="31"/>
        <v>0</v>
      </c>
      <c r="M47" s="174">
        <f t="shared" si="32"/>
        <v>0</v>
      </c>
      <c r="N47" s="175" t="str">
        <f t="shared" si="48"/>
        <v/>
      </c>
      <c r="O47" s="173">
        <f t="shared" si="33"/>
        <v>0</v>
      </c>
      <c r="P47" s="174">
        <f t="shared" si="34"/>
        <v>0</v>
      </c>
      <c r="Q47" s="175" t="str">
        <f t="shared" si="49"/>
        <v/>
      </c>
      <c r="R47" s="173">
        <f t="shared" si="35"/>
        <v>0</v>
      </c>
      <c r="S47" s="174">
        <f t="shared" si="36"/>
        <v>0</v>
      </c>
      <c r="T47" s="175" t="str">
        <f t="shared" si="50"/>
        <v/>
      </c>
      <c r="U47" s="173">
        <f t="shared" si="37"/>
        <v>0</v>
      </c>
      <c r="V47" s="174">
        <f t="shared" si="38"/>
        <v>0</v>
      </c>
      <c r="W47" s="175" t="str">
        <f t="shared" si="51"/>
        <v/>
      </c>
      <c r="X47" s="173">
        <f t="shared" si="39"/>
        <v>0</v>
      </c>
      <c r="Y47" s="174">
        <f t="shared" si="40"/>
        <v>0</v>
      </c>
      <c r="Z47" s="175" t="str">
        <f t="shared" si="52"/>
        <v/>
      </c>
      <c r="AA47" s="173">
        <f t="shared" si="41"/>
        <v>0</v>
      </c>
      <c r="AB47" s="174">
        <f t="shared" si="42"/>
        <v>0</v>
      </c>
      <c r="AC47" s="175" t="str">
        <f t="shared" si="53"/>
        <v/>
      </c>
      <c r="AD47" s="173">
        <f t="shared" si="43"/>
        <v>0</v>
      </c>
      <c r="AE47" s="174">
        <f t="shared" si="44"/>
        <v>0</v>
      </c>
      <c r="AF47" s="175" t="str">
        <f t="shared" si="54"/>
        <v/>
      </c>
      <c r="AG47" s="173">
        <f t="shared" si="45"/>
        <v>0</v>
      </c>
      <c r="AH47" s="174">
        <f t="shared" si="46"/>
        <v>0</v>
      </c>
      <c r="AI47" s="175" t="str">
        <f t="shared" si="55"/>
        <v/>
      </c>
    </row>
    <row r="48" spans="1:35" x14ac:dyDescent="0.2">
      <c r="A48" s="30">
        <v>28</v>
      </c>
      <c r="B48" s="155" t="str">
        <f>'AM23.Param'!D89</f>
        <v>Insurance</v>
      </c>
      <c r="C48" s="156" t="str">
        <f>'AM23.Param'!E89</f>
        <v>Non-US Ins</v>
      </c>
      <c r="D48" s="168" t="str">
        <f>'AM23.Param'!F89</f>
        <v>Yes</v>
      </c>
      <c r="E48" s="169" t="str">
        <f t="shared" si="28"/>
        <v>Scalar</v>
      </c>
      <c r="F48" s="170"/>
      <c r="G48" s="171"/>
      <c r="H48" s="172" t="str">
        <f>'AM23.Param'!C89</f>
        <v>Solvency II (EU) - Non-Life</v>
      </c>
      <c r="I48" s="173">
        <f t="shared" si="29"/>
        <v>0</v>
      </c>
      <c r="J48" s="174">
        <f t="shared" si="30"/>
        <v>0</v>
      </c>
      <c r="K48" s="175" t="str">
        <f t="shared" si="47"/>
        <v/>
      </c>
      <c r="L48" s="173">
        <f t="shared" si="31"/>
        <v>0</v>
      </c>
      <c r="M48" s="174">
        <f t="shared" si="32"/>
        <v>0</v>
      </c>
      <c r="N48" s="175" t="str">
        <f t="shared" si="48"/>
        <v/>
      </c>
      <c r="O48" s="173">
        <f t="shared" si="33"/>
        <v>0</v>
      </c>
      <c r="P48" s="174">
        <f t="shared" si="34"/>
        <v>0</v>
      </c>
      <c r="Q48" s="175" t="str">
        <f t="shared" si="49"/>
        <v/>
      </c>
      <c r="R48" s="173">
        <f t="shared" si="35"/>
        <v>0</v>
      </c>
      <c r="S48" s="174">
        <f t="shared" si="36"/>
        <v>0</v>
      </c>
      <c r="T48" s="175" t="str">
        <f t="shared" si="50"/>
        <v/>
      </c>
      <c r="U48" s="173">
        <f t="shared" si="37"/>
        <v>0</v>
      </c>
      <c r="V48" s="174">
        <f t="shared" si="38"/>
        <v>0</v>
      </c>
      <c r="W48" s="175" t="str">
        <f t="shared" si="51"/>
        <v/>
      </c>
      <c r="X48" s="173">
        <f t="shared" si="39"/>
        <v>0</v>
      </c>
      <c r="Y48" s="174">
        <f t="shared" si="40"/>
        <v>0</v>
      </c>
      <c r="Z48" s="175" t="str">
        <f t="shared" si="52"/>
        <v/>
      </c>
      <c r="AA48" s="173">
        <f t="shared" si="41"/>
        <v>0</v>
      </c>
      <c r="AB48" s="174">
        <f t="shared" si="42"/>
        <v>0</v>
      </c>
      <c r="AC48" s="175" t="str">
        <f t="shared" si="53"/>
        <v/>
      </c>
      <c r="AD48" s="173">
        <f t="shared" si="43"/>
        <v>0</v>
      </c>
      <c r="AE48" s="174">
        <f t="shared" si="44"/>
        <v>0</v>
      </c>
      <c r="AF48" s="175" t="str">
        <f t="shared" si="54"/>
        <v/>
      </c>
      <c r="AG48" s="173">
        <f t="shared" si="45"/>
        <v>0</v>
      </c>
      <c r="AH48" s="174">
        <f t="shared" si="46"/>
        <v>0</v>
      </c>
      <c r="AI48" s="175" t="str">
        <f t="shared" si="55"/>
        <v/>
      </c>
    </row>
    <row r="49" spans="1:35" x14ac:dyDescent="0.2">
      <c r="A49" s="30">
        <v>29</v>
      </c>
      <c r="B49" s="155" t="str">
        <f>'AM23.Param'!D90</f>
        <v>Insurance</v>
      </c>
      <c r="C49" s="156" t="str">
        <f>'AM23.Param'!E90</f>
        <v>Non-US Ins</v>
      </c>
      <c r="D49" s="168" t="str">
        <f>'AM23.Param'!F90</f>
        <v>Yes</v>
      </c>
      <c r="E49" s="169" t="str">
        <f t="shared" si="28"/>
        <v>Scalar</v>
      </c>
      <c r="F49" s="170"/>
      <c r="G49" s="171"/>
      <c r="H49" s="172" t="str">
        <f>'AM23.Param'!C90</f>
        <v>Solvency II (UK) - Life</v>
      </c>
      <c r="I49" s="173">
        <f t="shared" si="29"/>
        <v>0</v>
      </c>
      <c r="J49" s="174">
        <f t="shared" si="30"/>
        <v>0</v>
      </c>
      <c r="K49" s="175" t="str">
        <f t="shared" si="47"/>
        <v/>
      </c>
      <c r="L49" s="173">
        <f t="shared" si="31"/>
        <v>0</v>
      </c>
      <c r="M49" s="174">
        <f t="shared" si="32"/>
        <v>0</v>
      </c>
      <c r="N49" s="175" t="str">
        <f t="shared" si="48"/>
        <v/>
      </c>
      <c r="O49" s="173">
        <f t="shared" si="33"/>
        <v>0</v>
      </c>
      <c r="P49" s="174">
        <f t="shared" si="34"/>
        <v>0</v>
      </c>
      <c r="Q49" s="175" t="str">
        <f t="shared" si="49"/>
        <v/>
      </c>
      <c r="R49" s="173">
        <f t="shared" si="35"/>
        <v>0</v>
      </c>
      <c r="S49" s="174">
        <f t="shared" si="36"/>
        <v>0</v>
      </c>
      <c r="T49" s="175" t="str">
        <f t="shared" si="50"/>
        <v/>
      </c>
      <c r="U49" s="173">
        <f t="shared" si="37"/>
        <v>0</v>
      </c>
      <c r="V49" s="174">
        <f t="shared" si="38"/>
        <v>0</v>
      </c>
      <c r="W49" s="175" t="str">
        <f t="shared" si="51"/>
        <v/>
      </c>
      <c r="X49" s="173">
        <f t="shared" si="39"/>
        <v>0</v>
      </c>
      <c r="Y49" s="174">
        <f t="shared" si="40"/>
        <v>0</v>
      </c>
      <c r="Z49" s="175" t="str">
        <f t="shared" si="52"/>
        <v/>
      </c>
      <c r="AA49" s="173">
        <f t="shared" si="41"/>
        <v>0</v>
      </c>
      <c r="AB49" s="174">
        <f t="shared" si="42"/>
        <v>0</v>
      </c>
      <c r="AC49" s="175" t="str">
        <f t="shared" si="53"/>
        <v/>
      </c>
      <c r="AD49" s="173">
        <f t="shared" si="43"/>
        <v>0</v>
      </c>
      <c r="AE49" s="174">
        <f t="shared" si="44"/>
        <v>0</v>
      </c>
      <c r="AF49" s="175" t="str">
        <f t="shared" si="54"/>
        <v/>
      </c>
      <c r="AG49" s="173">
        <f t="shared" si="45"/>
        <v>0</v>
      </c>
      <c r="AH49" s="174">
        <f t="shared" si="46"/>
        <v>0</v>
      </c>
      <c r="AI49" s="175" t="str">
        <f t="shared" si="55"/>
        <v/>
      </c>
    </row>
    <row r="50" spans="1:35" x14ac:dyDescent="0.2">
      <c r="A50" s="30">
        <v>30</v>
      </c>
      <c r="B50" s="155" t="str">
        <f>'AM23.Param'!D91</f>
        <v>Insurance</v>
      </c>
      <c r="C50" s="156" t="str">
        <f>'AM23.Param'!E91</f>
        <v>Non-US Ins</v>
      </c>
      <c r="D50" s="168" t="str">
        <f>'AM23.Param'!F91</f>
        <v>Yes</v>
      </c>
      <c r="E50" s="169" t="str">
        <f t="shared" si="28"/>
        <v>Scalar</v>
      </c>
      <c r="F50" s="170"/>
      <c r="G50" s="171"/>
      <c r="H50" s="172" t="str">
        <f>'AM23.Param'!C91</f>
        <v>Solvency II (UK) - Non-Life</v>
      </c>
      <c r="I50" s="173">
        <f t="shared" si="29"/>
        <v>0</v>
      </c>
      <c r="J50" s="174">
        <f t="shared" si="30"/>
        <v>0</v>
      </c>
      <c r="K50" s="175" t="str">
        <f t="shared" si="47"/>
        <v/>
      </c>
      <c r="L50" s="173">
        <f t="shared" si="31"/>
        <v>0</v>
      </c>
      <c r="M50" s="174">
        <f t="shared" si="32"/>
        <v>0</v>
      </c>
      <c r="N50" s="175" t="str">
        <f t="shared" si="48"/>
        <v/>
      </c>
      <c r="O50" s="173">
        <f t="shared" si="33"/>
        <v>0</v>
      </c>
      <c r="P50" s="174">
        <f t="shared" si="34"/>
        <v>0</v>
      </c>
      <c r="Q50" s="175" t="str">
        <f t="shared" si="49"/>
        <v/>
      </c>
      <c r="R50" s="173">
        <f t="shared" si="35"/>
        <v>0</v>
      </c>
      <c r="S50" s="174">
        <f t="shared" si="36"/>
        <v>0</v>
      </c>
      <c r="T50" s="175" t="str">
        <f t="shared" si="50"/>
        <v/>
      </c>
      <c r="U50" s="173">
        <f t="shared" si="37"/>
        <v>0</v>
      </c>
      <c r="V50" s="174">
        <f t="shared" si="38"/>
        <v>0</v>
      </c>
      <c r="W50" s="175" t="str">
        <f t="shared" si="51"/>
        <v/>
      </c>
      <c r="X50" s="173">
        <f t="shared" si="39"/>
        <v>0</v>
      </c>
      <c r="Y50" s="174">
        <f t="shared" si="40"/>
        <v>0</v>
      </c>
      <c r="Z50" s="175" t="str">
        <f t="shared" si="52"/>
        <v/>
      </c>
      <c r="AA50" s="173">
        <f t="shared" si="41"/>
        <v>0</v>
      </c>
      <c r="AB50" s="174">
        <f t="shared" si="42"/>
        <v>0</v>
      </c>
      <c r="AC50" s="175" t="str">
        <f t="shared" si="53"/>
        <v/>
      </c>
      <c r="AD50" s="173">
        <f t="shared" si="43"/>
        <v>0</v>
      </c>
      <c r="AE50" s="174">
        <f t="shared" si="44"/>
        <v>0</v>
      </c>
      <c r="AF50" s="175" t="str">
        <f t="shared" si="54"/>
        <v/>
      </c>
      <c r="AG50" s="173">
        <f t="shared" si="45"/>
        <v>0</v>
      </c>
      <c r="AH50" s="174">
        <f t="shared" si="46"/>
        <v>0</v>
      </c>
      <c r="AI50" s="175" t="str">
        <f t="shared" si="55"/>
        <v/>
      </c>
    </row>
    <row r="51" spans="1:35" x14ac:dyDescent="0.2">
      <c r="A51" s="30">
        <v>31</v>
      </c>
      <c r="B51" s="155" t="str">
        <f>'AM23.Param'!D92</f>
        <v>Insurance</v>
      </c>
      <c r="C51" s="156" t="str">
        <f>'AM23.Param'!E92</f>
        <v>Non-US Ins</v>
      </c>
      <c r="D51" s="168" t="str">
        <f>'AM23.Param'!F92</f>
        <v>Yes</v>
      </c>
      <c r="E51" s="169" t="str">
        <f t="shared" si="28"/>
        <v>Scalar</v>
      </c>
      <c r="F51" s="170"/>
      <c r="G51" s="171"/>
      <c r="H51" s="172" t="str">
        <f>'AM23.Param'!C92</f>
        <v>South Africa - Composite</v>
      </c>
      <c r="I51" s="173">
        <f t="shared" si="29"/>
        <v>0</v>
      </c>
      <c r="J51" s="174">
        <f t="shared" si="30"/>
        <v>0</v>
      </c>
      <c r="K51" s="175" t="str">
        <f t="shared" si="47"/>
        <v/>
      </c>
      <c r="L51" s="173">
        <f t="shared" si="31"/>
        <v>0</v>
      </c>
      <c r="M51" s="174">
        <f t="shared" si="32"/>
        <v>0</v>
      </c>
      <c r="N51" s="175" t="str">
        <f t="shared" si="48"/>
        <v/>
      </c>
      <c r="O51" s="173">
        <f t="shared" si="33"/>
        <v>0</v>
      </c>
      <c r="P51" s="174">
        <f t="shared" si="34"/>
        <v>0</v>
      </c>
      <c r="Q51" s="175" t="str">
        <f t="shared" si="49"/>
        <v/>
      </c>
      <c r="R51" s="173">
        <f t="shared" si="35"/>
        <v>0</v>
      </c>
      <c r="S51" s="174">
        <f t="shared" si="36"/>
        <v>0</v>
      </c>
      <c r="T51" s="175" t="str">
        <f t="shared" si="50"/>
        <v/>
      </c>
      <c r="U51" s="173">
        <f t="shared" si="37"/>
        <v>0</v>
      </c>
      <c r="V51" s="174">
        <f t="shared" si="38"/>
        <v>0</v>
      </c>
      <c r="W51" s="175" t="str">
        <f t="shared" si="51"/>
        <v/>
      </c>
      <c r="X51" s="173">
        <f t="shared" si="39"/>
        <v>0</v>
      </c>
      <c r="Y51" s="174">
        <f t="shared" si="40"/>
        <v>0</v>
      </c>
      <c r="Z51" s="175" t="str">
        <f t="shared" si="52"/>
        <v/>
      </c>
      <c r="AA51" s="173">
        <f t="shared" si="41"/>
        <v>0</v>
      </c>
      <c r="AB51" s="174">
        <f t="shared" si="42"/>
        <v>0</v>
      </c>
      <c r="AC51" s="175" t="str">
        <f t="shared" si="53"/>
        <v/>
      </c>
      <c r="AD51" s="173">
        <f t="shared" si="43"/>
        <v>0</v>
      </c>
      <c r="AE51" s="174">
        <f t="shared" si="44"/>
        <v>0</v>
      </c>
      <c r="AF51" s="175" t="str">
        <f t="shared" si="54"/>
        <v/>
      </c>
      <c r="AG51" s="173">
        <f t="shared" si="45"/>
        <v>0</v>
      </c>
      <c r="AH51" s="174">
        <f t="shared" si="46"/>
        <v>0</v>
      </c>
      <c r="AI51" s="175" t="str">
        <f t="shared" si="55"/>
        <v/>
      </c>
    </row>
    <row r="52" spans="1:35" x14ac:dyDescent="0.2">
      <c r="A52" s="30">
        <v>32</v>
      </c>
      <c r="B52" s="155" t="str">
        <f>'AM23.Param'!D93</f>
        <v>Insurance</v>
      </c>
      <c r="C52" s="156" t="str">
        <f>'AM23.Param'!E93</f>
        <v>Non-US Ins</v>
      </c>
      <c r="D52" s="168" t="str">
        <f>'AM23.Param'!F93</f>
        <v>Yes</v>
      </c>
      <c r="E52" s="169" t="str">
        <f t="shared" si="28"/>
        <v>Scalar</v>
      </c>
      <c r="F52" s="170"/>
      <c r="G52" s="171"/>
      <c r="H52" s="172" t="str">
        <f>'AM23.Param'!C93</f>
        <v>South Africa - Life</v>
      </c>
      <c r="I52" s="173">
        <f t="shared" si="29"/>
        <v>0</v>
      </c>
      <c r="J52" s="174">
        <f t="shared" si="30"/>
        <v>0</v>
      </c>
      <c r="K52" s="175" t="str">
        <f t="shared" si="47"/>
        <v/>
      </c>
      <c r="L52" s="173">
        <f t="shared" si="31"/>
        <v>0</v>
      </c>
      <c r="M52" s="174">
        <f t="shared" si="32"/>
        <v>0</v>
      </c>
      <c r="N52" s="175" t="str">
        <f t="shared" si="48"/>
        <v/>
      </c>
      <c r="O52" s="173">
        <f t="shared" si="33"/>
        <v>0</v>
      </c>
      <c r="P52" s="174">
        <f t="shared" si="34"/>
        <v>0</v>
      </c>
      <c r="Q52" s="175" t="str">
        <f t="shared" si="49"/>
        <v/>
      </c>
      <c r="R52" s="173">
        <f t="shared" si="35"/>
        <v>0</v>
      </c>
      <c r="S52" s="174">
        <f t="shared" si="36"/>
        <v>0</v>
      </c>
      <c r="T52" s="175" t="str">
        <f t="shared" si="50"/>
        <v/>
      </c>
      <c r="U52" s="173">
        <f t="shared" si="37"/>
        <v>0</v>
      </c>
      <c r="V52" s="174">
        <f t="shared" si="38"/>
        <v>0</v>
      </c>
      <c r="W52" s="175" t="str">
        <f t="shared" si="51"/>
        <v/>
      </c>
      <c r="X52" s="173">
        <f t="shared" si="39"/>
        <v>0</v>
      </c>
      <c r="Y52" s="174">
        <f t="shared" si="40"/>
        <v>0</v>
      </c>
      <c r="Z52" s="175" t="str">
        <f t="shared" si="52"/>
        <v/>
      </c>
      <c r="AA52" s="173">
        <f t="shared" si="41"/>
        <v>0</v>
      </c>
      <c r="AB52" s="174">
        <f t="shared" si="42"/>
        <v>0</v>
      </c>
      <c r="AC52" s="175" t="str">
        <f t="shared" si="53"/>
        <v/>
      </c>
      <c r="AD52" s="173">
        <f t="shared" si="43"/>
        <v>0</v>
      </c>
      <c r="AE52" s="174">
        <f t="shared" si="44"/>
        <v>0</v>
      </c>
      <c r="AF52" s="175" t="str">
        <f t="shared" si="54"/>
        <v/>
      </c>
      <c r="AG52" s="173">
        <f t="shared" si="45"/>
        <v>0</v>
      </c>
      <c r="AH52" s="174">
        <f t="shared" si="46"/>
        <v>0</v>
      </c>
      <c r="AI52" s="175" t="str">
        <f t="shared" si="55"/>
        <v/>
      </c>
    </row>
    <row r="53" spans="1:35" x14ac:dyDescent="0.2">
      <c r="A53" s="30">
        <v>33</v>
      </c>
      <c r="B53" s="155" t="str">
        <f>'AM23.Param'!D94</f>
        <v>Insurance</v>
      </c>
      <c r="C53" s="156" t="str">
        <f>'AM23.Param'!E94</f>
        <v>Non-US Ins</v>
      </c>
      <c r="D53" s="168" t="str">
        <f>'AM23.Param'!F94</f>
        <v>Yes</v>
      </c>
      <c r="E53" s="169" t="str">
        <f t="shared" si="28"/>
        <v>Scalar</v>
      </c>
      <c r="F53" s="170"/>
      <c r="G53" s="171"/>
      <c r="H53" s="172" t="str">
        <f>'AM23.Param'!C94</f>
        <v>South Africa - Non-Life</v>
      </c>
      <c r="I53" s="173">
        <f t="shared" ref="I53:I73" si="56">SUMIFS(K$78:K$1077, $D$78:$D$1077, $H53)</f>
        <v>0</v>
      </c>
      <c r="J53" s="174">
        <f t="shared" ref="J53:J73" si="57">MAX(0, SUMIFS(J$78:J$1077, $D$78:$D$1077, $H53))</f>
        <v>0</v>
      </c>
      <c r="K53" s="175" t="str">
        <f t="shared" si="47"/>
        <v/>
      </c>
      <c r="L53" s="173">
        <f t="shared" ref="L53:L73" si="58">SUMIFS(N$78:N$1077, $D$78:$D$1077, $H53)</f>
        <v>0</v>
      </c>
      <c r="M53" s="174">
        <f t="shared" ref="M53:M73" si="59">MAX(0, SUMIFS(M$78:M$1077, $D$78:$D$1077, $H53))</f>
        <v>0</v>
      </c>
      <c r="N53" s="175" t="str">
        <f t="shared" si="48"/>
        <v/>
      </c>
      <c r="O53" s="173">
        <f t="shared" ref="O53:O73" si="60">SUMIFS(Q$78:Q$1077, $D$78:$D$1077, $H53)</f>
        <v>0</v>
      </c>
      <c r="P53" s="174">
        <f t="shared" ref="P53:P73" si="61">MAX(0, SUMIFS(P$78:P$1077, $D$78:$D$1077, $H53))</f>
        <v>0</v>
      </c>
      <c r="Q53" s="175" t="str">
        <f t="shared" si="49"/>
        <v/>
      </c>
      <c r="R53" s="173">
        <f t="shared" ref="R53:R73" si="62">SUMIFS(T$78:T$1077, $D$78:$D$1077, $H53)</f>
        <v>0</v>
      </c>
      <c r="S53" s="174">
        <f t="shared" ref="S53:S73" si="63">MAX(0, SUMIFS(S$78:S$1077, $D$78:$D$1077, $H53))</f>
        <v>0</v>
      </c>
      <c r="T53" s="175" t="str">
        <f t="shared" si="50"/>
        <v/>
      </c>
      <c r="U53" s="173">
        <f t="shared" ref="U53:U73" si="64">SUMIFS(W$78:W$1077, $D$78:$D$1077, $H53)</f>
        <v>0</v>
      </c>
      <c r="V53" s="174">
        <f t="shared" ref="V53:V73" si="65">MAX(0, SUMIFS(V$78:V$1077, $D$78:$D$1077, $H53))</f>
        <v>0</v>
      </c>
      <c r="W53" s="175" t="str">
        <f t="shared" si="51"/>
        <v/>
      </c>
      <c r="X53" s="173">
        <f t="shared" ref="X53:X73" si="66">SUMIFS(Z$78:Z$1077, $D$78:$D$1077, $H53)</f>
        <v>0</v>
      </c>
      <c r="Y53" s="174">
        <f t="shared" ref="Y53:Y73" si="67">MAX(0, SUMIFS(Y$78:Y$1077, $D$78:$D$1077, $H53))</f>
        <v>0</v>
      </c>
      <c r="Z53" s="175" t="str">
        <f t="shared" si="52"/>
        <v/>
      </c>
      <c r="AA53" s="173">
        <f t="shared" ref="AA53:AA73" si="68">SUMIFS(AC$78:AC$1077, $D$78:$D$1077, $H53)</f>
        <v>0</v>
      </c>
      <c r="AB53" s="174">
        <f t="shared" ref="AB53:AB73" si="69">MAX(0, SUMIFS(AB$78:AB$1077, $D$78:$D$1077, $H53))</f>
        <v>0</v>
      </c>
      <c r="AC53" s="175" t="str">
        <f t="shared" si="53"/>
        <v/>
      </c>
      <c r="AD53" s="173">
        <f t="shared" ref="AD53:AD73" si="70">SUMIFS(AF$78:AF$1077, $D$78:$D$1077, $H53)</f>
        <v>0</v>
      </c>
      <c r="AE53" s="174">
        <f t="shared" ref="AE53:AE73" si="71">MAX(0, SUMIFS(AE$78:AE$1077, $D$78:$D$1077, $H53))</f>
        <v>0</v>
      </c>
      <c r="AF53" s="175" t="str">
        <f t="shared" si="54"/>
        <v/>
      </c>
      <c r="AG53" s="173">
        <f t="shared" ref="AG53:AG73" si="72">SUMIFS(AI$78:AI$1077, $D$78:$D$1077, $H53)</f>
        <v>0</v>
      </c>
      <c r="AH53" s="174">
        <f t="shared" ref="AH53:AH73" si="73">MAX(0, SUMIFS(AH$78:AH$1077, $D$78:$D$1077, $H53))</f>
        <v>0</v>
      </c>
      <c r="AI53" s="175" t="str">
        <f t="shared" si="55"/>
        <v/>
      </c>
    </row>
    <row r="54" spans="1:35" x14ac:dyDescent="0.2">
      <c r="A54" s="30">
        <v>34</v>
      </c>
      <c r="B54" s="155" t="str">
        <f>'AM23.Param'!D95</f>
        <v>Insurance</v>
      </c>
      <c r="C54" s="156" t="str">
        <f>'AM23.Param'!E95</f>
        <v>Non-US Ins</v>
      </c>
      <c r="D54" s="168" t="str">
        <f>'AM23.Param'!F95</f>
        <v>Yes</v>
      </c>
      <c r="E54" s="169" t="str">
        <f t="shared" si="28"/>
        <v>Scalar</v>
      </c>
      <c r="F54" s="170"/>
      <c r="G54" s="171"/>
      <c r="H54" s="172" t="str">
        <f>'AM23.Param'!C95</f>
        <v>Switzerland - Life</v>
      </c>
      <c r="I54" s="173">
        <f t="shared" si="56"/>
        <v>0</v>
      </c>
      <c r="J54" s="174">
        <f t="shared" si="57"/>
        <v>0</v>
      </c>
      <c r="K54" s="175" t="str">
        <f t="shared" si="47"/>
        <v/>
      </c>
      <c r="L54" s="173">
        <f t="shared" si="58"/>
        <v>0</v>
      </c>
      <c r="M54" s="174">
        <f t="shared" si="59"/>
        <v>0</v>
      </c>
      <c r="N54" s="175" t="str">
        <f t="shared" si="48"/>
        <v/>
      </c>
      <c r="O54" s="173">
        <f t="shared" si="60"/>
        <v>0</v>
      </c>
      <c r="P54" s="174">
        <f t="shared" si="61"/>
        <v>0</v>
      </c>
      <c r="Q54" s="175" t="str">
        <f t="shared" si="49"/>
        <v/>
      </c>
      <c r="R54" s="173">
        <f t="shared" si="62"/>
        <v>0</v>
      </c>
      <c r="S54" s="174">
        <f t="shared" si="63"/>
        <v>0</v>
      </c>
      <c r="T54" s="175" t="str">
        <f t="shared" si="50"/>
        <v/>
      </c>
      <c r="U54" s="173">
        <f t="shared" si="64"/>
        <v>0</v>
      </c>
      <c r="V54" s="174">
        <f t="shared" si="65"/>
        <v>0</v>
      </c>
      <c r="W54" s="175" t="str">
        <f t="shared" si="51"/>
        <v/>
      </c>
      <c r="X54" s="173">
        <f t="shared" si="66"/>
        <v>0</v>
      </c>
      <c r="Y54" s="174">
        <f t="shared" si="67"/>
        <v>0</v>
      </c>
      <c r="Z54" s="175" t="str">
        <f t="shared" si="52"/>
        <v/>
      </c>
      <c r="AA54" s="173">
        <f t="shared" si="68"/>
        <v>0</v>
      </c>
      <c r="AB54" s="174">
        <f t="shared" si="69"/>
        <v>0</v>
      </c>
      <c r="AC54" s="175" t="str">
        <f t="shared" si="53"/>
        <v/>
      </c>
      <c r="AD54" s="173">
        <f t="shared" si="70"/>
        <v>0</v>
      </c>
      <c r="AE54" s="174">
        <f t="shared" si="71"/>
        <v>0</v>
      </c>
      <c r="AF54" s="175" t="str">
        <f t="shared" si="54"/>
        <v/>
      </c>
      <c r="AG54" s="173">
        <f t="shared" si="72"/>
        <v>0</v>
      </c>
      <c r="AH54" s="174">
        <f t="shared" si="73"/>
        <v>0</v>
      </c>
      <c r="AI54" s="175" t="str">
        <f t="shared" si="55"/>
        <v/>
      </c>
    </row>
    <row r="55" spans="1:35" x14ac:dyDescent="0.2">
      <c r="A55" s="30">
        <v>35</v>
      </c>
      <c r="B55" s="155" t="str">
        <f>'AM23.Param'!D96</f>
        <v>Insurance</v>
      </c>
      <c r="C55" s="156" t="str">
        <f>'AM23.Param'!E96</f>
        <v>Non-US Ins</v>
      </c>
      <c r="D55" s="168" t="str">
        <f>'AM23.Param'!F96</f>
        <v>Yes</v>
      </c>
      <c r="E55" s="169" t="str">
        <f t="shared" si="28"/>
        <v>Scalar</v>
      </c>
      <c r="F55" s="170"/>
      <c r="G55" s="171"/>
      <c r="H55" s="172" t="str">
        <f>'AM23.Param'!C96</f>
        <v>Switzerland - Non-Life</v>
      </c>
      <c r="I55" s="173">
        <f t="shared" si="56"/>
        <v>0</v>
      </c>
      <c r="J55" s="174">
        <f t="shared" si="57"/>
        <v>0</v>
      </c>
      <c r="K55" s="175" t="str">
        <f t="shared" si="47"/>
        <v/>
      </c>
      <c r="L55" s="173">
        <f t="shared" si="58"/>
        <v>0</v>
      </c>
      <c r="M55" s="174">
        <f t="shared" si="59"/>
        <v>0</v>
      </c>
      <c r="N55" s="175" t="str">
        <f t="shared" si="48"/>
        <v/>
      </c>
      <c r="O55" s="173">
        <f t="shared" si="60"/>
        <v>0</v>
      </c>
      <c r="P55" s="174">
        <f t="shared" si="61"/>
        <v>0</v>
      </c>
      <c r="Q55" s="175" t="str">
        <f t="shared" si="49"/>
        <v/>
      </c>
      <c r="R55" s="173">
        <f t="shared" si="62"/>
        <v>0</v>
      </c>
      <c r="S55" s="174">
        <f t="shared" si="63"/>
        <v>0</v>
      </c>
      <c r="T55" s="175" t="str">
        <f t="shared" si="50"/>
        <v/>
      </c>
      <c r="U55" s="173">
        <f t="shared" si="64"/>
        <v>0</v>
      </c>
      <c r="V55" s="174">
        <f t="shared" si="65"/>
        <v>0</v>
      </c>
      <c r="W55" s="175" t="str">
        <f t="shared" si="51"/>
        <v/>
      </c>
      <c r="X55" s="173">
        <f t="shared" si="66"/>
        <v>0</v>
      </c>
      <c r="Y55" s="174">
        <f t="shared" si="67"/>
        <v>0</v>
      </c>
      <c r="Z55" s="175" t="str">
        <f t="shared" si="52"/>
        <v/>
      </c>
      <c r="AA55" s="173">
        <f t="shared" si="68"/>
        <v>0</v>
      </c>
      <c r="AB55" s="174">
        <f t="shared" si="69"/>
        <v>0</v>
      </c>
      <c r="AC55" s="175" t="str">
        <f t="shared" si="53"/>
        <v/>
      </c>
      <c r="AD55" s="173">
        <f t="shared" si="70"/>
        <v>0</v>
      </c>
      <c r="AE55" s="174">
        <f t="shared" si="71"/>
        <v>0</v>
      </c>
      <c r="AF55" s="175" t="str">
        <f t="shared" si="54"/>
        <v/>
      </c>
      <c r="AG55" s="173">
        <f t="shared" si="72"/>
        <v>0</v>
      </c>
      <c r="AH55" s="174">
        <f t="shared" si="73"/>
        <v>0</v>
      </c>
      <c r="AI55" s="175" t="str">
        <f t="shared" si="55"/>
        <v/>
      </c>
    </row>
    <row r="56" spans="1:35" x14ac:dyDescent="0.2">
      <c r="A56" s="30">
        <v>36</v>
      </c>
      <c r="B56" s="155" t="str">
        <f>'AM23.Param'!D97</f>
        <v>Insurance</v>
      </c>
      <c r="C56" s="156" t="str">
        <f>'AM23.Param'!E97</f>
        <v>Non-US Ins</v>
      </c>
      <c r="D56" s="168" t="str">
        <f>'AM23.Param'!F97</f>
        <v>Yes</v>
      </c>
      <c r="E56" s="169" t="str">
        <f t="shared" si="28"/>
        <v>Scalar</v>
      </c>
      <c r="F56" s="170"/>
      <c r="G56" s="171"/>
      <c r="H56" s="172" t="str">
        <f>'AM23.Param'!C97</f>
        <v>Thailand</v>
      </c>
      <c r="I56" s="173">
        <f t="shared" si="56"/>
        <v>0</v>
      </c>
      <c r="J56" s="174">
        <f t="shared" si="57"/>
        <v>0</v>
      </c>
      <c r="K56" s="175" t="str">
        <f t="shared" si="47"/>
        <v/>
      </c>
      <c r="L56" s="173">
        <f t="shared" si="58"/>
        <v>0</v>
      </c>
      <c r="M56" s="174">
        <f t="shared" si="59"/>
        <v>0</v>
      </c>
      <c r="N56" s="175" t="str">
        <f t="shared" si="48"/>
        <v/>
      </c>
      <c r="O56" s="173">
        <f t="shared" si="60"/>
        <v>0</v>
      </c>
      <c r="P56" s="174">
        <f t="shared" si="61"/>
        <v>0</v>
      </c>
      <c r="Q56" s="175" t="str">
        <f t="shared" si="49"/>
        <v/>
      </c>
      <c r="R56" s="173">
        <f t="shared" si="62"/>
        <v>0</v>
      </c>
      <c r="S56" s="174">
        <f t="shared" si="63"/>
        <v>0</v>
      </c>
      <c r="T56" s="175" t="str">
        <f t="shared" si="50"/>
        <v/>
      </c>
      <c r="U56" s="173">
        <f t="shared" si="64"/>
        <v>0</v>
      </c>
      <c r="V56" s="174">
        <f t="shared" si="65"/>
        <v>0</v>
      </c>
      <c r="W56" s="175" t="str">
        <f t="shared" si="51"/>
        <v/>
      </c>
      <c r="X56" s="173">
        <f t="shared" si="66"/>
        <v>0</v>
      </c>
      <c r="Y56" s="174">
        <f t="shared" si="67"/>
        <v>0</v>
      </c>
      <c r="Z56" s="175" t="str">
        <f t="shared" si="52"/>
        <v/>
      </c>
      <c r="AA56" s="173">
        <f t="shared" si="68"/>
        <v>0</v>
      </c>
      <c r="AB56" s="174">
        <f t="shared" si="69"/>
        <v>0</v>
      </c>
      <c r="AC56" s="175" t="str">
        <f t="shared" si="53"/>
        <v/>
      </c>
      <c r="AD56" s="173">
        <f t="shared" si="70"/>
        <v>0</v>
      </c>
      <c r="AE56" s="174">
        <f t="shared" si="71"/>
        <v>0</v>
      </c>
      <c r="AF56" s="175" t="str">
        <f t="shared" si="54"/>
        <v/>
      </c>
      <c r="AG56" s="173">
        <f t="shared" si="72"/>
        <v>0</v>
      </c>
      <c r="AH56" s="174">
        <f t="shared" si="73"/>
        <v>0</v>
      </c>
      <c r="AI56" s="175" t="str">
        <f t="shared" si="55"/>
        <v/>
      </c>
    </row>
    <row r="57" spans="1:35" x14ac:dyDescent="0.2">
      <c r="A57" s="30">
        <v>37</v>
      </c>
      <c r="B57" s="155" t="str">
        <f>'AM23.Param'!D98</f>
        <v>Insurance</v>
      </c>
      <c r="C57" s="156" t="str">
        <f>'AM23.Param'!E98</f>
        <v>US Ins</v>
      </c>
      <c r="D57" s="168" t="str">
        <f>'AM23.Param'!F98</f>
        <v>Yes</v>
      </c>
      <c r="E57" s="169" t="str">
        <f t="shared" si="28"/>
        <v>Scalar</v>
      </c>
      <c r="F57" s="170"/>
      <c r="G57" s="171"/>
      <c r="H57" s="172" t="str">
        <f>'AM23.Param'!C98</f>
        <v>RBC Filing U.S. Insurer (Life)</v>
      </c>
      <c r="I57" s="173">
        <f t="shared" si="56"/>
        <v>0</v>
      </c>
      <c r="J57" s="174">
        <f t="shared" si="57"/>
        <v>0</v>
      </c>
      <c r="K57" s="175" t="str">
        <f t="shared" si="47"/>
        <v/>
      </c>
      <c r="L57" s="173">
        <f t="shared" si="58"/>
        <v>0</v>
      </c>
      <c r="M57" s="174">
        <f t="shared" si="59"/>
        <v>0</v>
      </c>
      <c r="N57" s="175" t="str">
        <f t="shared" si="48"/>
        <v/>
      </c>
      <c r="O57" s="173">
        <f t="shared" si="60"/>
        <v>0</v>
      </c>
      <c r="P57" s="174">
        <f t="shared" si="61"/>
        <v>0</v>
      </c>
      <c r="Q57" s="175" t="str">
        <f t="shared" si="49"/>
        <v/>
      </c>
      <c r="R57" s="173">
        <f t="shared" si="62"/>
        <v>0</v>
      </c>
      <c r="S57" s="174">
        <f t="shared" si="63"/>
        <v>0</v>
      </c>
      <c r="T57" s="175" t="str">
        <f t="shared" si="50"/>
        <v/>
      </c>
      <c r="U57" s="173">
        <f t="shared" si="64"/>
        <v>0</v>
      </c>
      <c r="V57" s="174">
        <f t="shared" si="65"/>
        <v>0</v>
      </c>
      <c r="W57" s="175" t="str">
        <f t="shared" si="51"/>
        <v/>
      </c>
      <c r="X57" s="173">
        <f t="shared" si="66"/>
        <v>0</v>
      </c>
      <c r="Y57" s="174">
        <f t="shared" si="67"/>
        <v>0</v>
      </c>
      <c r="Z57" s="175" t="str">
        <f t="shared" si="52"/>
        <v/>
      </c>
      <c r="AA57" s="173">
        <f t="shared" si="68"/>
        <v>0</v>
      </c>
      <c r="AB57" s="174">
        <f t="shared" si="69"/>
        <v>0</v>
      </c>
      <c r="AC57" s="175" t="str">
        <f t="shared" si="53"/>
        <v/>
      </c>
      <c r="AD57" s="173">
        <f t="shared" si="70"/>
        <v>0</v>
      </c>
      <c r="AE57" s="174">
        <f t="shared" si="71"/>
        <v>0</v>
      </c>
      <c r="AF57" s="175" t="str">
        <f t="shared" si="54"/>
        <v/>
      </c>
      <c r="AG57" s="173">
        <f t="shared" si="72"/>
        <v>0</v>
      </c>
      <c r="AH57" s="174">
        <f t="shared" si="73"/>
        <v>0</v>
      </c>
      <c r="AI57" s="175" t="str">
        <f t="shared" si="55"/>
        <v/>
      </c>
    </row>
    <row r="58" spans="1:35" x14ac:dyDescent="0.2">
      <c r="A58" s="30">
        <v>38</v>
      </c>
      <c r="B58" s="155" t="str">
        <f>'AM23.Param'!D99</f>
        <v>Insurance</v>
      </c>
      <c r="C58" s="156" t="str">
        <f>'AM23.Param'!E99</f>
        <v>US Ins</v>
      </c>
      <c r="D58" s="168" t="str">
        <f>'AM23.Param'!F99</f>
        <v>Yes</v>
      </c>
      <c r="E58" s="169" t="str">
        <f t="shared" si="28"/>
        <v>Scalar</v>
      </c>
      <c r="F58" s="170"/>
      <c r="G58" s="171"/>
      <c r="H58" s="172" t="str">
        <f>'AM23.Param'!C99</f>
        <v>RBC Filing U.S. Insurer (P&amp;C)</v>
      </c>
      <c r="I58" s="173">
        <f t="shared" si="56"/>
        <v>0</v>
      </c>
      <c r="J58" s="174">
        <f t="shared" si="57"/>
        <v>0</v>
      </c>
      <c r="K58" s="175" t="str">
        <f t="shared" si="47"/>
        <v/>
      </c>
      <c r="L58" s="173">
        <f t="shared" si="58"/>
        <v>0</v>
      </c>
      <c r="M58" s="174">
        <f t="shared" si="59"/>
        <v>0</v>
      </c>
      <c r="N58" s="175" t="str">
        <f t="shared" si="48"/>
        <v/>
      </c>
      <c r="O58" s="173">
        <f t="shared" si="60"/>
        <v>0</v>
      </c>
      <c r="P58" s="174">
        <f t="shared" si="61"/>
        <v>0</v>
      </c>
      <c r="Q58" s="175" t="str">
        <f t="shared" si="49"/>
        <v/>
      </c>
      <c r="R58" s="173">
        <f t="shared" si="62"/>
        <v>0</v>
      </c>
      <c r="S58" s="174">
        <f t="shared" si="63"/>
        <v>0</v>
      </c>
      <c r="T58" s="175" t="str">
        <f t="shared" si="50"/>
        <v/>
      </c>
      <c r="U58" s="173">
        <f t="shared" si="64"/>
        <v>0</v>
      </c>
      <c r="V58" s="174">
        <f t="shared" si="65"/>
        <v>0</v>
      </c>
      <c r="W58" s="175" t="str">
        <f t="shared" si="51"/>
        <v/>
      </c>
      <c r="X58" s="173">
        <f t="shared" si="66"/>
        <v>0</v>
      </c>
      <c r="Y58" s="174">
        <f t="shared" si="67"/>
        <v>0</v>
      </c>
      <c r="Z58" s="175" t="str">
        <f t="shared" si="52"/>
        <v/>
      </c>
      <c r="AA58" s="173">
        <f t="shared" si="68"/>
        <v>0</v>
      </c>
      <c r="AB58" s="174">
        <f t="shared" si="69"/>
        <v>0</v>
      </c>
      <c r="AC58" s="175" t="str">
        <f t="shared" si="53"/>
        <v/>
      </c>
      <c r="AD58" s="173">
        <f t="shared" si="70"/>
        <v>0</v>
      </c>
      <c r="AE58" s="174">
        <f t="shared" si="71"/>
        <v>0</v>
      </c>
      <c r="AF58" s="175" t="str">
        <f t="shared" si="54"/>
        <v/>
      </c>
      <c r="AG58" s="173">
        <f t="shared" si="72"/>
        <v>0</v>
      </c>
      <c r="AH58" s="174">
        <f t="shared" si="73"/>
        <v>0</v>
      </c>
      <c r="AI58" s="175" t="str">
        <f t="shared" si="55"/>
        <v/>
      </c>
    </row>
    <row r="59" spans="1:35" x14ac:dyDescent="0.2">
      <c r="A59" s="30">
        <v>39</v>
      </c>
      <c r="B59" s="155" t="str">
        <f>'AM23.Param'!D100</f>
        <v>Insurance</v>
      </c>
      <c r="C59" s="156" t="str">
        <f>'AM23.Param'!E100</f>
        <v>US Ins</v>
      </c>
      <c r="D59" s="168" t="str">
        <f>'AM23.Param'!F100</f>
        <v>Yes</v>
      </c>
      <c r="E59" s="169" t="str">
        <f t="shared" si="28"/>
        <v>Scalar</v>
      </c>
      <c r="F59" s="170"/>
      <c r="G59" s="171"/>
      <c r="H59" s="172" t="str">
        <f>'AM23.Param'!C100</f>
        <v>RBC Filing U.S. Insurer (Health)</v>
      </c>
      <c r="I59" s="173">
        <f t="shared" si="56"/>
        <v>0</v>
      </c>
      <c r="J59" s="174">
        <f t="shared" si="57"/>
        <v>0</v>
      </c>
      <c r="K59" s="175" t="str">
        <f t="shared" si="47"/>
        <v/>
      </c>
      <c r="L59" s="173">
        <f t="shared" si="58"/>
        <v>0</v>
      </c>
      <c r="M59" s="174">
        <f t="shared" si="59"/>
        <v>0</v>
      </c>
      <c r="N59" s="175" t="str">
        <f t="shared" si="48"/>
        <v/>
      </c>
      <c r="O59" s="173">
        <f t="shared" si="60"/>
        <v>0</v>
      </c>
      <c r="P59" s="174">
        <f t="shared" si="61"/>
        <v>0</v>
      </c>
      <c r="Q59" s="175" t="str">
        <f t="shared" si="49"/>
        <v/>
      </c>
      <c r="R59" s="173">
        <f t="shared" si="62"/>
        <v>0</v>
      </c>
      <c r="S59" s="174">
        <f t="shared" si="63"/>
        <v>0</v>
      </c>
      <c r="T59" s="175" t="str">
        <f t="shared" si="50"/>
        <v/>
      </c>
      <c r="U59" s="173">
        <f t="shared" si="64"/>
        <v>0</v>
      </c>
      <c r="V59" s="174">
        <f t="shared" si="65"/>
        <v>0</v>
      </c>
      <c r="W59" s="175" t="str">
        <f t="shared" si="51"/>
        <v/>
      </c>
      <c r="X59" s="173">
        <f t="shared" si="66"/>
        <v>0</v>
      </c>
      <c r="Y59" s="174">
        <f t="shared" si="67"/>
        <v>0</v>
      </c>
      <c r="Z59" s="175" t="str">
        <f t="shared" si="52"/>
        <v/>
      </c>
      <c r="AA59" s="173">
        <f t="shared" si="68"/>
        <v>0</v>
      </c>
      <c r="AB59" s="174">
        <f t="shared" si="69"/>
        <v>0</v>
      </c>
      <c r="AC59" s="175" t="str">
        <f t="shared" si="53"/>
        <v/>
      </c>
      <c r="AD59" s="173">
        <f t="shared" si="70"/>
        <v>0</v>
      </c>
      <c r="AE59" s="174">
        <f t="shared" si="71"/>
        <v>0</v>
      </c>
      <c r="AF59" s="175" t="str">
        <f t="shared" si="54"/>
        <v/>
      </c>
      <c r="AG59" s="173">
        <f t="shared" si="72"/>
        <v>0</v>
      </c>
      <c r="AH59" s="174">
        <f t="shared" si="73"/>
        <v>0</v>
      </c>
      <c r="AI59" s="175" t="str">
        <f t="shared" si="55"/>
        <v/>
      </c>
    </row>
    <row r="60" spans="1:35" x14ac:dyDescent="0.2">
      <c r="A60" s="30">
        <v>40</v>
      </c>
      <c r="B60" s="155" t="str">
        <f>'AM23.Param'!D101</f>
        <v>Insurance</v>
      </c>
      <c r="C60" s="156" t="str">
        <f>'AM23.Param'!E101</f>
        <v>US Ins</v>
      </c>
      <c r="D60" s="168" t="str">
        <f>'AM23.Param'!F101</f>
        <v>Yes</v>
      </c>
      <c r="E60" s="169" t="str">
        <f t="shared" si="28"/>
        <v>Scalar</v>
      </c>
      <c r="F60" s="170"/>
      <c r="G60" s="171"/>
      <c r="H60" s="172" t="str">
        <f>'AM23.Param'!C101</f>
        <v>RBC Filing U.S. Insurer (Other)</v>
      </c>
      <c r="I60" s="173">
        <f t="shared" si="56"/>
        <v>0</v>
      </c>
      <c r="J60" s="174">
        <f t="shared" si="57"/>
        <v>0</v>
      </c>
      <c r="K60" s="175" t="str">
        <f t="shared" si="47"/>
        <v/>
      </c>
      <c r="L60" s="173">
        <f t="shared" si="58"/>
        <v>0</v>
      </c>
      <c r="M60" s="174">
        <f t="shared" si="59"/>
        <v>0</v>
      </c>
      <c r="N60" s="175" t="str">
        <f t="shared" si="48"/>
        <v/>
      </c>
      <c r="O60" s="173">
        <f t="shared" si="60"/>
        <v>0</v>
      </c>
      <c r="P60" s="174">
        <f t="shared" si="61"/>
        <v>0</v>
      </c>
      <c r="Q60" s="175" t="str">
        <f t="shared" si="49"/>
        <v/>
      </c>
      <c r="R60" s="173">
        <f t="shared" si="62"/>
        <v>0</v>
      </c>
      <c r="S60" s="174">
        <f t="shared" si="63"/>
        <v>0</v>
      </c>
      <c r="T60" s="175" t="str">
        <f t="shared" si="50"/>
        <v/>
      </c>
      <c r="U60" s="173">
        <f t="shared" si="64"/>
        <v>0</v>
      </c>
      <c r="V60" s="174">
        <f t="shared" si="65"/>
        <v>0</v>
      </c>
      <c r="W60" s="175" t="str">
        <f t="shared" si="51"/>
        <v/>
      </c>
      <c r="X60" s="173">
        <f t="shared" si="66"/>
        <v>0</v>
      </c>
      <c r="Y60" s="174">
        <f t="shared" si="67"/>
        <v>0</v>
      </c>
      <c r="Z60" s="175" t="str">
        <f t="shared" si="52"/>
        <v/>
      </c>
      <c r="AA60" s="173">
        <f t="shared" si="68"/>
        <v>0</v>
      </c>
      <c r="AB60" s="174">
        <f t="shared" si="69"/>
        <v>0</v>
      </c>
      <c r="AC60" s="175" t="str">
        <f t="shared" si="53"/>
        <v/>
      </c>
      <c r="AD60" s="173">
        <f t="shared" si="70"/>
        <v>0</v>
      </c>
      <c r="AE60" s="174">
        <f t="shared" si="71"/>
        <v>0</v>
      </c>
      <c r="AF60" s="175" t="str">
        <f t="shared" si="54"/>
        <v/>
      </c>
      <c r="AG60" s="173">
        <f t="shared" si="72"/>
        <v>0</v>
      </c>
      <c r="AH60" s="174">
        <f t="shared" si="73"/>
        <v>0</v>
      </c>
      <c r="AI60" s="175" t="str">
        <f t="shared" si="55"/>
        <v/>
      </c>
    </row>
    <row r="61" spans="1:35" x14ac:dyDescent="0.2">
      <c r="A61" s="30">
        <v>41</v>
      </c>
      <c r="B61" s="155" t="str">
        <f>'AM23.Param'!D102</f>
        <v>Insurance</v>
      </c>
      <c r="C61" s="156" t="str">
        <f>'AM23.Param'!E102</f>
        <v>US Ins</v>
      </c>
      <c r="D61" s="168" t="str">
        <f>'AM23.Param'!F102</f>
        <v>Yes</v>
      </c>
      <c r="E61" s="169" t="str">
        <f t="shared" si="28"/>
        <v>Scalar</v>
      </c>
      <c r="F61" s="170"/>
      <c r="G61" s="171"/>
      <c r="H61" s="172" t="str">
        <f>'AM23.Param'!C102</f>
        <v>Non RBC filing U.S. Insurer</v>
      </c>
      <c r="I61" s="173">
        <f t="shared" si="56"/>
        <v>0</v>
      </c>
      <c r="J61" s="174">
        <f t="shared" si="57"/>
        <v>0</v>
      </c>
      <c r="K61" s="175" t="str">
        <f t="shared" si="47"/>
        <v/>
      </c>
      <c r="L61" s="173">
        <f t="shared" si="58"/>
        <v>0</v>
      </c>
      <c r="M61" s="174">
        <f t="shared" si="59"/>
        <v>0</v>
      </c>
      <c r="N61" s="175" t="str">
        <f t="shared" si="48"/>
        <v/>
      </c>
      <c r="O61" s="173">
        <f t="shared" si="60"/>
        <v>0</v>
      </c>
      <c r="P61" s="174">
        <f t="shared" si="61"/>
        <v>0</v>
      </c>
      <c r="Q61" s="175" t="str">
        <f t="shared" si="49"/>
        <v/>
      </c>
      <c r="R61" s="173">
        <f t="shared" si="62"/>
        <v>0</v>
      </c>
      <c r="S61" s="174">
        <f t="shared" si="63"/>
        <v>0</v>
      </c>
      <c r="T61" s="175" t="str">
        <f t="shared" si="50"/>
        <v/>
      </c>
      <c r="U61" s="173">
        <f t="shared" si="64"/>
        <v>0</v>
      </c>
      <c r="V61" s="174">
        <f t="shared" si="65"/>
        <v>0</v>
      </c>
      <c r="W61" s="175" t="str">
        <f t="shared" si="51"/>
        <v/>
      </c>
      <c r="X61" s="173">
        <f t="shared" si="66"/>
        <v>0</v>
      </c>
      <c r="Y61" s="174">
        <f t="shared" si="67"/>
        <v>0</v>
      </c>
      <c r="Z61" s="175" t="str">
        <f t="shared" si="52"/>
        <v/>
      </c>
      <c r="AA61" s="173">
        <f t="shared" si="68"/>
        <v>0</v>
      </c>
      <c r="AB61" s="174">
        <f t="shared" si="69"/>
        <v>0</v>
      </c>
      <c r="AC61" s="175" t="str">
        <f t="shared" si="53"/>
        <v/>
      </c>
      <c r="AD61" s="173">
        <f t="shared" si="70"/>
        <v>0</v>
      </c>
      <c r="AE61" s="174">
        <f t="shared" si="71"/>
        <v>0</v>
      </c>
      <c r="AF61" s="175" t="str">
        <f t="shared" si="54"/>
        <v/>
      </c>
      <c r="AG61" s="173">
        <f t="shared" si="72"/>
        <v>0</v>
      </c>
      <c r="AH61" s="174">
        <f t="shared" si="73"/>
        <v>0</v>
      </c>
      <c r="AI61" s="175" t="str">
        <f t="shared" si="55"/>
        <v/>
      </c>
    </row>
    <row r="62" spans="1:35" x14ac:dyDescent="0.2">
      <c r="A62" s="30">
        <v>42</v>
      </c>
      <c r="B62" s="155" t="str">
        <f>'AM23.Param'!D103</f>
        <v>Insurance</v>
      </c>
      <c r="C62" s="156" t="str">
        <f>'AM23.Param'!E103</f>
        <v>Non-US Ins</v>
      </c>
      <c r="D62" s="168" t="str">
        <f>'AM23.Param'!F103</f>
        <v>No</v>
      </c>
      <c r="E62" s="169" t="str">
        <f t="shared" si="28"/>
        <v>Carrying Value with safeguard</v>
      </c>
      <c r="F62" s="170"/>
      <c r="G62" s="171"/>
      <c r="H62" s="172" t="str">
        <f>'AM23.Param'!C103</f>
        <v>Regime A</v>
      </c>
      <c r="I62" s="173">
        <f t="shared" si="56"/>
        <v>0</v>
      </c>
      <c r="J62" s="174">
        <f t="shared" si="57"/>
        <v>0</v>
      </c>
      <c r="K62" s="175" t="str">
        <f t="shared" si="47"/>
        <v/>
      </c>
      <c r="L62" s="173">
        <f t="shared" si="58"/>
        <v>0</v>
      </c>
      <c r="M62" s="174">
        <f t="shared" si="59"/>
        <v>0</v>
      </c>
      <c r="N62" s="175" t="str">
        <f t="shared" si="48"/>
        <v/>
      </c>
      <c r="O62" s="173">
        <f t="shared" si="60"/>
        <v>0</v>
      </c>
      <c r="P62" s="174">
        <f t="shared" si="61"/>
        <v>0</v>
      </c>
      <c r="Q62" s="175" t="str">
        <f t="shared" si="49"/>
        <v/>
      </c>
      <c r="R62" s="173">
        <f t="shared" si="62"/>
        <v>0</v>
      </c>
      <c r="S62" s="174">
        <f t="shared" si="63"/>
        <v>0</v>
      </c>
      <c r="T62" s="175" t="str">
        <f t="shared" si="50"/>
        <v/>
      </c>
      <c r="U62" s="173">
        <f t="shared" si="64"/>
        <v>0</v>
      </c>
      <c r="V62" s="174">
        <f t="shared" si="65"/>
        <v>0</v>
      </c>
      <c r="W62" s="175" t="str">
        <f t="shared" si="51"/>
        <v/>
      </c>
      <c r="X62" s="173">
        <f t="shared" si="66"/>
        <v>0</v>
      </c>
      <c r="Y62" s="174">
        <f t="shared" si="67"/>
        <v>0</v>
      </c>
      <c r="Z62" s="175" t="str">
        <f t="shared" si="52"/>
        <v/>
      </c>
      <c r="AA62" s="173">
        <f t="shared" si="68"/>
        <v>0</v>
      </c>
      <c r="AB62" s="174">
        <f t="shared" si="69"/>
        <v>0</v>
      </c>
      <c r="AC62" s="175" t="str">
        <f t="shared" si="53"/>
        <v/>
      </c>
      <c r="AD62" s="173">
        <f t="shared" si="70"/>
        <v>0</v>
      </c>
      <c r="AE62" s="174">
        <f t="shared" si="71"/>
        <v>0</v>
      </c>
      <c r="AF62" s="175" t="str">
        <f t="shared" si="54"/>
        <v/>
      </c>
      <c r="AG62" s="173">
        <f t="shared" si="72"/>
        <v>0</v>
      </c>
      <c r="AH62" s="174">
        <f t="shared" si="73"/>
        <v>0</v>
      </c>
      <c r="AI62" s="175" t="str">
        <f t="shared" si="55"/>
        <v/>
      </c>
    </row>
    <row r="63" spans="1:35" x14ac:dyDescent="0.2">
      <c r="A63" s="30">
        <v>43</v>
      </c>
      <c r="B63" s="155" t="str">
        <f>'AM23.Param'!D104</f>
        <v>Insurance</v>
      </c>
      <c r="C63" s="156" t="str">
        <f>'AM23.Param'!E104</f>
        <v>Non-US Ins</v>
      </c>
      <c r="D63" s="168" t="str">
        <f>'AM23.Param'!F104</f>
        <v>No</v>
      </c>
      <c r="E63" s="169" t="str">
        <f t="shared" si="28"/>
        <v>Carrying Value with safeguard</v>
      </c>
      <c r="F63" s="170"/>
      <c r="G63" s="171"/>
      <c r="H63" s="172" t="str">
        <f>'AM23.Param'!C104</f>
        <v>Regime B</v>
      </c>
      <c r="I63" s="173">
        <f t="shared" si="56"/>
        <v>0</v>
      </c>
      <c r="J63" s="174">
        <f t="shared" si="57"/>
        <v>0</v>
      </c>
      <c r="K63" s="175" t="str">
        <f t="shared" si="47"/>
        <v/>
      </c>
      <c r="L63" s="173">
        <f t="shared" si="58"/>
        <v>0</v>
      </c>
      <c r="M63" s="174">
        <f t="shared" si="59"/>
        <v>0</v>
      </c>
      <c r="N63" s="175" t="str">
        <f t="shared" si="48"/>
        <v/>
      </c>
      <c r="O63" s="173">
        <f t="shared" si="60"/>
        <v>0</v>
      </c>
      <c r="P63" s="174">
        <f t="shared" si="61"/>
        <v>0</v>
      </c>
      <c r="Q63" s="175" t="str">
        <f t="shared" si="49"/>
        <v/>
      </c>
      <c r="R63" s="173">
        <f t="shared" si="62"/>
        <v>0</v>
      </c>
      <c r="S63" s="174">
        <f t="shared" si="63"/>
        <v>0</v>
      </c>
      <c r="T63" s="175" t="str">
        <f t="shared" si="50"/>
        <v/>
      </c>
      <c r="U63" s="173">
        <f t="shared" si="64"/>
        <v>0</v>
      </c>
      <c r="V63" s="174">
        <f t="shared" si="65"/>
        <v>0</v>
      </c>
      <c r="W63" s="175" t="str">
        <f t="shared" si="51"/>
        <v/>
      </c>
      <c r="X63" s="173">
        <f t="shared" si="66"/>
        <v>0</v>
      </c>
      <c r="Y63" s="174">
        <f t="shared" si="67"/>
        <v>0</v>
      </c>
      <c r="Z63" s="175" t="str">
        <f t="shared" si="52"/>
        <v/>
      </c>
      <c r="AA63" s="173">
        <f t="shared" si="68"/>
        <v>0</v>
      </c>
      <c r="AB63" s="174">
        <f t="shared" si="69"/>
        <v>0</v>
      </c>
      <c r="AC63" s="175" t="str">
        <f t="shared" si="53"/>
        <v/>
      </c>
      <c r="AD63" s="173">
        <f t="shared" si="70"/>
        <v>0</v>
      </c>
      <c r="AE63" s="174">
        <f t="shared" si="71"/>
        <v>0</v>
      </c>
      <c r="AF63" s="175" t="str">
        <f t="shared" si="54"/>
        <v/>
      </c>
      <c r="AG63" s="173">
        <f t="shared" si="72"/>
        <v>0</v>
      </c>
      <c r="AH63" s="174">
        <f t="shared" si="73"/>
        <v>0</v>
      </c>
      <c r="AI63" s="175" t="str">
        <f t="shared" si="55"/>
        <v/>
      </c>
    </row>
    <row r="64" spans="1:35" x14ac:dyDescent="0.2">
      <c r="A64" s="30">
        <v>44</v>
      </c>
      <c r="B64" s="155" t="str">
        <f>'AM23.Param'!D105</f>
        <v>Insurance</v>
      </c>
      <c r="C64" s="156" t="str">
        <f>'AM23.Param'!E105</f>
        <v>Non-US Ins</v>
      </c>
      <c r="D64" s="168" t="str">
        <f>'AM23.Param'!F105</f>
        <v>No</v>
      </c>
      <c r="E64" s="169" t="str">
        <f t="shared" si="28"/>
        <v>Carrying Value with safeguard</v>
      </c>
      <c r="F64" s="170"/>
      <c r="G64" s="171"/>
      <c r="H64" s="172" t="str">
        <f>'AM23.Param'!C105</f>
        <v>Regime C</v>
      </c>
      <c r="I64" s="173">
        <f t="shared" si="56"/>
        <v>0</v>
      </c>
      <c r="J64" s="174">
        <f t="shared" si="57"/>
        <v>0</v>
      </c>
      <c r="K64" s="175" t="str">
        <f t="shared" si="47"/>
        <v/>
      </c>
      <c r="L64" s="173">
        <f t="shared" si="58"/>
        <v>0</v>
      </c>
      <c r="M64" s="174">
        <f t="shared" si="59"/>
        <v>0</v>
      </c>
      <c r="N64" s="175" t="str">
        <f t="shared" si="48"/>
        <v/>
      </c>
      <c r="O64" s="173">
        <f t="shared" si="60"/>
        <v>0</v>
      </c>
      <c r="P64" s="174">
        <f t="shared" si="61"/>
        <v>0</v>
      </c>
      <c r="Q64" s="175" t="str">
        <f t="shared" si="49"/>
        <v/>
      </c>
      <c r="R64" s="173">
        <f t="shared" si="62"/>
        <v>0</v>
      </c>
      <c r="S64" s="174">
        <f t="shared" si="63"/>
        <v>0</v>
      </c>
      <c r="T64" s="175" t="str">
        <f t="shared" si="50"/>
        <v/>
      </c>
      <c r="U64" s="173">
        <f t="shared" si="64"/>
        <v>0</v>
      </c>
      <c r="V64" s="174">
        <f t="shared" si="65"/>
        <v>0</v>
      </c>
      <c r="W64" s="175" t="str">
        <f t="shared" si="51"/>
        <v/>
      </c>
      <c r="X64" s="173">
        <f t="shared" si="66"/>
        <v>0</v>
      </c>
      <c r="Y64" s="174">
        <f t="shared" si="67"/>
        <v>0</v>
      </c>
      <c r="Z64" s="175" t="str">
        <f t="shared" si="52"/>
        <v/>
      </c>
      <c r="AA64" s="173">
        <f t="shared" si="68"/>
        <v>0</v>
      </c>
      <c r="AB64" s="174">
        <f t="shared" si="69"/>
        <v>0</v>
      </c>
      <c r="AC64" s="175" t="str">
        <f t="shared" si="53"/>
        <v/>
      </c>
      <c r="AD64" s="173">
        <f t="shared" si="70"/>
        <v>0</v>
      </c>
      <c r="AE64" s="174">
        <f t="shared" si="71"/>
        <v>0</v>
      </c>
      <c r="AF64" s="175" t="str">
        <f t="shared" si="54"/>
        <v/>
      </c>
      <c r="AG64" s="173">
        <f t="shared" si="72"/>
        <v>0</v>
      </c>
      <c r="AH64" s="174">
        <f t="shared" si="73"/>
        <v>0</v>
      </c>
      <c r="AI64" s="175" t="str">
        <f t="shared" si="55"/>
        <v/>
      </c>
    </row>
    <row r="65" spans="1:35" x14ac:dyDescent="0.2">
      <c r="A65" s="30">
        <v>45</v>
      </c>
      <c r="B65" s="155" t="str">
        <f>'AM23.Param'!D106</f>
        <v>Insurance</v>
      </c>
      <c r="C65" s="156" t="str">
        <f>'AM23.Param'!E106</f>
        <v>Non-US Ins</v>
      </c>
      <c r="D65" s="168" t="str">
        <f>'AM23.Param'!F106</f>
        <v>No</v>
      </c>
      <c r="E65" s="169" t="str">
        <f t="shared" si="28"/>
        <v>Carrying Value with safeguard</v>
      </c>
      <c r="F65" s="170"/>
      <c r="G65" s="171"/>
      <c r="H65" s="172" t="str">
        <f>'AM23.Param'!C106</f>
        <v>Regime D</v>
      </c>
      <c r="I65" s="173">
        <f t="shared" si="56"/>
        <v>0</v>
      </c>
      <c r="J65" s="174">
        <f t="shared" si="57"/>
        <v>0</v>
      </c>
      <c r="K65" s="175" t="str">
        <f t="shared" si="47"/>
        <v/>
      </c>
      <c r="L65" s="173">
        <f t="shared" si="58"/>
        <v>0</v>
      </c>
      <c r="M65" s="174">
        <f t="shared" si="59"/>
        <v>0</v>
      </c>
      <c r="N65" s="175" t="str">
        <f t="shared" si="48"/>
        <v/>
      </c>
      <c r="O65" s="173">
        <f t="shared" si="60"/>
        <v>0</v>
      </c>
      <c r="P65" s="174">
        <f t="shared" si="61"/>
        <v>0</v>
      </c>
      <c r="Q65" s="175" t="str">
        <f t="shared" si="49"/>
        <v/>
      </c>
      <c r="R65" s="173">
        <f t="shared" si="62"/>
        <v>0</v>
      </c>
      <c r="S65" s="174">
        <f t="shared" si="63"/>
        <v>0</v>
      </c>
      <c r="T65" s="175" t="str">
        <f t="shared" si="50"/>
        <v/>
      </c>
      <c r="U65" s="173">
        <f t="shared" si="64"/>
        <v>0</v>
      </c>
      <c r="V65" s="174">
        <f t="shared" si="65"/>
        <v>0</v>
      </c>
      <c r="W65" s="175" t="str">
        <f t="shared" si="51"/>
        <v/>
      </c>
      <c r="X65" s="173">
        <f t="shared" si="66"/>
        <v>0</v>
      </c>
      <c r="Y65" s="174">
        <f t="shared" si="67"/>
        <v>0</v>
      </c>
      <c r="Z65" s="175" t="str">
        <f t="shared" si="52"/>
        <v/>
      </c>
      <c r="AA65" s="173">
        <f t="shared" si="68"/>
        <v>0</v>
      </c>
      <c r="AB65" s="174">
        <f t="shared" si="69"/>
        <v>0</v>
      </c>
      <c r="AC65" s="175" t="str">
        <f t="shared" si="53"/>
        <v/>
      </c>
      <c r="AD65" s="173">
        <f t="shared" si="70"/>
        <v>0</v>
      </c>
      <c r="AE65" s="174">
        <f t="shared" si="71"/>
        <v>0</v>
      </c>
      <c r="AF65" s="175" t="str">
        <f t="shared" si="54"/>
        <v/>
      </c>
      <c r="AG65" s="173">
        <f t="shared" si="72"/>
        <v>0</v>
      </c>
      <c r="AH65" s="174">
        <f t="shared" si="73"/>
        <v>0</v>
      </c>
      <c r="AI65" s="175" t="str">
        <f t="shared" si="55"/>
        <v/>
      </c>
    </row>
    <row r="66" spans="1:35" x14ac:dyDescent="0.2">
      <c r="A66" s="30">
        <v>46</v>
      </c>
      <c r="B66" s="155" t="str">
        <f>'AM23.Param'!D107</f>
        <v>Insurance</v>
      </c>
      <c r="C66" s="156" t="str">
        <f>'AM23.Param'!E107</f>
        <v>Non-US Ins</v>
      </c>
      <c r="D66" s="168" t="str">
        <f>'AM23.Param'!F107</f>
        <v>No</v>
      </c>
      <c r="E66" s="169" t="str">
        <f t="shared" si="28"/>
        <v>Carrying Value with safeguard</v>
      </c>
      <c r="F66" s="170"/>
      <c r="G66" s="171"/>
      <c r="H66" s="172" t="str">
        <f>'AM23.Param'!C107</f>
        <v>Regime E</v>
      </c>
      <c r="I66" s="173">
        <f t="shared" si="56"/>
        <v>0</v>
      </c>
      <c r="J66" s="174">
        <f t="shared" si="57"/>
        <v>0</v>
      </c>
      <c r="K66" s="175" t="str">
        <f t="shared" si="47"/>
        <v/>
      </c>
      <c r="L66" s="173">
        <f t="shared" si="58"/>
        <v>0</v>
      </c>
      <c r="M66" s="174">
        <f t="shared" si="59"/>
        <v>0</v>
      </c>
      <c r="N66" s="175" t="str">
        <f t="shared" si="48"/>
        <v/>
      </c>
      <c r="O66" s="173">
        <f t="shared" si="60"/>
        <v>0</v>
      </c>
      <c r="P66" s="174">
        <f t="shared" si="61"/>
        <v>0</v>
      </c>
      <c r="Q66" s="175" t="str">
        <f t="shared" si="49"/>
        <v/>
      </c>
      <c r="R66" s="173">
        <f t="shared" si="62"/>
        <v>0</v>
      </c>
      <c r="S66" s="174">
        <f t="shared" si="63"/>
        <v>0</v>
      </c>
      <c r="T66" s="175" t="str">
        <f t="shared" si="50"/>
        <v/>
      </c>
      <c r="U66" s="173">
        <f t="shared" si="64"/>
        <v>0</v>
      </c>
      <c r="V66" s="174">
        <f t="shared" si="65"/>
        <v>0</v>
      </c>
      <c r="W66" s="175" t="str">
        <f t="shared" si="51"/>
        <v/>
      </c>
      <c r="X66" s="173">
        <f t="shared" si="66"/>
        <v>0</v>
      </c>
      <c r="Y66" s="174">
        <f t="shared" si="67"/>
        <v>0</v>
      </c>
      <c r="Z66" s="175" t="str">
        <f t="shared" si="52"/>
        <v/>
      </c>
      <c r="AA66" s="173">
        <f t="shared" si="68"/>
        <v>0</v>
      </c>
      <c r="AB66" s="174">
        <f t="shared" si="69"/>
        <v>0</v>
      </c>
      <c r="AC66" s="175" t="str">
        <f t="shared" si="53"/>
        <v/>
      </c>
      <c r="AD66" s="173">
        <f t="shared" si="70"/>
        <v>0</v>
      </c>
      <c r="AE66" s="174">
        <f t="shared" si="71"/>
        <v>0</v>
      </c>
      <c r="AF66" s="175" t="str">
        <f t="shared" si="54"/>
        <v/>
      </c>
      <c r="AG66" s="173">
        <f t="shared" si="72"/>
        <v>0</v>
      </c>
      <c r="AH66" s="174">
        <f t="shared" si="73"/>
        <v>0</v>
      </c>
      <c r="AI66" s="175" t="str">
        <f t="shared" si="55"/>
        <v/>
      </c>
    </row>
    <row r="67" spans="1:35" x14ac:dyDescent="0.2">
      <c r="A67" s="30">
        <v>47</v>
      </c>
      <c r="B67" s="155" t="str">
        <f>'AM23.Param'!D108</f>
        <v>Non-Insurance</v>
      </c>
      <c r="C67" s="156" t="str">
        <f>'AM23.Param'!E108</f>
        <v>Fin</v>
      </c>
      <c r="D67" s="168" t="str">
        <f>'AM23.Param'!F108</f>
        <v>Yes</v>
      </c>
      <c r="E67" s="169" t="str">
        <f t="shared" si="28"/>
        <v>Scalar</v>
      </c>
      <c r="F67" s="170"/>
      <c r="G67" s="171"/>
      <c r="H67" s="172" t="str">
        <f>'AM23.Param'!C108</f>
        <v>Bank (Basel III)</v>
      </c>
      <c r="I67" s="173">
        <f t="shared" si="56"/>
        <v>0</v>
      </c>
      <c r="J67" s="174">
        <f t="shared" si="57"/>
        <v>0</v>
      </c>
      <c r="K67" s="175" t="str">
        <f t="shared" si="47"/>
        <v/>
      </c>
      <c r="L67" s="173">
        <f t="shared" si="58"/>
        <v>0</v>
      </c>
      <c r="M67" s="174">
        <f t="shared" si="59"/>
        <v>0</v>
      </c>
      <c r="N67" s="175" t="str">
        <f t="shared" si="48"/>
        <v/>
      </c>
      <c r="O67" s="173">
        <f t="shared" si="60"/>
        <v>0</v>
      </c>
      <c r="P67" s="174">
        <f t="shared" si="61"/>
        <v>0</v>
      </c>
      <c r="Q67" s="175" t="str">
        <f t="shared" si="49"/>
        <v/>
      </c>
      <c r="R67" s="173">
        <f t="shared" si="62"/>
        <v>0</v>
      </c>
      <c r="S67" s="174">
        <f t="shared" si="63"/>
        <v>0</v>
      </c>
      <c r="T67" s="175" t="str">
        <f t="shared" si="50"/>
        <v/>
      </c>
      <c r="U67" s="173">
        <f t="shared" si="64"/>
        <v>0</v>
      </c>
      <c r="V67" s="174">
        <f t="shared" si="65"/>
        <v>0</v>
      </c>
      <c r="W67" s="175" t="str">
        <f t="shared" si="51"/>
        <v/>
      </c>
      <c r="X67" s="173">
        <f t="shared" si="66"/>
        <v>0</v>
      </c>
      <c r="Y67" s="174">
        <f t="shared" si="67"/>
        <v>0</v>
      </c>
      <c r="Z67" s="175" t="str">
        <f t="shared" si="52"/>
        <v/>
      </c>
      <c r="AA67" s="173">
        <f t="shared" si="68"/>
        <v>0</v>
      </c>
      <c r="AB67" s="174">
        <f t="shared" si="69"/>
        <v>0</v>
      </c>
      <c r="AC67" s="175" t="str">
        <f t="shared" si="53"/>
        <v/>
      </c>
      <c r="AD67" s="173">
        <f t="shared" si="70"/>
        <v>0</v>
      </c>
      <c r="AE67" s="174">
        <f t="shared" si="71"/>
        <v>0</v>
      </c>
      <c r="AF67" s="175" t="str">
        <f t="shared" si="54"/>
        <v/>
      </c>
      <c r="AG67" s="173">
        <f t="shared" si="72"/>
        <v>0</v>
      </c>
      <c r="AH67" s="174">
        <f t="shared" si="73"/>
        <v>0</v>
      </c>
      <c r="AI67" s="175" t="str">
        <f t="shared" si="55"/>
        <v/>
      </c>
    </row>
    <row r="68" spans="1:35" x14ac:dyDescent="0.2">
      <c r="A68" s="30">
        <v>48</v>
      </c>
      <c r="B68" s="155" t="str">
        <f>'AM23.Param'!D109</f>
        <v>Non-Insurance</v>
      </c>
      <c r="C68" s="156" t="str">
        <f>'AM23.Param'!E109</f>
        <v>Fin</v>
      </c>
      <c r="D68" s="168" t="str">
        <f>'AM23.Param'!F109</f>
        <v>Yes</v>
      </c>
      <c r="E68" s="169" t="str">
        <f t="shared" si="28"/>
        <v>Scalar</v>
      </c>
      <c r="F68" s="170"/>
      <c r="G68" s="171"/>
      <c r="H68" s="172" t="str">
        <f>'AM23.Param'!C109</f>
        <v>Bank (Other)</v>
      </c>
      <c r="I68" s="173">
        <f t="shared" si="56"/>
        <v>0</v>
      </c>
      <c r="J68" s="174">
        <f t="shared" si="57"/>
        <v>0</v>
      </c>
      <c r="K68" s="175" t="str">
        <f t="shared" si="47"/>
        <v/>
      </c>
      <c r="L68" s="173">
        <f t="shared" si="58"/>
        <v>0</v>
      </c>
      <c r="M68" s="174">
        <f t="shared" si="59"/>
        <v>0</v>
      </c>
      <c r="N68" s="175" t="str">
        <f t="shared" si="48"/>
        <v/>
      </c>
      <c r="O68" s="173">
        <f t="shared" si="60"/>
        <v>0</v>
      </c>
      <c r="P68" s="174">
        <f t="shared" si="61"/>
        <v>0</v>
      </c>
      <c r="Q68" s="175" t="str">
        <f t="shared" si="49"/>
        <v/>
      </c>
      <c r="R68" s="173">
        <f t="shared" si="62"/>
        <v>0</v>
      </c>
      <c r="S68" s="174">
        <f t="shared" si="63"/>
        <v>0</v>
      </c>
      <c r="T68" s="175" t="str">
        <f t="shared" si="50"/>
        <v/>
      </c>
      <c r="U68" s="173">
        <f t="shared" si="64"/>
        <v>0</v>
      </c>
      <c r="V68" s="174">
        <f t="shared" si="65"/>
        <v>0</v>
      </c>
      <c r="W68" s="175" t="str">
        <f t="shared" si="51"/>
        <v/>
      </c>
      <c r="X68" s="173">
        <f t="shared" si="66"/>
        <v>0</v>
      </c>
      <c r="Y68" s="174">
        <f t="shared" si="67"/>
        <v>0</v>
      </c>
      <c r="Z68" s="175" t="str">
        <f t="shared" si="52"/>
        <v/>
      </c>
      <c r="AA68" s="173">
        <f t="shared" si="68"/>
        <v>0</v>
      </c>
      <c r="AB68" s="174">
        <f t="shared" si="69"/>
        <v>0</v>
      </c>
      <c r="AC68" s="175" t="str">
        <f t="shared" si="53"/>
        <v/>
      </c>
      <c r="AD68" s="173">
        <f t="shared" si="70"/>
        <v>0</v>
      </c>
      <c r="AE68" s="174">
        <f t="shared" si="71"/>
        <v>0</v>
      </c>
      <c r="AF68" s="175" t="str">
        <f t="shared" si="54"/>
        <v/>
      </c>
      <c r="AG68" s="173">
        <f t="shared" si="72"/>
        <v>0</v>
      </c>
      <c r="AH68" s="174">
        <f t="shared" si="73"/>
        <v>0</v>
      </c>
      <c r="AI68" s="175" t="str">
        <f t="shared" si="55"/>
        <v/>
      </c>
    </row>
    <row r="69" spans="1:35" x14ac:dyDescent="0.2">
      <c r="A69" s="30">
        <v>49</v>
      </c>
      <c r="B69" s="155" t="str">
        <f>'AM23.Param'!D110</f>
        <v>Non-Insurance</v>
      </c>
      <c r="C69" s="156" t="str">
        <f>'AM23.Param'!E110</f>
        <v>Fin</v>
      </c>
      <c r="D69" s="168" t="str">
        <f>'AM23.Param'!F110</f>
        <v>N/A</v>
      </c>
      <c r="E69" s="169" t="str">
        <f t="shared" si="28"/>
        <v>Revenue</v>
      </c>
      <c r="F69" s="170"/>
      <c r="G69" s="171"/>
      <c r="H69" s="172" t="str">
        <f>'AM23.Param'!C110</f>
        <v xml:space="preserve">Asset Manager/Registered Investment Advisor   </v>
      </c>
      <c r="I69" s="173">
        <f t="shared" si="56"/>
        <v>0</v>
      </c>
      <c r="J69" s="174">
        <f t="shared" si="57"/>
        <v>0</v>
      </c>
      <c r="K69" s="175" t="str">
        <f t="shared" si="47"/>
        <v/>
      </c>
      <c r="L69" s="173">
        <f t="shared" si="58"/>
        <v>0</v>
      </c>
      <c r="M69" s="174">
        <f t="shared" si="59"/>
        <v>0</v>
      </c>
      <c r="N69" s="175" t="str">
        <f t="shared" si="48"/>
        <v/>
      </c>
      <c r="O69" s="173">
        <f t="shared" si="60"/>
        <v>0</v>
      </c>
      <c r="P69" s="174">
        <f t="shared" si="61"/>
        <v>0</v>
      </c>
      <c r="Q69" s="175" t="str">
        <f t="shared" si="49"/>
        <v/>
      </c>
      <c r="R69" s="173">
        <f t="shared" si="62"/>
        <v>0</v>
      </c>
      <c r="S69" s="174">
        <f t="shared" si="63"/>
        <v>0</v>
      </c>
      <c r="T69" s="175" t="str">
        <f t="shared" si="50"/>
        <v/>
      </c>
      <c r="U69" s="173">
        <f t="shared" si="64"/>
        <v>0</v>
      </c>
      <c r="V69" s="174">
        <f t="shared" si="65"/>
        <v>0</v>
      </c>
      <c r="W69" s="175" t="str">
        <f t="shared" si="51"/>
        <v/>
      </c>
      <c r="X69" s="173">
        <f t="shared" si="66"/>
        <v>0</v>
      </c>
      <c r="Y69" s="174">
        <f t="shared" si="67"/>
        <v>0</v>
      </c>
      <c r="Z69" s="175" t="str">
        <f t="shared" si="52"/>
        <v/>
      </c>
      <c r="AA69" s="173">
        <f t="shared" si="68"/>
        <v>0</v>
      </c>
      <c r="AB69" s="174">
        <f t="shared" si="69"/>
        <v>0</v>
      </c>
      <c r="AC69" s="175" t="str">
        <f t="shared" si="53"/>
        <v/>
      </c>
      <c r="AD69" s="173">
        <f t="shared" si="70"/>
        <v>0</v>
      </c>
      <c r="AE69" s="174">
        <f t="shared" si="71"/>
        <v>0</v>
      </c>
      <c r="AF69" s="175" t="str">
        <f t="shared" si="54"/>
        <v/>
      </c>
      <c r="AG69" s="173">
        <f t="shared" si="72"/>
        <v>0</v>
      </c>
      <c r="AH69" s="174">
        <f t="shared" si="73"/>
        <v>0</v>
      </c>
      <c r="AI69" s="175" t="str">
        <f t="shared" si="55"/>
        <v/>
      </c>
    </row>
    <row r="70" spans="1:35" ht="15" customHeight="1" x14ac:dyDescent="0.2">
      <c r="A70" s="30">
        <v>50</v>
      </c>
      <c r="B70" s="155" t="str">
        <f>'AM23.Param'!D111</f>
        <v>Non-Insurance</v>
      </c>
      <c r="C70" s="156" t="str">
        <f>'AM23.Param'!E111</f>
        <v>Fin</v>
      </c>
      <c r="D70" s="168" t="str">
        <f>'AM23.Param'!F111</f>
        <v>Yes</v>
      </c>
      <c r="E70" s="169" t="str">
        <f t="shared" si="28"/>
        <v>Scalar</v>
      </c>
      <c r="F70" s="170"/>
      <c r="G70" s="171"/>
      <c r="H70" s="172" t="str">
        <f>'AM23.Param'!C111</f>
        <v>Other Regulated Financial Entity</v>
      </c>
      <c r="I70" s="173">
        <f t="shared" si="56"/>
        <v>0</v>
      </c>
      <c r="J70" s="174">
        <f t="shared" si="57"/>
        <v>0</v>
      </c>
      <c r="K70" s="175" t="str">
        <f t="shared" si="47"/>
        <v/>
      </c>
      <c r="L70" s="173">
        <f t="shared" si="58"/>
        <v>0</v>
      </c>
      <c r="M70" s="174">
        <f t="shared" si="59"/>
        <v>0</v>
      </c>
      <c r="N70" s="175" t="str">
        <f t="shared" si="48"/>
        <v/>
      </c>
      <c r="O70" s="173">
        <f t="shared" si="60"/>
        <v>0</v>
      </c>
      <c r="P70" s="174">
        <f t="shared" si="61"/>
        <v>0</v>
      </c>
      <c r="Q70" s="175" t="str">
        <f t="shared" si="49"/>
        <v/>
      </c>
      <c r="R70" s="173">
        <f t="shared" si="62"/>
        <v>0</v>
      </c>
      <c r="S70" s="174">
        <f t="shared" si="63"/>
        <v>0</v>
      </c>
      <c r="T70" s="175" t="str">
        <f t="shared" si="50"/>
        <v/>
      </c>
      <c r="U70" s="173">
        <f t="shared" si="64"/>
        <v>0</v>
      </c>
      <c r="V70" s="174">
        <f t="shared" si="65"/>
        <v>0</v>
      </c>
      <c r="W70" s="175" t="str">
        <f t="shared" si="51"/>
        <v/>
      </c>
      <c r="X70" s="173">
        <f t="shared" si="66"/>
        <v>0</v>
      </c>
      <c r="Y70" s="174">
        <f t="shared" si="67"/>
        <v>0</v>
      </c>
      <c r="Z70" s="175" t="str">
        <f t="shared" si="52"/>
        <v/>
      </c>
      <c r="AA70" s="173">
        <f t="shared" si="68"/>
        <v>0</v>
      </c>
      <c r="AB70" s="174">
        <f t="shared" si="69"/>
        <v>0</v>
      </c>
      <c r="AC70" s="175" t="str">
        <f t="shared" si="53"/>
        <v/>
      </c>
      <c r="AD70" s="173">
        <f t="shared" si="70"/>
        <v>0</v>
      </c>
      <c r="AE70" s="174">
        <f t="shared" si="71"/>
        <v>0</v>
      </c>
      <c r="AF70" s="175" t="str">
        <f t="shared" si="54"/>
        <v/>
      </c>
      <c r="AG70" s="173">
        <f t="shared" si="72"/>
        <v>0</v>
      </c>
      <c r="AH70" s="174">
        <f t="shared" si="73"/>
        <v>0</v>
      </c>
      <c r="AI70" s="175" t="str">
        <f t="shared" si="55"/>
        <v/>
      </c>
    </row>
    <row r="71" spans="1:35" ht="17.100000000000001" customHeight="1" x14ac:dyDescent="0.2">
      <c r="A71" s="30">
        <v>51</v>
      </c>
      <c r="B71" s="155" t="str">
        <f>'AM23.Param'!D112</f>
        <v>Non-Insurance</v>
      </c>
      <c r="C71" s="156" t="str">
        <f>'AM23.Param'!E112</f>
        <v>Fin</v>
      </c>
      <c r="D71" s="168" t="str">
        <f>'AM23.Param'!F112</f>
        <v>N/A</v>
      </c>
      <c r="E71" s="169" t="str">
        <f t="shared" si="28"/>
        <v>Revenue</v>
      </c>
      <c r="F71" s="170"/>
      <c r="G71" s="171"/>
      <c r="H71" s="172" t="str">
        <f>'AM23.Param'!C112</f>
        <v>Other Unregulated Financial Entity</v>
      </c>
      <c r="I71" s="173">
        <f t="shared" si="56"/>
        <v>0</v>
      </c>
      <c r="J71" s="174">
        <f t="shared" si="57"/>
        <v>0</v>
      </c>
      <c r="K71" s="175" t="str">
        <f t="shared" si="47"/>
        <v/>
      </c>
      <c r="L71" s="173">
        <f t="shared" si="58"/>
        <v>0</v>
      </c>
      <c r="M71" s="174">
        <f t="shared" si="59"/>
        <v>0</v>
      </c>
      <c r="N71" s="175" t="str">
        <f t="shared" si="48"/>
        <v/>
      </c>
      <c r="O71" s="173">
        <f t="shared" si="60"/>
        <v>0</v>
      </c>
      <c r="P71" s="174">
        <f t="shared" si="61"/>
        <v>0</v>
      </c>
      <c r="Q71" s="175" t="str">
        <f t="shared" si="49"/>
        <v/>
      </c>
      <c r="R71" s="173">
        <f t="shared" si="62"/>
        <v>0</v>
      </c>
      <c r="S71" s="174">
        <f t="shared" si="63"/>
        <v>0</v>
      </c>
      <c r="T71" s="175" t="str">
        <f t="shared" si="50"/>
        <v/>
      </c>
      <c r="U71" s="173">
        <f t="shared" si="64"/>
        <v>0</v>
      </c>
      <c r="V71" s="174">
        <f t="shared" si="65"/>
        <v>0</v>
      </c>
      <c r="W71" s="175" t="str">
        <f t="shared" si="51"/>
        <v/>
      </c>
      <c r="X71" s="173">
        <f t="shared" si="66"/>
        <v>0</v>
      </c>
      <c r="Y71" s="174">
        <f t="shared" si="67"/>
        <v>0</v>
      </c>
      <c r="Z71" s="175" t="str">
        <f t="shared" si="52"/>
        <v/>
      </c>
      <c r="AA71" s="173">
        <f t="shared" si="68"/>
        <v>0</v>
      </c>
      <c r="AB71" s="174">
        <f t="shared" si="69"/>
        <v>0</v>
      </c>
      <c r="AC71" s="175" t="str">
        <f t="shared" si="53"/>
        <v/>
      </c>
      <c r="AD71" s="173">
        <f t="shared" si="70"/>
        <v>0</v>
      </c>
      <c r="AE71" s="174">
        <f t="shared" si="71"/>
        <v>0</v>
      </c>
      <c r="AF71" s="175" t="str">
        <f t="shared" si="54"/>
        <v/>
      </c>
      <c r="AG71" s="173">
        <f t="shared" si="72"/>
        <v>0</v>
      </c>
      <c r="AH71" s="174">
        <f t="shared" si="73"/>
        <v>0</v>
      </c>
      <c r="AI71" s="175" t="str">
        <f t="shared" si="55"/>
        <v/>
      </c>
    </row>
    <row r="72" spans="1:35" ht="17.100000000000001" customHeight="1" x14ac:dyDescent="0.2">
      <c r="A72" s="30">
        <v>52</v>
      </c>
      <c r="B72" s="155" t="str">
        <f>'AM23.Param'!D113</f>
        <v>Non-Insurance</v>
      </c>
      <c r="C72" s="156" t="str">
        <f>'AM23.Param'!E113</f>
        <v>Other</v>
      </c>
      <c r="D72" s="168" t="str">
        <f>'AM23.Param'!F113</f>
        <v>N/A</v>
      </c>
      <c r="E72" s="169" t="str">
        <f t="shared" si="28"/>
        <v>Carrying Value</v>
      </c>
      <c r="F72" s="170"/>
      <c r="G72" s="171"/>
      <c r="H72" s="172" t="str">
        <f>'AM23.Param'!C113</f>
        <v>Other Non-Ins/Non-Fin with Material Risk</v>
      </c>
      <c r="I72" s="173">
        <f t="shared" si="56"/>
        <v>0</v>
      </c>
      <c r="J72" s="174">
        <f t="shared" si="57"/>
        <v>0</v>
      </c>
      <c r="K72" s="175" t="str">
        <f t="shared" si="47"/>
        <v/>
      </c>
      <c r="L72" s="173">
        <f t="shared" si="58"/>
        <v>0</v>
      </c>
      <c r="M72" s="174">
        <f t="shared" si="59"/>
        <v>0</v>
      </c>
      <c r="N72" s="175" t="str">
        <f t="shared" si="48"/>
        <v/>
      </c>
      <c r="O72" s="173">
        <f t="shared" si="60"/>
        <v>0</v>
      </c>
      <c r="P72" s="174">
        <f t="shared" si="61"/>
        <v>0</v>
      </c>
      <c r="Q72" s="175" t="str">
        <f t="shared" si="49"/>
        <v/>
      </c>
      <c r="R72" s="173">
        <f t="shared" si="62"/>
        <v>0</v>
      </c>
      <c r="S72" s="174">
        <f t="shared" si="63"/>
        <v>0</v>
      </c>
      <c r="T72" s="175" t="str">
        <f t="shared" si="50"/>
        <v/>
      </c>
      <c r="U72" s="173">
        <f t="shared" si="64"/>
        <v>0</v>
      </c>
      <c r="V72" s="174">
        <f t="shared" si="65"/>
        <v>0</v>
      </c>
      <c r="W72" s="175" t="str">
        <f t="shared" si="51"/>
        <v/>
      </c>
      <c r="X72" s="173">
        <f t="shared" si="66"/>
        <v>0</v>
      </c>
      <c r="Y72" s="174">
        <f t="shared" si="67"/>
        <v>0</v>
      </c>
      <c r="Z72" s="175" t="str">
        <f t="shared" si="52"/>
        <v/>
      </c>
      <c r="AA72" s="173">
        <f t="shared" si="68"/>
        <v>0</v>
      </c>
      <c r="AB72" s="174">
        <f t="shared" si="69"/>
        <v>0</v>
      </c>
      <c r="AC72" s="175" t="str">
        <f t="shared" si="53"/>
        <v/>
      </c>
      <c r="AD72" s="173">
        <f t="shared" si="70"/>
        <v>0</v>
      </c>
      <c r="AE72" s="174">
        <f t="shared" si="71"/>
        <v>0</v>
      </c>
      <c r="AF72" s="175" t="str">
        <f t="shared" si="54"/>
        <v/>
      </c>
      <c r="AG72" s="173">
        <f t="shared" si="72"/>
        <v>0</v>
      </c>
      <c r="AH72" s="174">
        <f t="shared" si="73"/>
        <v>0</v>
      </c>
      <c r="AI72" s="175" t="str">
        <f t="shared" si="55"/>
        <v/>
      </c>
    </row>
    <row r="73" spans="1:35" ht="17.100000000000001" customHeight="1" x14ac:dyDescent="0.2">
      <c r="A73" s="252">
        <v>53</v>
      </c>
      <c r="B73" s="176" t="str">
        <f>'AM23.Param'!D114</f>
        <v>Non-Insurance</v>
      </c>
      <c r="C73" s="177" t="str">
        <f>'AM23.Param'!E114</f>
        <v>Other</v>
      </c>
      <c r="D73" s="178" t="str">
        <f>'AM23.Param'!F114</f>
        <v>N/A</v>
      </c>
      <c r="E73" s="179" t="str">
        <f t="shared" si="28"/>
        <v>Carrying Value</v>
      </c>
      <c r="F73" s="180"/>
      <c r="G73" s="181"/>
      <c r="H73" s="182" t="str">
        <f>'AM23.Param'!C114</f>
        <v>Other Non-Ins/Non-Fin without Material Risk</v>
      </c>
      <c r="I73" s="368">
        <f t="shared" si="56"/>
        <v>0</v>
      </c>
      <c r="J73" s="320">
        <f t="shared" si="57"/>
        <v>0</v>
      </c>
      <c r="K73" s="313" t="str">
        <f t="shared" si="47"/>
        <v/>
      </c>
      <c r="L73" s="368">
        <f t="shared" si="58"/>
        <v>0</v>
      </c>
      <c r="M73" s="320">
        <f t="shared" si="59"/>
        <v>0</v>
      </c>
      <c r="N73" s="313" t="str">
        <f t="shared" si="48"/>
        <v/>
      </c>
      <c r="O73" s="368">
        <f t="shared" si="60"/>
        <v>0</v>
      </c>
      <c r="P73" s="320">
        <f t="shared" si="61"/>
        <v>0</v>
      </c>
      <c r="Q73" s="313" t="str">
        <f t="shared" si="49"/>
        <v/>
      </c>
      <c r="R73" s="368">
        <f t="shared" si="62"/>
        <v>0</v>
      </c>
      <c r="S73" s="320">
        <f t="shared" si="63"/>
        <v>0</v>
      </c>
      <c r="T73" s="313" t="str">
        <f t="shared" si="50"/>
        <v/>
      </c>
      <c r="U73" s="368">
        <f t="shared" si="64"/>
        <v>0</v>
      </c>
      <c r="V73" s="320">
        <f t="shared" si="65"/>
        <v>0</v>
      </c>
      <c r="W73" s="313" t="str">
        <f t="shared" si="51"/>
        <v/>
      </c>
      <c r="X73" s="368">
        <f t="shared" si="66"/>
        <v>0</v>
      </c>
      <c r="Y73" s="320">
        <f t="shared" si="67"/>
        <v>0</v>
      </c>
      <c r="Z73" s="313" t="str">
        <f t="shared" si="52"/>
        <v/>
      </c>
      <c r="AA73" s="368">
        <f t="shared" si="68"/>
        <v>0</v>
      </c>
      <c r="AB73" s="320">
        <f t="shared" si="69"/>
        <v>0</v>
      </c>
      <c r="AC73" s="313" t="str">
        <f t="shared" si="53"/>
        <v/>
      </c>
      <c r="AD73" s="368">
        <f t="shared" si="70"/>
        <v>0</v>
      </c>
      <c r="AE73" s="320">
        <f t="shared" si="71"/>
        <v>0</v>
      </c>
      <c r="AF73" s="313" t="str">
        <f t="shared" si="54"/>
        <v/>
      </c>
      <c r="AG73" s="368">
        <f t="shared" si="72"/>
        <v>0</v>
      </c>
      <c r="AH73" s="320">
        <f t="shared" si="73"/>
        <v>0</v>
      </c>
      <c r="AI73" s="313" t="str">
        <f t="shared" si="55"/>
        <v/>
      </c>
    </row>
    <row r="74" spans="1:35" x14ac:dyDescent="0.2">
      <c r="F74" s="152"/>
      <c r="G74" s="183"/>
      <c r="L74" s="184"/>
    </row>
    <row r="75" spans="1:35" ht="35.25" customHeight="1" x14ac:dyDescent="0.2">
      <c r="D75" s="304"/>
      <c r="E75" s="305"/>
      <c r="F75" s="306" t="s">
        <v>588</v>
      </c>
      <c r="G75" s="307">
        <f>'AM23.Param'!$G$59</f>
        <v>0.5</v>
      </c>
      <c r="I75" s="315" t="str">
        <f>I18</f>
        <v>FINAL AM (for back-testing)</v>
      </c>
      <c r="J75" s="207"/>
      <c r="K75" s="316"/>
      <c r="L75" s="207" t="str">
        <f>L18</f>
        <v>Provisional AM</v>
      </c>
      <c r="M75" s="207"/>
      <c r="N75" s="207"/>
      <c r="O75" s="315" t="str">
        <f>O18</f>
        <v>Pure Relative Ratio Approach @ 300% ACL</v>
      </c>
      <c r="P75" s="207"/>
      <c r="Q75" s="316"/>
      <c r="R75" s="207" t="str">
        <f>R18</f>
        <v>Excess Relative Ratio Approach @ 300% ACL</v>
      </c>
      <c r="S75" s="207"/>
      <c r="T75" s="207"/>
      <c r="U75" s="315" t="str">
        <f>U18</f>
        <v>Pure Relative Ratio Approach @ 200% ACL</v>
      </c>
      <c r="V75" s="207"/>
      <c r="W75" s="316"/>
      <c r="X75" s="207" t="str">
        <f>X18</f>
        <v>Excess Relative Ratio Approach @ 200% ACL</v>
      </c>
      <c r="Y75" s="207"/>
      <c r="Z75" s="207"/>
      <c r="AA75" s="315" t="str">
        <f>AA18</f>
        <v>99.5% Value at Risk</v>
      </c>
      <c r="AB75" s="207"/>
      <c r="AC75" s="316"/>
      <c r="AD75" s="207" t="str">
        <f>AD18</f>
        <v>Banking Equivalent (scaled to level equivalent to Basel Capital Requirement)</v>
      </c>
      <c r="AE75" s="207"/>
      <c r="AF75" s="207"/>
      <c r="AG75" s="315" t="str">
        <f>AG18</f>
        <v>Internal Model (Values are same as 99.5% VaR Option)</v>
      </c>
      <c r="AH75" s="207"/>
      <c r="AI75" s="316"/>
    </row>
    <row r="76" spans="1:35" ht="38.25" x14ac:dyDescent="0.2">
      <c r="A76" s="57" t="s">
        <v>589</v>
      </c>
      <c r="B76" s="57" t="s">
        <v>34</v>
      </c>
      <c r="C76" s="57" t="s">
        <v>36</v>
      </c>
      <c r="D76" s="66" t="s">
        <v>64</v>
      </c>
      <c r="E76" s="57" t="s">
        <v>46</v>
      </c>
      <c r="F76" s="57" t="s">
        <v>169</v>
      </c>
      <c r="G76" s="57" t="s">
        <v>590</v>
      </c>
      <c r="H76" s="66" t="s">
        <v>137</v>
      </c>
      <c r="I76" s="350" t="s">
        <v>81</v>
      </c>
      <c r="J76" s="94" t="s">
        <v>138</v>
      </c>
      <c r="K76" s="351" t="s">
        <v>139</v>
      </c>
      <c r="L76" s="349" t="s">
        <v>81</v>
      </c>
      <c r="M76" s="67" t="s">
        <v>138</v>
      </c>
      <c r="N76" s="364" t="s">
        <v>139</v>
      </c>
      <c r="O76" s="350" t="s">
        <v>81</v>
      </c>
      <c r="P76" s="94" t="s">
        <v>138</v>
      </c>
      <c r="Q76" s="351" t="s">
        <v>139</v>
      </c>
      <c r="R76" s="349" t="s">
        <v>81</v>
      </c>
      <c r="S76" s="67" t="s">
        <v>138</v>
      </c>
      <c r="T76" s="364" t="s">
        <v>139</v>
      </c>
      <c r="U76" s="350" t="s">
        <v>81</v>
      </c>
      <c r="V76" s="94" t="s">
        <v>138</v>
      </c>
      <c r="W76" s="351" t="s">
        <v>139</v>
      </c>
      <c r="X76" s="349" t="s">
        <v>81</v>
      </c>
      <c r="Y76" s="67" t="s">
        <v>138</v>
      </c>
      <c r="Z76" s="364" t="s">
        <v>139</v>
      </c>
      <c r="AA76" s="350" t="s">
        <v>81</v>
      </c>
      <c r="AB76" s="94" t="s">
        <v>138</v>
      </c>
      <c r="AC76" s="351" t="s">
        <v>139</v>
      </c>
      <c r="AD76" s="349" t="s">
        <v>81</v>
      </c>
      <c r="AE76" s="67" t="s">
        <v>138</v>
      </c>
      <c r="AF76" s="364" t="s">
        <v>139</v>
      </c>
      <c r="AG76" s="350" t="s">
        <v>81</v>
      </c>
      <c r="AH76" s="94" t="s">
        <v>138</v>
      </c>
      <c r="AI76" s="351" t="s">
        <v>139</v>
      </c>
    </row>
    <row r="77" spans="1:35" x14ac:dyDescent="0.2">
      <c r="A77" s="38" t="s">
        <v>140</v>
      </c>
      <c r="B77" s="37">
        <v>1</v>
      </c>
      <c r="C77" s="37">
        <f>B77+1</f>
        <v>2</v>
      </c>
      <c r="D77" s="37">
        <f t="shared" ref="D77:AI77" si="74">C77+1</f>
        <v>3</v>
      </c>
      <c r="E77" s="37">
        <f t="shared" si="74"/>
        <v>4</v>
      </c>
      <c r="F77" s="37">
        <f t="shared" si="74"/>
        <v>5</v>
      </c>
      <c r="G77" s="37">
        <f t="shared" si="74"/>
        <v>6</v>
      </c>
      <c r="H77" s="37">
        <v>7</v>
      </c>
      <c r="I77" s="37">
        <f t="shared" si="74"/>
        <v>8</v>
      </c>
      <c r="J77" s="37">
        <f t="shared" si="74"/>
        <v>9</v>
      </c>
      <c r="K77" s="37">
        <f t="shared" si="74"/>
        <v>10</v>
      </c>
      <c r="L77" s="37">
        <f t="shared" si="74"/>
        <v>11</v>
      </c>
      <c r="M77" s="37">
        <f t="shared" si="74"/>
        <v>12</v>
      </c>
      <c r="N77" s="37">
        <f t="shared" si="74"/>
        <v>13</v>
      </c>
      <c r="O77" s="37">
        <f t="shared" si="74"/>
        <v>14</v>
      </c>
      <c r="P77" s="37">
        <f t="shared" si="74"/>
        <v>15</v>
      </c>
      <c r="Q77" s="37">
        <f t="shared" si="74"/>
        <v>16</v>
      </c>
      <c r="R77" s="37">
        <f t="shared" si="74"/>
        <v>17</v>
      </c>
      <c r="S77" s="37">
        <f t="shared" si="74"/>
        <v>18</v>
      </c>
      <c r="T77" s="37">
        <f t="shared" si="74"/>
        <v>19</v>
      </c>
      <c r="U77" s="37">
        <f t="shared" si="74"/>
        <v>20</v>
      </c>
      <c r="V77" s="37">
        <f t="shared" si="74"/>
        <v>21</v>
      </c>
      <c r="W77" s="37">
        <f t="shared" si="74"/>
        <v>22</v>
      </c>
      <c r="X77" s="37">
        <f t="shared" si="74"/>
        <v>23</v>
      </c>
      <c r="Y77" s="37">
        <f t="shared" si="74"/>
        <v>24</v>
      </c>
      <c r="Z77" s="37">
        <f t="shared" si="74"/>
        <v>25</v>
      </c>
      <c r="AA77" s="37">
        <f t="shared" si="74"/>
        <v>26</v>
      </c>
      <c r="AB77" s="37">
        <f t="shared" si="74"/>
        <v>27</v>
      </c>
      <c r="AC77" s="37">
        <f t="shared" si="74"/>
        <v>28</v>
      </c>
      <c r="AD77" s="37">
        <f t="shared" si="74"/>
        <v>29</v>
      </c>
      <c r="AE77" s="37">
        <f t="shared" si="74"/>
        <v>30</v>
      </c>
      <c r="AF77" s="37">
        <f t="shared" si="74"/>
        <v>31</v>
      </c>
      <c r="AG77" s="37">
        <f t="shared" si="74"/>
        <v>32</v>
      </c>
      <c r="AH77" s="37">
        <f t="shared" si="74"/>
        <v>33</v>
      </c>
      <c r="AI77" s="37">
        <f t="shared" si="74"/>
        <v>34</v>
      </c>
    </row>
    <row r="78" spans="1:35" x14ac:dyDescent="0.2">
      <c r="A78" s="30">
        <v>1</v>
      </c>
      <c r="B78" s="338">
        <f>'AM23.Entity Input'!D18</f>
        <v>0</v>
      </c>
      <c r="C78" s="339">
        <f>'AM23.Entity Input'!F18</f>
        <v>0</v>
      </c>
      <c r="D78" s="340">
        <f>'AM23.Entity Input'!G18</f>
        <v>0</v>
      </c>
      <c r="E78" s="339">
        <f>'AM23.Entity Input'!P18</f>
        <v>0</v>
      </c>
      <c r="F78" s="339">
        <f>'AM23.Entity Input'!AD18</f>
        <v>0</v>
      </c>
      <c r="G78" s="339">
        <f>'AM23.Entity Input'!AN18</f>
        <v>0</v>
      </c>
      <c r="H78" s="352" t="str">
        <f>IFERROR( VLOOKUP($D78, 'AM23.Param'!$C$61:$Q$114, COLUMNS('AM23.Param'!$C$60:$G$60), FALSE), "N/A")</f>
        <v>N/A</v>
      </c>
      <c r="I78" s="358" t="str">
        <f>IFERROR( VLOOKUP($D78, 'AM23.Param'!$C$61:$Q$114, COLUMNS('AM23.Param'!$C$60:$H$60), FALSE), "N/A")</f>
        <v>N/A</v>
      </c>
      <c r="J78" s="341" t="str">
        <f>IF(I78="N/A", "N/A", I78 * IF($H78 = "Scalar", $G78, IF($H78="Carrying Value", $F78, IF($H78 = "Carrying Value with safeguard", MAX($G$75 * $F78, $G78), $E78) )) )</f>
        <v>N/A</v>
      </c>
      <c r="K78" s="359" t="str">
        <f>IF(I78="N/A","N/A",$F78)</f>
        <v>N/A</v>
      </c>
      <c r="L78" s="355" t="str">
        <f>IFERROR( VLOOKUP($D78, 'AM23.Param'!$C$61:$Q$114, COLUMNS('AM23.Param'!$C$60:$I$60), FALSE), "N/A")</f>
        <v>N/A</v>
      </c>
      <c r="M78" s="341" t="str">
        <f>IF(L78="N/A", "N/A", L78 * IF($H78 = "Scalar", $G78, IF($H78="Carrying Value", $F78, IF($H78 = "Carrying Value with safeguard", MAX($G$75 * $F78, $G78), $E78) )) )</f>
        <v>N/A</v>
      </c>
      <c r="N78" s="365" t="str">
        <f t="shared" ref="N78:N141" si="75">IF(L78="N/A","N/A",$F78)</f>
        <v>N/A</v>
      </c>
      <c r="O78" s="358" t="str">
        <f>IFERROR( VLOOKUP($D78, 'AM23.Param'!$C$61:$Q$114, COLUMNS('AM23.Param'!$C$60:$J$60), FALSE), "N/A")</f>
        <v>N/A</v>
      </c>
      <c r="P78" s="341" t="str">
        <f>IF(O78="N/A", "N/A", O78 * IF($H78 = "Scalar", $G78, IF($H78="Carrying Value", $F78, IF($H78 = "Carrying Value with safeguard", MAX($G$75 * $F78, $G78), $E78) )) )</f>
        <v>N/A</v>
      </c>
      <c r="Q78" s="359" t="str">
        <f t="shared" ref="Q78:Q141" si="76">IF(O78="N/A","N/A",$F78)</f>
        <v>N/A</v>
      </c>
      <c r="R78" s="355" t="str">
        <f>IFERROR( VLOOKUP($D78, 'AM23.Param'!$C$61:$Q$114, COLUMNS('AM23.Param'!$C$60:$K$60), FALSE), "N/A")</f>
        <v>N/A</v>
      </c>
      <c r="S78" s="341" t="str">
        <f>IF(R78="N/A", "N/A", R78 * IF($H78 = "Scalar", $G78, IF($H78="Carrying Value", $F78, IF($H78 = "Carrying Value with safeguard", MAX($G$75 * $F78, $G78), $E78) )) )</f>
        <v>N/A</v>
      </c>
      <c r="T78" s="365">
        <f t="shared" ref="T78:T141" si="77">IF(S78="N/A",0,N78-M78+S78)</f>
        <v>0</v>
      </c>
      <c r="U78" s="358" t="str">
        <f>IFERROR( VLOOKUP($D78, 'AM23.Param'!$C$61:$Q$114, COLUMNS('AM23.Param'!$C$60:$L$60), FALSE), "N/A")</f>
        <v>N/A</v>
      </c>
      <c r="V78" s="341" t="str">
        <f>IF(U78="N/A", "N/A", U78 * IF($H78 = "Scalar", $G78, IF($H78="Carrying Value", $F78, IF($H78 = "Carrying Value with safeguard", MAX($G$75 * $F78, $G78), $E78) )) )</f>
        <v>N/A</v>
      </c>
      <c r="W78" s="359" t="str">
        <f t="shared" ref="W78:W141" si="78">IF(U78="N/A","N/A",$F78)</f>
        <v>N/A</v>
      </c>
      <c r="X78" s="355" t="str">
        <f>IFERROR( VLOOKUP($D78, 'AM23.Param'!$C$61:$Q$114, COLUMNS('AM23.Param'!$C$60:$M$60), FALSE), "N/A")</f>
        <v>N/A</v>
      </c>
      <c r="Y78" s="341" t="str">
        <f>IF(X78="N/A", "N/A", X78 * IF($H78 = "Scalar", $G78, IF($H78="Carrying Value", $F78, IF($H78 = "Carrying Value with safeguard", MAX($G$75 * $F78, $G78), $E78) )) )</f>
        <v>N/A</v>
      </c>
      <c r="Z78" s="365">
        <f t="shared" ref="Z78:Z141" si="79">IF(Y78="N/A",0,T78-S78+Y78)</f>
        <v>0</v>
      </c>
      <c r="AA78" s="358" t="str">
        <f>IFERROR( VLOOKUP($D78, 'AM23.Param'!$C$61:$Q$114, COLUMNS('AM23.Param'!$C$60:$N$60), FALSE), "N/A")</f>
        <v>N/A</v>
      </c>
      <c r="AB78" s="341" t="str">
        <f>IF(AA78="N/A", "N/A", AA78 * IF($H78 = "Scalar", $G78, IF($H78="Carrying Value", $F78, IF($H78 = "Carrying Value with safeguard", MAX($G$75 * $F78, $G78), $E78) )) )</f>
        <v>N/A</v>
      </c>
      <c r="AC78" s="365" t="str">
        <f t="shared" ref="AC78:AC141" si="80">IF(AA78="N/A","N/A",$F78)</f>
        <v>N/A</v>
      </c>
      <c r="AD78" s="358" t="str">
        <f>IFERROR( VLOOKUP($D78, 'AM23.Param'!$C$61:$Q$114, COLUMNS('AM23.Param'!$C$60:$O$60), FALSE), "N/A")</f>
        <v>N/A</v>
      </c>
      <c r="AE78" s="341" t="str">
        <f>IF(AD78="N/A", "N/A", AD78 * IF($H78 = "Scalar", $G78, IF($H78="Carrying Value", $F78, IF($H78 = "Carrying Value with safeguard", MAX($G$75 * $F78, $G78), $E78) )) )</f>
        <v>N/A</v>
      </c>
      <c r="AF78" s="359" t="str">
        <f t="shared" ref="AF78:AF141" si="81">IF(AD78="N/A","N/A",$F78)</f>
        <v>N/A</v>
      </c>
      <c r="AG78" s="355" t="str">
        <f>IFERROR( VLOOKUP($D78, 'AM23.Param'!$C$61:$Q$114, COLUMNS('AM23.Param'!$C$60:$P$60), FALSE), "N/A")</f>
        <v>N/A</v>
      </c>
      <c r="AH78" s="341" t="str">
        <f>IF(AG78="N/A", "N/A", AG78 * IF($H78 = "Scalar", $G78, IF($H78="Carrying Value", $F78, IF($H78 = "Carrying Value with safeguard", MAX($G$75 * $F78, $G78), $E78) )) )</f>
        <v>N/A</v>
      </c>
      <c r="AI78" s="359" t="str">
        <f t="shared" ref="AI78:AI141" si="82">IF(AG78="N/A","N/A",$F78)</f>
        <v>N/A</v>
      </c>
    </row>
    <row r="79" spans="1:35" x14ac:dyDescent="0.2">
      <c r="A79" s="30">
        <f t="shared" ref="A79:A142" si="83">A78+1</f>
        <v>2</v>
      </c>
      <c r="B79" s="342">
        <f>'AM23.Entity Input'!D19</f>
        <v>0</v>
      </c>
      <c r="C79" s="343">
        <f>'AM23.Entity Input'!F19</f>
        <v>0</v>
      </c>
      <c r="D79" s="343">
        <f>'AM23.Entity Input'!G19</f>
        <v>0</v>
      </c>
      <c r="E79" s="343">
        <f>'AM23.Entity Input'!P19</f>
        <v>0</v>
      </c>
      <c r="F79" s="343">
        <f>'AM23.Entity Input'!AD19</f>
        <v>0</v>
      </c>
      <c r="G79" s="343">
        <f>'AM23.Entity Input'!AN19</f>
        <v>0</v>
      </c>
      <c r="H79" s="353" t="str">
        <f>IFERROR( VLOOKUP($D79, 'AM23.Param'!$C$61:$Q$114, COLUMNS('AM23.Param'!$C$60:$G$60), FALSE), "N/A")</f>
        <v>N/A</v>
      </c>
      <c r="I79" s="360" t="str">
        <f>IFERROR( VLOOKUP($D79, 'AM23.Param'!$C$61:$Q$114, COLUMNS('AM23.Param'!$C$60:$H$60), FALSE), "N/A")</f>
        <v>N/A</v>
      </c>
      <c r="J79" s="344" t="str">
        <f t="shared" ref="J79:J142" si="84">IF(I79="N/A", "N/A", I79 * IF($H79 = "Scalar", $G79, IF($H79="Carrying Value", $F79, IF($H79 = "Carrying Value with safeguard", MAX($G$75 * $F79, $G79), $E79) )) )</f>
        <v>N/A</v>
      </c>
      <c r="K79" s="361" t="str">
        <f t="shared" ref="K79:K142" si="85">IF(I79="N/A","N/A",$F79)</f>
        <v>N/A</v>
      </c>
      <c r="L79" s="356" t="str">
        <f>IFERROR( VLOOKUP($D79, 'AM23.Param'!$C$61:$Q$114, COLUMNS('AM23.Param'!$C$60:$I$60), FALSE), "N/A")</f>
        <v>N/A</v>
      </c>
      <c r="M79" s="344" t="str">
        <f t="shared" ref="M79:M142" si="86">IF(L79="N/A", "N/A", L79 * IF($H79 = "Scalar", $G79, IF($H79="Carrying Value", $F79, IF($H79 = "Carrying Value with safeguard", MAX($G$75 * $F79, $G79), $E79) )) )</f>
        <v>N/A</v>
      </c>
      <c r="N79" s="366" t="str">
        <f t="shared" si="75"/>
        <v>N/A</v>
      </c>
      <c r="O79" s="360" t="str">
        <f>IFERROR( VLOOKUP($D79, 'AM23.Param'!$C$61:$Q$114, COLUMNS('AM23.Param'!$C$60:$J$60), FALSE), "N/A")</f>
        <v>N/A</v>
      </c>
      <c r="P79" s="344" t="str">
        <f t="shared" ref="P79:P142" si="87">IF(O79="N/A", "N/A", O79 * IF($H79 = "Scalar", $G79, IF($H79="Carrying Value", $F79, IF($H79 = "Carrying Value with safeguard", MAX($G$75 * $F79, $G79), $E79) )) )</f>
        <v>N/A</v>
      </c>
      <c r="Q79" s="361" t="str">
        <f t="shared" si="76"/>
        <v>N/A</v>
      </c>
      <c r="R79" s="356" t="str">
        <f>IFERROR( VLOOKUP($D79, 'AM23.Param'!$C$61:$Q$114, COLUMNS('AM23.Param'!$C$60:$K$60), FALSE), "N/A")</f>
        <v>N/A</v>
      </c>
      <c r="S79" s="344" t="str">
        <f t="shared" ref="S79:S142" si="88">IF(R79="N/A", "N/A", R79 * IF($H79 = "Scalar", $G79, IF($H79="Carrying Value", $F79, IF($H79 = "Carrying Value with safeguard", MAX($G$75 * $F79, $G79), $E79) )) )</f>
        <v>N/A</v>
      </c>
      <c r="T79" s="366">
        <f t="shared" si="77"/>
        <v>0</v>
      </c>
      <c r="U79" s="360" t="str">
        <f>IFERROR( VLOOKUP($D79, 'AM23.Param'!$C$61:$Q$114, COLUMNS('AM23.Param'!$C$60:$L$60), FALSE), "N/A")</f>
        <v>N/A</v>
      </c>
      <c r="V79" s="344" t="str">
        <f t="shared" ref="V79:V142" si="89">IF(U79="N/A", "N/A", U79 * IF($H79 = "Scalar", $G79, IF($H79="Carrying Value", $F79, IF($H79 = "Carrying Value with safeguard", MAX($G$75 * $F79, $G79), $E79) )) )</f>
        <v>N/A</v>
      </c>
      <c r="W79" s="361" t="str">
        <f t="shared" si="78"/>
        <v>N/A</v>
      </c>
      <c r="X79" s="356" t="str">
        <f>IFERROR( VLOOKUP($D79, 'AM23.Param'!$C$61:$Q$114, COLUMNS('AM23.Param'!$C$60:$M$60), FALSE), "N/A")</f>
        <v>N/A</v>
      </c>
      <c r="Y79" s="344" t="str">
        <f t="shared" ref="Y79:Y142" si="90">IF(X79="N/A", "N/A", X79 * IF($H79 = "Scalar", $G79, IF($H79="Carrying Value", $F79, IF($H79 = "Carrying Value with safeguard", MAX($G$75 * $F79, $G79), $E79) )) )</f>
        <v>N/A</v>
      </c>
      <c r="Z79" s="366">
        <f t="shared" si="79"/>
        <v>0</v>
      </c>
      <c r="AA79" s="360" t="str">
        <f>IFERROR( VLOOKUP($D79, 'AM23.Param'!$C$61:$Q$114, COLUMNS('AM23.Param'!$C$60:$N$60), FALSE), "N/A")</f>
        <v>N/A</v>
      </c>
      <c r="AB79" s="344" t="str">
        <f t="shared" ref="AB79:AB142" si="91">IF(AA79="N/A", "N/A", AA79 * IF($H79 = "Scalar", $G79, IF($H79="Carrying Value", $F79, IF($H79 = "Carrying Value with safeguard", MAX($G$75 * $F79, $G79), $E79) )) )</f>
        <v>N/A</v>
      </c>
      <c r="AC79" s="366" t="str">
        <f t="shared" si="80"/>
        <v>N/A</v>
      </c>
      <c r="AD79" s="360" t="str">
        <f>IFERROR( VLOOKUP($D79, 'AM23.Param'!$C$61:$Q$114, COLUMNS('AM23.Param'!$C$60:$O$60), FALSE), "N/A")</f>
        <v>N/A</v>
      </c>
      <c r="AE79" s="344" t="str">
        <f t="shared" ref="AE79:AE142" si="92">IF(AD79="N/A", "N/A", AD79 * IF($H79 = "Scalar", $G79, IF($H79="Carrying Value", $F79, IF($H79 = "Carrying Value with safeguard", MAX($G$75 * $F79, $G79), $E79) )) )</f>
        <v>N/A</v>
      </c>
      <c r="AF79" s="361" t="str">
        <f t="shared" si="81"/>
        <v>N/A</v>
      </c>
      <c r="AG79" s="356" t="str">
        <f>IFERROR( VLOOKUP($D79, 'AM23.Param'!$C$61:$Q$114, COLUMNS('AM23.Param'!$C$60:$P$60), FALSE), "N/A")</f>
        <v>N/A</v>
      </c>
      <c r="AH79" s="344" t="str">
        <f t="shared" ref="AH79:AH142" si="93">IF(AG79="N/A", "N/A", AG79 * IF($H79 = "Scalar", $G79, IF($H79="Carrying Value", $F79, IF($H79 = "Carrying Value with safeguard", MAX($G$75 * $F79, $G79), $E79) )) )</f>
        <v>N/A</v>
      </c>
      <c r="AI79" s="361" t="str">
        <f t="shared" si="82"/>
        <v>N/A</v>
      </c>
    </row>
    <row r="80" spans="1:35" x14ac:dyDescent="0.2">
      <c r="A80" s="30">
        <f t="shared" si="83"/>
        <v>3</v>
      </c>
      <c r="B80" s="342">
        <f>'AM23.Entity Input'!D20</f>
        <v>0</v>
      </c>
      <c r="C80" s="343">
        <f>'AM23.Entity Input'!F20</f>
        <v>0</v>
      </c>
      <c r="D80" s="343">
        <f>'AM23.Entity Input'!G20</f>
        <v>0</v>
      </c>
      <c r="E80" s="343">
        <f>'AM23.Entity Input'!P20</f>
        <v>0</v>
      </c>
      <c r="F80" s="343">
        <f>'AM23.Entity Input'!AD20</f>
        <v>0</v>
      </c>
      <c r="G80" s="343">
        <f>'AM23.Entity Input'!AN20</f>
        <v>0</v>
      </c>
      <c r="H80" s="353" t="str">
        <f>IFERROR( VLOOKUP($D80, 'AM23.Param'!$C$61:$Q$114, COLUMNS('AM23.Param'!$C$60:$G$60), FALSE), "N/A")</f>
        <v>N/A</v>
      </c>
      <c r="I80" s="360" t="str">
        <f>IFERROR( VLOOKUP($D80, 'AM23.Param'!$C$61:$Q$114, COLUMNS('AM23.Param'!$C$60:$H$60), FALSE), "N/A")</f>
        <v>N/A</v>
      </c>
      <c r="J80" s="344" t="str">
        <f t="shared" si="84"/>
        <v>N/A</v>
      </c>
      <c r="K80" s="361" t="str">
        <f t="shared" si="85"/>
        <v>N/A</v>
      </c>
      <c r="L80" s="356" t="str">
        <f>IFERROR( VLOOKUP($D80, 'AM23.Param'!$C$61:$Q$114, COLUMNS('AM23.Param'!$C$60:$I$60), FALSE), "N/A")</f>
        <v>N/A</v>
      </c>
      <c r="M80" s="344" t="str">
        <f t="shared" si="86"/>
        <v>N/A</v>
      </c>
      <c r="N80" s="366" t="str">
        <f t="shared" si="75"/>
        <v>N/A</v>
      </c>
      <c r="O80" s="360" t="str">
        <f>IFERROR( VLOOKUP($D80, 'AM23.Param'!$C$61:$Q$114, COLUMNS('AM23.Param'!$C$60:$J$60), FALSE), "N/A")</f>
        <v>N/A</v>
      </c>
      <c r="P80" s="344" t="str">
        <f t="shared" si="87"/>
        <v>N/A</v>
      </c>
      <c r="Q80" s="361" t="str">
        <f t="shared" si="76"/>
        <v>N/A</v>
      </c>
      <c r="R80" s="356" t="str">
        <f>IFERROR( VLOOKUP($D80, 'AM23.Param'!$C$61:$Q$114, COLUMNS('AM23.Param'!$C$60:$K$60), FALSE), "N/A")</f>
        <v>N/A</v>
      </c>
      <c r="S80" s="344" t="str">
        <f t="shared" si="88"/>
        <v>N/A</v>
      </c>
      <c r="T80" s="366">
        <f t="shared" si="77"/>
        <v>0</v>
      </c>
      <c r="U80" s="360" t="str">
        <f>IFERROR( VLOOKUP($D80, 'AM23.Param'!$C$61:$Q$114, COLUMNS('AM23.Param'!$C$60:$L$60), FALSE), "N/A")</f>
        <v>N/A</v>
      </c>
      <c r="V80" s="344" t="str">
        <f t="shared" si="89"/>
        <v>N/A</v>
      </c>
      <c r="W80" s="361" t="str">
        <f t="shared" si="78"/>
        <v>N/A</v>
      </c>
      <c r="X80" s="356" t="str">
        <f>IFERROR( VLOOKUP($D80, 'AM23.Param'!$C$61:$Q$114, COLUMNS('AM23.Param'!$C$60:$M$60), FALSE), "N/A")</f>
        <v>N/A</v>
      </c>
      <c r="Y80" s="344" t="str">
        <f t="shared" si="90"/>
        <v>N/A</v>
      </c>
      <c r="Z80" s="366">
        <f t="shared" si="79"/>
        <v>0</v>
      </c>
      <c r="AA80" s="360" t="str">
        <f>IFERROR( VLOOKUP($D80, 'AM23.Param'!$C$61:$Q$114, COLUMNS('AM23.Param'!$C$60:$N$60), FALSE), "N/A")</f>
        <v>N/A</v>
      </c>
      <c r="AB80" s="344" t="str">
        <f t="shared" si="91"/>
        <v>N/A</v>
      </c>
      <c r="AC80" s="366" t="str">
        <f t="shared" si="80"/>
        <v>N/A</v>
      </c>
      <c r="AD80" s="360" t="str">
        <f>IFERROR( VLOOKUP($D80, 'AM23.Param'!$C$61:$Q$114, COLUMNS('AM23.Param'!$C$60:$O$60), FALSE), "N/A")</f>
        <v>N/A</v>
      </c>
      <c r="AE80" s="344" t="str">
        <f t="shared" si="92"/>
        <v>N/A</v>
      </c>
      <c r="AF80" s="361" t="str">
        <f t="shared" si="81"/>
        <v>N/A</v>
      </c>
      <c r="AG80" s="356" t="str">
        <f>IFERROR( VLOOKUP($D80, 'AM23.Param'!$C$61:$Q$114, COLUMNS('AM23.Param'!$C$60:$P$60), FALSE), "N/A")</f>
        <v>N/A</v>
      </c>
      <c r="AH80" s="344" t="str">
        <f t="shared" si="93"/>
        <v>N/A</v>
      </c>
      <c r="AI80" s="361" t="str">
        <f t="shared" si="82"/>
        <v>N/A</v>
      </c>
    </row>
    <row r="81" spans="1:35" x14ac:dyDescent="0.2">
      <c r="A81" s="30">
        <f t="shared" si="83"/>
        <v>4</v>
      </c>
      <c r="B81" s="342">
        <f>'AM23.Entity Input'!D21</f>
        <v>0</v>
      </c>
      <c r="C81" s="343">
        <f>'AM23.Entity Input'!F21</f>
        <v>0</v>
      </c>
      <c r="D81" s="343">
        <f>'AM23.Entity Input'!G21</f>
        <v>0</v>
      </c>
      <c r="E81" s="343">
        <f>'AM23.Entity Input'!P21</f>
        <v>0</v>
      </c>
      <c r="F81" s="343">
        <f>'AM23.Entity Input'!AD21</f>
        <v>0</v>
      </c>
      <c r="G81" s="343">
        <f>'AM23.Entity Input'!AN21</f>
        <v>0</v>
      </c>
      <c r="H81" s="353" t="str">
        <f>IFERROR( VLOOKUP($D81, 'AM23.Param'!$C$61:$Q$114, COLUMNS('AM23.Param'!$C$60:$G$60), FALSE), "N/A")</f>
        <v>N/A</v>
      </c>
      <c r="I81" s="360" t="str">
        <f>IFERROR( VLOOKUP($D81, 'AM23.Param'!$C$61:$Q$114, COLUMNS('AM23.Param'!$C$60:$H$60), FALSE), "N/A")</f>
        <v>N/A</v>
      </c>
      <c r="J81" s="344" t="str">
        <f t="shared" si="84"/>
        <v>N/A</v>
      </c>
      <c r="K81" s="361" t="str">
        <f t="shared" si="85"/>
        <v>N/A</v>
      </c>
      <c r="L81" s="356" t="str">
        <f>IFERROR( VLOOKUP($D81, 'AM23.Param'!$C$61:$Q$114, COLUMNS('AM23.Param'!$C$60:$I$60), FALSE), "N/A")</f>
        <v>N/A</v>
      </c>
      <c r="M81" s="344" t="str">
        <f t="shared" si="86"/>
        <v>N/A</v>
      </c>
      <c r="N81" s="366" t="str">
        <f t="shared" si="75"/>
        <v>N/A</v>
      </c>
      <c r="O81" s="360" t="str">
        <f>IFERROR( VLOOKUP($D81, 'AM23.Param'!$C$61:$Q$114, COLUMNS('AM23.Param'!$C$60:$J$60), FALSE), "N/A")</f>
        <v>N/A</v>
      </c>
      <c r="P81" s="344" t="str">
        <f t="shared" si="87"/>
        <v>N/A</v>
      </c>
      <c r="Q81" s="361" t="str">
        <f t="shared" si="76"/>
        <v>N/A</v>
      </c>
      <c r="R81" s="356" t="str">
        <f>IFERROR( VLOOKUP($D81, 'AM23.Param'!$C$61:$Q$114, COLUMNS('AM23.Param'!$C$60:$K$60), FALSE), "N/A")</f>
        <v>N/A</v>
      </c>
      <c r="S81" s="344" t="str">
        <f t="shared" si="88"/>
        <v>N/A</v>
      </c>
      <c r="T81" s="366">
        <f t="shared" si="77"/>
        <v>0</v>
      </c>
      <c r="U81" s="360" t="str">
        <f>IFERROR( VLOOKUP($D81, 'AM23.Param'!$C$61:$Q$114, COLUMNS('AM23.Param'!$C$60:$L$60), FALSE), "N/A")</f>
        <v>N/A</v>
      </c>
      <c r="V81" s="344" t="str">
        <f t="shared" si="89"/>
        <v>N/A</v>
      </c>
      <c r="W81" s="361" t="str">
        <f t="shared" si="78"/>
        <v>N/A</v>
      </c>
      <c r="X81" s="356" t="str">
        <f>IFERROR( VLOOKUP($D81, 'AM23.Param'!$C$61:$Q$114, COLUMNS('AM23.Param'!$C$60:$M$60), FALSE), "N/A")</f>
        <v>N/A</v>
      </c>
      <c r="Y81" s="344" t="str">
        <f t="shared" si="90"/>
        <v>N/A</v>
      </c>
      <c r="Z81" s="366">
        <f t="shared" si="79"/>
        <v>0</v>
      </c>
      <c r="AA81" s="360" t="str">
        <f>IFERROR( VLOOKUP($D81, 'AM23.Param'!$C$61:$Q$114, COLUMNS('AM23.Param'!$C$60:$N$60), FALSE), "N/A")</f>
        <v>N/A</v>
      </c>
      <c r="AB81" s="344" t="str">
        <f t="shared" si="91"/>
        <v>N/A</v>
      </c>
      <c r="AC81" s="366" t="str">
        <f t="shared" si="80"/>
        <v>N/A</v>
      </c>
      <c r="AD81" s="360" t="str">
        <f>IFERROR( VLOOKUP($D81, 'AM23.Param'!$C$61:$Q$114, COLUMNS('AM23.Param'!$C$60:$O$60), FALSE), "N/A")</f>
        <v>N/A</v>
      </c>
      <c r="AE81" s="344" t="str">
        <f t="shared" si="92"/>
        <v>N/A</v>
      </c>
      <c r="AF81" s="361" t="str">
        <f t="shared" si="81"/>
        <v>N/A</v>
      </c>
      <c r="AG81" s="356" t="str">
        <f>IFERROR( VLOOKUP($D81, 'AM23.Param'!$C$61:$Q$114, COLUMNS('AM23.Param'!$C$60:$P$60), FALSE), "N/A")</f>
        <v>N/A</v>
      </c>
      <c r="AH81" s="344" t="str">
        <f t="shared" si="93"/>
        <v>N/A</v>
      </c>
      <c r="AI81" s="361" t="str">
        <f t="shared" si="82"/>
        <v>N/A</v>
      </c>
    </row>
    <row r="82" spans="1:35" x14ac:dyDescent="0.2">
      <c r="A82" s="30">
        <f t="shared" si="83"/>
        <v>5</v>
      </c>
      <c r="B82" s="342">
        <f>'AM23.Entity Input'!D22</f>
        <v>0</v>
      </c>
      <c r="C82" s="343">
        <f>'AM23.Entity Input'!F22</f>
        <v>0</v>
      </c>
      <c r="D82" s="343">
        <f>'AM23.Entity Input'!G22</f>
        <v>0</v>
      </c>
      <c r="E82" s="343">
        <f>'AM23.Entity Input'!P22</f>
        <v>0</v>
      </c>
      <c r="F82" s="343">
        <f>'AM23.Entity Input'!AD22</f>
        <v>0</v>
      </c>
      <c r="G82" s="343">
        <f>'AM23.Entity Input'!AN22</f>
        <v>0</v>
      </c>
      <c r="H82" s="353" t="str">
        <f>IFERROR( VLOOKUP($D82, 'AM23.Param'!$C$61:$Q$114, COLUMNS('AM23.Param'!$C$60:$G$60), FALSE), "N/A")</f>
        <v>N/A</v>
      </c>
      <c r="I82" s="360" t="str">
        <f>IFERROR( VLOOKUP($D82, 'AM23.Param'!$C$61:$Q$114, COLUMNS('AM23.Param'!$C$60:$H$60), FALSE), "N/A")</f>
        <v>N/A</v>
      </c>
      <c r="J82" s="344" t="str">
        <f t="shared" si="84"/>
        <v>N/A</v>
      </c>
      <c r="K82" s="361" t="str">
        <f t="shared" si="85"/>
        <v>N/A</v>
      </c>
      <c r="L82" s="356" t="str">
        <f>IFERROR( VLOOKUP($D82, 'AM23.Param'!$C$61:$Q$114, COLUMNS('AM23.Param'!$C$60:$I$60), FALSE), "N/A")</f>
        <v>N/A</v>
      </c>
      <c r="M82" s="344" t="str">
        <f t="shared" si="86"/>
        <v>N/A</v>
      </c>
      <c r="N82" s="366" t="str">
        <f t="shared" si="75"/>
        <v>N/A</v>
      </c>
      <c r="O82" s="360" t="str">
        <f>IFERROR( VLOOKUP($D82, 'AM23.Param'!$C$61:$Q$114, COLUMNS('AM23.Param'!$C$60:$J$60), FALSE), "N/A")</f>
        <v>N/A</v>
      </c>
      <c r="P82" s="344" t="str">
        <f t="shared" si="87"/>
        <v>N/A</v>
      </c>
      <c r="Q82" s="361" t="str">
        <f t="shared" si="76"/>
        <v>N/A</v>
      </c>
      <c r="R82" s="356" t="str">
        <f>IFERROR( VLOOKUP($D82, 'AM23.Param'!$C$61:$Q$114, COLUMNS('AM23.Param'!$C$60:$K$60), FALSE), "N/A")</f>
        <v>N/A</v>
      </c>
      <c r="S82" s="344" t="str">
        <f t="shared" si="88"/>
        <v>N/A</v>
      </c>
      <c r="T82" s="366">
        <f t="shared" si="77"/>
        <v>0</v>
      </c>
      <c r="U82" s="360" t="str">
        <f>IFERROR( VLOOKUP($D82, 'AM23.Param'!$C$61:$Q$114, COLUMNS('AM23.Param'!$C$60:$L$60), FALSE), "N/A")</f>
        <v>N/A</v>
      </c>
      <c r="V82" s="344" t="str">
        <f t="shared" si="89"/>
        <v>N/A</v>
      </c>
      <c r="W82" s="361" t="str">
        <f t="shared" si="78"/>
        <v>N/A</v>
      </c>
      <c r="X82" s="356" t="str">
        <f>IFERROR( VLOOKUP($D82, 'AM23.Param'!$C$61:$Q$114, COLUMNS('AM23.Param'!$C$60:$M$60), FALSE), "N/A")</f>
        <v>N/A</v>
      </c>
      <c r="Y82" s="344" t="str">
        <f t="shared" si="90"/>
        <v>N/A</v>
      </c>
      <c r="Z82" s="366">
        <f t="shared" si="79"/>
        <v>0</v>
      </c>
      <c r="AA82" s="360" t="str">
        <f>IFERROR( VLOOKUP($D82, 'AM23.Param'!$C$61:$Q$114, COLUMNS('AM23.Param'!$C$60:$N$60), FALSE), "N/A")</f>
        <v>N/A</v>
      </c>
      <c r="AB82" s="344" t="str">
        <f t="shared" si="91"/>
        <v>N/A</v>
      </c>
      <c r="AC82" s="366" t="str">
        <f t="shared" si="80"/>
        <v>N/A</v>
      </c>
      <c r="AD82" s="360" t="str">
        <f>IFERROR( VLOOKUP($D82, 'AM23.Param'!$C$61:$Q$114, COLUMNS('AM23.Param'!$C$60:$O$60), FALSE), "N/A")</f>
        <v>N/A</v>
      </c>
      <c r="AE82" s="344" t="str">
        <f t="shared" si="92"/>
        <v>N/A</v>
      </c>
      <c r="AF82" s="361" t="str">
        <f t="shared" si="81"/>
        <v>N/A</v>
      </c>
      <c r="AG82" s="356" t="str">
        <f>IFERROR( VLOOKUP($D82, 'AM23.Param'!$C$61:$Q$114, COLUMNS('AM23.Param'!$C$60:$P$60), FALSE), "N/A")</f>
        <v>N/A</v>
      </c>
      <c r="AH82" s="344" t="str">
        <f t="shared" si="93"/>
        <v>N/A</v>
      </c>
      <c r="AI82" s="361" t="str">
        <f t="shared" si="82"/>
        <v>N/A</v>
      </c>
    </row>
    <row r="83" spans="1:35" x14ac:dyDescent="0.2">
      <c r="A83" s="30">
        <f t="shared" si="83"/>
        <v>6</v>
      </c>
      <c r="B83" s="342">
        <f>'AM23.Entity Input'!D23</f>
        <v>0</v>
      </c>
      <c r="C83" s="343">
        <f>'AM23.Entity Input'!F23</f>
        <v>0</v>
      </c>
      <c r="D83" s="343">
        <f>'AM23.Entity Input'!G23</f>
        <v>0</v>
      </c>
      <c r="E83" s="343">
        <f>'AM23.Entity Input'!P23</f>
        <v>0</v>
      </c>
      <c r="F83" s="343">
        <f>'AM23.Entity Input'!AD23</f>
        <v>0</v>
      </c>
      <c r="G83" s="343">
        <f>'AM23.Entity Input'!AN23</f>
        <v>0</v>
      </c>
      <c r="H83" s="353" t="str">
        <f>IFERROR( VLOOKUP($D83, 'AM23.Param'!$C$61:$Q$114, COLUMNS('AM23.Param'!$C$60:$G$60), FALSE), "N/A")</f>
        <v>N/A</v>
      </c>
      <c r="I83" s="360" t="str">
        <f>IFERROR( VLOOKUP($D83, 'AM23.Param'!$C$61:$Q$114, COLUMNS('AM23.Param'!$C$60:$H$60), FALSE), "N/A")</f>
        <v>N/A</v>
      </c>
      <c r="J83" s="344" t="str">
        <f t="shared" si="84"/>
        <v>N/A</v>
      </c>
      <c r="K83" s="361" t="str">
        <f t="shared" si="85"/>
        <v>N/A</v>
      </c>
      <c r="L83" s="356" t="str">
        <f>IFERROR( VLOOKUP($D83, 'AM23.Param'!$C$61:$Q$114, COLUMNS('AM23.Param'!$C$60:$I$60), FALSE), "N/A")</f>
        <v>N/A</v>
      </c>
      <c r="M83" s="344" t="str">
        <f t="shared" si="86"/>
        <v>N/A</v>
      </c>
      <c r="N83" s="366" t="str">
        <f t="shared" si="75"/>
        <v>N/A</v>
      </c>
      <c r="O83" s="360" t="str">
        <f>IFERROR( VLOOKUP($D83, 'AM23.Param'!$C$61:$Q$114, COLUMNS('AM23.Param'!$C$60:$J$60), FALSE), "N/A")</f>
        <v>N/A</v>
      </c>
      <c r="P83" s="344" t="str">
        <f t="shared" si="87"/>
        <v>N/A</v>
      </c>
      <c r="Q83" s="361" t="str">
        <f t="shared" si="76"/>
        <v>N/A</v>
      </c>
      <c r="R83" s="356" t="str">
        <f>IFERROR( VLOOKUP($D83, 'AM23.Param'!$C$61:$Q$114, COLUMNS('AM23.Param'!$C$60:$K$60), FALSE), "N/A")</f>
        <v>N/A</v>
      </c>
      <c r="S83" s="344" t="str">
        <f t="shared" si="88"/>
        <v>N/A</v>
      </c>
      <c r="T83" s="366">
        <f t="shared" si="77"/>
        <v>0</v>
      </c>
      <c r="U83" s="360" t="str">
        <f>IFERROR( VLOOKUP($D83, 'AM23.Param'!$C$61:$Q$114, COLUMNS('AM23.Param'!$C$60:$L$60), FALSE), "N/A")</f>
        <v>N/A</v>
      </c>
      <c r="V83" s="344" t="str">
        <f t="shared" si="89"/>
        <v>N/A</v>
      </c>
      <c r="W83" s="361" t="str">
        <f t="shared" si="78"/>
        <v>N/A</v>
      </c>
      <c r="X83" s="356" t="str">
        <f>IFERROR( VLOOKUP($D83, 'AM23.Param'!$C$61:$Q$114, COLUMNS('AM23.Param'!$C$60:$M$60), FALSE), "N/A")</f>
        <v>N/A</v>
      </c>
      <c r="Y83" s="344" t="str">
        <f t="shared" si="90"/>
        <v>N/A</v>
      </c>
      <c r="Z83" s="366">
        <f t="shared" si="79"/>
        <v>0</v>
      </c>
      <c r="AA83" s="360" t="str">
        <f>IFERROR( VLOOKUP($D83, 'AM23.Param'!$C$61:$Q$114, COLUMNS('AM23.Param'!$C$60:$N$60), FALSE), "N/A")</f>
        <v>N/A</v>
      </c>
      <c r="AB83" s="344" t="str">
        <f t="shared" si="91"/>
        <v>N/A</v>
      </c>
      <c r="AC83" s="366" t="str">
        <f t="shared" si="80"/>
        <v>N/A</v>
      </c>
      <c r="AD83" s="360" t="str">
        <f>IFERROR( VLOOKUP($D83, 'AM23.Param'!$C$61:$Q$114, COLUMNS('AM23.Param'!$C$60:$O$60), FALSE), "N/A")</f>
        <v>N/A</v>
      </c>
      <c r="AE83" s="344" t="str">
        <f t="shared" si="92"/>
        <v>N/A</v>
      </c>
      <c r="AF83" s="361" t="str">
        <f t="shared" si="81"/>
        <v>N/A</v>
      </c>
      <c r="AG83" s="356" t="str">
        <f>IFERROR( VLOOKUP($D83, 'AM23.Param'!$C$61:$Q$114, COLUMNS('AM23.Param'!$C$60:$P$60), FALSE), "N/A")</f>
        <v>N/A</v>
      </c>
      <c r="AH83" s="344" t="str">
        <f t="shared" si="93"/>
        <v>N/A</v>
      </c>
      <c r="AI83" s="361" t="str">
        <f t="shared" si="82"/>
        <v>N/A</v>
      </c>
    </row>
    <row r="84" spans="1:35" x14ac:dyDescent="0.2">
      <c r="A84" s="30">
        <f t="shared" si="83"/>
        <v>7</v>
      </c>
      <c r="B84" s="342">
        <f>'AM23.Entity Input'!D24</f>
        <v>0</v>
      </c>
      <c r="C84" s="343">
        <f>'AM23.Entity Input'!F24</f>
        <v>0</v>
      </c>
      <c r="D84" s="343">
        <f>'AM23.Entity Input'!G24</f>
        <v>0</v>
      </c>
      <c r="E84" s="343">
        <f>'AM23.Entity Input'!P24</f>
        <v>0</v>
      </c>
      <c r="F84" s="343">
        <f>'AM23.Entity Input'!AD24</f>
        <v>0</v>
      </c>
      <c r="G84" s="343">
        <f>'AM23.Entity Input'!AN24</f>
        <v>0</v>
      </c>
      <c r="H84" s="353" t="str">
        <f>IFERROR( VLOOKUP($D84, 'AM23.Param'!$C$61:$Q$114, COLUMNS('AM23.Param'!$C$60:$G$60), FALSE), "N/A")</f>
        <v>N/A</v>
      </c>
      <c r="I84" s="360" t="str">
        <f>IFERROR( VLOOKUP($D84, 'AM23.Param'!$C$61:$Q$114, COLUMNS('AM23.Param'!$C$60:$H$60), FALSE), "N/A")</f>
        <v>N/A</v>
      </c>
      <c r="J84" s="344" t="str">
        <f t="shared" si="84"/>
        <v>N/A</v>
      </c>
      <c r="K84" s="361" t="str">
        <f t="shared" si="85"/>
        <v>N/A</v>
      </c>
      <c r="L84" s="356" t="str">
        <f>IFERROR( VLOOKUP($D84, 'AM23.Param'!$C$61:$Q$114, COLUMNS('AM23.Param'!$C$60:$I$60), FALSE), "N/A")</f>
        <v>N/A</v>
      </c>
      <c r="M84" s="344" t="str">
        <f t="shared" si="86"/>
        <v>N/A</v>
      </c>
      <c r="N84" s="366" t="str">
        <f t="shared" si="75"/>
        <v>N/A</v>
      </c>
      <c r="O84" s="360" t="str">
        <f>IFERROR( VLOOKUP($D84, 'AM23.Param'!$C$61:$Q$114, COLUMNS('AM23.Param'!$C$60:$J$60), FALSE), "N/A")</f>
        <v>N/A</v>
      </c>
      <c r="P84" s="344" t="str">
        <f t="shared" si="87"/>
        <v>N/A</v>
      </c>
      <c r="Q84" s="361" t="str">
        <f t="shared" si="76"/>
        <v>N/A</v>
      </c>
      <c r="R84" s="356" t="str">
        <f>IFERROR( VLOOKUP($D84, 'AM23.Param'!$C$61:$Q$114, COLUMNS('AM23.Param'!$C$60:$K$60), FALSE), "N/A")</f>
        <v>N/A</v>
      </c>
      <c r="S84" s="344" t="str">
        <f t="shared" si="88"/>
        <v>N/A</v>
      </c>
      <c r="T84" s="366">
        <f t="shared" si="77"/>
        <v>0</v>
      </c>
      <c r="U84" s="360" t="str">
        <f>IFERROR( VLOOKUP($D84, 'AM23.Param'!$C$61:$Q$114, COLUMNS('AM23.Param'!$C$60:$L$60), FALSE), "N/A")</f>
        <v>N/A</v>
      </c>
      <c r="V84" s="344" t="str">
        <f t="shared" si="89"/>
        <v>N/A</v>
      </c>
      <c r="W84" s="361" t="str">
        <f t="shared" si="78"/>
        <v>N/A</v>
      </c>
      <c r="X84" s="356" t="str">
        <f>IFERROR( VLOOKUP($D84, 'AM23.Param'!$C$61:$Q$114, COLUMNS('AM23.Param'!$C$60:$M$60), FALSE), "N/A")</f>
        <v>N/A</v>
      </c>
      <c r="Y84" s="344" t="str">
        <f t="shared" si="90"/>
        <v>N/A</v>
      </c>
      <c r="Z84" s="366">
        <f t="shared" si="79"/>
        <v>0</v>
      </c>
      <c r="AA84" s="360" t="str">
        <f>IFERROR( VLOOKUP($D84, 'AM23.Param'!$C$61:$Q$114, COLUMNS('AM23.Param'!$C$60:$N$60), FALSE), "N/A")</f>
        <v>N/A</v>
      </c>
      <c r="AB84" s="344" t="str">
        <f t="shared" si="91"/>
        <v>N/A</v>
      </c>
      <c r="AC84" s="366" t="str">
        <f t="shared" si="80"/>
        <v>N/A</v>
      </c>
      <c r="AD84" s="360" t="str">
        <f>IFERROR( VLOOKUP($D84, 'AM23.Param'!$C$61:$Q$114, COLUMNS('AM23.Param'!$C$60:$O$60), FALSE), "N/A")</f>
        <v>N/A</v>
      </c>
      <c r="AE84" s="344" t="str">
        <f t="shared" si="92"/>
        <v>N/A</v>
      </c>
      <c r="AF84" s="361" t="str">
        <f t="shared" si="81"/>
        <v>N/A</v>
      </c>
      <c r="AG84" s="356" t="str">
        <f>IFERROR( VLOOKUP($D84, 'AM23.Param'!$C$61:$Q$114, COLUMNS('AM23.Param'!$C$60:$P$60), FALSE), "N/A")</f>
        <v>N/A</v>
      </c>
      <c r="AH84" s="344" t="str">
        <f t="shared" si="93"/>
        <v>N/A</v>
      </c>
      <c r="AI84" s="361" t="str">
        <f t="shared" si="82"/>
        <v>N/A</v>
      </c>
    </row>
    <row r="85" spans="1:35" x14ac:dyDescent="0.2">
      <c r="A85" s="30">
        <f t="shared" si="83"/>
        <v>8</v>
      </c>
      <c r="B85" s="342">
        <f>'AM23.Entity Input'!D25</f>
        <v>0</v>
      </c>
      <c r="C85" s="343">
        <f>'AM23.Entity Input'!F25</f>
        <v>0</v>
      </c>
      <c r="D85" s="343">
        <f>'AM23.Entity Input'!G25</f>
        <v>0</v>
      </c>
      <c r="E85" s="343">
        <f>'AM23.Entity Input'!P25</f>
        <v>0</v>
      </c>
      <c r="F85" s="343">
        <f>'AM23.Entity Input'!AD25</f>
        <v>0</v>
      </c>
      <c r="G85" s="343">
        <f>'AM23.Entity Input'!AN25</f>
        <v>0</v>
      </c>
      <c r="H85" s="353" t="str">
        <f>IFERROR( VLOOKUP($D85, 'AM23.Param'!$C$61:$Q$114, COLUMNS('AM23.Param'!$C$60:$G$60), FALSE), "N/A")</f>
        <v>N/A</v>
      </c>
      <c r="I85" s="360" t="str">
        <f>IFERROR( VLOOKUP($D85, 'AM23.Param'!$C$61:$Q$114, COLUMNS('AM23.Param'!$C$60:$H$60), FALSE), "N/A")</f>
        <v>N/A</v>
      </c>
      <c r="J85" s="344" t="str">
        <f t="shared" si="84"/>
        <v>N/A</v>
      </c>
      <c r="K85" s="361" t="str">
        <f t="shared" si="85"/>
        <v>N/A</v>
      </c>
      <c r="L85" s="356" t="str">
        <f>IFERROR( VLOOKUP($D85, 'AM23.Param'!$C$61:$Q$114, COLUMNS('AM23.Param'!$C$60:$I$60), FALSE), "N/A")</f>
        <v>N/A</v>
      </c>
      <c r="M85" s="344" t="str">
        <f t="shared" si="86"/>
        <v>N/A</v>
      </c>
      <c r="N85" s="366" t="str">
        <f t="shared" si="75"/>
        <v>N/A</v>
      </c>
      <c r="O85" s="360" t="str">
        <f>IFERROR( VLOOKUP($D85, 'AM23.Param'!$C$61:$Q$114, COLUMNS('AM23.Param'!$C$60:$J$60), FALSE), "N/A")</f>
        <v>N/A</v>
      </c>
      <c r="P85" s="344" t="str">
        <f t="shared" si="87"/>
        <v>N/A</v>
      </c>
      <c r="Q85" s="361" t="str">
        <f t="shared" si="76"/>
        <v>N/A</v>
      </c>
      <c r="R85" s="356" t="str">
        <f>IFERROR( VLOOKUP($D85, 'AM23.Param'!$C$61:$Q$114, COLUMNS('AM23.Param'!$C$60:$K$60), FALSE), "N/A")</f>
        <v>N/A</v>
      </c>
      <c r="S85" s="344" t="str">
        <f t="shared" si="88"/>
        <v>N/A</v>
      </c>
      <c r="T85" s="366">
        <f t="shared" si="77"/>
        <v>0</v>
      </c>
      <c r="U85" s="360" t="str">
        <f>IFERROR( VLOOKUP($D85, 'AM23.Param'!$C$61:$Q$114, COLUMNS('AM23.Param'!$C$60:$L$60), FALSE), "N/A")</f>
        <v>N/A</v>
      </c>
      <c r="V85" s="344" t="str">
        <f t="shared" si="89"/>
        <v>N/A</v>
      </c>
      <c r="W85" s="361" t="str">
        <f t="shared" si="78"/>
        <v>N/A</v>
      </c>
      <c r="X85" s="356" t="str">
        <f>IFERROR( VLOOKUP($D85, 'AM23.Param'!$C$61:$Q$114, COLUMNS('AM23.Param'!$C$60:$M$60), FALSE), "N/A")</f>
        <v>N/A</v>
      </c>
      <c r="Y85" s="344" t="str">
        <f t="shared" si="90"/>
        <v>N/A</v>
      </c>
      <c r="Z85" s="366">
        <f t="shared" si="79"/>
        <v>0</v>
      </c>
      <c r="AA85" s="360" t="str">
        <f>IFERROR( VLOOKUP($D85, 'AM23.Param'!$C$61:$Q$114, COLUMNS('AM23.Param'!$C$60:$N$60), FALSE), "N/A")</f>
        <v>N/A</v>
      </c>
      <c r="AB85" s="344" t="str">
        <f t="shared" si="91"/>
        <v>N/A</v>
      </c>
      <c r="AC85" s="366" t="str">
        <f t="shared" si="80"/>
        <v>N/A</v>
      </c>
      <c r="AD85" s="360" t="str">
        <f>IFERROR( VLOOKUP($D85, 'AM23.Param'!$C$61:$Q$114, COLUMNS('AM23.Param'!$C$60:$O$60), FALSE), "N/A")</f>
        <v>N/A</v>
      </c>
      <c r="AE85" s="344" t="str">
        <f t="shared" si="92"/>
        <v>N/A</v>
      </c>
      <c r="AF85" s="361" t="str">
        <f t="shared" si="81"/>
        <v>N/A</v>
      </c>
      <c r="AG85" s="356" t="str">
        <f>IFERROR( VLOOKUP($D85, 'AM23.Param'!$C$61:$Q$114, COLUMNS('AM23.Param'!$C$60:$P$60), FALSE), "N/A")</f>
        <v>N/A</v>
      </c>
      <c r="AH85" s="344" t="str">
        <f t="shared" si="93"/>
        <v>N/A</v>
      </c>
      <c r="AI85" s="361" t="str">
        <f t="shared" si="82"/>
        <v>N/A</v>
      </c>
    </row>
    <row r="86" spans="1:35" x14ac:dyDescent="0.2">
      <c r="A86" s="30">
        <f t="shared" si="83"/>
        <v>9</v>
      </c>
      <c r="B86" s="342">
        <f>'AM23.Entity Input'!D26</f>
        <v>0</v>
      </c>
      <c r="C86" s="343">
        <f>'AM23.Entity Input'!F26</f>
        <v>0</v>
      </c>
      <c r="D86" s="343">
        <f>'AM23.Entity Input'!G26</f>
        <v>0</v>
      </c>
      <c r="E86" s="343">
        <f>'AM23.Entity Input'!P26</f>
        <v>0</v>
      </c>
      <c r="F86" s="343">
        <f>'AM23.Entity Input'!AD26</f>
        <v>0</v>
      </c>
      <c r="G86" s="343">
        <f>'AM23.Entity Input'!AN26</f>
        <v>0</v>
      </c>
      <c r="H86" s="353" t="str">
        <f>IFERROR( VLOOKUP($D86, 'AM23.Param'!$C$61:$Q$114, COLUMNS('AM23.Param'!$C$60:$G$60), FALSE), "N/A")</f>
        <v>N/A</v>
      </c>
      <c r="I86" s="360" t="str">
        <f>IFERROR( VLOOKUP($D86, 'AM23.Param'!$C$61:$Q$114, COLUMNS('AM23.Param'!$C$60:$H$60), FALSE), "N/A")</f>
        <v>N/A</v>
      </c>
      <c r="J86" s="344" t="str">
        <f t="shared" si="84"/>
        <v>N/A</v>
      </c>
      <c r="K86" s="361" t="str">
        <f t="shared" si="85"/>
        <v>N/A</v>
      </c>
      <c r="L86" s="356" t="str">
        <f>IFERROR( VLOOKUP($D86, 'AM23.Param'!$C$61:$Q$114, COLUMNS('AM23.Param'!$C$60:$I$60), FALSE), "N/A")</f>
        <v>N/A</v>
      </c>
      <c r="M86" s="344" t="str">
        <f t="shared" si="86"/>
        <v>N/A</v>
      </c>
      <c r="N86" s="366" t="str">
        <f t="shared" si="75"/>
        <v>N/A</v>
      </c>
      <c r="O86" s="360" t="str">
        <f>IFERROR( VLOOKUP($D86, 'AM23.Param'!$C$61:$Q$114, COLUMNS('AM23.Param'!$C$60:$J$60), FALSE), "N/A")</f>
        <v>N/A</v>
      </c>
      <c r="P86" s="344" t="str">
        <f t="shared" si="87"/>
        <v>N/A</v>
      </c>
      <c r="Q86" s="361" t="str">
        <f t="shared" si="76"/>
        <v>N/A</v>
      </c>
      <c r="R86" s="356" t="str">
        <f>IFERROR( VLOOKUP($D86, 'AM23.Param'!$C$61:$Q$114, COLUMNS('AM23.Param'!$C$60:$K$60), FALSE), "N/A")</f>
        <v>N/A</v>
      </c>
      <c r="S86" s="344" t="str">
        <f t="shared" si="88"/>
        <v>N/A</v>
      </c>
      <c r="T86" s="366">
        <f t="shared" si="77"/>
        <v>0</v>
      </c>
      <c r="U86" s="360" t="str">
        <f>IFERROR( VLOOKUP($D86, 'AM23.Param'!$C$61:$Q$114, COLUMNS('AM23.Param'!$C$60:$L$60), FALSE), "N/A")</f>
        <v>N/A</v>
      </c>
      <c r="V86" s="344" t="str">
        <f t="shared" si="89"/>
        <v>N/A</v>
      </c>
      <c r="W86" s="361" t="str">
        <f t="shared" si="78"/>
        <v>N/A</v>
      </c>
      <c r="X86" s="356" t="str">
        <f>IFERROR( VLOOKUP($D86, 'AM23.Param'!$C$61:$Q$114, COLUMNS('AM23.Param'!$C$60:$M$60), FALSE), "N/A")</f>
        <v>N/A</v>
      </c>
      <c r="Y86" s="344" t="str">
        <f t="shared" si="90"/>
        <v>N/A</v>
      </c>
      <c r="Z86" s="366">
        <f t="shared" si="79"/>
        <v>0</v>
      </c>
      <c r="AA86" s="360" t="str">
        <f>IFERROR( VLOOKUP($D86, 'AM23.Param'!$C$61:$Q$114, COLUMNS('AM23.Param'!$C$60:$N$60), FALSE), "N/A")</f>
        <v>N/A</v>
      </c>
      <c r="AB86" s="344" t="str">
        <f t="shared" si="91"/>
        <v>N/A</v>
      </c>
      <c r="AC86" s="366" t="str">
        <f t="shared" si="80"/>
        <v>N/A</v>
      </c>
      <c r="AD86" s="360" t="str">
        <f>IFERROR( VLOOKUP($D86, 'AM23.Param'!$C$61:$Q$114, COLUMNS('AM23.Param'!$C$60:$O$60), FALSE), "N/A")</f>
        <v>N/A</v>
      </c>
      <c r="AE86" s="344" t="str">
        <f t="shared" si="92"/>
        <v>N/A</v>
      </c>
      <c r="AF86" s="361" t="str">
        <f t="shared" si="81"/>
        <v>N/A</v>
      </c>
      <c r="AG86" s="356" t="str">
        <f>IFERROR( VLOOKUP($D86, 'AM23.Param'!$C$61:$Q$114, COLUMNS('AM23.Param'!$C$60:$P$60), FALSE), "N/A")</f>
        <v>N/A</v>
      </c>
      <c r="AH86" s="344" t="str">
        <f t="shared" si="93"/>
        <v>N/A</v>
      </c>
      <c r="AI86" s="361" t="str">
        <f t="shared" si="82"/>
        <v>N/A</v>
      </c>
    </row>
    <row r="87" spans="1:35" x14ac:dyDescent="0.2">
      <c r="A87" s="30">
        <f t="shared" si="83"/>
        <v>10</v>
      </c>
      <c r="B87" s="342">
        <f>'AM23.Entity Input'!D27</f>
        <v>0</v>
      </c>
      <c r="C87" s="343">
        <f>'AM23.Entity Input'!F27</f>
        <v>0</v>
      </c>
      <c r="D87" s="343">
        <f>'AM23.Entity Input'!G27</f>
        <v>0</v>
      </c>
      <c r="E87" s="343">
        <f>'AM23.Entity Input'!P27</f>
        <v>0</v>
      </c>
      <c r="F87" s="343">
        <f>'AM23.Entity Input'!AD27</f>
        <v>0</v>
      </c>
      <c r="G87" s="343">
        <f>'AM23.Entity Input'!AN27</f>
        <v>0</v>
      </c>
      <c r="H87" s="353" t="str">
        <f>IFERROR( VLOOKUP($D87, 'AM23.Param'!$C$61:$Q$114, COLUMNS('AM23.Param'!$C$60:$G$60), FALSE), "N/A")</f>
        <v>N/A</v>
      </c>
      <c r="I87" s="360" t="str">
        <f>IFERROR( VLOOKUP($D87, 'AM23.Param'!$C$61:$Q$114, COLUMNS('AM23.Param'!$C$60:$H$60), FALSE), "N/A")</f>
        <v>N/A</v>
      </c>
      <c r="J87" s="344" t="str">
        <f t="shared" si="84"/>
        <v>N/A</v>
      </c>
      <c r="K87" s="361" t="str">
        <f t="shared" si="85"/>
        <v>N/A</v>
      </c>
      <c r="L87" s="356" t="str">
        <f>IFERROR( VLOOKUP($D87, 'AM23.Param'!$C$61:$Q$114, COLUMNS('AM23.Param'!$C$60:$I$60), FALSE), "N/A")</f>
        <v>N/A</v>
      </c>
      <c r="M87" s="344" t="str">
        <f t="shared" si="86"/>
        <v>N/A</v>
      </c>
      <c r="N87" s="366" t="str">
        <f t="shared" si="75"/>
        <v>N/A</v>
      </c>
      <c r="O87" s="360" t="str">
        <f>IFERROR( VLOOKUP($D87, 'AM23.Param'!$C$61:$Q$114, COLUMNS('AM23.Param'!$C$60:$J$60), FALSE), "N/A")</f>
        <v>N/A</v>
      </c>
      <c r="P87" s="344" t="str">
        <f t="shared" si="87"/>
        <v>N/A</v>
      </c>
      <c r="Q87" s="361" t="str">
        <f t="shared" si="76"/>
        <v>N/A</v>
      </c>
      <c r="R87" s="356" t="str">
        <f>IFERROR( VLOOKUP($D87, 'AM23.Param'!$C$61:$Q$114, COLUMNS('AM23.Param'!$C$60:$K$60), FALSE), "N/A")</f>
        <v>N/A</v>
      </c>
      <c r="S87" s="344" t="str">
        <f t="shared" si="88"/>
        <v>N/A</v>
      </c>
      <c r="T87" s="366">
        <f t="shared" si="77"/>
        <v>0</v>
      </c>
      <c r="U87" s="360" t="str">
        <f>IFERROR( VLOOKUP($D87, 'AM23.Param'!$C$61:$Q$114, COLUMNS('AM23.Param'!$C$60:$L$60), FALSE), "N/A")</f>
        <v>N/A</v>
      </c>
      <c r="V87" s="344" t="str">
        <f t="shared" si="89"/>
        <v>N/A</v>
      </c>
      <c r="W87" s="361" t="str">
        <f t="shared" si="78"/>
        <v>N/A</v>
      </c>
      <c r="X87" s="356" t="str">
        <f>IFERROR( VLOOKUP($D87, 'AM23.Param'!$C$61:$Q$114, COLUMNS('AM23.Param'!$C$60:$M$60), FALSE), "N/A")</f>
        <v>N/A</v>
      </c>
      <c r="Y87" s="344" t="str">
        <f t="shared" si="90"/>
        <v>N/A</v>
      </c>
      <c r="Z87" s="366">
        <f t="shared" si="79"/>
        <v>0</v>
      </c>
      <c r="AA87" s="360" t="str">
        <f>IFERROR( VLOOKUP($D87, 'AM23.Param'!$C$61:$Q$114, COLUMNS('AM23.Param'!$C$60:$N$60), FALSE), "N/A")</f>
        <v>N/A</v>
      </c>
      <c r="AB87" s="344" t="str">
        <f t="shared" si="91"/>
        <v>N/A</v>
      </c>
      <c r="AC87" s="366" t="str">
        <f t="shared" si="80"/>
        <v>N/A</v>
      </c>
      <c r="AD87" s="360" t="str">
        <f>IFERROR( VLOOKUP($D87, 'AM23.Param'!$C$61:$Q$114, COLUMNS('AM23.Param'!$C$60:$O$60), FALSE), "N/A")</f>
        <v>N/A</v>
      </c>
      <c r="AE87" s="344" t="str">
        <f t="shared" si="92"/>
        <v>N/A</v>
      </c>
      <c r="AF87" s="361" t="str">
        <f t="shared" si="81"/>
        <v>N/A</v>
      </c>
      <c r="AG87" s="356" t="str">
        <f>IFERROR( VLOOKUP($D87, 'AM23.Param'!$C$61:$Q$114, COLUMNS('AM23.Param'!$C$60:$P$60), FALSE), "N/A")</f>
        <v>N/A</v>
      </c>
      <c r="AH87" s="344" t="str">
        <f t="shared" si="93"/>
        <v>N/A</v>
      </c>
      <c r="AI87" s="361" t="str">
        <f t="shared" si="82"/>
        <v>N/A</v>
      </c>
    </row>
    <row r="88" spans="1:35" x14ac:dyDescent="0.2">
      <c r="A88" s="30">
        <f t="shared" si="83"/>
        <v>11</v>
      </c>
      <c r="B88" s="342">
        <f>'AM23.Entity Input'!D28</f>
        <v>0</v>
      </c>
      <c r="C88" s="343">
        <f>'AM23.Entity Input'!F28</f>
        <v>0</v>
      </c>
      <c r="D88" s="343">
        <f>'AM23.Entity Input'!G28</f>
        <v>0</v>
      </c>
      <c r="E88" s="343">
        <f>'AM23.Entity Input'!P28</f>
        <v>0</v>
      </c>
      <c r="F88" s="343">
        <f>'AM23.Entity Input'!AD28</f>
        <v>0</v>
      </c>
      <c r="G88" s="343">
        <f>'AM23.Entity Input'!AN28</f>
        <v>0</v>
      </c>
      <c r="H88" s="353" t="str">
        <f>IFERROR( VLOOKUP($D88, 'AM23.Param'!$C$61:$Q$114, COLUMNS('AM23.Param'!$C$60:$G$60), FALSE), "N/A")</f>
        <v>N/A</v>
      </c>
      <c r="I88" s="360" t="str">
        <f>IFERROR( VLOOKUP($D88, 'AM23.Param'!$C$61:$Q$114, COLUMNS('AM23.Param'!$C$60:$H$60), FALSE), "N/A")</f>
        <v>N/A</v>
      </c>
      <c r="J88" s="344" t="str">
        <f t="shared" si="84"/>
        <v>N/A</v>
      </c>
      <c r="K88" s="361" t="str">
        <f t="shared" si="85"/>
        <v>N/A</v>
      </c>
      <c r="L88" s="356" t="str">
        <f>IFERROR( VLOOKUP($D88, 'AM23.Param'!$C$61:$Q$114, COLUMNS('AM23.Param'!$C$60:$I$60), FALSE), "N/A")</f>
        <v>N/A</v>
      </c>
      <c r="M88" s="344" t="str">
        <f t="shared" si="86"/>
        <v>N/A</v>
      </c>
      <c r="N88" s="366" t="str">
        <f t="shared" si="75"/>
        <v>N/A</v>
      </c>
      <c r="O88" s="360" t="str">
        <f>IFERROR( VLOOKUP($D88, 'AM23.Param'!$C$61:$Q$114, COLUMNS('AM23.Param'!$C$60:$J$60), FALSE), "N/A")</f>
        <v>N/A</v>
      </c>
      <c r="P88" s="344" t="str">
        <f t="shared" si="87"/>
        <v>N/A</v>
      </c>
      <c r="Q88" s="361" t="str">
        <f t="shared" si="76"/>
        <v>N/A</v>
      </c>
      <c r="R88" s="356" t="str">
        <f>IFERROR( VLOOKUP($D88, 'AM23.Param'!$C$61:$Q$114, COLUMNS('AM23.Param'!$C$60:$K$60), FALSE), "N/A")</f>
        <v>N/A</v>
      </c>
      <c r="S88" s="344" t="str">
        <f t="shared" si="88"/>
        <v>N/A</v>
      </c>
      <c r="T88" s="366">
        <f t="shared" si="77"/>
        <v>0</v>
      </c>
      <c r="U88" s="360" t="str">
        <f>IFERROR( VLOOKUP($D88, 'AM23.Param'!$C$61:$Q$114, COLUMNS('AM23.Param'!$C$60:$L$60), FALSE), "N/A")</f>
        <v>N/A</v>
      </c>
      <c r="V88" s="344" t="str">
        <f t="shared" si="89"/>
        <v>N/A</v>
      </c>
      <c r="W88" s="361" t="str">
        <f t="shared" si="78"/>
        <v>N/A</v>
      </c>
      <c r="X88" s="356" t="str">
        <f>IFERROR( VLOOKUP($D88, 'AM23.Param'!$C$61:$Q$114, COLUMNS('AM23.Param'!$C$60:$M$60), FALSE), "N/A")</f>
        <v>N/A</v>
      </c>
      <c r="Y88" s="344" t="str">
        <f t="shared" si="90"/>
        <v>N/A</v>
      </c>
      <c r="Z88" s="366">
        <f t="shared" si="79"/>
        <v>0</v>
      </c>
      <c r="AA88" s="360" t="str">
        <f>IFERROR( VLOOKUP($D88, 'AM23.Param'!$C$61:$Q$114, COLUMNS('AM23.Param'!$C$60:$N$60), FALSE), "N/A")</f>
        <v>N/A</v>
      </c>
      <c r="AB88" s="344" t="str">
        <f t="shared" si="91"/>
        <v>N/A</v>
      </c>
      <c r="AC88" s="366" t="str">
        <f t="shared" si="80"/>
        <v>N/A</v>
      </c>
      <c r="AD88" s="360" t="str">
        <f>IFERROR( VLOOKUP($D88, 'AM23.Param'!$C$61:$Q$114, COLUMNS('AM23.Param'!$C$60:$O$60), FALSE), "N/A")</f>
        <v>N/A</v>
      </c>
      <c r="AE88" s="344" t="str">
        <f t="shared" si="92"/>
        <v>N/A</v>
      </c>
      <c r="AF88" s="361" t="str">
        <f t="shared" si="81"/>
        <v>N/A</v>
      </c>
      <c r="AG88" s="356" t="str">
        <f>IFERROR( VLOOKUP($D88, 'AM23.Param'!$C$61:$Q$114, COLUMNS('AM23.Param'!$C$60:$P$60), FALSE), "N/A")</f>
        <v>N/A</v>
      </c>
      <c r="AH88" s="344" t="str">
        <f t="shared" si="93"/>
        <v>N/A</v>
      </c>
      <c r="AI88" s="361" t="str">
        <f t="shared" si="82"/>
        <v>N/A</v>
      </c>
    </row>
    <row r="89" spans="1:35" x14ac:dyDescent="0.2">
      <c r="A89" s="30">
        <f t="shared" si="83"/>
        <v>12</v>
      </c>
      <c r="B89" s="342">
        <f>'AM23.Entity Input'!D29</f>
        <v>0</v>
      </c>
      <c r="C89" s="343">
        <f>'AM23.Entity Input'!F29</f>
        <v>0</v>
      </c>
      <c r="D89" s="343">
        <f>'AM23.Entity Input'!G29</f>
        <v>0</v>
      </c>
      <c r="E89" s="343">
        <f>'AM23.Entity Input'!P29</f>
        <v>0</v>
      </c>
      <c r="F89" s="343">
        <f>'AM23.Entity Input'!AD29</f>
        <v>0</v>
      </c>
      <c r="G89" s="343">
        <f>'AM23.Entity Input'!AN29</f>
        <v>0</v>
      </c>
      <c r="H89" s="353" t="str">
        <f>IFERROR( VLOOKUP($D89, 'AM23.Param'!$C$61:$Q$114, COLUMNS('AM23.Param'!$C$60:$G$60), FALSE), "N/A")</f>
        <v>N/A</v>
      </c>
      <c r="I89" s="360" t="str">
        <f>IFERROR( VLOOKUP($D89, 'AM23.Param'!$C$61:$Q$114, COLUMNS('AM23.Param'!$C$60:$H$60), FALSE), "N/A")</f>
        <v>N/A</v>
      </c>
      <c r="J89" s="344" t="str">
        <f t="shared" si="84"/>
        <v>N/A</v>
      </c>
      <c r="K89" s="361" t="str">
        <f t="shared" si="85"/>
        <v>N/A</v>
      </c>
      <c r="L89" s="356" t="str">
        <f>IFERROR( VLOOKUP($D89, 'AM23.Param'!$C$61:$Q$114, COLUMNS('AM23.Param'!$C$60:$I$60), FALSE), "N/A")</f>
        <v>N/A</v>
      </c>
      <c r="M89" s="344" t="str">
        <f t="shared" si="86"/>
        <v>N/A</v>
      </c>
      <c r="N89" s="366" t="str">
        <f t="shared" si="75"/>
        <v>N/A</v>
      </c>
      <c r="O89" s="360" t="str">
        <f>IFERROR( VLOOKUP($D89, 'AM23.Param'!$C$61:$Q$114, COLUMNS('AM23.Param'!$C$60:$J$60), FALSE), "N/A")</f>
        <v>N/A</v>
      </c>
      <c r="P89" s="344" t="str">
        <f t="shared" si="87"/>
        <v>N/A</v>
      </c>
      <c r="Q89" s="361" t="str">
        <f t="shared" si="76"/>
        <v>N/A</v>
      </c>
      <c r="R89" s="356" t="str">
        <f>IFERROR( VLOOKUP($D89, 'AM23.Param'!$C$61:$Q$114, COLUMNS('AM23.Param'!$C$60:$K$60), FALSE), "N/A")</f>
        <v>N/A</v>
      </c>
      <c r="S89" s="344" t="str">
        <f t="shared" si="88"/>
        <v>N/A</v>
      </c>
      <c r="T89" s="366">
        <f t="shared" si="77"/>
        <v>0</v>
      </c>
      <c r="U89" s="360" t="str">
        <f>IFERROR( VLOOKUP($D89, 'AM23.Param'!$C$61:$Q$114, COLUMNS('AM23.Param'!$C$60:$L$60), FALSE), "N/A")</f>
        <v>N/A</v>
      </c>
      <c r="V89" s="344" t="str">
        <f t="shared" si="89"/>
        <v>N/A</v>
      </c>
      <c r="W89" s="361" t="str">
        <f t="shared" si="78"/>
        <v>N/A</v>
      </c>
      <c r="X89" s="356" t="str">
        <f>IFERROR( VLOOKUP($D89, 'AM23.Param'!$C$61:$Q$114, COLUMNS('AM23.Param'!$C$60:$M$60), FALSE), "N/A")</f>
        <v>N/A</v>
      </c>
      <c r="Y89" s="344" t="str">
        <f t="shared" si="90"/>
        <v>N/A</v>
      </c>
      <c r="Z89" s="366">
        <f t="shared" si="79"/>
        <v>0</v>
      </c>
      <c r="AA89" s="360" t="str">
        <f>IFERROR( VLOOKUP($D89, 'AM23.Param'!$C$61:$Q$114, COLUMNS('AM23.Param'!$C$60:$N$60), FALSE), "N/A")</f>
        <v>N/A</v>
      </c>
      <c r="AB89" s="344" t="str">
        <f t="shared" si="91"/>
        <v>N/A</v>
      </c>
      <c r="AC89" s="366" t="str">
        <f t="shared" si="80"/>
        <v>N/A</v>
      </c>
      <c r="AD89" s="360" t="str">
        <f>IFERROR( VLOOKUP($D89, 'AM23.Param'!$C$61:$Q$114, COLUMNS('AM23.Param'!$C$60:$O$60), FALSE), "N/A")</f>
        <v>N/A</v>
      </c>
      <c r="AE89" s="344" t="str">
        <f t="shared" si="92"/>
        <v>N/A</v>
      </c>
      <c r="AF89" s="361" t="str">
        <f t="shared" si="81"/>
        <v>N/A</v>
      </c>
      <c r="AG89" s="356" t="str">
        <f>IFERROR( VLOOKUP($D89, 'AM23.Param'!$C$61:$Q$114, COLUMNS('AM23.Param'!$C$60:$P$60), FALSE), "N/A")</f>
        <v>N/A</v>
      </c>
      <c r="AH89" s="344" t="str">
        <f t="shared" si="93"/>
        <v>N/A</v>
      </c>
      <c r="AI89" s="361" t="str">
        <f t="shared" si="82"/>
        <v>N/A</v>
      </c>
    </row>
    <row r="90" spans="1:35" x14ac:dyDescent="0.2">
      <c r="A90" s="30">
        <f t="shared" si="83"/>
        <v>13</v>
      </c>
      <c r="B90" s="342">
        <f>'AM23.Entity Input'!D30</f>
        <v>0</v>
      </c>
      <c r="C90" s="343">
        <f>'AM23.Entity Input'!F30</f>
        <v>0</v>
      </c>
      <c r="D90" s="343">
        <f>'AM23.Entity Input'!G30</f>
        <v>0</v>
      </c>
      <c r="E90" s="343">
        <f>'AM23.Entity Input'!P30</f>
        <v>0</v>
      </c>
      <c r="F90" s="343">
        <f>'AM23.Entity Input'!AD30</f>
        <v>0</v>
      </c>
      <c r="G90" s="343">
        <f>'AM23.Entity Input'!AN30</f>
        <v>0</v>
      </c>
      <c r="H90" s="353" t="str">
        <f>IFERROR( VLOOKUP($D90, 'AM23.Param'!$C$61:$Q$114, COLUMNS('AM23.Param'!$C$60:$G$60), FALSE), "N/A")</f>
        <v>N/A</v>
      </c>
      <c r="I90" s="360" t="str">
        <f>IFERROR( VLOOKUP($D90, 'AM23.Param'!$C$61:$Q$114, COLUMNS('AM23.Param'!$C$60:$H$60), FALSE), "N/A")</f>
        <v>N/A</v>
      </c>
      <c r="J90" s="344" t="str">
        <f t="shared" si="84"/>
        <v>N/A</v>
      </c>
      <c r="K90" s="361" t="str">
        <f t="shared" si="85"/>
        <v>N/A</v>
      </c>
      <c r="L90" s="356" t="str">
        <f>IFERROR( VLOOKUP($D90, 'AM23.Param'!$C$61:$Q$114, COLUMNS('AM23.Param'!$C$60:$I$60), FALSE), "N/A")</f>
        <v>N/A</v>
      </c>
      <c r="M90" s="344" t="str">
        <f t="shared" si="86"/>
        <v>N/A</v>
      </c>
      <c r="N90" s="366" t="str">
        <f t="shared" si="75"/>
        <v>N/A</v>
      </c>
      <c r="O90" s="360" t="str">
        <f>IFERROR( VLOOKUP($D90, 'AM23.Param'!$C$61:$Q$114, COLUMNS('AM23.Param'!$C$60:$J$60), FALSE), "N/A")</f>
        <v>N/A</v>
      </c>
      <c r="P90" s="344" t="str">
        <f t="shared" si="87"/>
        <v>N/A</v>
      </c>
      <c r="Q90" s="361" t="str">
        <f t="shared" si="76"/>
        <v>N/A</v>
      </c>
      <c r="R90" s="356" t="str">
        <f>IFERROR( VLOOKUP($D90, 'AM23.Param'!$C$61:$Q$114, COLUMNS('AM23.Param'!$C$60:$K$60), FALSE), "N/A")</f>
        <v>N/A</v>
      </c>
      <c r="S90" s="344" t="str">
        <f t="shared" si="88"/>
        <v>N/A</v>
      </c>
      <c r="T90" s="366">
        <f t="shared" si="77"/>
        <v>0</v>
      </c>
      <c r="U90" s="360" t="str">
        <f>IFERROR( VLOOKUP($D90, 'AM23.Param'!$C$61:$Q$114, COLUMNS('AM23.Param'!$C$60:$L$60), FALSE), "N/A")</f>
        <v>N/A</v>
      </c>
      <c r="V90" s="344" t="str">
        <f t="shared" si="89"/>
        <v>N/A</v>
      </c>
      <c r="W90" s="361" t="str">
        <f t="shared" si="78"/>
        <v>N/A</v>
      </c>
      <c r="X90" s="356" t="str">
        <f>IFERROR( VLOOKUP($D90, 'AM23.Param'!$C$61:$Q$114, COLUMNS('AM23.Param'!$C$60:$M$60), FALSE), "N/A")</f>
        <v>N/A</v>
      </c>
      <c r="Y90" s="344" t="str">
        <f t="shared" si="90"/>
        <v>N/A</v>
      </c>
      <c r="Z90" s="366">
        <f t="shared" si="79"/>
        <v>0</v>
      </c>
      <c r="AA90" s="360" t="str">
        <f>IFERROR( VLOOKUP($D90, 'AM23.Param'!$C$61:$Q$114, COLUMNS('AM23.Param'!$C$60:$N$60), FALSE), "N/A")</f>
        <v>N/A</v>
      </c>
      <c r="AB90" s="344" t="str">
        <f t="shared" si="91"/>
        <v>N/A</v>
      </c>
      <c r="AC90" s="366" t="str">
        <f t="shared" si="80"/>
        <v>N/A</v>
      </c>
      <c r="AD90" s="360" t="str">
        <f>IFERROR( VLOOKUP($D90, 'AM23.Param'!$C$61:$Q$114, COLUMNS('AM23.Param'!$C$60:$O$60), FALSE), "N/A")</f>
        <v>N/A</v>
      </c>
      <c r="AE90" s="344" t="str">
        <f t="shared" si="92"/>
        <v>N/A</v>
      </c>
      <c r="AF90" s="361" t="str">
        <f t="shared" si="81"/>
        <v>N/A</v>
      </c>
      <c r="AG90" s="356" t="str">
        <f>IFERROR( VLOOKUP($D90, 'AM23.Param'!$C$61:$Q$114, COLUMNS('AM23.Param'!$C$60:$P$60), FALSE), "N/A")</f>
        <v>N/A</v>
      </c>
      <c r="AH90" s="344" t="str">
        <f t="shared" si="93"/>
        <v>N/A</v>
      </c>
      <c r="AI90" s="361" t="str">
        <f t="shared" si="82"/>
        <v>N/A</v>
      </c>
    </row>
    <row r="91" spans="1:35" x14ac:dyDescent="0.2">
      <c r="A91" s="30">
        <f t="shared" si="83"/>
        <v>14</v>
      </c>
      <c r="B91" s="342">
        <f>'AM23.Entity Input'!D31</f>
        <v>0</v>
      </c>
      <c r="C91" s="343">
        <f>'AM23.Entity Input'!F31</f>
        <v>0</v>
      </c>
      <c r="D91" s="343">
        <f>'AM23.Entity Input'!G31</f>
        <v>0</v>
      </c>
      <c r="E91" s="343">
        <f>'AM23.Entity Input'!P31</f>
        <v>0</v>
      </c>
      <c r="F91" s="343">
        <f>'AM23.Entity Input'!AD31</f>
        <v>0</v>
      </c>
      <c r="G91" s="343">
        <f>'AM23.Entity Input'!AN31</f>
        <v>0</v>
      </c>
      <c r="H91" s="353" t="str">
        <f>IFERROR( VLOOKUP($D91, 'AM23.Param'!$C$61:$Q$114, COLUMNS('AM23.Param'!$C$60:$G$60), FALSE), "N/A")</f>
        <v>N/A</v>
      </c>
      <c r="I91" s="360" t="str">
        <f>IFERROR( VLOOKUP($D91, 'AM23.Param'!$C$61:$Q$114, COLUMNS('AM23.Param'!$C$60:$H$60), FALSE), "N/A")</f>
        <v>N/A</v>
      </c>
      <c r="J91" s="344" t="str">
        <f t="shared" si="84"/>
        <v>N/A</v>
      </c>
      <c r="K91" s="361" t="str">
        <f t="shared" si="85"/>
        <v>N/A</v>
      </c>
      <c r="L91" s="356" t="str">
        <f>IFERROR( VLOOKUP($D91, 'AM23.Param'!$C$61:$Q$114, COLUMNS('AM23.Param'!$C$60:$I$60), FALSE), "N/A")</f>
        <v>N/A</v>
      </c>
      <c r="M91" s="344" t="str">
        <f t="shared" si="86"/>
        <v>N/A</v>
      </c>
      <c r="N91" s="366" t="str">
        <f t="shared" si="75"/>
        <v>N/A</v>
      </c>
      <c r="O91" s="360" t="str">
        <f>IFERROR( VLOOKUP($D91, 'AM23.Param'!$C$61:$Q$114, COLUMNS('AM23.Param'!$C$60:$J$60), FALSE), "N/A")</f>
        <v>N/A</v>
      </c>
      <c r="P91" s="344" t="str">
        <f t="shared" si="87"/>
        <v>N/A</v>
      </c>
      <c r="Q91" s="361" t="str">
        <f t="shared" si="76"/>
        <v>N/A</v>
      </c>
      <c r="R91" s="356" t="str">
        <f>IFERROR( VLOOKUP($D91, 'AM23.Param'!$C$61:$Q$114, COLUMNS('AM23.Param'!$C$60:$K$60), FALSE), "N/A")</f>
        <v>N/A</v>
      </c>
      <c r="S91" s="344" t="str">
        <f t="shared" si="88"/>
        <v>N/A</v>
      </c>
      <c r="T91" s="366">
        <f t="shared" si="77"/>
        <v>0</v>
      </c>
      <c r="U91" s="360" t="str">
        <f>IFERROR( VLOOKUP($D91, 'AM23.Param'!$C$61:$Q$114, COLUMNS('AM23.Param'!$C$60:$L$60), FALSE), "N/A")</f>
        <v>N/A</v>
      </c>
      <c r="V91" s="344" t="str">
        <f t="shared" si="89"/>
        <v>N/A</v>
      </c>
      <c r="W91" s="361" t="str">
        <f t="shared" si="78"/>
        <v>N/A</v>
      </c>
      <c r="X91" s="356" t="str">
        <f>IFERROR( VLOOKUP($D91, 'AM23.Param'!$C$61:$Q$114, COLUMNS('AM23.Param'!$C$60:$M$60), FALSE), "N/A")</f>
        <v>N/A</v>
      </c>
      <c r="Y91" s="344" t="str">
        <f t="shared" si="90"/>
        <v>N/A</v>
      </c>
      <c r="Z91" s="366">
        <f t="shared" si="79"/>
        <v>0</v>
      </c>
      <c r="AA91" s="360" t="str">
        <f>IFERROR( VLOOKUP($D91, 'AM23.Param'!$C$61:$Q$114, COLUMNS('AM23.Param'!$C$60:$N$60), FALSE), "N/A")</f>
        <v>N/A</v>
      </c>
      <c r="AB91" s="344" t="str">
        <f t="shared" si="91"/>
        <v>N/A</v>
      </c>
      <c r="AC91" s="366" t="str">
        <f t="shared" si="80"/>
        <v>N/A</v>
      </c>
      <c r="AD91" s="360" t="str">
        <f>IFERROR( VLOOKUP($D91, 'AM23.Param'!$C$61:$Q$114, COLUMNS('AM23.Param'!$C$60:$O$60), FALSE), "N/A")</f>
        <v>N/A</v>
      </c>
      <c r="AE91" s="344" t="str">
        <f t="shared" si="92"/>
        <v>N/A</v>
      </c>
      <c r="AF91" s="361" t="str">
        <f t="shared" si="81"/>
        <v>N/A</v>
      </c>
      <c r="AG91" s="356" t="str">
        <f>IFERROR( VLOOKUP($D91, 'AM23.Param'!$C$61:$Q$114, COLUMNS('AM23.Param'!$C$60:$P$60), FALSE), "N/A")</f>
        <v>N/A</v>
      </c>
      <c r="AH91" s="344" t="str">
        <f t="shared" si="93"/>
        <v>N/A</v>
      </c>
      <c r="AI91" s="361" t="str">
        <f t="shared" si="82"/>
        <v>N/A</v>
      </c>
    </row>
    <row r="92" spans="1:35" x14ac:dyDescent="0.2">
      <c r="A92" s="30">
        <f t="shared" si="83"/>
        <v>15</v>
      </c>
      <c r="B92" s="342">
        <f>'AM23.Entity Input'!D32</f>
        <v>0</v>
      </c>
      <c r="C92" s="343">
        <f>'AM23.Entity Input'!F32</f>
        <v>0</v>
      </c>
      <c r="D92" s="343">
        <f>'AM23.Entity Input'!G32</f>
        <v>0</v>
      </c>
      <c r="E92" s="343">
        <f>'AM23.Entity Input'!P32</f>
        <v>0</v>
      </c>
      <c r="F92" s="343">
        <f>'AM23.Entity Input'!AD32</f>
        <v>0</v>
      </c>
      <c r="G92" s="343">
        <f>'AM23.Entity Input'!AN32</f>
        <v>0</v>
      </c>
      <c r="H92" s="353" t="str">
        <f>IFERROR( VLOOKUP($D92, 'AM23.Param'!$C$61:$Q$114, COLUMNS('AM23.Param'!$C$60:$G$60), FALSE), "N/A")</f>
        <v>N/A</v>
      </c>
      <c r="I92" s="360" t="str">
        <f>IFERROR( VLOOKUP($D92, 'AM23.Param'!$C$61:$Q$114, COLUMNS('AM23.Param'!$C$60:$H$60), FALSE), "N/A")</f>
        <v>N/A</v>
      </c>
      <c r="J92" s="344" t="str">
        <f t="shared" si="84"/>
        <v>N/A</v>
      </c>
      <c r="K92" s="361" t="str">
        <f t="shared" si="85"/>
        <v>N/A</v>
      </c>
      <c r="L92" s="356" t="str">
        <f>IFERROR( VLOOKUP($D92, 'AM23.Param'!$C$61:$Q$114, COLUMNS('AM23.Param'!$C$60:$I$60), FALSE), "N/A")</f>
        <v>N/A</v>
      </c>
      <c r="M92" s="344" t="str">
        <f t="shared" si="86"/>
        <v>N/A</v>
      </c>
      <c r="N92" s="366" t="str">
        <f t="shared" si="75"/>
        <v>N/A</v>
      </c>
      <c r="O92" s="360" t="str">
        <f>IFERROR( VLOOKUP($D92, 'AM23.Param'!$C$61:$Q$114, COLUMNS('AM23.Param'!$C$60:$J$60), FALSE), "N/A")</f>
        <v>N/A</v>
      </c>
      <c r="P92" s="344" t="str">
        <f t="shared" si="87"/>
        <v>N/A</v>
      </c>
      <c r="Q92" s="361" t="str">
        <f t="shared" si="76"/>
        <v>N/A</v>
      </c>
      <c r="R92" s="356" t="str">
        <f>IFERROR( VLOOKUP($D92, 'AM23.Param'!$C$61:$Q$114, COLUMNS('AM23.Param'!$C$60:$K$60), FALSE), "N/A")</f>
        <v>N/A</v>
      </c>
      <c r="S92" s="344" t="str">
        <f t="shared" si="88"/>
        <v>N/A</v>
      </c>
      <c r="T92" s="366">
        <f t="shared" si="77"/>
        <v>0</v>
      </c>
      <c r="U92" s="360" t="str">
        <f>IFERROR( VLOOKUP($D92, 'AM23.Param'!$C$61:$Q$114, COLUMNS('AM23.Param'!$C$60:$L$60), FALSE), "N/A")</f>
        <v>N/A</v>
      </c>
      <c r="V92" s="344" t="str">
        <f t="shared" si="89"/>
        <v>N/A</v>
      </c>
      <c r="W92" s="361" t="str">
        <f t="shared" si="78"/>
        <v>N/A</v>
      </c>
      <c r="X92" s="356" t="str">
        <f>IFERROR( VLOOKUP($D92, 'AM23.Param'!$C$61:$Q$114, COLUMNS('AM23.Param'!$C$60:$M$60), FALSE), "N/A")</f>
        <v>N/A</v>
      </c>
      <c r="Y92" s="344" t="str">
        <f t="shared" si="90"/>
        <v>N/A</v>
      </c>
      <c r="Z92" s="366">
        <f t="shared" si="79"/>
        <v>0</v>
      </c>
      <c r="AA92" s="360" t="str">
        <f>IFERROR( VLOOKUP($D92, 'AM23.Param'!$C$61:$Q$114, COLUMNS('AM23.Param'!$C$60:$N$60), FALSE), "N/A")</f>
        <v>N/A</v>
      </c>
      <c r="AB92" s="344" t="str">
        <f t="shared" si="91"/>
        <v>N/A</v>
      </c>
      <c r="AC92" s="366" t="str">
        <f t="shared" si="80"/>
        <v>N/A</v>
      </c>
      <c r="AD92" s="360" t="str">
        <f>IFERROR( VLOOKUP($D92, 'AM23.Param'!$C$61:$Q$114, COLUMNS('AM23.Param'!$C$60:$O$60), FALSE), "N/A")</f>
        <v>N/A</v>
      </c>
      <c r="AE92" s="344" t="str">
        <f t="shared" si="92"/>
        <v>N/A</v>
      </c>
      <c r="AF92" s="361" t="str">
        <f t="shared" si="81"/>
        <v>N/A</v>
      </c>
      <c r="AG92" s="356" t="str">
        <f>IFERROR( VLOOKUP($D92, 'AM23.Param'!$C$61:$Q$114, COLUMNS('AM23.Param'!$C$60:$P$60), FALSE), "N/A")</f>
        <v>N/A</v>
      </c>
      <c r="AH92" s="344" t="str">
        <f t="shared" si="93"/>
        <v>N/A</v>
      </c>
      <c r="AI92" s="361" t="str">
        <f t="shared" si="82"/>
        <v>N/A</v>
      </c>
    </row>
    <row r="93" spans="1:35" x14ac:dyDescent="0.2">
      <c r="A93" s="30">
        <f t="shared" si="83"/>
        <v>16</v>
      </c>
      <c r="B93" s="342">
        <f>'AM23.Entity Input'!D33</f>
        <v>0</v>
      </c>
      <c r="C93" s="343">
        <f>'AM23.Entity Input'!F33</f>
        <v>0</v>
      </c>
      <c r="D93" s="343">
        <f>'AM23.Entity Input'!G33</f>
        <v>0</v>
      </c>
      <c r="E93" s="343">
        <f>'AM23.Entity Input'!P33</f>
        <v>0</v>
      </c>
      <c r="F93" s="343">
        <f>'AM23.Entity Input'!AD33</f>
        <v>0</v>
      </c>
      <c r="G93" s="343">
        <f>'AM23.Entity Input'!AN33</f>
        <v>0</v>
      </c>
      <c r="H93" s="353" t="str">
        <f>IFERROR( VLOOKUP($D93, 'AM23.Param'!$C$61:$Q$114, COLUMNS('AM23.Param'!$C$60:$G$60), FALSE), "N/A")</f>
        <v>N/A</v>
      </c>
      <c r="I93" s="360" t="str">
        <f>IFERROR( VLOOKUP($D93, 'AM23.Param'!$C$61:$Q$114, COLUMNS('AM23.Param'!$C$60:$H$60), FALSE), "N/A")</f>
        <v>N/A</v>
      </c>
      <c r="J93" s="344" t="str">
        <f t="shared" si="84"/>
        <v>N/A</v>
      </c>
      <c r="K93" s="361" t="str">
        <f t="shared" si="85"/>
        <v>N/A</v>
      </c>
      <c r="L93" s="356" t="str">
        <f>IFERROR( VLOOKUP($D93, 'AM23.Param'!$C$61:$Q$114, COLUMNS('AM23.Param'!$C$60:$I$60), FALSE), "N/A")</f>
        <v>N/A</v>
      </c>
      <c r="M93" s="344" t="str">
        <f t="shared" si="86"/>
        <v>N/A</v>
      </c>
      <c r="N93" s="366" t="str">
        <f t="shared" si="75"/>
        <v>N/A</v>
      </c>
      <c r="O93" s="360" t="str">
        <f>IFERROR( VLOOKUP($D93, 'AM23.Param'!$C$61:$Q$114, COLUMNS('AM23.Param'!$C$60:$J$60), FALSE), "N/A")</f>
        <v>N/A</v>
      </c>
      <c r="P93" s="344" t="str">
        <f t="shared" si="87"/>
        <v>N/A</v>
      </c>
      <c r="Q93" s="361" t="str">
        <f t="shared" si="76"/>
        <v>N/A</v>
      </c>
      <c r="R93" s="356" t="str">
        <f>IFERROR( VLOOKUP($D93, 'AM23.Param'!$C$61:$Q$114, COLUMNS('AM23.Param'!$C$60:$K$60), FALSE), "N/A")</f>
        <v>N/A</v>
      </c>
      <c r="S93" s="344" t="str">
        <f t="shared" si="88"/>
        <v>N/A</v>
      </c>
      <c r="T93" s="366">
        <f t="shared" si="77"/>
        <v>0</v>
      </c>
      <c r="U93" s="360" t="str">
        <f>IFERROR( VLOOKUP($D93, 'AM23.Param'!$C$61:$Q$114, COLUMNS('AM23.Param'!$C$60:$L$60), FALSE), "N/A")</f>
        <v>N/A</v>
      </c>
      <c r="V93" s="344" t="str">
        <f t="shared" si="89"/>
        <v>N/A</v>
      </c>
      <c r="W93" s="361" t="str">
        <f t="shared" si="78"/>
        <v>N/A</v>
      </c>
      <c r="X93" s="356" t="str">
        <f>IFERROR( VLOOKUP($D93, 'AM23.Param'!$C$61:$Q$114, COLUMNS('AM23.Param'!$C$60:$M$60), FALSE), "N/A")</f>
        <v>N/A</v>
      </c>
      <c r="Y93" s="344" t="str">
        <f t="shared" si="90"/>
        <v>N/A</v>
      </c>
      <c r="Z93" s="366">
        <f t="shared" si="79"/>
        <v>0</v>
      </c>
      <c r="AA93" s="360" t="str">
        <f>IFERROR( VLOOKUP($D93, 'AM23.Param'!$C$61:$Q$114, COLUMNS('AM23.Param'!$C$60:$N$60), FALSE), "N/A")</f>
        <v>N/A</v>
      </c>
      <c r="AB93" s="344" t="str">
        <f t="shared" si="91"/>
        <v>N/A</v>
      </c>
      <c r="AC93" s="366" t="str">
        <f t="shared" si="80"/>
        <v>N/A</v>
      </c>
      <c r="AD93" s="360" t="str">
        <f>IFERROR( VLOOKUP($D93, 'AM23.Param'!$C$61:$Q$114, COLUMNS('AM23.Param'!$C$60:$O$60), FALSE), "N/A")</f>
        <v>N/A</v>
      </c>
      <c r="AE93" s="344" t="str">
        <f t="shared" si="92"/>
        <v>N/A</v>
      </c>
      <c r="AF93" s="361" t="str">
        <f t="shared" si="81"/>
        <v>N/A</v>
      </c>
      <c r="AG93" s="356" t="str">
        <f>IFERROR( VLOOKUP($D93, 'AM23.Param'!$C$61:$Q$114, COLUMNS('AM23.Param'!$C$60:$P$60), FALSE), "N/A")</f>
        <v>N/A</v>
      </c>
      <c r="AH93" s="344" t="str">
        <f t="shared" si="93"/>
        <v>N/A</v>
      </c>
      <c r="AI93" s="361" t="str">
        <f t="shared" si="82"/>
        <v>N/A</v>
      </c>
    </row>
    <row r="94" spans="1:35" x14ac:dyDescent="0.2">
      <c r="A94" s="30">
        <f t="shared" si="83"/>
        <v>17</v>
      </c>
      <c r="B94" s="342">
        <f>'AM23.Entity Input'!D34</f>
        <v>0</v>
      </c>
      <c r="C94" s="343">
        <f>'AM23.Entity Input'!F34</f>
        <v>0</v>
      </c>
      <c r="D94" s="343">
        <f>'AM23.Entity Input'!G34</f>
        <v>0</v>
      </c>
      <c r="E94" s="343">
        <f>'AM23.Entity Input'!P34</f>
        <v>0</v>
      </c>
      <c r="F94" s="343">
        <f>'AM23.Entity Input'!AD34</f>
        <v>0</v>
      </c>
      <c r="G94" s="343">
        <f>'AM23.Entity Input'!AN34</f>
        <v>0</v>
      </c>
      <c r="H94" s="353" t="str">
        <f>IFERROR( VLOOKUP($D94, 'AM23.Param'!$C$61:$Q$114, COLUMNS('AM23.Param'!$C$60:$G$60), FALSE), "N/A")</f>
        <v>N/A</v>
      </c>
      <c r="I94" s="360" t="str">
        <f>IFERROR( VLOOKUP($D94, 'AM23.Param'!$C$61:$Q$114, COLUMNS('AM23.Param'!$C$60:$H$60), FALSE), "N/A")</f>
        <v>N/A</v>
      </c>
      <c r="J94" s="344" t="str">
        <f t="shared" si="84"/>
        <v>N/A</v>
      </c>
      <c r="K94" s="361" t="str">
        <f t="shared" si="85"/>
        <v>N/A</v>
      </c>
      <c r="L94" s="356" t="str">
        <f>IFERROR( VLOOKUP($D94, 'AM23.Param'!$C$61:$Q$114, COLUMNS('AM23.Param'!$C$60:$I$60), FALSE), "N/A")</f>
        <v>N/A</v>
      </c>
      <c r="M94" s="344" t="str">
        <f t="shared" si="86"/>
        <v>N/A</v>
      </c>
      <c r="N94" s="366" t="str">
        <f t="shared" si="75"/>
        <v>N/A</v>
      </c>
      <c r="O94" s="360" t="str">
        <f>IFERROR( VLOOKUP($D94, 'AM23.Param'!$C$61:$Q$114, COLUMNS('AM23.Param'!$C$60:$J$60), FALSE), "N/A")</f>
        <v>N/A</v>
      </c>
      <c r="P94" s="344" t="str">
        <f t="shared" si="87"/>
        <v>N/A</v>
      </c>
      <c r="Q94" s="361" t="str">
        <f t="shared" si="76"/>
        <v>N/A</v>
      </c>
      <c r="R94" s="356" t="str">
        <f>IFERROR( VLOOKUP($D94, 'AM23.Param'!$C$61:$Q$114, COLUMNS('AM23.Param'!$C$60:$K$60), FALSE), "N/A")</f>
        <v>N/A</v>
      </c>
      <c r="S94" s="344" t="str">
        <f t="shared" si="88"/>
        <v>N/A</v>
      </c>
      <c r="T94" s="366">
        <f t="shared" si="77"/>
        <v>0</v>
      </c>
      <c r="U94" s="360" t="str">
        <f>IFERROR( VLOOKUP($D94, 'AM23.Param'!$C$61:$Q$114, COLUMNS('AM23.Param'!$C$60:$L$60), FALSE), "N/A")</f>
        <v>N/A</v>
      </c>
      <c r="V94" s="344" t="str">
        <f t="shared" si="89"/>
        <v>N/A</v>
      </c>
      <c r="W94" s="361" t="str">
        <f t="shared" si="78"/>
        <v>N/A</v>
      </c>
      <c r="X94" s="356" t="str">
        <f>IFERROR( VLOOKUP($D94, 'AM23.Param'!$C$61:$Q$114, COLUMNS('AM23.Param'!$C$60:$M$60), FALSE), "N/A")</f>
        <v>N/A</v>
      </c>
      <c r="Y94" s="344" t="str">
        <f t="shared" si="90"/>
        <v>N/A</v>
      </c>
      <c r="Z94" s="366">
        <f t="shared" si="79"/>
        <v>0</v>
      </c>
      <c r="AA94" s="360" t="str">
        <f>IFERROR( VLOOKUP($D94, 'AM23.Param'!$C$61:$Q$114, COLUMNS('AM23.Param'!$C$60:$N$60), FALSE), "N/A")</f>
        <v>N/A</v>
      </c>
      <c r="AB94" s="344" t="str">
        <f t="shared" si="91"/>
        <v>N/A</v>
      </c>
      <c r="AC94" s="366" t="str">
        <f t="shared" si="80"/>
        <v>N/A</v>
      </c>
      <c r="AD94" s="360" t="str">
        <f>IFERROR( VLOOKUP($D94, 'AM23.Param'!$C$61:$Q$114, COLUMNS('AM23.Param'!$C$60:$O$60), FALSE), "N/A")</f>
        <v>N/A</v>
      </c>
      <c r="AE94" s="344" t="str">
        <f t="shared" si="92"/>
        <v>N/A</v>
      </c>
      <c r="AF94" s="361" t="str">
        <f t="shared" si="81"/>
        <v>N/A</v>
      </c>
      <c r="AG94" s="356" t="str">
        <f>IFERROR( VLOOKUP($D94, 'AM23.Param'!$C$61:$Q$114, COLUMNS('AM23.Param'!$C$60:$P$60), FALSE), "N/A")</f>
        <v>N/A</v>
      </c>
      <c r="AH94" s="344" t="str">
        <f t="shared" si="93"/>
        <v>N/A</v>
      </c>
      <c r="AI94" s="361" t="str">
        <f t="shared" si="82"/>
        <v>N/A</v>
      </c>
    </row>
    <row r="95" spans="1:35" x14ac:dyDescent="0.2">
      <c r="A95" s="30">
        <f t="shared" si="83"/>
        <v>18</v>
      </c>
      <c r="B95" s="342">
        <f>'AM23.Entity Input'!D35</f>
        <v>0</v>
      </c>
      <c r="C95" s="343">
        <f>'AM23.Entity Input'!F35</f>
        <v>0</v>
      </c>
      <c r="D95" s="343">
        <f>'AM23.Entity Input'!G35</f>
        <v>0</v>
      </c>
      <c r="E95" s="343">
        <f>'AM23.Entity Input'!P35</f>
        <v>0</v>
      </c>
      <c r="F95" s="343">
        <f>'AM23.Entity Input'!AD35</f>
        <v>0</v>
      </c>
      <c r="G95" s="343">
        <f>'AM23.Entity Input'!AN35</f>
        <v>0</v>
      </c>
      <c r="H95" s="353" t="str">
        <f>IFERROR( VLOOKUP($D95, 'AM23.Param'!$C$61:$Q$114, COLUMNS('AM23.Param'!$C$60:$G$60), FALSE), "N/A")</f>
        <v>N/A</v>
      </c>
      <c r="I95" s="360" t="str">
        <f>IFERROR( VLOOKUP($D95, 'AM23.Param'!$C$61:$Q$114, COLUMNS('AM23.Param'!$C$60:$H$60), FALSE), "N/A")</f>
        <v>N/A</v>
      </c>
      <c r="J95" s="344" t="str">
        <f t="shared" si="84"/>
        <v>N/A</v>
      </c>
      <c r="K95" s="361" t="str">
        <f t="shared" si="85"/>
        <v>N/A</v>
      </c>
      <c r="L95" s="356" t="str">
        <f>IFERROR( VLOOKUP($D95, 'AM23.Param'!$C$61:$Q$114, COLUMNS('AM23.Param'!$C$60:$I$60), FALSE), "N/A")</f>
        <v>N/A</v>
      </c>
      <c r="M95" s="344" t="str">
        <f t="shared" si="86"/>
        <v>N/A</v>
      </c>
      <c r="N95" s="366" t="str">
        <f t="shared" si="75"/>
        <v>N/A</v>
      </c>
      <c r="O95" s="360" t="str">
        <f>IFERROR( VLOOKUP($D95, 'AM23.Param'!$C$61:$Q$114, COLUMNS('AM23.Param'!$C$60:$J$60), FALSE), "N/A")</f>
        <v>N/A</v>
      </c>
      <c r="P95" s="344" t="str">
        <f t="shared" si="87"/>
        <v>N/A</v>
      </c>
      <c r="Q95" s="361" t="str">
        <f t="shared" si="76"/>
        <v>N/A</v>
      </c>
      <c r="R95" s="356" t="str">
        <f>IFERROR( VLOOKUP($D95, 'AM23.Param'!$C$61:$Q$114, COLUMNS('AM23.Param'!$C$60:$K$60), FALSE), "N/A")</f>
        <v>N/A</v>
      </c>
      <c r="S95" s="344" t="str">
        <f t="shared" si="88"/>
        <v>N/A</v>
      </c>
      <c r="T95" s="366">
        <f t="shared" si="77"/>
        <v>0</v>
      </c>
      <c r="U95" s="360" t="str">
        <f>IFERROR( VLOOKUP($D95, 'AM23.Param'!$C$61:$Q$114, COLUMNS('AM23.Param'!$C$60:$L$60), FALSE), "N/A")</f>
        <v>N/A</v>
      </c>
      <c r="V95" s="344" t="str">
        <f t="shared" si="89"/>
        <v>N/A</v>
      </c>
      <c r="W95" s="361" t="str">
        <f t="shared" si="78"/>
        <v>N/A</v>
      </c>
      <c r="X95" s="356" t="str">
        <f>IFERROR( VLOOKUP($D95, 'AM23.Param'!$C$61:$Q$114, COLUMNS('AM23.Param'!$C$60:$M$60), FALSE), "N/A")</f>
        <v>N/A</v>
      </c>
      <c r="Y95" s="344" t="str">
        <f t="shared" si="90"/>
        <v>N/A</v>
      </c>
      <c r="Z95" s="366">
        <f t="shared" si="79"/>
        <v>0</v>
      </c>
      <c r="AA95" s="360" t="str">
        <f>IFERROR( VLOOKUP($D95, 'AM23.Param'!$C$61:$Q$114, COLUMNS('AM23.Param'!$C$60:$N$60), FALSE), "N/A")</f>
        <v>N/A</v>
      </c>
      <c r="AB95" s="344" t="str">
        <f t="shared" si="91"/>
        <v>N/A</v>
      </c>
      <c r="AC95" s="366" t="str">
        <f t="shared" si="80"/>
        <v>N/A</v>
      </c>
      <c r="AD95" s="360" t="str">
        <f>IFERROR( VLOOKUP($D95, 'AM23.Param'!$C$61:$Q$114, COLUMNS('AM23.Param'!$C$60:$O$60), FALSE), "N/A")</f>
        <v>N/A</v>
      </c>
      <c r="AE95" s="344" t="str">
        <f t="shared" si="92"/>
        <v>N/A</v>
      </c>
      <c r="AF95" s="361" t="str">
        <f t="shared" si="81"/>
        <v>N/A</v>
      </c>
      <c r="AG95" s="356" t="str">
        <f>IFERROR( VLOOKUP($D95, 'AM23.Param'!$C$61:$Q$114, COLUMNS('AM23.Param'!$C$60:$P$60), FALSE), "N/A")</f>
        <v>N/A</v>
      </c>
      <c r="AH95" s="344" t="str">
        <f t="shared" si="93"/>
        <v>N/A</v>
      </c>
      <c r="AI95" s="361" t="str">
        <f t="shared" si="82"/>
        <v>N/A</v>
      </c>
    </row>
    <row r="96" spans="1:35" x14ac:dyDescent="0.2">
      <c r="A96" s="30">
        <f t="shared" si="83"/>
        <v>19</v>
      </c>
      <c r="B96" s="342">
        <f>'AM23.Entity Input'!D36</f>
        <v>0</v>
      </c>
      <c r="C96" s="343">
        <f>'AM23.Entity Input'!F36</f>
        <v>0</v>
      </c>
      <c r="D96" s="343">
        <f>'AM23.Entity Input'!G36</f>
        <v>0</v>
      </c>
      <c r="E96" s="343">
        <f>'AM23.Entity Input'!P36</f>
        <v>0</v>
      </c>
      <c r="F96" s="343">
        <f>'AM23.Entity Input'!AD36</f>
        <v>0</v>
      </c>
      <c r="G96" s="343">
        <f>'AM23.Entity Input'!AN36</f>
        <v>0</v>
      </c>
      <c r="H96" s="353" t="str">
        <f>IFERROR( VLOOKUP($D96, 'AM23.Param'!$C$61:$Q$114, COLUMNS('AM23.Param'!$C$60:$G$60), FALSE), "N/A")</f>
        <v>N/A</v>
      </c>
      <c r="I96" s="360" t="str">
        <f>IFERROR( VLOOKUP($D96, 'AM23.Param'!$C$61:$Q$114, COLUMNS('AM23.Param'!$C$60:$H$60), FALSE), "N/A")</f>
        <v>N/A</v>
      </c>
      <c r="J96" s="344" t="str">
        <f t="shared" si="84"/>
        <v>N/A</v>
      </c>
      <c r="K96" s="361" t="str">
        <f t="shared" si="85"/>
        <v>N/A</v>
      </c>
      <c r="L96" s="356" t="str">
        <f>IFERROR( VLOOKUP($D96, 'AM23.Param'!$C$61:$Q$114, COLUMNS('AM23.Param'!$C$60:$I$60), FALSE), "N/A")</f>
        <v>N/A</v>
      </c>
      <c r="M96" s="344" t="str">
        <f t="shared" si="86"/>
        <v>N/A</v>
      </c>
      <c r="N96" s="366" t="str">
        <f t="shared" si="75"/>
        <v>N/A</v>
      </c>
      <c r="O96" s="360" t="str">
        <f>IFERROR( VLOOKUP($D96, 'AM23.Param'!$C$61:$Q$114, COLUMNS('AM23.Param'!$C$60:$J$60), FALSE), "N/A")</f>
        <v>N/A</v>
      </c>
      <c r="P96" s="344" t="str">
        <f t="shared" si="87"/>
        <v>N/A</v>
      </c>
      <c r="Q96" s="361" t="str">
        <f t="shared" si="76"/>
        <v>N/A</v>
      </c>
      <c r="R96" s="356" t="str">
        <f>IFERROR( VLOOKUP($D96, 'AM23.Param'!$C$61:$Q$114, COLUMNS('AM23.Param'!$C$60:$K$60), FALSE), "N/A")</f>
        <v>N/A</v>
      </c>
      <c r="S96" s="344" t="str">
        <f t="shared" si="88"/>
        <v>N/A</v>
      </c>
      <c r="T96" s="366">
        <f t="shared" si="77"/>
        <v>0</v>
      </c>
      <c r="U96" s="360" t="str">
        <f>IFERROR( VLOOKUP($D96, 'AM23.Param'!$C$61:$Q$114, COLUMNS('AM23.Param'!$C$60:$L$60), FALSE), "N/A")</f>
        <v>N/A</v>
      </c>
      <c r="V96" s="344" t="str">
        <f t="shared" si="89"/>
        <v>N/A</v>
      </c>
      <c r="W96" s="361" t="str">
        <f t="shared" si="78"/>
        <v>N/A</v>
      </c>
      <c r="X96" s="356" t="str">
        <f>IFERROR( VLOOKUP($D96, 'AM23.Param'!$C$61:$Q$114, COLUMNS('AM23.Param'!$C$60:$M$60), FALSE), "N/A")</f>
        <v>N/A</v>
      </c>
      <c r="Y96" s="344" t="str">
        <f t="shared" si="90"/>
        <v>N/A</v>
      </c>
      <c r="Z96" s="366">
        <f t="shared" si="79"/>
        <v>0</v>
      </c>
      <c r="AA96" s="360" t="str">
        <f>IFERROR( VLOOKUP($D96, 'AM23.Param'!$C$61:$Q$114, COLUMNS('AM23.Param'!$C$60:$N$60), FALSE), "N/A")</f>
        <v>N/A</v>
      </c>
      <c r="AB96" s="344" t="str">
        <f t="shared" si="91"/>
        <v>N/A</v>
      </c>
      <c r="AC96" s="366" t="str">
        <f t="shared" si="80"/>
        <v>N/A</v>
      </c>
      <c r="AD96" s="360" t="str">
        <f>IFERROR( VLOOKUP($D96, 'AM23.Param'!$C$61:$Q$114, COLUMNS('AM23.Param'!$C$60:$O$60), FALSE), "N/A")</f>
        <v>N/A</v>
      </c>
      <c r="AE96" s="344" t="str">
        <f t="shared" si="92"/>
        <v>N/A</v>
      </c>
      <c r="AF96" s="361" t="str">
        <f t="shared" si="81"/>
        <v>N/A</v>
      </c>
      <c r="AG96" s="356" t="str">
        <f>IFERROR( VLOOKUP($D96, 'AM23.Param'!$C$61:$Q$114, COLUMNS('AM23.Param'!$C$60:$P$60), FALSE), "N/A")</f>
        <v>N/A</v>
      </c>
      <c r="AH96" s="344" t="str">
        <f t="shared" si="93"/>
        <v>N/A</v>
      </c>
      <c r="AI96" s="361" t="str">
        <f t="shared" si="82"/>
        <v>N/A</v>
      </c>
    </row>
    <row r="97" spans="1:35" x14ac:dyDescent="0.2">
      <c r="A97" s="30">
        <f t="shared" si="83"/>
        <v>20</v>
      </c>
      <c r="B97" s="342">
        <f>'AM23.Entity Input'!D37</f>
        <v>0</v>
      </c>
      <c r="C97" s="343">
        <f>'AM23.Entity Input'!F37</f>
        <v>0</v>
      </c>
      <c r="D97" s="343">
        <f>'AM23.Entity Input'!G37</f>
        <v>0</v>
      </c>
      <c r="E97" s="343">
        <f>'AM23.Entity Input'!P37</f>
        <v>0</v>
      </c>
      <c r="F97" s="343">
        <f>'AM23.Entity Input'!AD37</f>
        <v>0</v>
      </c>
      <c r="G97" s="343">
        <f>'AM23.Entity Input'!AN37</f>
        <v>0</v>
      </c>
      <c r="H97" s="353" t="str">
        <f>IFERROR( VLOOKUP($D97, 'AM23.Param'!$C$61:$Q$114, COLUMNS('AM23.Param'!$C$60:$G$60), FALSE), "N/A")</f>
        <v>N/A</v>
      </c>
      <c r="I97" s="360" t="str">
        <f>IFERROR( VLOOKUP($D97, 'AM23.Param'!$C$61:$Q$114, COLUMNS('AM23.Param'!$C$60:$H$60), FALSE), "N/A")</f>
        <v>N/A</v>
      </c>
      <c r="J97" s="344" t="str">
        <f t="shared" si="84"/>
        <v>N/A</v>
      </c>
      <c r="K97" s="361" t="str">
        <f t="shared" si="85"/>
        <v>N/A</v>
      </c>
      <c r="L97" s="356" t="str">
        <f>IFERROR( VLOOKUP($D97, 'AM23.Param'!$C$61:$Q$114, COLUMNS('AM23.Param'!$C$60:$I$60), FALSE), "N/A")</f>
        <v>N/A</v>
      </c>
      <c r="M97" s="344" t="str">
        <f t="shared" si="86"/>
        <v>N/A</v>
      </c>
      <c r="N97" s="366" t="str">
        <f t="shared" si="75"/>
        <v>N/A</v>
      </c>
      <c r="O97" s="360" t="str">
        <f>IFERROR( VLOOKUP($D97, 'AM23.Param'!$C$61:$Q$114, COLUMNS('AM23.Param'!$C$60:$J$60), FALSE), "N/A")</f>
        <v>N/A</v>
      </c>
      <c r="P97" s="344" t="str">
        <f t="shared" si="87"/>
        <v>N/A</v>
      </c>
      <c r="Q97" s="361" t="str">
        <f t="shared" si="76"/>
        <v>N/A</v>
      </c>
      <c r="R97" s="356" t="str">
        <f>IFERROR( VLOOKUP($D97, 'AM23.Param'!$C$61:$Q$114, COLUMNS('AM23.Param'!$C$60:$K$60), FALSE), "N/A")</f>
        <v>N/A</v>
      </c>
      <c r="S97" s="344" t="str">
        <f t="shared" si="88"/>
        <v>N/A</v>
      </c>
      <c r="T97" s="366">
        <f t="shared" si="77"/>
        <v>0</v>
      </c>
      <c r="U97" s="360" t="str">
        <f>IFERROR( VLOOKUP($D97, 'AM23.Param'!$C$61:$Q$114, COLUMNS('AM23.Param'!$C$60:$L$60), FALSE), "N/A")</f>
        <v>N/A</v>
      </c>
      <c r="V97" s="344" t="str">
        <f t="shared" si="89"/>
        <v>N/A</v>
      </c>
      <c r="W97" s="361" t="str">
        <f t="shared" si="78"/>
        <v>N/A</v>
      </c>
      <c r="X97" s="356" t="str">
        <f>IFERROR( VLOOKUP($D97, 'AM23.Param'!$C$61:$Q$114, COLUMNS('AM23.Param'!$C$60:$M$60), FALSE), "N/A")</f>
        <v>N/A</v>
      </c>
      <c r="Y97" s="344" t="str">
        <f t="shared" si="90"/>
        <v>N/A</v>
      </c>
      <c r="Z97" s="366">
        <f t="shared" si="79"/>
        <v>0</v>
      </c>
      <c r="AA97" s="360" t="str">
        <f>IFERROR( VLOOKUP($D97, 'AM23.Param'!$C$61:$Q$114, COLUMNS('AM23.Param'!$C$60:$N$60), FALSE), "N/A")</f>
        <v>N/A</v>
      </c>
      <c r="AB97" s="344" t="str">
        <f t="shared" si="91"/>
        <v>N/A</v>
      </c>
      <c r="AC97" s="366" t="str">
        <f t="shared" si="80"/>
        <v>N/A</v>
      </c>
      <c r="AD97" s="360" t="str">
        <f>IFERROR( VLOOKUP($D97, 'AM23.Param'!$C$61:$Q$114, COLUMNS('AM23.Param'!$C$60:$O$60), FALSE), "N/A")</f>
        <v>N/A</v>
      </c>
      <c r="AE97" s="344" t="str">
        <f t="shared" si="92"/>
        <v>N/A</v>
      </c>
      <c r="AF97" s="361" t="str">
        <f t="shared" si="81"/>
        <v>N/A</v>
      </c>
      <c r="AG97" s="356" t="str">
        <f>IFERROR( VLOOKUP($D97, 'AM23.Param'!$C$61:$Q$114, COLUMNS('AM23.Param'!$C$60:$P$60), FALSE), "N/A")</f>
        <v>N/A</v>
      </c>
      <c r="AH97" s="344" t="str">
        <f t="shared" si="93"/>
        <v>N/A</v>
      </c>
      <c r="AI97" s="361" t="str">
        <f t="shared" si="82"/>
        <v>N/A</v>
      </c>
    </row>
    <row r="98" spans="1:35" x14ac:dyDescent="0.2">
      <c r="A98" s="30">
        <f t="shared" si="83"/>
        <v>21</v>
      </c>
      <c r="B98" s="342">
        <f>'AM23.Entity Input'!D38</f>
        <v>0</v>
      </c>
      <c r="C98" s="343">
        <f>'AM23.Entity Input'!F38</f>
        <v>0</v>
      </c>
      <c r="D98" s="343">
        <f>'AM23.Entity Input'!G38</f>
        <v>0</v>
      </c>
      <c r="E98" s="343">
        <f>'AM23.Entity Input'!P38</f>
        <v>0</v>
      </c>
      <c r="F98" s="343">
        <f>'AM23.Entity Input'!AD38</f>
        <v>0</v>
      </c>
      <c r="G98" s="343">
        <f>'AM23.Entity Input'!AN38</f>
        <v>0</v>
      </c>
      <c r="H98" s="353" t="str">
        <f>IFERROR( VLOOKUP($D98, 'AM23.Param'!$C$61:$Q$114, COLUMNS('AM23.Param'!$C$60:$G$60), FALSE), "N/A")</f>
        <v>N/A</v>
      </c>
      <c r="I98" s="360" t="str">
        <f>IFERROR( VLOOKUP($D98, 'AM23.Param'!$C$61:$Q$114, COLUMNS('AM23.Param'!$C$60:$H$60), FALSE), "N/A")</f>
        <v>N/A</v>
      </c>
      <c r="J98" s="344" t="str">
        <f t="shared" si="84"/>
        <v>N/A</v>
      </c>
      <c r="K98" s="361" t="str">
        <f t="shared" si="85"/>
        <v>N/A</v>
      </c>
      <c r="L98" s="356" t="str">
        <f>IFERROR( VLOOKUP($D98, 'AM23.Param'!$C$61:$Q$114, COLUMNS('AM23.Param'!$C$60:$I$60), FALSE), "N/A")</f>
        <v>N/A</v>
      </c>
      <c r="M98" s="344" t="str">
        <f t="shared" si="86"/>
        <v>N/A</v>
      </c>
      <c r="N98" s="366" t="str">
        <f t="shared" si="75"/>
        <v>N/A</v>
      </c>
      <c r="O98" s="360" t="str">
        <f>IFERROR( VLOOKUP($D98, 'AM23.Param'!$C$61:$Q$114, COLUMNS('AM23.Param'!$C$60:$J$60), FALSE), "N/A")</f>
        <v>N/A</v>
      </c>
      <c r="P98" s="344" t="str">
        <f t="shared" si="87"/>
        <v>N/A</v>
      </c>
      <c r="Q98" s="361" t="str">
        <f t="shared" si="76"/>
        <v>N/A</v>
      </c>
      <c r="R98" s="356" t="str">
        <f>IFERROR( VLOOKUP($D98, 'AM23.Param'!$C$61:$Q$114, COLUMNS('AM23.Param'!$C$60:$K$60), FALSE), "N/A")</f>
        <v>N/A</v>
      </c>
      <c r="S98" s="344" t="str">
        <f t="shared" si="88"/>
        <v>N/A</v>
      </c>
      <c r="T98" s="366">
        <f t="shared" si="77"/>
        <v>0</v>
      </c>
      <c r="U98" s="360" t="str">
        <f>IFERROR( VLOOKUP($D98, 'AM23.Param'!$C$61:$Q$114, COLUMNS('AM23.Param'!$C$60:$L$60), FALSE), "N/A")</f>
        <v>N/A</v>
      </c>
      <c r="V98" s="344" t="str">
        <f t="shared" si="89"/>
        <v>N/A</v>
      </c>
      <c r="W98" s="361" t="str">
        <f t="shared" si="78"/>
        <v>N/A</v>
      </c>
      <c r="X98" s="356" t="str">
        <f>IFERROR( VLOOKUP($D98, 'AM23.Param'!$C$61:$Q$114, COLUMNS('AM23.Param'!$C$60:$M$60), FALSE), "N/A")</f>
        <v>N/A</v>
      </c>
      <c r="Y98" s="344" t="str">
        <f t="shared" si="90"/>
        <v>N/A</v>
      </c>
      <c r="Z98" s="366">
        <f t="shared" si="79"/>
        <v>0</v>
      </c>
      <c r="AA98" s="360" t="str">
        <f>IFERROR( VLOOKUP($D98, 'AM23.Param'!$C$61:$Q$114, COLUMNS('AM23.Param'!$C$60:$N$60), FALSE), "N/A")</f>
        <v>N/A</v>
      </c>
      <c r="AB98" s="344" t="str">
        <f t="shared" si="91"/>
        <v>N/A</v>
      </c>
      <c r="AC98" s="366" t="str">
        <f t="shared" si="80"/>
        <v>N/A</v>
      </c>
      <c r="AD98" s="360" t="str">
        <f>IFERROR( VLOOKUP($D98, 'AM23.Param'!$C$61:$Q$114, COLUMNS('AM23.Param'!$C$60:$O$60), FALSE), "N/A")</f>
        <v>N/A</v>
      </c>
      <c r="AE98" s="344" t="str">
        <f t="shared" si="92"/>
        <v>N/A</v>
      </c>
      <c r="AF98" s="361" t="str">
        <f t="shared" si="81"/>
        <v>N/A</v>
      </c>
      <c r="AG98" s="356" t="str">
        <f>IFERROR( VLOOKUP($D98, 'AM23.Param'!$C$61:$Q$114, COLUMNS('AM23.Param'!$C$60:$P$60), FALSE), "N/A")</f>
        <v>N/A</v>
      </c>
      <c r="AH98" s="344" t="str">
        <f t="shared" si="93"/>
        <v>N/A</v>
      </c>
      <c r="AI98" s="361" t="str">
        <f t="shared" si="82"/>
        <v>N/A</v>
      </c>
    </row>
    <row r="99" spans="1:35" x14ac:dyDescent="0.2">
      <c r="A99" s="30">
        <f t="shared" si="83"/>
        <v>22</v>
      </c>
      <c r="B99" s="342">
        <f>'AM23.Entity Input'!D39</f>
        <v>0</v>
      </c>
      <c r="C99" s="343">
        <f>'AM23.Entity Input'!F39</f>
        <v>0</v>
      </c>
      <c r="D99" s="343">
        <f>'AM23.Entity Input'!G39</f>
        <v>0</v>
      </c>
      <c r="E99" s="343">
        <f>'AM23.Entity Input'!P39</f>
        <v>0</v>
      </c>
      <c r="F99" s="343">
        <f>'AM23.Entity Input'!AD39</f>
        <v>0</v>
      </c>
      <c r="G99" s="343">
        <f>'AM23.Entity Input'!AN39</f>
        <v>0</v>
      </c>
      <c r="H99" s="353" t="str">
        <f>IFERROR( VLOOKUP($D99, 'AM23.Param'!$C$61:$Q$114, COLUMNS('AM23.Param'!$C$60:$G$60), FALSE), "N/A")</f>
        <v>N/A</v>
      </c>
      <c r="I99" s="360" t="str">
        <f>IFERROR( VLOOKUP($D99, 'AM23.Param'!$C$61:$Q$114, COLUMNS('AM23.Param'!$C$60:$H$60), FALSE), "N/A")</f>
        <v>N/A</v>
      </c>
      <c r="J99" s="344" t="str">
        <f t="shared" si="84"/>
        <v>N/A</v>
      </c>
      <c r="K99" s="361" t="str">
        <f t="shared" si="85"/>
        <v>N/A</v>
      </c>
      <c r="L99" s="356" t="str">
        <f>IFERROR( VLOOKUP($D99, 'AM23.Param'!$C$61:$Q$114, COLUMNS('AM23.Param'!$C$60:$I$60), FALSE), "N/A")</f>
        <v>N/A</v>
      </c>
      <c r="M99" s="344" t="str">
        <f t="shared" si="86"/>
        <v>N/A</v>
      </c>
      <c r="N99" s="366" t="str">
        <f t="shared" si="75"/>
        <v>N/A</v>
      </c>
      <c r="O99" s="360" t="str">
        <f>IFERROR( VLOOKUP($D99, 'AM23.Param'!$C$61:$Q$114, COLUMNS('AM23.Param'!$C$60:$J$60), FALSE), "N/A")</f>
        <v>N/A</v>
      </c>
      <c r="P99" s="344" t="str">
        <f t="shared" si="87"/>
        <v>N/A</v>
      </c>
      <c r="Q99" s="361" t="str">
        <f t="shared" si="76"/>
        <v>N/A</v>
      </c>
      <c r="R99" s="356" t="str">
        <f>IFERROR( VLOOKUP($D99, 'AM23.Param'!$C$61:$Q$114, COLUMNS('AM23.Param'!$C$60:$K$60), FALSE), "N/A")</f>
        <v>N/A</v>
      </c>
      <c r="S99" s="344" t="str">
        <f t="shared" si="88"/>
        <v>N/A</v>
      </c>
      <c r="T99" s="366">
        <f t="shared" si="77"/>
        <v>0</v>
      </c>
      <c r="U99" s="360" t="str">
        <f>IFERROR( VLOOKUP($D99, 'AM23.Param'!$C$61:$Q$114, COLUMNS('AM23.Param'!$C$60:$L$60), FALSE), "N/A")</f>
        <v>N/A</v>
      </c>
      <c r="V99" s="344" t="str">
        <f t="shared" si="89"/>
        <v>N/A</v>
      </c>
      <c r="W99" s="361" t="str">
        <f t="shared" si="78"/>
        <v>N/A</v>
      </c>
      <c r="X99" s="356" t="str">
        <f>IFERROR( VLOOKUP($D99, 'AM23.Param'!$C$61:$Q$114, COLUMNS('AM23.Param'!$C$60:$M$60), FALSE), "N/A")</f>
        <v>N/A</v>
      </c>
      <c r="Y99" s="344" t="str">
        <f t="shared" si="90"/>
        <v>N/A</v>
      </c>
      <c r="Z99" s="366">
        <f t="shared" si="79"/>
        <v>0</v>
      </c>
      <c r="AA99" s="360" t="str">
        <f>IFERROR( VLOOKUP($D99, 'AM23.Param'!$C$61:$Q$114, COLUMNS('AM23.Param'!$C$60:$N$60), FALSE), "N/A")</f>
        <v>N/A</v>
      </c>
      <c r="AB99" s="344" t="str">
        <f t="shared" si="91"/>
        <v>N/A</v>
      </c>
      <c r="AC99" s="366" t="str">
        <f t="shared" si="80"/>
        <v>N/A</v>
      </c>
      <c r="AD99" s="360" t="str">
        <f>IFERROR( VLOOKUP($D99, 'AM23.Param'!$C$61:$Q$114, COLUMNS('AM23.Param'!$C$60:$O$60), FALSE), "N/A")</f>
        <v>N/A</v>
      </c>
      <c r="AE99" s="344" t="str">
        <f t="shared" si="92"/>
        <v>N/A</v>
      </c>
      <c r="AF99" s="361" t="str">
        <f t="shared" si="81"/>
        <v>N/A</v>
      </c>
      <c r="AG99" s="356" t="str">
        <f>IFERROR( VLOOKUP($D99, 'AM23.Param'!$C$61:$Q$114, COLUMNS('AM23.Param'!$C$60:$P$60), FALSE), "N/A")</f>
        <v>N/A</v>
      </c>
      <c r="AH99" s="344" t="str">
        <f t="shared" si="93"/>
        <v>N/A</v>
      </c>
      <c r="AI99" s="361" t="str">
        <f t="shared" si="82"/>
        <v>N/A</v>
      </c>
    </row>
    <row r="100" spans="1:35" x14ac:dyDescent="0.2">
      <c r="A100" s="30">
        <f t="shared" si="83"/>
        <v>23</v>
      </c>
      <c r="B100" s="342">
        <f>'AM23.Entity Input'!D40</f>
        <v>0</v>
      </c>
      <c r="C100" s="343">
        <f>'AM23.Entity Input'!F40</f>
        <v>0</v>
      </c>
      <c r="D100" s="343">
        <f>'AM23.Entity Input'!G40</f>
        <v>0</v>
      </c>
      <c r="E100" s="343">
        <f>'AM23.Entity Input'!P40</f>
        <v>0</v>
      </c>
      <c r="F100" s="343">
        <f>'AM23.Entity Input'!AD40</f>
        <v>0</v>
      </c>
      <c r="G100" s="343">
        <f>'AM23.Entity Input'!AN40</f>
        <v>0</v>
      </c>
      <c r="H100" s="353" t="str">
        <f>IFERROR( VLOOKUP($D100, 'AM23.Param'!$C$61:$Q$114, COLUMNS('AM23.Param'!$C$60:$G$60), FALSE), "N/A")</f>
        <v>N/A</v>
      </c>
      <c r="I100" s="360" t="str">
        <f>IFERROR( VLOOKUP($D100, 'AM23.Param'!$C$61:$Q$114, COLUMNS('AM23.Param'!$C$60:$H$60), FALSE), "N/A")</f>
        <v>N/A</v>
      </c>
      <c r="J100" s="344" t="str">
        <f t="shared" si="84"/>
        <v>N/A</v>
      </c>
      <c r="K100" s="361" t="str">
        <f t="shared" si="85"/>
        <v>N/A</v>
      </c>
      <c r="L100" s="356" t="str">
        <f>IFERROR( VLOOKUP($D100, 'AM23.Param'!$C$61:$Q$114, COLUMNS('AM23.Param'!$C$60:$I$60), FALSE), "N/A")</f>
        <v>N/A</v>
      </c>
      <c r="M100" s="344" t="str">
        <f t="shared" si="86"/>
        <v>N/A</v>
      </c>
      <c r="N100" s="366" t="str">
        <f t="shared" si="75"/>
        <v>N/A</v>
      </c>
      <c r="O100" s="360" t="str">
        <f>IFERROR( VLOOKUP($D100, 'AM23.Param'!$C$61:$Q$114, COLUMNS('AM23.Param'!$C$60:$J$60), FALSE), "N/A")</f>
        <v>N/A</v>
      </c>
      <c r="P100" s="344" t="str">
        <f t="shared" si="87"/>
        <v>N/A</v>
      </c>
      <c r="Q100" s="361" t="str">
        <f t="shared" si="76"/>
        <v>N/A</v>
      </c>
      <c r="R100" s="356" t="str">
        <f>IFERROR( VLOOKUP($D100, 'AM23.Param'!$C$61:$Q$114, COLUMNS('AM23.Param'!$C$60:$K$60), FALSE), "N/A")</f>
        <v>N/A</v>
      </c>
      <c r="S100" s="344" t="str">
        <f t="shared" si="88"/>
        <v>N/A</v>
      </c>
      <c r="T100" s="366">
        <f t="shared" si="77"/>
        <v>0</v>
      </c>
      <c r="U100" s="360" t="str">
        <f>IFERROR( VLOOKUP($D100, 'AM23.Param'!$C$61:$Q$114, COLUMNS('AM23.Param'!$C$60:$L$60), FALSE), "N/A")</f>
        <v>N/A</v>
      </c>
      <c r="V100" s="344" t="str">
        <f t="shared" si="89"/>
        <v>N/A</v>
      </c>
      <c r="W100" s="361" t="str">
        <f t="shared" si="78"/>
        <v>N/A</v>
      </c>
      <c r="X100" s="356" t="str">
        <f>IFERROR( VLOOKUP($D100, 'AM23.Param'!$C$61:$Q$114, COLUMNS('AM23.Param'!$C$60:$M$60), FALSE), "N/A")</f>
        <v>N/A</v>
      </c>
      <c r="Y100" s="344" t="str">
        <f t="shared" si="90"/>
        <v>N/A</v>
      </c>
      <c r="Z100" s="366">
        <f t="shared" si="79"/>
        <v>0</v>
      </c>
      <c r="AA100" s="360" t="str">
        <f>IFERROR( VLOOKUP($D100, 'AM23.Param'!$C$61:$Q$114, COLUMNS('AM23.Param'!$C$60:$N$60), FALSE), "N/A")</f>
        <v>N/A</v>
      </c>
      <c r="AB100" s="344" t="str">
        <f t="shared" si="91"/>
        <v>N/A</v>
      </c>
      <c r="AC100" s="366" t="str">
        <f t="shared" si="80"/>
        <v>N/A</v>
      </c>
      <c r="AD100" s="360" t="str">
        <f>IFERROR( VLOOKUP($D100, 'AM23.Param'!$C$61:$Q$114, COLUMNS('AM23.Param'!$C$60:$O$60), FALSE), "N/A")</f>
        <v>N/A</v>
      </c>
      <c r="AE100" s="344" t="str">
        <f t="shared" si="92"/>
        <v>N/A</v>
      </c>
      <c r="AF100" s="361" t="str">
        <f t="shared" si="81"/>
        <v>N/A</v>
      </c>
      <c r="AG100" s="356" t="str">
        <f>IFERROR( VLOOKUP($D100, 'AM23.Param'!$C$61:$Q$114, COLUMNS('AM23.Param'!$C$60:$P$60), FALSE), "N/A")</f>
        <v>N/A</v>
      </c>
      <c r="AH100" s="344" t="str">
        <f t="shared" si="93"/>
        <v>N/A</v>
      </c>
      <c r="AI100" s="361" t="str">
        <f t="shared" si="82"/>
        <v>N/A</v>
      </c>
    </row>
    <row r="101" spans="1:35" x14ac:dyDescent="0.2">
      <c r="A101" s="30">
        <f t="shared" si="83"/>
        <v>24</v>
      </c>
      <c r="B101" s="342">
        <f>'AM23.Entity Input'!D41</f>
        <v>0</v>
      </c>
      <c r="C101" s="343">
        <f>'AM23.Entity Input'!F41</f>
        <v>0</v>
      </c>
      <c r="D101" s="343">
        <f>'AM23.Entity Input'!G41</f>
        <v>0</v>
      </c>
      <c r="E101" s="343">
        <f>'AM23.Entity Input'!P41</f>
        <v>0</v>
      </c>
      <c r="F101" s="343">
        <f>'AM23.Entity Input'!AD41</f>
        <v>0</v>
      </c>
      <c r="G101" s="343">
        <f>'AM23.Entity Input'!AN41</f>
        <v>0</v>
      </c>
      <c r="H101" s="353" t="str">
        <f>IFERROR( VLOOKUP($D101, 'AM23.Param'!$C$61:$Q$114, COLUMNS('AM23.Param'!$C$60:$G$60), FALSE), "N/A")</f>
        <v>N/A</v>
      </c>
      <c r="I101" s="360" t="str">
        <f>IFERROR( VLOOKUP($D101, 'AM23.Param'!$C$61:$Q$114, COLUMNS('AM23.Param'!$C$60:$H$60), FALSE), "N/A")</f>
        <v>N/A</v>
      </c>
      <c r="J101" s="344" t="str">
        <f t="shared" si="84"/>
        <v>N/A</v>
      </c>
      <c r="K101" s="361" t="str">
        <f t="shared" si="85"/>
        <v>N/A</v>
      </c>
      <c r="L101" s="356" t="str">
        <f>IFERROR( VLOOKUP($D101, 'AM23.Param'!$C$61:$Q$114, COLUMNS('AM23.Param'!$C$60:$I$60), FALSE), "N/A")</f>
        <v>N/A</v>
      </c>
      <c r="M101" s="344" t="str">
        <f t="shared" si="86"/>
        <v>N/A</v>
      </c>
      <c r="N101" s="366" t="str">
        <f t="shared" si="75"/>
        <v>N/A</v>
      </c>
      <c r="O101" s="360" t="str">
        <f>IFERROR( VLOOKUP($D101, 'AM23.Param'!$C$61:$Q$114, COLUMNS('AM23.Param'!$C$60:$J$60), FALSE), "N/A")</f>
        <v>N/A</v>
      </c>
      <c r="P101" s="344" t="str">
        <f t="shared" si="87"/>
        <v>N/A</v>
      </c>
      <c r="Q101" s="361" t="str">
        <f t="shared" si="76"/>
        <v>N/A</v>
      </c>
      <c r="R101" s="356" t="str">
        <f>IFERROR( VLOOKUP($D101, 'AM23.Param'!$C$61:$Q$114, COLUMNS('AM23.Param'!$C$60:$K$60), FALSE), "N/A")</f>
        <v>N/A</v>
      </c>
      <c r="S101" s="344" t="str">
        <f t="shared" si="88"/>
        <v>N/A</v>
      </c>
      <c r="T101" s="366">
        <f t="shared" si="77"/>
        <v>0</v>
      </c>
      <c r="U101" s="360" t="str">
        <f>IFERROR( VLOOKUP($D101, 'AM23.Param'!$C$61:$Q$114, COLUMNS('AM23.Param'!$C$60:$L$60), FALSE), "N/A")</f>
        <v>N/A</v>
      </c>
      <c r="V101" s="344" t="str">
        <f t="shared" si="89"/>
        <v>N/A</v>
      </c>
      <c r="W101" s="361" t="str">
        <f t="shared" si="78"/>
        <v>N/A</v>
      </c>
      <c r="X101" s="356" t="str">
        <f>IFERROR( VLOOKUP($D101, 'AM23.Param'!$C$61:$Q$114, COLUMNS('AM23.Param'!$C$60:$M$60), FALSE), "N/A")</f>
        <v>N/A</v>
      </c>
      <c r="Y101" s="344" t="str">
        <f t="shared" si="90"/>
        <v>N/A</v>
      </c>
      <c r="Z101" s="366">
        <f t="shared" si="79"/>
        <v>0</v>
      </c>
      <c r="AA101" s="360" t="str">
        <f>IFERROR( VLOOKUP($D101, 'AM23.Param'!$C$61:$Q$114, COLUMNS('AM23.Param'!$C$60:$N$60), FALSE), "N/A")</f>
        <v>N/A</v>
      </c>
      <c r="AB101" s="344" t="str">
        <f t="shared" si="91"/>
        <v>N/A</v>
      </c>
      <c r="AC101" s="366" t="str">
        <f t="shared" si="80"/>
        <v>N/A</v>
      </c>
      <c r="AD101" s="360" t="str">
        <f>IFERROR( VLOOKUP($D101, 'AM23.Param'!$C$61:$Q$114, COLUMNS('AM23.Param'!$C$60:$O$60), FALSE), "N/A")</f>
        <v>N/A</v>
      </c>
      <c r="AE101" s="344" t="str">
        <f t="shared" si="92"/>
        <v>N/A</v>
      </c>
      <c r="AF101" s="361" t="str">
        <f t="shared" si="81"/>
        <v>N/A</v>
      </c>
      <c r="AG101" s="356" t="str">
        <f>IFERROR( VLOOKUP($D101, 'AM23.Param'!$C$61:$Q$114, COLUMNS('AM23.Param'!$C$60:$P$60), FALSE), "N/A")</f>
        <v>N/A</v>
      </c>
      <c r="AH101" s="344" t="str">
        <f t="shared" si="93"/>
        <v>N/A</v>
      </c>
      <c r="AI101" s="361" t="str">
        <f t="shared" si="82"/>
        <v>N/A</v>
      </c>
    </row>
    <row r="102" spans="1:35" x14ac:dyDescent="0.2">
      <c r="A102" s="30">
        <f t="shared" si="83"/>
        <v>25</v>
      </c>
      <c r="B102" s="342">
        <f>'AM23.Entity Input'!D42</f>
        <v>0</v>
      </c>
      <c r="C102" s="343">
        <f>'AM23.Entity Input'!F42</f>
        <v>0</v>
      </c>
      <c r="D102" s="343">
        <f>'AM23.Entity Input'!G42</f>
        <v>0</v>
      </c>
      <c r="E102" s="343">
        <f>'AM23.Entity Input'!P42</f>
        <v>0</v>
      </c>
      <c r="F102" s="343">
        <f>'AM23.Entity Input'!AD42</f>
        <v>0</v>
      </c>
      <c r="G102" s="343">
        <f>'AM23.Entity Input'!AN42</f>
        <v>0</v>
      </c>
      <c r="H102" s="353" t="str">
        <f>IFERROR( VLOOKUP($D102, 'AM23.Param'!$C$61:$Q$114, COLUMNS('AM23.Param'!$C$60:$G$60), FALSE), "N/A")</f>
        <v>N/A</v>
      </c>
      <c r="I102" s="360" t="str">
        <f>IFERROR( VLOOKUP($D102, 'AM23.Param'!$C$61:$Q$114, COLUMNS('AM23.Param'!$C$60:$H$60), FALSE), "N/A")</f>
        <v>N/A</v>
      </c>
      <c r="J102" s="344" t="str">
        <f t="shared" si="84"/>
        <v>N/A</v>
      </c>
      <c r="K102" s="361" t="str">
        <f t="shared" si="85"/>
        <v>N/A</v>
      </c>
      <c r="L102" s="356" t="str">
        <f>IFERROR( VLOOKUP($D102, 'AM23.Param'!$C$61:$Q$114, COLUMNS('AM23.Param'!$C$60:$I$60), FALSE), "N/A")</f>
        <v>N/A</v>
      </c>
      <c r="M102" s="344" t="str">
        <f t="shared" si="86"/>
        <v>N/A</v>
      </c>
      <c r="N102" s="366" t="str">
        <f t="shared" si="75"/>
        <v>N/A</v>
      </c>
      <c r="O102" s="360" t="str">
        <f>IFERROR( VLOOKUP($D102, 'AM23.Param'!$C$61:$Q$114, COLUMNS('AM23.Param'!$C$60:$J$60), FALSE), "N/A")</f>
        <v>N/A</v>
      </c>
      <c r="P102" s="344" t="str">
        <f t="shared" si="87"/>
        <v>N/A</v>
      </c>
      <c r="Q102" s="361" t="str">
        <f t="shared" si="76"/>
        <v>N/A</v>
      </c>
      <c r="R102" s="356" t="str">
        <f>IFERROR( VLOOKUP($D102, 'AM23.Param'!$C$61:$Q$114, COLUMNS('AM23.Param'!$C$60:$K$60), FALSE), "N/A")</f>
        <v>N/A</v>
      </c>
      <c r="S102" s="344" t="str">
        <f t="shared" si="88"/>
        <v>N/A</v>
      </c>
      <c r="T102" s="366">
        <f t="shared" si="77"/>
        <v>0</v>
      </c>
      <c r="U102" s="360" t="str">
        <f>IFERROR( VLOOKUP($D102, 'AM23.Param'!$C$61:$Q$114, COLUMNS('AM23.Param'!$C$60:$L$60), FALSE), "N/A")</f>
        <v>N/A</v>
      </c>
      <c r="V102" s="344" t="str">
        <f t="shared" si="89"/>
        <v>N/A</v>
      </c>
      <c r="W102" s="361" t="str">
        <f t="shared" si="78"/>
        <v>N/A</v>
      </c>
      <c r="X102" s="356" t="str">
        <f>IFERROR( VLOOKUP($D102, 'AM23.Param'!$C$61:$Q$114, COLUMNS('AM23.Param'!$C$60:$M$60), FALSE), "N/A")</f>
        <v>N/A</v>
      </c>
      <c r="Y102" s="344" t="str">
        <f t="shared" si="90"/>
        <v>N/A</v>
      </c>
      <c r="Z102" s="366">
        <f t="shared" si="79"/>
        <v>0</v>
      </c>
      <c r="AA102" s="360" t="str">
        <f>IFERROR( VLOOKUP($D102, 'AM23.Param'!$C$61:$Q$114, COLUMNS('AM23.Param'!$C$60:$N$60), FALSE), "N/A")</f>
        <v>N/A</v>
      </c>
      <c r="AB102" s="344" t="str">
        <f t="shared" si="91"/>
        <v>N/A</v>
      </c>
      <c r="AC102" s="366" t="str">
        <f t="shared" si="80"/>
        <v>N/A</v>
      </c>
      <c r="AD102" s="360" t="str">
        <f>IFERROR( VLOOKUP($D102, 'AM23.Param'!$C$61:$Q$114, COLUMNS('AM23.Param'!$C$60:$O$60), FALSE), "N/A")</f>
        <v>N/A</v>
      </c>
      <c r="AE102" s="344" t="str">
        <f t="shared" si="92"/>
        <v>N/A</v>
      </c>
      <c r="AF102" s="361" t="str">
        <f t="shared" si="81"/>
        <v>N/A</v>
      </c>
      <c r="AG102" s="356" t="str">
        <f>IFERROR( VLOOKUP($D102, 'AM23.Param'!$C$61:$Q$114, COLUMNS('AM23.Param'!$C$60:$P$60), FALSE), "N/A")</f>
        <v>N/A</v>
      </c>
      <c r="AH102" s="344" t="str">
        <f t="shared" si="93"/>
        <v>N/A</v>
      </c>
      <c r="AI102" s="361" t="str">
        <f t="shared" si="82"/>
        <v>N/A</v>
      </c>
    </row>
    <row r="103" spans="1:35" x14ac:dyDescent="0.2">
      <c r="A103" s="30">
        <f t="shared" si="83"/>
        <v>26</v>
      </c>
      <c r="B103" s="342">
        <f>'AM23.Entity Input'!D43</f>
        <v>0</v>
      </c>
      <c r="C103" s="343">
        <f>'AM23.Entity Input'!F43</f>
        <v>0</v>
      </c>
      <c r="D103" s="343">
        <f>'AM23.Entity Input'!G43</f>
        <v>0</v>
      </c>
      <c r="E103" s="343">
        <f>'AM23.Entity Input'!P43</f>
        <v>0</v>
      </c>
      <c r="F103" s="343">
        <f>'AM23.Entity Input'!AD43</f>
        <v>0</v>
      </c>
      <c r="G103" s="343">
        <f>'AM23.Entity Input'!AN43</f>
        <v>0</v>
      </c>
      <c r="H103" s="353" t="str">
        <f>IFERROR( VLOOKUP($D103, 'AM23.Param'!$C$61:$Q$114, COLUMNS('AM23.Param'!$C$60:$G$60), FALSE), "N/A")</f>
        <v>N/A</v>
      </c>
      <c r="I103" s="360" t="str">
        <f>IFERROR( VLOOKUP($D103, 'AM23.Param'!$C$61:$Q$114, COLUMNS('AM23.Param'!$C$60:$H$60), FALSE), "N/A")</f>
        <v>N/A</v>
      </c>
      <c r="J103" s="344" t="str">
        <f t="shared" si="84"/>
        <v>N/A</v>
      </c>
      <c r="K103" s="361" t="str">
        <f t="shared" si="85"/>
        <v>N/A</v>
      </c>
      <c r="L103" s="356" t="str">
        <f>IFERROR( VLOOKUP($D103, 'AM23.Param'!$C$61:$Q$114, COLUMNS('AM23.Param'!$C$60:$I$60), FALSE), "N/A")</f>
        <v>N/A</v>
      </c>
      <c r="M103" s="344" t="str">
        <f t="shared" si="86"/>
        <v>N/A</v>
      </c>
      <c r="N103" s="366" t="str">
        <f t="shared" si="75"/>
        <v>N/A</v>
      </c>
      <c r="O103" s="360" t="str">
        <f>IFERROR( VLOOKUP($D103, 'AM23.Param'!$C$61:$Q$114, COLUMNS('AM23.Param'!$C$60:$J$60), FALSE), "N/A")</f>
        <v>N/A</v>
      </c>
      <c r="P103" s="344" t="str">
        <f t="shared" si="87"/>
        <v>N/A</v>
      </c>
      <c r="Q103" s="361" t="str">
        <f t="shared" si="76"/>
        <v>N/A</v>
      </c>
      <c r="R103" s="356" t="str">
        <f>IFERROR( VLOOKUP($D103, 'AM23.Param'!$C$61:$Q$114, COLUMNS('AM23.Param'!$C$60:$K$60), FALSE), "N/A")</f>
        <v>N/A</v>
      </c>
      <c r="S103" s="344" t="str">
        <f t="shared" si="88"/>
        <v>N/A</v>
      </c>
      <c r="T103" s="366">
        <f t="shared" si="77"/>
        <v>0</v>
      </c>
      <c r="U103" s="360" t="str">
        <f>IFERROR( VLOOKUP($D103, 'AM23.Param'!$C$61:$Q$114, COLUMNS('AM23.Param'!$C$60:$L$60), FALSE), "N/A")</f>
        <v>N/A</v>
      </c>
      <c r="V103" s="344" t="str">
        <f t="shared" si="89"/>
        <v>N/A</v>
      </c>
      <c r="W103" s="361" t="str">
        <f t="shared" si="78"/>
        <v>N/A</v>
      </c>
      <c r="X103" s="356" t="str">
        <f>IFERROR( VLOOKUP($D103, 'AM23.Param'!$C$61:$Q$114, COLUMNS('AM23.Param'!$C$60:$M$60), FALSE), "N/A")</f>
        <v>N/A</v>
      </c>
      <c r="Y103" s="344" t="str">
        <f t="shared" si="90"/>
        <v>N/A</v>
      </c>
      <c r="Z103" s="366">
        <f t="shared" si="79"/>
        <v>0</v>
      </c>
      <c r="AA103" s="360" t="str">
        <f>IFERROR( VLOOKUP($D103, 'AM23.Param'!$C$61:$Q$114, COLUMNS('AM23.Param'!$C$60:$N$60), FALSE), "N/A")</f>
        <v>N/A</v>
      </c>
      <c r="AB103" s="344" t="str">
        <f t="shared" si="91"/>
        <v>N/A</v>
      </c>
      <c r="AC103" s="366" t="str">
        <f t="shared" si="80"/>
        <v>N/A</v>
      </c>
      <c r="AD103" s="360" t="str">
        <f>IFERROR( VLOOKUP($D103, 'AM23.Param'!$C$61:$Q$114, COLUMNS('AM23.Param'!$C$60:$O$60), FALSE), "N/A")</f>
        <v>N/A</v>
      </c>
      <c r="AE103" s="344" t="str">
        <f t="shared" si="92"/>
        <v>N/A</v>
      </c>
      <c r="AF103" s="361" t="str">
        <f t="shared" si="81"/>
        <v>N/A</v>
      </c>
      <c r="AG103" s="356" t="str">
        <f>IFERROR( VLOOKUP($D103, 'AM23.Param'!$C$61:$Q$114, COLUMNS('AM23.Param'!$C$60:$P$60), FALSE), "N/A")</f>
        <v>N/A</v>
      </c>
      <c r="AH103" s="344" t="str">
        <f t="shared" si="93"/>
        <v>N/A</v>
      </c>
      <c r="AI103" s="361" t="str">
        <f t="shared" si="82"/>
        <v>N/A</v>
      </c>
    </row>
    <row r="104" spans="1:35" x14ac:dyDescent="0.2">
      <c r="A104" s="30">
        <f t="shared" si="83"/>
        <v>27</v>
      </c>
      <c r="B104" s="342">
        <f>'AM23.Entity Input'!D44</f>
        <v>0</v>
      </c>
      <c r="C104" s="343">
        <f>'AM23.Entity Input'!F44</f>
        <v>0</v>
      </c>
      <c r="D104" s="343">
        <f>'AM23.Entity Input'!G44</f>
        <v>0</v>
      </c>
      <c r="E104" s="343">
        <f>'AM23.Entity Input'!P44</f>
        <v>0</v>
      </c>
      <c r="F104" s="343">
        <f>'AM23.Entity Input'!AD44</f>
        <v>0</v>
      </c>
      <c r="G104" s="343">
        <f>'AM23.Entity Input'!AN44</f>
        <v>0</v>
      </c>
      <c r="H104" s="353" t="str">
        <f>IFERROR( VLOOKUP($D104, 'AM23.Param'!$C$61:$Q$114, COLUMNS('AM23.Param'!$C$60:$G$60), FALSE), "N/A")</f>
        <v>N/A</v>
      </c>
      <c r="I104" s="360" t="str">
        <f>IFERROR( VLOOKUP($D104, 'AM23.Param'!$C$61:$Q$114, COLUMNS('AM23.Param'!$C$60:$H$60), FALSE), "N/A")</f>
        <v>N/A</v>
      </c>
      <c r="J104" s="344" t="str">
        <f t="shared" si="84"/>
        <v>N/A</v>
      </c>
      <c r="K104" s="361" t="str">
        <f t="shared" si="85"/>
        <v>N/A</v>
      </c>
      <c r="L104" s="356" t="str">
        <f>IFERROR( VLOOKUP($D104, 'AM23.Param'!$C$61:$Q$114, COLUMNS('AM23.Param'!$C$60:$I$60), FALSE), "N/A")</f>
        <v>N/A</v>
      </c>
      <c r="M104" s="344" t="str">
        <f t="shared" si="86"/>
        <v>N/A</v>
      </c>
      <c r="N104" s="366" t="str">
        <f t="shared" si="75"/>
        <v>N/A</v>
      </c>
      <c r="O104" s="360" t="str">
        <f>IFERROR( VLOOKUP($D104, 'AM23.Param'!$C$61:$Q$114, COLUMNS('AM23.Param'!$C$60:$J$60), FALSE), "N/A")</f>
        <v>N/A</v>
      </c>
      <c r="P104" s="344" t="str">
        <f t="shared" si="87"/>
        <v>N/A</v>
      </c>
      <c r="Q104" s="361" t="str">
        <f t="shared" si="76"/>
        <v>N/A</v>
      </c>
      <c r="R104" s="356" t="str">
        <f>IFERROR( VLOOKUP($D104, 'AM23.Param'!$C$61:$Q$114, COLUMNS('AM23.Param'!$C$60:$K$60), FALSE), "N/A")</f>
        <v>N/A</v>
      </c>
      <c r="S104" s="344" t="str">
        <f t="shared" si="88"/>
        <v>N/A</v>
      </c>
      <c r="T104" s="366">
        <f t="shared" si="77"/>
        <v>0</v>
      </c>
      <c r="U104" s="360" t="str">
        <f>IFERROR( VLOOKUP($D104, 'AM23.Param'!$C$61:$Q$114, COLUMNS('AM23.Param'!$C$60:$L$60), FALSE), "N/A")</f>
        <v>N/A</v>
      </c>
      <c r="V104" s="344" t="str">
        <f t="shared" si="89"/>
        <v>N/A</v>
      </c>
      <c r="W104" s="361" t="str">
        <f t="shared" si="78"/>
        <v>N/A</v>
      </c>
      <c r="X104" s="356" t="str">
        <f>IFERROR( VLOOKUP($D104, 'AM23.Param'!$C$61:$Q$114, COLUMNS('AM23.Param'!$C$60:$M$60), FALSE), "N/A")</f>
        <v>N/A</v>
      </c>
      <c r="Y104" s="344" t="str">
        <f t="shared" si="90"/>
        <v>N/A</v>
      </c>
      <c r="Z104" s="366">
        <f t="shared" si="79"/>
        <v>0</v>
      </c>
      <c r="AA104" s="360" t="str">
        <f>IFERROR( VLOOKUP($D104, 'AM23.Param'!$C$61:$Q$114, COLUMNS('AM23.Param'!$C$60:$N$60), FALSE), "N/A")</f>
        <v>N/A</v>
      </c>
      <c r="AB104" s="344" t="str">
        <f t="shared" si="91"/>
        <v>N/A</v>
      </c>
      <c r="AC104" s="366" t="str">
        <f t="shared" si="80"/>
        <v>N/A</v>
      </c>
      <c r="AD104" s="360" t="str">
        <f>IFERROR( VLOOKUP($D104, 'AM23.Param'!$C$61:$Q$114, COLUMNS('AM23.Param'!$C$60:$O$60), FALSE), "N/A")</f>
        <v>N/A</v>
      </c>
      <c r="AE104" s="344" t="str">
        <f t="shared" si="92"/>
        <v>N/A</v>
      </c>
      <c r="AF104" s="361" t="str">
        <f t="shared" si="81"/>
        <v>N/A</v>
      </c>
      <c r="AG104" s="356" t="str">
        <f>IFERROR( VLOOKUP($D104, 'AM23.Param'!$C$61:$Q$114, COLUMNS('AM23.Param'!$C$60:$P$60), FALSE), "N/A")</f>
        <v>N/A</v>
      </c>
      <c r="AH104" s="344" t="str">
        <f t="shared" si="93"/>
        <v>N/A</v>
      </c>
      <c r="AI104" s="361" t="str">
        <f t="shared" si="82"/>
        <v>N/A</v>
      </c>
    </row>
    <row r="105" spans="1:35" x14ac:dyDescent="0.2">
      <c r="A105" s="30">
        <f t="shared" si="83"/>
        <v>28</v>
      </c>
      <c r="B105" s="342">
        <f>'AM23.Entity Input'!D45</f>
        <v>0</v>
      </c>
      <c r="C105" s="343">
        <f>'AM23.Entity Input'!F45</f>
        <v>0</v>
      </c>
      <c r="D105" s="343">
        <f>'AM23.Entity Input'!G45</f>
        <v>0</v>
      </c>
      <c r="E105" s="343">
        <f>'AM23.Entity Input'!P45</f>
        <v>0</v>
      </c>
      <c r="F105" s="343">
        <f>'AM23.Entity Input'!AD45</f>
        <v>0</v>
      </c>
      <c r="G105" s="343">
        <f>'AM23.Entity Input'!AN45</f>
        <v>0</v>
      </c>
      <c r="H105" s="353" t="str">
        <f>IFERROR( VLOOKUP($D105, 'AM23.Param'!$C$61:$Q$114, COLUMNS('AM23.Param'!$C$60:$G$60), FALSE), "N/A")</f>
        <v>N/A</v>
      </c>
      <c r="I105" s="360" t="str">
        <f>IFERROR( VLOOKUP($D105, 'AM23.Param'!$C$61:$Q$114, COLUMNS('AM23.Param'!$C$60:$H$60), FALSE), "N/A")</f>
        <v>N/A</v>
      </c>
      <c r="J105" s="344" t="str">
        <f t="shared" si="84"/>
        <v>N/A</v>
      </c>
      <c r="K105" s="361" t="str">
        <f t="shared" si="85"/>
        <v>N/A</v>
      </c>
      <c r="L105" s="356" t="str">
        <f>IFERROR( VLOOKUP($D105, 'AM23.Param'!$C$61:$Q$114, COLUMNS('AM23.Param'!$C$60:$I$60), FALSE), "N/A")</f>
        <v>N/A</v>
      </c>
      <c r="M105" s="344" t="str">
        <f t="shared" si="86"/>
        <v>N/A</v>
      </c>
      <c r="N105" s="366" t="str">
        <f t="shared" si="75"/>
        <v>N/A</v>
      </c>
      <c r="O105" s="360" t="str">
        <f>IFERROR( VLOOKUP($D105, 'AM23.Param'!$C$61:$Q$114, COLUMNS('AM23.Param'!$C$60:$J$60), FALSE), "N/A")</f>
        <v>N/A</v>
      </c>
      <c r="P105" s="344" t="str">
        <f t="shared" si="87"/>
        <v>N/A</v>
      </c>
      <c r="Q105" s="361" t="str">
        <f t="shared" si="76"/>
        <v>N/A</v>
      </c>
      <c r="R105" s="356" t="str">
        <f>IFERROR( VLOOKUP($D105, 'AM23.Param'!$C$61:$Q$114, COLUMNS('AM23.Param'!$C$60:$K$60), FALSE), "N/A")</f>
        <v>N/A</v>
      </c>
      <c r="S105" s="344" t="str">
        <f t="shared" si="88"/>
        <v>N/A</v>
      </c>
      <c r="T105" s="366">
        <f t="shared" si="77"/>
        <v>0</v>
      </c>
      <c r="U105" s="360" t="str">
        <f>IFERROR( VLOOKUP($D105, 'AM23.Param'!$C$61:$Q$114, COLUMNS('AM23.Param'!$C$60:$L$60), FALSE), "N/A")</f>
        <v>N/A</v>
      </c>
      <c r="V105" s="344" t="str">
        <f t="shared" si="89"/>
        <v>N/A</v>
      </c>
      <c r="W105" s="361" t="str">
        <f t="shared" si="78"/>
        <v>N/A</v>
      </c>
      <c r="X105" s="356" t="str">
        <f>IFERROR( VLOOKUP($D105, 'AM23.Param'!$C$61:$Q$114, COLUMNS('AM23.Param'!$C$60:$M$60), FALSE), "N/A")</f>
        <v>N/A</v>
      </c>
      <c r="Y105" s="344" t="str">
        <f t="shared" si="90"/>
        <v>N/A</v>
      </c>
      <c r="Z105" s="366">
        <f t="shared" si="79"/>
        <v>0</v>
      </c>
      <c r="AA105" s="360" t="str">
        <f>IFERROR( VLOOKUP($D105, 'AM23.Param'!$C$61:$Q$114, COLUMNS('AM23.Param'!$C$60:$N$60), FALSE), "N/A")</f>
        <v>N/A</v>
      </c>
      <c r="AB105" s="344" t="str">
        <f t="shared" si="91"/>
        <v>N/A</v>
      </c>
      <c r="AC105" s="366" t="str">
        <f t="shared" si="80"/>
        <v>N/A</v>
      </c>
      <c r="AD105" s="360" t="str">
        <f>IFERROR( VLOOKUP($D105, 'AM23.Param'!$C$61:$Q$114, COLUMNS('AM23.Param'!$C$60:$O$60), FALSE), "N/A")</f>
        <v>N/A</v>
      </c>
      <c r="AE105" s="344" t="str">
        <f t="shared" si="92"/>
        <v>N/A</v>
      </c>
      <c r="AF105" s="361" t="str">
        <f t="shared" si="81"/>
        <v>N/A</v>
      </c>
      <c r="AG105" s="356" t="str">
        <f>IFERROR( VLOOKUP($D105, 'AM23.Param'!$C$61:$Q$114, COLUMNS('AM23.Param'!$C$60:$P$60), FALSE), "N/A")</f>
        <v>N/A</v>
      </c>
      <c r="AH105" s="344" t="str">
        <f t="shared" si="93"/>
        <v>N/A</v>
      </c>
      <c r="AI105" s="361" t="str">
        <f t="shared" si="82"/>
        <v>N/A</v>
      </c>
    </row>
    <row r="106" spans="1:35" x14ac:dyDescent="0.2">
      <c r="A106" s="30">
        <f t="shared" si="83"/>
        <v>29</v>
      </c>
      <c r="B106" s="342">
        <f>'AM23.Entity Input'!D46</f>
        <v>0</v>
      </c>
      <c r="C106" s="343">
        <f>'AM23.Entity Input'!F46</f>
        <v>0</v>
      </c>
      <c r="D106" s="343">
        <f>'AM23.Entity Input'!G46</f>
        <v>0</v>
      </c>
      <c r="E106" s="343">
        <f>'AM23.Entity Input'!P46</f>
        <v>0</v>
      </c>
      <c r="F106" s="343">
        <f>'AM23.Entity Input'!AD46</f>
        <v>0</v>
      </c>
      <c r="G106" s="343">
        <f>'AM23.Entity Input'!AN46</f>
        <v>0</v>
      </c>
      <c r="H106" s="353" t="str">
        <f>IFERROR( VLOOKUP($D106, 'AM23.Param'!$C$61:$Q$114, COLUMNS('AM23.Param'!$C$60:$G$60), FALSE), "N/A")</f>
        <v>N/A</v>
      </c>
      <c r="I106" s="360" t="str">
        <f>IFERROR( VLOOKUP($D106, 'AM23.Param'!$C$61:$Q$114, COLUMNS('AM23.Param'!$C$60:$H$60), FALSE), "N/A")</f>
        <v>N/A</v>
      </c>
      <c r="J106" s="344" t="str">
        <f t="shared" si="84"/>
        <v>N/A</v>
      </c>
      <c r="K106" s="361" t="str">
        <f t="shared" si="85"/>
        <v>N/A</v>
      </c>
      <c r="L106" s="356" t="str">
        <f>IFERROR( VLOOKUP($D106, 'AM23.Param'!$C$61:$Q$114, COLUMNS('AM23.Param'!$C$60:$I$60), FALSE), "N/A")</f>
        <v>N/A</v>
      </c>
      <c r="M106" s="344" t="str">
        <f t="shared" si="86"/>
        <v>N/A</v>
      </c>
      <c r="N106" s="366" t="str">
        <f t="shared" si="75"/>
        <v>N/A</v>
      </c>
      <c r="O106" s="360" t="str">
        <f>IFERROR( VLOOKUP($D106, 'AM23.Param'!$C$61:$Q$114, COLUMNS('AM23.Param'!$C$60:$J$60), FALSE), "N/A")</f>
        <v>N/A</v>
      </c>
      <c r="P106" s="344" t="str">
        <f t="shared" si="87"/>
        <v>N/A</v>
      </c>
      <c r="Q106" s="361" t="str">
        <f t="shared" si="76"/>
        <v>N/A</v>
      </c>
      <c r="R106" s="356" t="str">
        <f>IFERROR( VLOOKUP($D106, 'AM23.Param'!$C$61:$Q$114, COLUMNS('AM23.Param'!$C$60:$K$60), FALSE), "N/A")</f>
        <v>N/A</v>
      </c>
      <c r="S106" s="344" t="str">
        <f t="shared" si="88"/>
        <v>N/A</v>
      </c>
      <c r="T106" s="366">
        <f t="shared" si="77"/>
        <v>0</v>
      </c>
      <c r="U106" s="360" t="str">
        <f>IFERROR( VLOOKUP($D106, 'AM23.Param'!$C$61:$Q$114, COLUMNS('AM23.Param'!$C$60:$L$60), FALSE), "N/A")</f>
        <v>N/A</v>
      </c>
      <c r="V106" s="344" t="str">
        <f t="shared" si="89"/>
        <v>N/A</v>
      </c>
      <c r="W106" s="361" t="str">
        <f t="shared" si="78"/>
        <v>N/A</v>
      </c>
      <c r="X106" s="356" t="str">
        <f>IFERROR( VLOOKUP($D106, 'AM23.Param'!$C$61:$Q$114, COLUMNS('AM23.Param'!$C$60:$M$60), FALSE), "N/A")</f>
        <v>N/A</v>
      </c>
      <c r="Y106" s="344" t="str">
        <f t="shared" si="90"/>
        <v>N/A</v>
      </c>
      <c r="Z106" s="366">
        <f t="shared" si="79"/>
        <v>0</v>
      </c>
      <c r="AA106" s="360" t="str">
        <f>IFERROR( VLOOKUP($D106, 'AM23.Param'!$C$61:$Q$114, COLUMNS('AM23.Param'!$C$60:$N$60), FALSE), "N/A")</f>
        <v>N/A</v>
      </c>
      <c r="AB106" s="344" t="str">
        <f t="shared" si="91"/>
        <v>N/A</v>
      </c>
      <c r="AC106" s="366" t="str">
        <f t="shared" si="80"/>
        <v>N/A</v>
      </c>
      <c r="AD106" s="360" t="str">
        <f>IFERROR( VLOOKUP($D106, 'AM23.Param'!$C$61:$Q$114, COLUMNS('AM23.Param'!$C$60:$O$60), FALSE), "N/A")</f>
        <v>N/A</v>
      </c>
      <c r="AE106" s="344" t="str">
        <f t="shared" si="92"/>
        <v>N/A</v>
      </c>
      <c r="AF106" s="361" t="str">
        <f t="shared" si="81"/>
        <v>N/A</v>
      </c>
      <c r="AG106" s="356" t="str">
        <f>IFERROR( VLOOKUP($D106, 'AM23.Param'!$C$61:$Q$114, COLUMNS('AM23.Param'!$C$60:$P$60), FALSE), "N/A")</f>
        <v>N/A</v>
      </c>
      <c r="AH106" s="344" t="str">
        <f t="shared" si="93"/>
        <v>N/A</v>
      </c>
      <c r="AI106" s="361" t="str">
        <f t="shared" si="82"/>
        <v>N/A</v>
      </c>
    </row>
    <row r="107" spans="1:35" x14ac:dyDescent="0.2">
      <c r="A107" s="30">
        <f t="shared" si="83"/>
        <v>30</v>
      </c>
      <c r="B107" s="342">
        <f>'AM23.Entity Input'!D47</f>
        <v>0</v>
      </c>
      <c r="C107" s="343">
        <f>'AM23.Entity Input'!F47</f>
        <v>0</v>
      </c>
      <c r="D107" s="343">
        <f>'AM23.Entity Input'!G47</f>
        <v>0</v>
      </c>
      <c r="E107" s="343">
        <f>'AM23.Entity Input'!P47</f>
        <v>0</v>
      </c>
      <c r="F107" s="343">
        <f>'AM23.Entity Input'!AD47</f>
        <v>0</v>
      </c>
      <c r="G107" s="343">
        <f>'AM23.Entity Input'!AN47</f>
        <v>0</v>
      </c>
      <c r="H107" s="353" t="str">
        <f>IFERROR( VLOOKUP($D107, 'AM23.Param'!$C$61:$Q$114, COLUMNS('AM23.Param'!$C$60:$G$60), FALSE), "N/A")</f>
        <v>N/A</v>
      </c>
      <c r="I107" s="360" t="str">
        <f>IFERROR( VLOOKUP($D107, 'AM23.Param'!$C$61:$Q$114, COLUMNS('AM23.Param'!$C$60:$H$60), FALSE), "N/A")</f>
        <v>N/A</v>
      </c>
      <c r="J107" s="344" t="str">
        <f t="shared" si="84"/>
        <v>N/A</v>
      </c>
      <c r="K107" s="361" t="str">
        <f t="shared" si="85"/>
        <v>N/A</v>
      </c>
      <c r="L107" s="356" t="str">
        <f>IFERROR( VLOOKUP($D107, 'AM23.Param'!$C$61:$Q$114, COLUMNS('AM23.Param'!$C$60:$I$60), FALSE), "N/A")</f>
        <v>N/A</v>
      </c>
      <c r="M107" s="344" t="str">
        <f t="shared" si="86"/>
        <v>N/A</v>
      </c>
      <c r="N107" s="366" t="str">
        <f t="shared" si="75"/>
        <v>N/A</v>
      </c>
      <c r="O107" s="360" t="str">
        <f>IFERROR( VLOOKUP($D107, 'AM23.Param'!$C$61:$Q$114, COLUMNS('AM23.Param'!$C$60:$J$60), FALSE), "N/A")</f>
        <v>N/A</v>
      </c>
      <c r="P107" s="344" t="str">
        <f t="shared" si="87"/>
        <v>N/A</v>
      </c>
      <c r="Q107" s="361" t="str">
        <f t="shared" si="76"/>
        <v>N/A</v>
      </c>
      <c r="R107" s="356" t="str">
        <f>IFERROR( VLOOKUP($D107, 'AM23.Param'!$C$61:$Q$114, COLUMNS('AM23.Param'!$C$60:$K$60), FALSE), "N/A")</f>
        <v>N/A</v>
      </c>
      <c r="S107" s="344" t="str">
        <f t="shared" si="88"/>
        <v>N/A</v>
      </c>
      <c r="T107" s="366">
        <f t="shared" si="77"/>
        <v>0</v>
      </c>
      <c r="U107" s="360" t="str">
        <f>IFERROR( VLOOKUP($D107, 'AM23.Param'!$C$61:$Q$114, COLUMNS('AM23.Param'!$C$60:$L$60), FALSE), "N/A")</f>
        <v>N/A</v>
      </c>
      <c r="V107" s="344" t="str">
        <f t="shared" si="89"/>
        <v>N/A</v>
      </c>
      <c r="W107" s="361" t="str">
        <f t="shared" si="78"/>
        <v>N/A</v>
      </c>
      <c r="X107" s="356" t="str">
        <f>IFERROR( VLOOKUP($D107, 'AM23.Param'!$C$61:$Q$114, COLUMNS('AM23.Param'!$C$60:$M$60), FALSE), "N/A")</f>
        <v>N/A</v>
      </c>
      <c r="Y107" s="344" t="str">
        <f t="shared" si="90"/>
        <v>N/A</v>
      </c>
      <c r="Z107" s="366">
        <f t="shared" si="79"/>
        <v>0</v>
      </c>
      <c r="AA107" s="360" t="str">
        <f>IFERROR( VLOOKUP($D107, 'AM23.Param'!$C$61:$Q$114, COLUMNS('AM23.Param'!$C$60:$N$60), FALSE), "N/A")</f>
        <v>N/A</v>
      </c>
      <c r="AB107" s="344" t="str">
        <f t="shared" si="91"/>
        <v>N/A</v>
      </c>
      <c r="AC107" s="366" t="str">
        <f t="shared" si="80"/>
        <v>N/A</v>
      </c>
      <c r="AD107" s="360" t="str">
        <f>IFERROR( VLOOKUP($D107, 'AM23.Param'!$C$61:$Q$114, COLUMNS('AM23.Param'!$C$60:$O$60), FALSE), "N/A")</f>
        <v>N/A</v>
      </c>
      <c r="AE107" s="344" t="str">
        <f t="shared" si="92"/>
        <v>N/A</v>
      </c>
      <c r="AF107" s="361" t="str">
        <f t="shared" si="81"/>
        <v>N/A</v>
      </c>
      <c r="AG107" s="356" t="str">
        <f>IFERROR( VLOOKUP($D107, 'AM23.Param'!$C$61:$Q$114, COLUMNS('AM23.Param'!$C$60:$P$60), FALSE), "N/A")</f>
        <v>N/A</v>
      </c>
      <c r="AH107" s="344" t="str">
        <f t="shared" si="93"/>
        <v>N/A</v>
      </c>
      <c r="AI107" s="361" t="str">
        <f t="shared" si="82"/>
        <v>N/A</v>
      </c>
    </row>
    <row r="108" spans="1:35" x14ac:dyDescent="0.2">
      <c r="A108" s="30">
        <f t="shared" si="83"/>
        <v>31</v>
      </c>
      <c r="B108" s="342">
        <f>'AM23.Entity Input'!D48</f>
        <v>0</v>
      </c>
      <c r="C108" s="343">
        <f>'AM23.Entity Input'!F48</f>
        <v>0</v>
      </c>
      <c r="D108" s="343">
        <f>'AM23.Entity Input'!G48</f>
        <v>0</v>
      </c>
      <c r="E108" s="343">
        <f>'AM23.Entity Input'!P48</f>
        <v>0</v>
      </c>
      <c r="F108" s="343">
        <f>'AM23.Entity Input'!AD48</f>
        <v>0</v>
      </c>
      <c r="G108" s="343">
        <f>'AM23.Entity Input'!AN48</f>
        <v>0</v>
      </c>
      <c r="H108" s="353" t="str">
        <f>IFERROR( VLOOKUP($D108, 'AM23.Param'!$C$61:$Q$114, COLUMNS('AM23.Param'!$C$60:$G$60), FALSE), "N/A")</f>
        <v>N/A</v>
      </c>
      <c r="I108" s="360" t="str">
        <f>IFERROR( VLOOKUP($D108, 'AM23.Param'!$C$61:$Q$114, COLUMNS('AM23.Param'!$C$60:$H$60), FALSE), "N/A")</f>
        <v>N/A</v>
      </c>
      <c r="J108" s="344" t="str">
        <f t="shared" si="84"/>
        <v>N/A</v>
      </c>
      <c r="K108" s="361" t="str">
        <f t="shared" si="85"/>
        <v>N/A</v>
      </c>
      <c r="L108" s="356" t="str">
        <f>IFERROR( VLOOKUP($D108, 'AM23.Param'!$C$61:$Q$114, COLUMNS('AM23.Param'!$C$60:$I$60), FALSE), "N/A")</f>
        <v>N/A</v>
      </c>
      <c r="M108" s="344" t="str">
        <f t="shared" si="86"/>
        <v>N/A</v>
      </c>
      <c r="N108" s="366" t="str">
        <f t="shared" si="75"/>
        <v>N/A</v>
      </c>
      <c r="O108" s="360" t="str">
        <f>IFERROR( VLOOKUP($D108, 'AM23.Param'!$C$61:$Q$114, COLUMNS('AM23.Param'!$C$60:$J$60), FALSE), "N/A")</f>
        <v>N/A</v>
      </c>
      <c r="P108" s="344" t="str">
        <f t="shared" si="87"/>
        <v>N/A</v>
      </c>
      <c r="Q108" s="361" t="str">
        <f t="shared" si="76"/>
        <v>N/A</v>
      </c>
      <c r="R108" s="356" t="str">
        <f>IFERROR( VLOOKUP($D108, 'AM23.Param'!$C$61:$Q$114, COLUMNS('AM23.Param'!$C$60:$K$60), FALSE), "N/A")</f>
        <v>N/A</v>
      </c>
      <c r="S108" s="344" t="str">
        <f t="shared" si="88"/>
        <v>N/A</v>
      </c>
      <c r="T108" s="366">
        <f t="shared" si="77"/>
        <v>0</v>
      </c>
      <c r="U108" s="360" t="str">
        <f>IFERROR( VLOOKUP($D108, 'AM23.Param'!$C$61:$Q$114, COLUMNS('AM23.Param'!$C$60:$L$60), FALSE), "N/A")</f>
        <v>N/A</v>
      </c>
      <c r="V108" s="344" t="str">
        <f t="shared" si="89"/>
        <v>N/A</v>
      </c>
      <c r="W108" s="361" t="str">
        <f t="shared" si="78"/>
        <v>N/A</v>
      </c>
      <c r="X108" s="356" t="str">
        <f>IFERROR( VLOOKUP($D108, 'AM23.Param'!$C$61:$Q$114, COLUMNS('AM23.Param'!$C$60:$M$60), FALSE), "N/A")</f>
        <v>N/A</v>
      </c>
      <c r="Y108" s="344" t="str">
        <f t="shared" si="90"/>
        <v>N/A</v>
      </c>
      <c r="Z108" s="366">
        <f t="shared" si="79"/>
        <v>0</v>
      </c>
      <c r="AA108" s="360" t="str">
        <f>IFERROR( VLOOKUP($D108, 'AM23.Param'!$C$61:$Q$114, COLUMNS('AM23.Param'!$C$60:$N$60), FALSE), "N/A")</f>
        <v>N/A</v>
      </c>
      <c r="AB108" s="344" t="str">
        <f t="shared" si="91"/>
        <v>N/A</v>
      </c>
      <c r="AC108" s="366" t="str">
        <f t="shared" si="80"/>
        <v>N/A</v>
      </c>
      <c r="AD108" s="360" t="str">
        <f>IFERROR( VLOOKUP($D108, 'AM23.Param'!$C$61:$Q$114, COLUMNS('AM23.Param'!$C$60:$O$60), FALSE), "N/A")</f>
        <v>N/A</v>
      </c>
      <c r="AE108" s="344" t="str">
        <f t="shared" si="92"/>
        <v>N/A</v>
      </c>
      <c r="AF108" s="361" t="str">
        <f t="shared" si="81"/>
        <v>N/A</v>
      </c>
      <c r="AG108" s="356" t="str">
        <f>IFERROR( VLOOKUP($D108, 'AM23.Param'!$C$61:$Q$114, COLUMNS('AM23.Param'!$C$60:$P$60), FALSE), "N/A")</f>
        <v>N/A</v>
      </c>
      <c r="AH108" s="344" t="str">
        <f t="shared" si="93"/>
        <v>N/A</v>
      </c>
      <c r="AI108" s="361" t="str">
        <f t="shared" si="82"/>
        <v>N/A</v>
      </c>
    </row>
    <row r="109" spans="1:35" x14ac:dyDescent="0.2">
      <c r="A109" s="30">
        <f t="shared" si="83"/>
        <v>32</v>
      </c>
      <c r="B109" s="342">
        <f>'AM23.Entity Input'!D49</f>
        <v>0</v>
      </c>
      <c r="C109" s="343">
        <f>'AM23.Entity Input'!F49</f>
        <v>0</v>
      </c>
      <c r="D109" s="343">
        <f>'AM23.Entity Input'!G49</f>
        <v>0</v>
      </c>
      <c r="E109" s="343">
        <f>'AM23.Entity Input'!P49</f>
        <v>0</v>
      </c>
      <c r="F109" s="343">
        <f>'AM23.Entity Input'!AD49</f>
        <v>0</v>
      </c>
      <c r="G109" s="343">
        <f>'AM23.Entity Input'!AN49</f>
        <v>0</v>
      </c>
      <c r="H109" s="353" t="str">
        <f>IFERROR( VLOOKUP($D109, 'AM23.Param'!$C$61:$Q$114, COLUMNS('AM23.Param'!$C$60:$G$60), FALSE), "N/A")</f>
        <v>N/A</v>
      </c>
      <c r="I109" s="360" t="str">
        <f>IFERROR( VLOOKUP($D109, 'AM23.Param'!$C$61:$Q$114, COLUMNS('AM23.Param'!$C$60:$H$60), FALSE), "N/A")</f>
        <v>N/A</v>
      </c>
      <c r="J109" s="344" t="str">
        <f t="shared" si="84"/>
        <v>N/A</v>
      </c>
      <c r="K109" s="361" t="str">
        <f t="shared" si="85"/>
        <v>N/A</v>
      </c>
      <c r="L109" s="356" t="str">
        <f>IFERROR( VLOOKUP($D109, 'AM23.Param'!$C$61:$Q$114, COLUMNS('AM23.Param'!$C$60:$I$60), FALSE), "N/A")</f>
        <v>N/A</v>
      </c>
      <c r="M109" s="344" t="str">
        <f t="shared" si="86"/>
        <v>N/A</v>
      </c>
      <c r="N109" s="366" t="str">
        <f t="shared" si="75"/>
        <v>N/A</v>
      </c>
      <c r="O109" s="360" t="str">
        <f>IFERROR( VLOOKUP($D109, 'AM23.Param'!$C$61:$Q$114, COLUMNS('AM23.Param'!$C$60:$J$60), FALSE), "N/A")</f>
        <v>N/A</v>
      </c>
      <c r="P109" s="344" t="str">
        <f t="shared" si="87"/>
        <v>N/A</v>
      </c>
      <c r="Q109" s="361" t="str">
        <f t="shared" si="76"/>
        <v>N/A</v>
      </c>
      <c r="R109" s="356" t="str">
        <f>IFERROR( VLOOKUP($D109, 'AM23.Param'!$C$61:$Q$114, COLUMNS('AM23.Param'!$C$60:$K$60), FALSE), "N/A")</f>
        <v>N/A</v>
      </c>
      <c r="S109" s="344" t="str">
        <f t="shared" si="88"/>
        <v>N/A</v>
      </c>
      <c r="T109" s="366">
        <f t="shared" si="77"/>
        <v>0</v>
      </c>
      <c r="U109" s="360" t="str">
        <f>IFERROR( VLOOKUP($D109, 'AM23.Param'!$C$61:$Q$114, COLUMNS('AM23.Param'!$C$60:$L$60), FALSE), "N/A")</f>
        <v>N/A</v>
      </c>
      <c r="V109" s="344" t="str">
        <f t="shared" si="89"/>
        <v>N/A</v>
      </c>
      <c r="W109" s="361" t="str">
        <f t="shared" si="78"/>
        <v>N/A</v>
      </c>
      <c r="X109" s="356" t="str">
        <f>IFERROR( VLOOKUP($D109, 'AM23.Param'!$C$61:$Q$114, COLUMNS('AM23.Param'!$C$60:$M$60), FALSE), "N/A")</f>
        <v>N/A</v>
      </c>
      <c r="Y109" s="344" t="str">
        <f t="shared" si="90"/>
        <v>N/A</v>
      </c>
      <c r="Z109" s="366">
        <f t="shared" si="79"/>
        <v>0</v>
      </c>
      <c r="AA109" s="360" t="str">
        <f>IFERROR( VLOOKUP($D109, 'AM23.Param'!$C$61:$Q$114, COLUMNS('AM23.Param'!$C$60:$N$60), FALSE), "N/A")</f>
        <v>N/A</v>
      </c>
      <c r="AB109" s="344" t="str">
        <f t="shared" si="91"/>
        <v>N/A</v>
      </c>
      <c r="AC109" s="366" t="str">
        <f t="shared" si="80"/>
        <v>N/A</v>
      </c>
      <c r="AD109" s="360" t="str">
        <f>IFERROR( VLOOKUP($D109, 'AM23.Param'!$C$61:$Q$114, COLUMNS('AM23.Param'!$C$60:$O$60), FALSE), "N/A")</f>
        <v>N/A</v>
      </c>
      <c r="AE109" s="344" t="str">
        <f t="shared" si="92"/>
        <v>N/A</v>
      </c>
      <c r="AF109" s="361" t="str">
        <f t="shared" si="81"/>
        <v>N/A</v>
      </c>
      <c r="AG109" s="356" t="str">
        <f>IFERROR( VLOOKUP($D109, 'AM23.Param'!$C$61:$Q$114, COLUMNS('AM23.Param'!$C$60:$P$60), FALSE), "N/A")</f>
        <v>N/A</v>
      </c>
      <c r="AH109" s="344" t="str">
        <f t="shared" si="93"/>
        <v>N/A</v>
      </c>
      <c r="AI109" s="361" t="str">
        <f t="shared" si="82"/>
        <v>N/A</v>
      </c>
    </row>
    <row r="110" spans="1:35" x14ac:dyDescent="0.2">
      <c r="A110" s="30">
        <f t="shared" si="83"/>
        <v>33</v>
      </c>
      <c r="B110" s="342">
        <f>'AM23.Entity Input'!D50</f>
        <v>0</v>
      </c>
      <c r="C110" s="343">
        <f>'AM23.Entity Input'!F50</f>
        <v>0</v>
      </c>
      <c r="D110" s="343">
        <f>'AM23.Entity Input'!G50</f>
        <v>0</v>
      </c>
      <c r="E110" s="343">
        <f>'AM23.Entity Input'!P50</f>
        <v>0</v>
      </c>
      <c r="F110" s="343">
        <f>'AM23.Entity Input'!AD50</f>
        <v>0</v>
      </c>
      <c r="G110" s="343">
        <f>'AM23.Entity Input'!AN50</f>
        <v>0</v>
      </c>
      <c r="H110" s="353" t="str">
        <f>IFERROR( VLOOKUP($D110, 'AM23.Param'!$C$61:$Q$114, COLUMNS('AM23.Param'!$C$60:$G$60), FALSE), "N/A")</f>
        <v>N/A</v>
      </c>
      <c r="I110" s="360" t="str">
        <f>IFERROR( VLOOKUP($D110, 'AM23.Param'!$C$61:$Q$114, COLUMNS('AM23.Param'!$C$60:$H$60), FALSE), "N/A")</f>
        <v>N/A</v>
      </c>
      <c r="J110" s="344" t="str">
        <f t="shared" si="84"/>
        <v>N/A</v>
      </c>
      <c r="K110" s="361" t="str">
        <f t="shared" si="85"/>
        <v>N/A</v>
      </c>
      <c r="L110" s="356" t="str">
        <f>IFERROR( VLOOKUP($D110, 'AM23.Param'!$C$61:$Q$114, COLUMNS('AM23.Param'!$C$60:$I$60), FALSE), "N/A")</f>
        <v>N/A</v>
      </c>
      <c r="M110" s="344" t="str">
        <f t="shared" si="86"/>
        <v>N/A</v>
      </c>
      <c r="N110" s="366" t="str">
        <f t="shared" si="75"/>
        <v>N/A</v>
      </c>
      <c r="O110" s="360" t="str">
        <f>IFERROR( VLOOKUP($D110, 'AM23.Param'!$C$61:$Q$114, COLUMNS('AM23.Param'!$C$60:$J$60), FALSE), "N/A")</f>
        <v>N/A</v>
      </c>
      <c r="P110" s="344" t="str">
        <f t="shared" si="87"/>
        <v>N/A</v>
      </c>
      <c r="Q110" s="361" t="str">
        <f t="shared" si="76"/>
        <v>N/A</v>
      </c>
      <c r="R110" s="356" t="str">
        <f>IFERROR( VLOOKUP($D110, 'AM23.Param'!$C$61:$Q$114, COLUMNS('AM23.Param'!$C$60:$K$60), FALSE), "N/A")</f>
        <v>N/A</v>
      </c>
      <c r="S110" s="344" t="str">
        <f t="shared" si="88"/>
        <v>N/A</v>
      </c>
      <c r="T110" s="366">
        <f t="shared" si="77"/>
        <v>0</v>
      </c>
      <c r="U110" s="360" t="str">
        <f>IFERROR( VLOOKUP($D110, 'AM23.Param'!$C$61:$Q$114, COLUMNS('AM23.Param'!$C$60:$L$60), FALSE), "N/A")</f>
        <v>N/A</v>
      </c>
      <c r="V110" s="344" t="str">
        <f t="shared" si="89"/>
        <v>N/A</v>
      </c>
      <c r="W110" s="361" t="str">
        <f t="shared" si="78"/>
        <v>N/A</v>
      </c>
      <c r="X110" s="356" t="str">
        <f>IFERROR( VLOOKUP($D110, 'AM23.Param'!$C$61:$Q$114, COLUMNS('AM23.Param'!$C$60:$M$60), FALSE), "N/A")</f>
        <v>N/A</v>
      </c>
      <c r="Y110" s="344" t="str">
        <f t="shared" si="90"/>
        <v>N/A</v>
      </c>
      <c r="Z110" s="366">
        <f t="shared" si="79"/>
        <v>0</v>
      </c>
      <c r="AA110" s="360" t="str">
        <f>IFERROR( VLOOKUP($D110, 'AM23.Param'!$C$61:$Q$114, COLUMNS('AM23.Param'!$C$60:$N$60), FALSE), "N/A")</f>
        <v>N/A</v>
      </c>
      <c r="AB110" s="344" t="str">
        <f t="shared" si="91"/>
        <v>N/A</v>
      </c>
      <c r="AC110" s="366" t="str">
        <f t="shared" si="80"/>
        <v>N/A</v>
      </c>
      <c r="AD110" s="360" t="str">
        <f>IFERROR( VLOOKUP($D110, 'AM23.Param'!$C$61:$Q$114, COLUMNS('AM23.Param'!$C$60:$O$60), FALSE), "N/A")</f>
        <v>N/A</v>
      </c>
      <c r="AE110" s="344" t="str">
        <f t="shared" si="92"/>
        <v>N/A</v>
      </c>
      <c r="AF110" s="361" t="str">
        <f t="shared" si="81"/>
        <v>N/A</v>
      </c>
      <c r="AG110" s="356" t="str">
        <f>IFERROR( VLOOKUP($D110, 'AM23.Param'!$C$61:$Q$114, COLUMNS('AM23.Param'!$C$60:$P$60), FALSE), "N/A")</f>
        <v>N/A</v>
      </c>
      <c r="AH110" s="344" t="str">
        <f t="shared" si="93"/>
        <v>N/A</v>
      </c>
      <c r="AI110" s="361" t="str">
        <f t="shared" si="82"/>
        <v>N/A</v>
      </c>
    </row>
    <row r="111" spans="1:35" x14ac:dyDescent="0.2">
      <c r="A111" s="30">
        <f t="shared" si="83"/>
        <v>34</v>
      </c>
      <c r="B111" s="342">
        <f>'AM23.Entity Input'!D51</f>
        <v>0</v>
      </c>
      <c r="C111" s="343">
        <f>'AM23.Entity Input'!F51</f>
        <v>0</v>
      </c>
      <c r="D111" s="343">
        <f>'AM23.Entity Input'!G51</f>
        <v>0</v>
      </c>
      <c r="E111" s="343">
        <f>'AM23.Entity Input'!P51</f>
        <v>0</v>
      </c>
      <c r="F111" s="343">
        <f>'AM23.Entity Input'!AD51</f>
        <v>0</v>
      </c>
      <c r="G111" s="343">
        <f>'AM23.Entity Input'!AN51</f>
        <v>0</v>
      </c>
      <c r="H111" s="353" t="str">
        <f>IFERROR( VLOOKUP($D111, 'AM23.Param'!$C$61:$Q$114, COLUMNS('AM23.Param'!$C$60:$G$60), FALSE), "N/A")</f>
        <v>N/A</v>
      </c>
      <c r="I111" s="360" t="str">
        <f>IFERROR( VLOOKUP($D111, 'AM23.Param'!$C$61:$Q$114, COLUMNS('AM23.Param'!$C$60:$H$60), FALSE), "N/A")</f>
        <v>N/A</v>
      </c>
      <c r="J111" s="344" t="str">
        <f t="shared" si="84"/>
        <v>N/A</v>
      </c>
      <c r="K111" s="361" t="str">
        <f t="shared" si="85"/>
        <v>N/A</v>
      </c>
      <c r="L111" s="356" t="str">
        <f>IFERROR( VLOOKUP($D111, 'AM23.Param'!$C$61:$Q$114, COLUMNS('AM23.Param'!$C$60:$I$60), FALSE), "N/A")</f>
        <v>N/A</v>
      </c>
      <c r="M111" s="344" t="str">
        <f t="shared" si="86"/>
        <v>N/A</v>
      </c>
      <c r="N111" s="366" t="str">
        <f t="shared" si="75"/>
        <v>N/A</v>
      </c>
      <c r="O111" s="360" t="str">
        <f>IFERROR( VLOOKUP($D111, 'AM23.Param'!$C$61:$Q$114, COLUMNS('AM23.Param'!$C$60:$J$60), FALSE), "N/A")</f>
        <v>N/A</v>
      </c>
      <c r="P111" s="344" t="str">
        <f t="shared" si="87"/>
        <v>N/A</v>
      </c>
      <c r="Q111" s="361" t="str">
        <f t="shared" si="76"/>
        <v>N/A</v>
      </c>
      <c r="R111" s="356" t="str">
        <f>IFERROR( VLOOKUP($D111, 'AM23.Param'!$C$61:$Q$114, COLUMNS('AM23.Param'!$C$60:$K$60), FALSE), "N/A")</f>
        <v>N/A</v>
      </c>
      <c r="S111" s="344" t="str">
        <f t="shared" si="88"/>
        <v>N/A</v>
      </c>
      <c r="T111" s="366">
        <f t="shared" si="77"/>
        <v>0</v>
      </c>
      <c r="U111" s="360" t="str">
        <f>IFERROR( VLOOKUP($D111, 'AM23.Param'!$C$61:$Q$114, COLUMNS('AM23.Param'!$C$60:$L$60), FALSE), "N/A")</f>
        <v>N/A</v>
      </c>
      <c r="V111" s="344" t="str">
        <f t="shared" si="89"/>
        <v>N/A</v>
      </c>
      <c r="W111" s="361" t="str">
        <f t="shared" si="78"/>
        <v>N/A</v>
      </c>
      <c r="X111" s="356" t="str">
        <f>IFERROR( VLOOKUP($D111, 'AM23.Param'!$C$61:$Q$114, COLUMNS('AM23.Param'!$C$60:$M$60), FALSE), "N/A")</f>
        <v>N/A</v>
      </c>
      <c r="Y111" s="344" t="str">
        <f t="shared" si="90"/>
        <v>N/A</v>
      </c>
      <c r="Z111" s="366">
        <f t="shared" si="79"/>
        <v>0</v>
      </c>
      <c r="AA111" s="360" t="str">
        <f>IFERROR( VLOOKUP($D111, 'AM23.Param'!$C$61:$Q$114, COLUMNS('AM23.Param'!$C$60:$N$60), FALSE), "N/A")</f>
        <v>N/A</v>
      </c>
      <c r="AB111" s="344" t="str">
        <f t="shared" si="91"/>
        <v>N/A</v>
      </c>
      <c r="AC111" s="366" t="str">
        <f t="shared" si="80"/>
        <v>N/A</v>
      </c>
      <c r="AD111" s="360" t="str">
        <f>IFERROR( VLOOKUP($D111, 'AM23.Param'!$C$61:$Q$114, COLUMNS('AM23.Param'!$C$60:$O$60), FALSE), "N/A")</f>
        <v>N/A</v>
      </c>
      <c r="AE111" s="344" t="str">
        <f t="shared" si="92"/>
        <v>N/A</v>
      </c>
      <c r="AF111" s="361" t="str">
        <f t="shared" si="81"/>
        <v>N/A</v>
      </c>
      <c r="AG111" s="356" t="str">
        <f>IFERROR( VLOOKUP($D111, 'AM23.Param'!$C$61:$Q$114, COLUMNS('AM23.Param'!$C$60:$P$60), FALSE), "N/A")</f>
        <v>N/A</v>
      </c>
      <c r="AH111" s="344" t="str">
        <f t="shared" si="93"/>
        <v>N/A</v>
      </c>
      <c r="AI111" s="361" t="str">
        <f t="shared" si="82"/>
        <v>N/A</v>
      </c>
    </row>
    <row r="112" spans="1:35" x14ac:dyDescent="0.2">
      <c r="A112" s="30">
        <f t="shared" si="83"/>
        <v>35</v>
      </c>
      <c r="B112" s="342">
        <f>'AM23.Entity Input'!D52</f>
        <v>0</v>
      </c>
      <c r="C112" s="343">
        <f>'AM23.Entity Input'!F52</f>
        <v>0</v>
      </c>
      <c r="D112" s="343">
        <f>'AM23.Entity Input'!G52</f>
        <v>0</v>
      </c>
      <c r="E112" s="343">
        <f>'AM23.Entity Input'!P52</f>
        <v>0</v>
      </c>
      <c r="F112" s="343">
        <f>'AM23.Entity Input'!AD52</f>
        <v>0</v>
      </c>
      <c r="G112" s="343">
        <f>'AM23.Entity Input'!AN52</f>
        <v>0</v>
      </c>
      <c r="H112" s="353" t="str">
        <f>IFERROR( VLOOKUP($D112, 'AM23.Param'!$C$61:$Q$114, COLUMNS('AM23.Param'!$C$60:$G$60), FALSE), "N/A")</f>
        <v>N/A</v>
      </c>
      <c r="I112" s="360" t="str">
        <f>IFERROR( VLOOKUP($D112, 'AM23.Param'!$C$61:$Q$114, COLUMNS('AM23.Param'!$C$60:$H$60), FALSE), "N/A")</f>
        <v>N/A</v>
      </c>
      <c r="J112" s="344" t="str">
        <f t="shared" si="84"/>
        <v>N/A</v>
      </c>
      <c r="K112" s="361" t="str">
        <f t="shared" si="85"/>
        <v>N/A</v>
      </c>
      <c r="L112" s="356" t="str">
        <f>IFERROR( VLOOKUP($D112, 'AM23.Param'!$C$61:$Q$114, COLUMNS('AM23.Param'!$C$60:$I$60), FALSE), "N/A")</f>
        <v>N/A</v>
      </c>
      <c r="M112" s="344" t="str">
        <f t="shared" si="86"/>
        <v>N/A</v>
      </c>
      <c r="N112" s="366" t="str">
        <f t="shared" si="75"/>
        <v>N/A</v>
      </c>
      <c r="O112" s="360" t="str">
        <f>IFERROR( VLOOKUP($D112, 'AM23.Param'!$C$61:$Q$114, COLUMNS('AM23.Param'!$C$60:$J$60), FALSE), "N/A")</f>
        <v>N/A</v>
      </c>
      <c r="P112" s="344" t="str">
        <f t="shared" si="87"/>
        <v>N/A</v>
      </c>
      <c r="Q112" s="361" t="str">
        <f t="shared" si="76"/>
        <v>N/A</v>
      </c>
      <c r="R112" s="356" t="str">
        <f>IFERROR( VLOOKUP($D112, 'AM23.Param'!$C$61:$Q$114, COLUMNS('AM23.Param'!$C$60:$K$60), FALSE), "N/A")</f>
        <v>N/A</v>
      </c>
      <c r="S112" s="344" t="str">
        <f t="shared" si="88"/>
        <v>N/A</v>
      </c>
      <c r="T112" s="366">
        <f t="shared" si="77"/>
        <v>0</v>
      </c>
      <c r="U112" s="360" t="str">
        <f>IFERROR( VLOOKUP($D112, 'AM23.Param'!$C$61:$Q$114, COLUMNS('AM23.Param'!$C$60:$L$60), FALSE), "N/A")</f>
        <v>N/A</v>
      </c>
      <c r="V112" s="344" t="str">
        <f t="shared" si="89"/>
        <v>N/A</v>
      </c>
      <c r="W112" s="361" t="str">
        <f t="shared" si="78"/>
        <v>N/A</v>
      </c>
      <c r="X112" s="356" t="str">
        <f>IFERROR( VLOOKUP($D112, 'AM23.Param'!$C$61:$Q$114, COLUMNS('AM23.Param'!$C$60:$M$60), FALSE), "N/A")</f>
        <v>N/A</v>
      </c>
      <c r="Y112" s="344" t="str">
        <f t="shared" si="90"/>
        <v>N/A</v>
      </c>
      <c r="Z112" s="366">
        <f t="shared" si="79"/>
        <v>0</v>
      </c>
      <c r="AA112" s="360" t="str">
        <f>IFERROR( VLOOKUP($D112, 'AM23.Param'!$C$61:$Q$114, COLUMNS('AM23.Param'!$C$60:$N$60), FALSE), "N/A")</f>
        <v>N/A</v>
      </c>
      <c r="AB112" s="344" t="str">
        <f t="shared" si="91"/>
        <v>N/A</v>
      </c>
      <c r="AC112" s="366" t="str">
        <f t="shared" si="80"/>
        <v>N/A</v>
      </c>
      <c r="AD112" s="360" t="str">
        <f>IFERROR( VLOOKUP($D112, 'AM23.Param'!$C$61:$Q$114, COLUMNS('AM23.Param'!$C$60:$O$60), FALSE), "N/A")</f>
        <v>N/A</v>
      </c>
      <c r="AE112" s="344" t="str">
        <f t="shared" si="92"/>
        <v>N/A</v>
      </c>
      <c r="AF112" s="361" t="str">
        <f t="shared" si="81"/>
        <v>N/A</v>
      </c>
      <c r="AG112" s="356" t="str">
        <f>IFERROR( VLOOKUP($D112, 'AM23.Param'!$C$61:$Q$114, COLUMNS('AM23.Param'!$C$60:$P$60), FALSE), "N/A")</f>
        <v>N/A</v>
      </c>
      <c r="AH112" s="344" t="str">
        <f t="shared" si="93"/>
        <v>N/A</v>
      </c>
      <c r="AI112" s="361" t="str">
        <f t="shared" si="82"/>
        <v>N/A</v>
      </c>
    </row>
    <row r="113" spans="1:35" x14ac:dyDescent="0.2">
      <c r="A113" s="30">
        <f t="shared" si="83"/>
        <v>36</v>
      </c>
      <c r="B113" s="342">
        <f>'AM23.Entity Input'!D53</f>
        <v>0</v>
      </c>
      <c r="C113" s="343">
        <f>'AM23.Entity Input'!F53</f>
        <v>0</v>
      </c>
      <c r="D113" s="343">
        <f>'AM23.Entity Input'!G53</f>
        <v>0</v>
      </c>
      <c r="E113" s="343">
        <f>'AM23.Entity Input'!P53</f>
        <v>0</v>
      </c>
      <c r="F113" s="343">
        <f>'AM23.Entity Input'!AD53</f>
        <v>0</v>
      </c>
      <c r="G113" s="343">
        <f>'AM23.Entity Input'!AN53</f>
        <v>0</v>
      </c>
      <c r="H113" s="353" t="str">
        <f>IFERROR( VLOOKUP($D113, 'AM23.Param'!$C$61:$Q$114, COLUMNS('AM23.Param'!$C$60:$G$60), FALSE), "N/A")</f>
        <v>N/A</v>
      </c>
      <c r="I113" s="360" t="str">
        <f>IFERROR( VLOOKUP($D113, 'AM23.Param'!$C$61:$Q$114, COLUMNS('AM23.Param'!$C$60:$H$60), FALSE), "N/A")</f>
        <v>N/A</v>
      </c>
      <c r="J113" s="344" t="str">
        <f t="shared" si="84"/>
        <v>N/A</v>
      </c>
      <c r="K113" s="361" t="str">
        <f t="shared" si="85"/>
        <v>N/A</v>
      </c>
      <c r="L113" s="356" t="str">
        <f>IFERROR( VLOOKUP($D113, 'AM23.Param'!$C$61:$Q$114, COLUMNS('AM23.Param'!$C$60:$I$60), FALSE), "N/A")</f>
        <v>N/A</v>
      </c>
      <c r="M113" s="344" t="str">
        <f t="shared" si="86"/>
        <v>N/A</v>
      </c>
      <c r="N113" s="366" t="str">
        <f t="shared" si="75"/>
        <v>N/A</v>
      </c>
      <c r="O113" s="360" t="str">
        <f>IFERROR( VLOOKUP($D113, 'AM23.Param'!$C$61:$Q$114, COLUMNS('AM23.Param'!$C$60:$J$60), FALSE), "N/A")</f>
        <v>N/A</v>
      </c>
      <c r="P113" s="344" t="str">
        <f t="shared" si="87"/>
        <v>N/A</v>
      </c>
      <c r="Q113" s="361" t="str">
        <f t="shared" si="76"/>
        <v>N/A</v>
      </c>
      <c r="R113" s="356" t="str">
        <f>IFERROR( VLOOKUP($D113, 'AM23.Param'!$C$61:$Q$114, COLUMNS('AM23.Param'!$C$60:$K$60), FALSE), "N/A")</f>
        <v>N/A</v>
      </c>
      <c r="S113" s="344" t="str">
        <f t="shared" si="88"/>
        <v>N/A</v>
      </c>
      <c r="T113" s="366">
        <f t="shared" si="77"/>
        <v>0</v>
      </c>
      <c r="U113" s="360" t="str">
        <f>IFERROR( VLOOKUP($D113, 'AM23.Param'!$C$61:$Q$114, COLUMNS('AM23.Param'!$C$60:$L$60), FALSE), "N/A")</f>
        <v>N/A</v>
      </c>
      <c r="V113" s="344" t="str">
        <f t="shared" si="89"/>
        <v>N/A</v>
      </c>
      <c r="W113" s="361" t="str">
        <f t="shared" si="78"/>
        <v>N/A</v>
      </c>
      <c r="X113" s="356" t="str">
        <f>IFERROR( VLOOKUP($D113, 'AM23.Param'!$C$61:$Q$114, COLUMNS('AM23.Param'!$C$60:$M$60), FALSE), "N/A")</f>
        <v>N/A</v>
      </c>
      <c r="Y113" s="344" t="str">
        <f t="shared" si="90"/>
        <v>N/A</v>
      </c>
      <c r="Z113" s="366">
        <f t="shared" si="79"/>
        <v>0</v>
      </c>
      <c r="AA113" s="360" t="str">
        <f>IFERROR( VLOOKUP($D113, 'AM23.Param'!$C$61:$Q$114, COLUMNS('AM23.Param'!$C$60:$N$60), FALSE), "N/A")</f>
        <v>N/A</v>
      </c>
      <c r="AB113" s="344" t="str">
        <f t="shared" si="91"/>
        <v>N/A</v>
      </c>
      <c r="AC113" s="366" t="str">
        <f t="shared" si="80"/>
        <v>N/A</v>
      </c>
      <c r="AD113" s="360" t="str">
        <f>IFERROR( VLOOKUP($D113, 'AM23.Param'!$C$61:$Q$114, COLUMNS('AM23.Param'!$C$60:$O$60), FALSE), "N/A")</f>
        <v>N/A</v>
      </c>
      <c r="AE113" s="344" t="str">
        <f t="shared" si="92"/>
        <v>N/A</v>
      </c>
      <c r="AF113" s="361" t="str">
        <f t="shared" si="81"/>
        <v>N/A</v>
      </c>
      <c r="AG113" s="356" t="str">
        <f>IFERROR( VLOOKUP($D113, 'AM23.Param'!$C$61:$Q$114, COLUMNS('AM23.Param'!$C$60:$P$60), FALSE), "N/A")</f>
        <v>N/A</v>
      </c>
      <c r="AH113" s="344" t="str">
        <f t="shared" si="93"/>
        <v>N/A</v>
      </c>
      <c r="AI113" s="361" t="str">
        <f t="shared" si="82"/>
        <v>N/A</v>
      </c>
    </row>
    <row r="114" spans="1:35" x14ac:dyDescent="0.2">
      <c r="A114" s="30">
        <f t="shared" si="83"/>
        <v>37</v>
      </c>
      <c r="B114" s="342">
        <f>'AM23.Entity Input'!D54</f>
        <v>0</v>
      </c>
      <c r="C114" s="343">
        <f>'AM23.Entity Input'!F54</f>
        <v>0</v>
      </c>
      <c r="D114" s="343">
        <f>'AM23.Entity Input'!G54</f>
        <v>0</v>
      </c>
      <c r="E114" s="343">
        <f>'AM23.Entity Input'!P54</f>
        <v>0</v>
      </c>
      <c r="F114" s="343">
        <f>'AM23.Entity Input'!AD54</f>
        <v>0</v>
      </c>
      <c r="G114" s="343">
        <f>'AM23.Entity Input'!AN54</f>
        <v>0</v>
      </c>
      <c r="H114" s="353" t="str">
        <f>IFERROR( VLOOKUP($D114, 'AM23.Param'!$C$61:$Q$114, COLUMNS('AM23.Param'!$C$60:$G$60), FALSE), "N/A")</f>
        <v>N/A</v>
      </c>
      <c r="I114" s="360" t="str">
        <f>IFERROR( VLOOKUP($D114, 'AM23.Param'!$C$61:$Q$114, COLUMNS('AM23.Param'!$C$60:$H$60), FALSE), "N/A")</f>
        <v>N/A</v>
      </c>
      <c r="J114" s="344" t="str">
        <f t="shared" si="84"/>
        <v>N/A</v>
      </c>
      <c r="K114" s="361" t="str">
        <f t="shared" si="85"/>
        <v>N/A</v>
      </c>
      <c r="L114" s="356" t="str">
        <f>IFERROR( VLOOKUP($D114, 'AM23.Param'!$C$61:$Q$114, COLUMNS('AM23.Param'!$C$60:$I$60), FALSE), "N/A")</f>
        <v>N/A</v>
      </c>
      <c r="M114" s="344" t="str">
        <f t="shared" si="86"/>
        <v>N/A</v>
      </c>
      <c r="N114" s="366" t="str">
        <f t="shared" si="75"/>
        <v>N/A</v>
      </c>
      <c r="O114" s="360" t="str">
        <f>IFERROR( VLOOKUP($D114, 'AM23.Param'!$C$61:$Q$114, COLUMNS('AM23.Param'!$C$60:$J$60), FALSE), "N/A")</f>
        <v>N/A</v>
      </c>
      <c r="P114" s="344" t="str">
        <f t="shared" si="87"/>
        <v>N/A</v>
      </c>
      <c r="Q114" s="361" t="str">
        <f t="shared" si="76"/>
        <v>N/A</v>
      </c>
      <c r="R114" s="356" t="str">
        <f>IFERROR( VLOOKUP($D114, 'AM23.Param'!$C$61:$Q$114, COLUMNS('AM23.Param'!$C$60:$K$60), FALSE), "N/A")</f>
        <v>N/A</v>
      </c>
      <c r="S114" s="344" t="str">
        <f t="shared" si="88"/>
        <v>N/A</v>
      </c>
      <c r="T114" s="366">
        <f t="shared" si="77"/>
        <v>0</v>
      </c>
      <c r="U114" s="360" t="str">
        <f>IFERROR( VLOOKUP($D114, 'AM23.Param'!$C$61:$Q$114, COLUMNS('AM23.Param'!$C$60:$L$60), FALSE), "N/A")</f>
        <v>N/A</v>
      </c>
      <c r="V114" s="344" t="str">
        <f t="shared" si="89"/>
        <v>N/A</v>
      </c>
      <c r="W114" s="361" t="str">
        <f t="shared" si="78"/>
        <v>N/A</v>
      </c>
      <c r="X114" s="356" t="str">
        <f>IFERROR( VLOOKUP($D114, 'AM23.Param'!$C$61:$Q$114, COLUMNS('AM23.Param'!$C$60:$M$60), FALSE), "N/A")</f>
        <v>N/A</v>
      </c>
      <c r="Y114" s="344" t="str">
        <f t="shared" si="90"/>
        <v>N/A</v>
      </c>
      <c r="Z114" s="366">
        <f t="shared" si="79"/>
        <v>0</v>
      </c>
      <c r="AA114" s="360" t="str">
        <f>IFERROR( VLOOKUP($D114, 'AM23.Param'!$C$61:$Q$114, COLUMNS('AM23.Param'!$C$60:$N$60), FALSE), "N/A")</f>
        <v>N/A</v>
      </c>
      <c r="AB114" s="344" t="str">
        <f t="shared" si="91"/>
        <v>N/A</v>
      </c>
      <c r="AC114" s="366" t="str">
        <f t="shared" si="80"/>
        <v>N/A</v>
      </c>
      <c r="AD114" s="360" t="str">
        <f>IFERROR( VLOOKUP($D114, 'AM23.Param'!$C$61:$Q$114, COLUMNS('AM23.Param'!$C$60:$O$60), FALSE), "N/A")</f>
        <v>N/A</v>
      </c>
      <c r="AE114" s="344" t="str">
        <f t="shared" si="92"/>
        <v>N/A</v>
      </c>
      <c r="AF114" s="361" t="str">
        <f t="shared" si="81"/>
        <v>N/A</v>
      </c>
      <c r="AG114" s="356" t="str">
        <f>IFERROR( VLOOKUP($D114, 'AM23.Param'!$C$61:$Q$114, COLUMNS('AM23.Param'!$C$60:$P$60), FALSE), "N/A")</f>
        <v>N/A</v>
      </c>
      <c r="AH114" s="344" t="str">
        <f t="shared" si="93"/>
        <v>N/A</v>
      </c>
      <c r="AI114" s="361" t="str">
        <f t="shared" si="82"/>
        <v>N/A</v>
      </c>
    </row>
    <row r="115" spans="1:35" x14ac:dyDescent="0.2">
      <c r="A115" s="30">
        <f t="shared" si="83"/>
        <v>38</v>
      </c>
      <c r="B115" s="342">
        <f>'AM23.Entity Input'!D55</f>
        <v>0</v>
      </c>
      <c r="C115" s="343">
        <f>'AM23.Entity Input'!F55</f>
        <v>0</v>
      </c>
      <c r="D115" s="343">
        <f>'AM23.Entity Input'!G55</f>
        <v>0</v>
      </c>
      <c r="E115" s="343">
        <f>'AM23.Entity Input'!P55</f>
        <v>0</v>
      </c>
      <c r="F115" s="343">
        <f>'AM23.Entity Input'!AD55</f>
        <v>0</v>
      </c>
      <c r="G115" s="343">
        <f>'AM23.Entity Input'!AN55</f>
        <v>0</v>
      </c>
      <c r="H115" s="353" t="str">
        <f>IFERROR( VLOOKUP($D115, 'AM23.Param'!$C$61:$Q$114, COLUMNS('AM23.Param'!$C$60:$G$60), FALSE), "N/A")</f>
        <v>N/A</v>
      </c>
      <c r="I115" s="360" t="str">
        <f>IFERROR( VLOOKUP($D115, 'AM23.Param'!$C$61:$Q$114, COLUMNS('AM23.Param'!$C$60:$H$60), FALSE), "N/A")</f>
        <v>N/A</v>
      </c>
      <c r="J115" s="344" t="str">
        <f t="shared" si="84"/>
        <v>N/A</v>
      </c>
      <c r="K115" s="361" t="str">
        <f t="shared" si="85"/>
        <v>N/A</v>
      </c>
      <c r="L115" s="356" t="str">
        <f>IFERROR( VLOOKUP($D115, 'AM23.Param'!$C$61:$Q$114, COLUMNS('AM23.Param'!$C$60:$I$60), FALSE), "N/A")</f>
        <v>N/A</v>
      </c>
      <c r="M115" s="344" t="str">
        <f t="shared" si="86"/>
        <v>N/A</v>
      </c>
      <c r="N115" s="366" t="str">
        <f t="shared" si="75"/>
        <v>N/A</v>
      </c>
      <c r="O115" s="360" t="str">
        <f>IFERROR( VLOOKUP($D115, 'AM23.Param'!$C$61:$Q$114, COLUMNS('AM23.Param'!$C$60:$J$60), FALSE), "N/A")</f>
        <v>N/A</v>
      </c>
      <c r="P115" s="344" t="str">
        <f t="shared" si="87"/>
        <v>N/A</v>
      </c>
      <c r="Q115" s="361" t="str">
        <f t="shared" si="76"/>
        <v>N/A</v>
      </c>
      <c r="R115" s="356" t="str">
        <f>IFERROR( VLOOKUP($D115, 'AM23.Param'!$C$61:$Q$114, COLUMNS('AM23.Param'!$C$60:$K$60), FALSE), "N/A")</f>
        <v>N/A</v>
      </c>
      <c r="S115" s="344" t="str">
        <f t="shared" si="88"/>
        <v>N/A</v>
      </c>
      <c r="T115" s="366">
        <f t="shared" si="77"/>
        <v>0</v>
      </c>
      <c r="U115" s="360" t="str">
        <f>IFERROR( VLOOKUP($D115, 'AM23.Param'!$C$61:$Q$114, COLUMNS('AM23.Param'!$C$60:$L$60), FALSE), "N/A")</f>
        <v>N/A</v>
      </c>
      <c r="V115" s="344" t="str">
        <f t="shared" si="89"/>
        <v>N/A</v>
      </c>
      <c r="W115" s="361" t="str">
        <f t="shared" si="78"/>
        <v>N/A</v>
      </c>
      <c r="X115" s="356" t="str">
        <f>IFERROR( VLOOKUP($D115, 'AM23.Param'!$C$61:$Q$114, COLUMNS('AM23.Param'!$C$60:$M$60), FALSE), "N/A")</f>
        <v>N/A</v>
      </c>
      <c r="Y115" s="344" t="str">
        <f t="shared" si="90"/>
        <v>N/A</v>
      </c>
      <c r="Z115" s="366">
        <f t="shared" si="79"/>
        <v>0</v>
      </c>
      <c r="AA115" s="360" t="str">
        <f>IFERROR( VLOOKUP($D115, 'AM23.Param'!$C$61:$Q$114, COLUMNS('AM23.Param'!$C$60:$N$60), FALSE), "N/A")</f>
        <v>N/A</v>
      </c>
      <c r="AB115" s="344" t="str">
        <f t="shared" si="91"/>
        <v>N/A</v>
      </c>
      <c r="AC115" s="366" t="str">
        <f t="shared" si="80"/>
        <v>N/A</v>
      </c>
      <c r="AD115" s="360" t="str">
        <f>IFERROR( VLOOKUP($D115, 'AM23.Param'!$C$61:$Q$114, COLUMNS('AM23.Param'!$C$60:$O$60), FALSE), "N/A")</f>
        <v>N/A</v>
      </c>
      <c r="AE115" s="344" t="str">
        <f t="shared" si="92"/>
        <v>N/A</v>
      </c>
      <c r="AF115" s="361" t="str">
        <f t="shared" si="81"/>
        <v>N/A</v>
      </c>
      <c r="AG115" s="356" t="str">
        <f>IFERROR( VLOOKUP($D115, 'AM23.Param'!$C$61:$Q$114, COLUMNS('AM23.Param'!$C$60:$P$60), FALSE), "N/A")</f>
        <v>N/A</v>
      </c>
      <c r="AH115" s="344" t="str">
        <f t="shared" si="93"/>
        <v>N/A</v>
      </c>
      <c r="AI115" s="361" t="str">
        <f t="shared" si="82"/>
        <v>N/A</v>
      </c>
    </row>
    <row r="116" spans="1:35" x14ac:dyDescent="0.2">
      <c r="A116" s="30">
        <f t="shared" si="83"/>
        <v>39</v>
      </c>
      <c r="B116" s="342">
        <f>'AM23.Entity Input'!D56</f>
        <v>0</v>
      </c>
      <c r="C116" s="343">
        <f>'AM23.Entity Input'!F56</f>
        <v>0</v>
      </c>
      <c r="D116" s="343">
        <f>'AM23.Entity Input'!G56</f>
        <v>0</v>
      </c>
      <c r="E116" s="343">
        <f>'AM23.Entity Input'!P56</f>
        <v>0</v>
      </c>
      <c r="F116" s="343">
        <f>'AM23.Entity Input'!AD56</f>
        <v>0</v>
      </c>
      <c r="G116" s="343">
        <f>'AM23.Entity Input'!AN56</f>
        <v>0</v>
      </c>
      <c r="H116" s="353" t="str">
        <f>IFERROR( VLOOKUP($D116, 'AM23.Param'!$C$61:$Q$114, COLUMNS('AM23.Param'!$C$60:$G$60), FALSE), "N/A")</f>
        <v>N/A</v>
      </c>
      <c r="I116" s="360" t="str">
        <f>IFERROR( VLOOKUP($D116, 'AM23.Param'!$C$61:$Q$114, COLUMNS('AM23.Param'!$C$60:$H$60), FALSE), "N/A")</f>
        <v>N/A</v>
      </c>
      <c r="J116" s="344" t="str">
        <f t="shared" si="84"/>
        <v>N/A</v>
      </c>
      <c r="K116" s="361" t="str">
        <f t="shared" si="85"/>
        <v>N/A</v>
      </c>
      <c r="L116" s="356" t="str">
        <f>IFERROR( VLOOKUP($D116, 'AM23.Param'!$C$61:$Q$114, COLUMNS('AM23.Param'!$C$60:$I$60), FALSE), "N/A")</f>
        <v>N/A</v>
      </c>
      <c r="M116" s="344" t="str">
        <f t="shared" si="86"/>
        <v>N/A</v>
      </c>
      <c r="N116" s="366" t="str">
        <f t="shared" si="75"/>
        <v>N/A</v>
      </c>
      <c r="O116" s="360" t="str">
        <f>IFERROR( VLOOKUP($D116, 'AM23.Param'!$C$61:$Q$114, COLUMNS('AM23.Param'!$C$60:$J$60), FALSE), "N/A")</f>
        <v>N/A</v>
      </c>
      <c r="P116" s="344" t="str">
        <f t="shared" si="87"/>
        <v>N/A</v>
      </c>
      <c r="Q116" s="361" t="str">
        <f t="shared" si="76"/>
        <v>N/A</v>
      </c>
      <c r="R116" s="356" t="str">
        <f>IFERROR( VLOOKUP($D116, 'AM23.Param'!$C$61:$Q$114, COLUMNS('AM23.Param'!$C$60:$K$60), FALSE), "N/A")</f>
        <v>N/A</v>
      </c>
      <c r="S116" s="344" t="str">
        <f t="shared" si="88"/>
        <v>N/A</v>
      </c>
      <c r="T116" s="366">
        <f t="shared" si="77"/>
        <v>0</v>
      </c>
      <c r="U116" s="360" t="str">
        <f>IFERROR( VLOOKUP($D116, 'AM23.Param'!$C$61:$Q$114, COLUMNS('AM23.Param'!$C$60:$L$60), FALSE), "N/A")</f>
        <v>N/A</v>
      </c>
      <c r="V116" s="344" t="str">
        <f t="shared" si="89"/>
        <v>N/A</v>
      </c>
      <c r="W116" s="361" t="str">
        <f t="shared" si="78"/>
        <v>N/A</v>
      </c>
      <c r="X116" s="356" t="str">
        <f>IFERROR( VLOOKUP($D116, 'AM23.Param'!$C$61:$Q$114, COLUMNS('AM23.Param'!$C$60:$M$60), FALSE), "N/A")</f>
        <v>N/A</v>
      </c>
      <c r="Y116" s="344" t="str">
        <f t="shared" si="90"/>
        <v>N/A</v>
      </c>
      <c r="Z116" s="366">
        <f t="shared" si="79"/>
        <v>0</v>
      </c>
      <c r="AA116" s="360" t="str">
        <f>IFERROR( VLOOKUP($D116, 'AM23.Param'!$C$61:$Q$114, COLUMNS('AM23.Param'!$C$60:$N$60), FALSE), "N/A")</f>
        <v>N/A</v>
      </c>
      <c r="AB116" s="344" t="str">
        <f t="shared" si="91"/>
        <v>N/A</v>
      </c>
      <c r="AC116" s="366" t="str">
        <f t="shared" si="80"/>
        <v>N/A</v>
      </c>
      <c r="AD116" s="360" t="str">
        <f>IFERROR( VLOOKUP($D116, 'AM23.Param'!$C$61:$Q$114, COLUMNS('AM23.Param'!$C$60:$O$60), FALSE), "N/A")</f>
        <v>N/A</v>
      </c>
      <c r="AE116" s="344" t="str">
        <f t="shared" si="92"/>
        <v>N/A</v>
      </c>
      <c r="AF116" s="361" t="str">
        <f t="shared" si="81"/>
        <v>N/A</v>
      </c>
      <c r="AG116" s="356" t="str">
        <f>IFERROR( VLOOKUP($D116, 'AM23.Param'!$C$61:$Q$114, COLUMNS('AM23.Param'!$C$60:$P$60), FALSE), "N/A")</f>
        <v>N/A</v>
      </c>
      <c r="AH116" s="344" t="str">
        <f t="shared" si="93"/>
        <v>N/A</v>
      </c>
      <c r="AI116" s="361" t="str">
        <f t="shared" si="82"/>
        <v>N/A</v>
      </c>
    </row>
    <row r="117" spans="1:35" x14ac:dyDescent="0.2">
      <c r="A117" s="30">
        <f t="shared" si="83"/>
        <v>40</v>
      </c>
      <c r="B117" s="342">
        <f>'AM23.Entity Input'!D57</f>
        <v>0</v>
      </c>
      <c r="C117" s="343">
        <f>'AM23.Entity Input'!F57</f>
        <v>0</v>
      </c>
      <c r="D117" s="343">
        <f>'AM23.Entity Input'!G57</f>
        <v>0</v>
      </c>
      <c r="E117" s="343">
        <f>'AM23.Entity Input'!P57</f>
        <v>0</v>
      </c>
      <c r="F117" s="343">
        <f>'AM23.Entity Input'!AD57</f>
        <v>0</v>
      </c>
      <c r="G117" s="343">
        <f>'AM23.Entity Input'!AN57</f>
        <v>0</v>
      </c>
      <c r="H117" s="353" t="str">
        <f>IFERROR( VLOOKUP($D117, 'AM23.Param'!$C$61:$Q$114, COLUMNS('AM23.Param'!$C$60:$G$60), FALSE), "N/A")</f>
        <v>N/A</v>
      </c>
      <c r="I117" s="360" t="str">
        <f>IFERROR( VLOOKUP($D117, 'AM23.Param'!$C$61:$Q$114, COLUMNS('AM23.Param'!$C$60:$H$60), FALSE), "N/A")</f>
        <v>N/A</v>
      </c>
      <c r="J117" s="344" t="str">
        <f t="shared" si="84"/>
        <v>N/A</v>
      </c>
      <c r="K117" s="361" t="str">
        <f t="shared" si="85"/>
        <v>N/A</v>
      </c>
      <c r="L117" s="356" t="str">
        <f>IFERROR( VLOOKUP($D117, 'AM23.Param'!$C$61:$Q$114, COLUMNS('AM23.Param'!$C$60:$I$60), FALSE), "N/A")</f>
        <v>N/A</v>
      </c>
      <c r="M117" s="344" t="str">
        <f t="shared" si="86"/>
        <v>N/A</v>
      </c>
      <c r="N117" s="366" t="str">
        <f t="shared" si="75"/>
        <v>N/A</v>
      </c>
      <c r="O117" s="360" t="str">
        <f>IFERROR( VLOOKUP($D117, 'AM23.Param'!$C$61:$Q$114, COLUMNS('AM23.Param'!$C$60:$J$60), FALSE), "N/A")</f>
        <v>N/A</v>
      </c>
      <c r="P117" s="344" t="str">
        <f t="shared" si="87"/>
        <v>N/A</v>
      </c>
      <c r="Q117" s="361" t="str">
        <f t="shared" si="76"/>
        <v>N/A</v>
      </c>
      <c r="R117" s="356" t="str">
        <f>IFERROR( VLOOKUP($D117, 'AM23.Param'!$C$61:$Q$114, COLUMNS('AM23.Param'!$C$60:$K$60), FALSE), "N/A")</f>
        <v>N/A</v>
      </c>
      <c r="S117" s="344" t="str">
        <f t="shared" si="88"/>
        <v>N/A</v>
      </c>
      <c r="T117" s="366">
        <f t="shared" si="77"/>
        <v>0</v>
      </c>
      <c r="U117" s="360" t="str">
        <f>IFERROR( VLOOKUP($D117, 'AM23.Param'!$C$61:$Q$114, COLUMNS('AM23.Param'!$C$60:$L$60), FALSE), "N/A")</f>
        <v>N/A</v>
      </c>
      <c r="V117" s="344" t="str">
        <f t="shared" si="89"/>
        <v>N/A</v>
      </c>
      <c r="W117" s="361" t="str">
        <f t="shared" si="78"/>
        <v>N/A</v>
      </c>
      <c r="X117" s="356" t="str">
        <f>IFERROR( VLOOKUP($D117, 'AM23.Param'!$C$61:$Q$114, COLUMNS('AM23.Param'!$C$60:$M$60), FALSE), "N/A")</f>
        <v>N/A</v>
      </c>
      <c r="Y117" s="344" t="str">
        <f t="shared" si="90"/>
        <v>N/A</v>
      </c>
      <c r="Z117" s="366">
        <f t="shared" si="79"/>
        <v>0</v>
      </c>
      <c r="AA117" s="360" t="str">
        <f>IFERROR( VLOOKUP($D117, 'AM23.Param'!$C$61:$Q$114, COLUMNS('AM23.Param'!$C$60:$N$60), FALSE), "N/A")</f>
        <v>N/A</v>
      </c>
      <c r="AB117" s="344" t="str">
        <f t="shared" si="91"/>
        <v>N/A</v>
      </c>
      <c r="AC117" s="366" t="str">
        <f t="shared" si="80"/>
        <v>N/A</v>
      </c>
      <c r="AD117" s="360" t="str">
        <f>IFERROR( VLOOKUP($D117, 'AM23.Param'!$C$61:$Q$114, COLUMNS('AM23.Param'!$C$60:$O$60), FALSE), "N/A")</f>
        <v>N/A</v>
      </c>
      <c r="AE117" s="344" t="str">
        <f t="shared" si="92"/>
        <v>N/A</v>
      </c>
      <c r="AF117" s="361" t="str">
        <f t="shared" si="81"/>
        <v>N/A</v>
      </c>
      <c r="AG117" s="356" t="str">
        <f>IFERROR( VLOOKUP($D117, 'AM23.Param'!$C$61:$Q$114, COLUMNS('AM23.Param'!$C$60:$P$60), FALSE), "N/A")</f>
        <v>N/A</v>
      </c>
      <c r="AH117" s="344" t="str">
        <f t="shared" si="93"/>
        <v>N/A</v>
      </c>
      <c r="AI117" s="361" t="str">
        <f t="shared" si="82"/>
        <v>N/A</v>
      </c>
    </row>
    <row r="118" spans="1:35" x14ac:dyDescent="0.2">
      <c r="A118" s="30">
        <f t="shared" si="83"/>
        <v>41</v>
      </c>
      <c r="B118" s="342">
        <f>'AM23.Entity Input'!D58</f>
        <v>0</v>
      </c>
      <c r="C118" s="343">
        <f>'AM23.Entity Input'!F58</f>
        <v>0</v>
      </c>
      <c r="D118" s="343">
        <f>'AM23.Entity Input'!G58</f>
        <v>0</v>
      </c>
      <c r="E118" s="343">
        <f>'AM23.Entity Input'!P58</f>
        <v>0</v>
      </c>
      <c r="F118" s="343">
        <f>'AM23.Entity Input'!AD58</f>
        <v>0</v>
      </c>
      <c r="G118" s="343">
        <f>'AM23.Entity Input'!AN58</f>
        <v>0</v>
      </c>
      <c r="H118" s="353" t="str">
        <f>IFERROR( VLOOKUP($D118, 'AM23.Param'!$C$61:$Q$114, COLUMNS('AM23.Param'!$C$60:$G$60), FALSE), "N/A")</f>
        <v>N/A</v>
      </c>
      <c r="I118" s="360" t="str">
        <f>IFERROR( VLOOKUP($D118, 'AM23.Param'!$C$61:$Q$114, COLUMNS('AM23.Param'!$C$60:$H$60), FALSE), "N/A")</f>
        <v>N/A</v>
      </c>
      <c r="J118" s="344" t="str">
        <f t="shared" si="84"/>
        <v>N/A</v>
      </c>
      <c r="K118" s="361" t="str">
        <f t="shared" si="85"/>
        <v>N/A</v>
      </c>
      <c r="L118" s="356" t="str">
        <f>IFERROR( VLOOKUP($D118, 'AM23.Param'!$C$61:$Q$114, COLUMNS('AM23.Param'!$C$60:$I$60), FALSE), "N/A")</f>
        <v>N/A</v>
      </c>
      <c r="M118" s="344" t="str">
        <f t="shared" si="86"/>
        <v>N/A</v>
      </c>
      <c r="N118" s="366" t="str">
        <f t="shared" si="75"/>
        <v>N/A</v>
      </c>
      <c r="O118" s="360" t="str">
        <f>IFERROR( VLOOKUP($D118, 'AM23.Param'!$C$61:$Q$114, COLUMNS('AM23.Param'!$C$60:$J$60), FALSE), "N/A")</f>
        <v>N/A</v>
      </c>
      <c r="P118" s="344" t="str">
        <f t="shared" si="87"/>
        <v>N/A</v>
      </c>
      <c r="Q118" s="361" t="str">
        <f t="shared" si="76"/>
        <v>N/A</v>
      </c>
      <c r="R118" s="356" t="str">
        <f>IFERROR( VLOOKUP($D118, 'AM23.Param'!$C$61:$Q$114, COLUMNS('AM23.Param'!$C$60:$K$60), FALSE), "N/A")</f>
        <v>N/A</v>
      </c>
      <c r="S118" s="344" t="str">
        <f t="shared" si="88"/>
        <v>N/A</v>
      </c>
      <c r="T118" s="366">
        <f t="shared" si="77"/>
        <v>0</v>
      </c>
      <c r="U118" s="360" t="str">
        <f>IFERROR( VLOOKUP($D118, 'AM23.Param'!$C$61:$Q$114, COLUMNS('AM23.Param'!$C$60:$L$60), FALSE), "N/A")</f>
        <v>N/A</v>
      </c>
      <c r="V118" s="344" t="str">
        <f t="shared" si="89"/>
        <v>N/A</v>
      </c>
      <c r="W118" s="361" t="str">
        <f t="shared" si="78"/>
        <v>N/A</v>
      </c>
      <c r="X118" s="356" t="str">
        <f>IFERROR( VLOOKUP($D118, 'AM23.Param'!$C$61:$Q$114, COLUMNS('AM23.Param'!$C$60:$M$60), FALSE), "N/A")</f>
        <v>N/A</v>
      </c>
      <c r="Y118" s="344" t="str">
        <f t="shared" si="90"/>
        <v>N/A</v>
      </c>
      <c r="Z118" s="366">
        <f t="shared" si="79"/>
        <v>0</v>
      </c>
      <c r="AA118" s="360" t="str">
        <f>IFERROR( VLOOKUP($D118, 'AM23.Param'!$C$61:$Q$114, COLUMNS('AM23.Param'!$C$60:$N$60), FALSE), "N/A")</f>
        <v>N/A</v>
      </c>
      <c r="AB118" s="344" t="str">
        <f t="shared" si="91"/>
        <v>N/A</v>
      </c>
      <c r="AC118" s="366" t="str">
        <f t="shared" si="80"/>
        <v>N/A</v>
      </c>
      <c r="AD118" s="360" t="str">
        <f>IFERROR( VLOOKUP($D118, 'AM23.Param'!$C$61:$Q$114, COLUMNS('AM23.Param'!$C$60:$O$60), FALSE), "N/A")</f>
        <v>N/A</v>
      </c>
      <c r="AE118" s="344" t="str">
        <f t="shared" si="92"/>
        <v>N/A</v>
      </c>
      <c r="AF118" s="361" t="str">
        <f t="shared" si="81"/>
        <v>N/A</v>
      </c>
      <c r="AG118" s="356" t="str">
        <f>IFERROR( VLOOKUP($D118, 'AM23.Param'!$C$61:$Q$114, COLUMNS('AM23.Param'!$C$60:$P$60), FALSE), "N/A")</f>
        <v>N/A</v>
      </c>
      <c r="AH118" s="344" t="str">
        <f t="shared" si="93"/>
        <v>N/A</v>
      </c>
      <c r="AI118" s="361" t="str">
        <f t="shared" si="82"/>
        <v>N/A</v>
      </c>
    </row>
    <row r="119" spans="1:35" x14ac:dyDescent="0.2">
      <c r="A119" s="30">
        <f t="shared" si="83"/>
        <v>42</v>
      </c>
      <c r="B119" s="342">
        <f>'AM23.Entity Input'!D59</f>
        <v>0</v>
      </c>
      <c r="C119" s="343">
        <f>'AM23.Entity Input'!F59</f>
        <v>0</v>
      </c>
      <c r="D119" s="343">
        <f>'AM23.Entity Input'!G59</f>
        <v>0</v>
      </c>
      <c r="E119" s="343">
        <f>'AM23.Entity Input'!P59</f>
        <v>0</v>
      </c>
      <c r="F119" s="343">
        <f>'AM23.Entity Input'!AD59</f>
        <v>0</v>
      </c>
      <c r="G119" s="343">
        <f>'AM23.Entity Input'!AN59</f>
        <v>0</v>
      </c>
      <c r="H119" s="353" t="str">
        <f>IFERROR( VLOOKUP($D119, 'AM23.Param'!$C$61:$Q$114, COLUMNS('AM23.Param'!$C$60:$G$60), FALSE), "N/A")</f>
        <v>N/A</v>
      </c>
      <c r="I119" s="360" t="str">
        <f>IFERROR( VLOOKUP($D119, 'AM23.Param'!$C$61:$Q$114, COLUMNS('AM23.Param'!$C$60:$H$60), FALSE), "N/A")</f>
        <v>N/A</v>
      </c>
      <c r="J119" s="344" t="str">
        <f t="shared" si="84"/>
        <v>N/A</v>
      </c>
      <c r="K119" s="361" t="str">
        <f t="shared" si="85"/>
        <v>N/A</v>
      </c>
      <c r="L119" s="356" t="str">
        <f>IFERROR( VLOOKUP($D119, 'AM23.Param'!$C$61:$Q$114, COLUMNS('AM23.Param'!$C$60:$I$60), FALSE), "N/A")</f>
        <v>N/A</v>
      </c>
      <c r="M119" s="344" t="str">
        <f t="shared" si="86"/>
        <v>N/A</v>
      </c>
      <c r="N119" s="366" t="str">
        <f t="shared" si="75"/>
        <v>N/A</v>
      </c>
      <c r="O119" s="360" t="str">
        <f>IFERROR( VLOOKUP($D119, 'AM23.Param'!$C$61:$Q$114, COLUMNS('AM23.Param'!$C$60:$J$60), FALSE), "N/A")</f>
        <v>N/A</v>
      </c>
      <c r="P119" s="344" t="str">
        <f t="shared" si="87"/>
        <v>N/A</v>
      </c>
      <c r="Q119" s="361" t="str">
        <f t="shared" si="76"/>
        <v>N/A</v>
      </c>
      <c r="R119" s="356" t="str">
        <f>IFERROR( VLOOKUP($D119, 'AM23.Param'!$C$61:$Q$114, COLUMNS('AM23.Param'!$C$60:$K$60), FALSE), "N/A")</f>
        <v>N/A</v>
      </c>
      <c r="S119" s="344" t="str">
        <f t="shared" si="88"/>
        <v>N/A</v>
      </c>
      <c r="T119" s="366">
        <f t="shared" si="77"/>
        <v>0</v>
      </c>
      <c r="U119" s="360" t="str">
        <f>IFERROR( VLOOKUP($D119, 'AM23.Param'!$C$61:$Q$114, COLUMNS('AM23.Param'!$C$60:$L$60), FALSE), "N/A")</f>
        <v>N/A</v>
      </c>
      <c r="V119" s="344" t="str">
        <f t="shared" si="89"/>
        <v>N/A</v>
      </c>
      <c r="W119" s="361" t="str">
        <f t="shared" si="78"/>
        <v>N/A</v>
      </c>
      <c r="X119" s="356" t="str">
        <f>IFERROR( VLOOKUP($D119, 'AM23.Param'!$C$61:$Q$114, COLUMNS('AM23.Param'!$C$60:$M$60), FALSE), "N/A")</f>
        <v>N/A</v>
      </c>
      <c r="Y119" s="344" t="str">
        <f t="shared" si="90"/>
        <v>N/A</v>
      </c>
      <c r="Z119" s="366">
        <f t="shared" si="79"/>
        <v>0</v>
      </c>
      <c r="AA119" s="360" t="str">
        <f>IFERROR( VLOOKUP($D119, 'AM23.Param'!$C$61:$Q$114, COLUMNS('AM23.Param'!$C$60:$N$60), FALSE), "N/A")</f>
        <v>N/A</v>
      </c>
      <c r="AB119" s="344" t="str">
        <f t="shared" si="91"/>
        <v>N/A</v>
      </c>
      <c r="AC119" s="366" t="str">
        <f t="shared" si="80"/>
        <v>N/A</v>
      </c>
      <c r="AD119" s="360" t="str">
        <f>IFERROR( VLOOKUP($D119, 'AM23.Param'!$C$61:$Q$114, COLUMNS('AM23.Param'!$C$60:$O$60), FALSE), "N/A")</f>
        <v>N/A</v>
      </c>
      <c r="AE119" s="344" t="str">
        <f t="shared" si="92"/>
        <v>N/A</v>
      </c>
      <c r="AF119" s="361" t="str">
        <f t="shared" si="81"/>
        <v>N/A</v>
      </c>
      <c r="AG119" s="356" t="str">
        <f>IFERROR( VLOOKUP($D119, 'AM23.Param'!$C$61:$Q$114, COLUMNS('AM23.Param'!$C$60:$P$60), FALSE), "N/A")</f>
        <v>N/A</v>
      </c>
      <c r="AH119" s="344" t="str">
        <f t="shared" si="93"/>
        <v>N/A</v>
      </c>
      <c r="AI119" s="361" t="str">
        <f t="shared" si="82"/>
        <v>N/A</v>
      </c>
    </row>
    <row r="120" spans="1:35" x14ac:dyDescent="0.2">
      <c r="A120" s="30">
        <f t="shared" si="83"/>
        <v>43</v>
      </c>
      <c r="B120" s="342">
        <f>'AM23.Entity Input'!D60</f>
        <v>0</v>
      </c>
      <c r="C120" s="343">
        <f>'AM23.Entity Input'!F60</f>
        <v>0</v>
      </c>
      <c r="D120" s="343">
        <f>'AM23.Entity Input'!G60</f>
        <v>0</v>
      </c>
      <c r="E120" s="343">
        <f>'AM23.Entity Input'!P60</f>
        <v>0</v>
      </c>
      <c r="F120" s="343">
        <f>'AM23.Entity Input'!AD60</f>
        <v>0</v>
      </c>
      <c r="G120" s="343">
        <f>'AM23.Entity Input'!AN60</f>
        <v>0</v>
      </c>
      <c r="H120" s="353" t="str">
        <f>IFERROR( VLOOKUP($D120, 'AM23.Param'!$C$61:$Q$114, COLUMNS('AM23.Param'!$C$60:$G$60), FALSE), "N/A")</f>
        <v>N/A</v>
      </c>
      <c r="I120" s="360" t="str">
        <f>IFERROR( VLOOKUP($D120, 'AM23.Param'!$C$61:$Q$114, COLUMNS('AM23.Param'!$C$60:$H$60), FALSE), "N/A")</f>
        <v>N/A</v>
      </c>
      <c r="J120" s="344" t="str">
        <f t="shared" si="84"/>
        <v>N/A</v>
      </c>
      <c r="K120" s="361" t="str">
        <f t="shared" si="85"/>
        <v>N/A</v>
      </c>
      <c r="L120" s="356" t="str">
        <f>IFERROR( VLOOKUP($D120, 'AM23.Param'!$C$61:$Q$114, COLUMNS('AM23.Param'!$C$60:$I$60), FALSE), "N/A")</f>
        <v>N/A</v>
      </c>
      <c r="M120" s="344" t="str">
        <f t="shared" si="86"/>
        <v>N/A</v>
      </c>
      <c r="N120" s="366" t="str">
        <f t="shared" si="75"/>
        <v>N/A</v>
      </c>
      <c r="O120" s="360" t="str">
        <f>IFERROR( VLOOKUP($D120, 'AM23.Param'!$C$61:$Q$114, COLUMNS('AM23.Param'!$C$60:$J$60), FALSE), "N/A")</f>
        <v>N/A</v>
      </c>
      <c r="P120" s="344" t="str">
        <f t="shared" si="87"/>
        <v>N/A</v>
      </c>
      <c r="Q120" s="361" t="str">
        <f t="shared" si="76"/>
        <v>N/A</v>
      </c>
      <c r="R120" s="356" t="str">
        <f>IFERROR( VLOOKUP($D120, 'AM23.Param'!$C$61:$Q$114, COLUMNS('AM23.Param'!$C$60:$K$60), FALSE), "N/A")</f>
        <v>N/A</v>
      </c>
      <c r="S120" s="344" t="str">
        <f t="shared" si="88"/>
        <v>N/A</v>
      </c>
      <c r="T120" s="366">
        <f t="shared" si="77"/>
        <v>0</v>
      </c>
      <c r="U120" s="360" t="str">
        <f>IFERROR( VLOOKUP($D120, 'AM23.Param'!$C$61:$Q$114, COLUMNS('AM23.Param'!$C$60:$L$60), FALSE), "N/A")</f>
        <v>N/A</v>
      </c>
      <c r="V120" s="344" t="str">
        <f t="shared" si="89"/>
        <v>N/A</v>
      </c>
      <c r="W120" s="361" t="str">
        <f t="shared" si="78"/>
        <v>N/A</v>
      </c>
      <c r="X120" s="356" t="str">
        <f>IFERROR( VLOOKUP($D120, 'AM23.Param'!$C$61:$Q$114, COLUMNS('AM23.Param'!$C$60:$M$60), FALSE), "N/A")</f>
        <v>N/A</v>
      </c>
      <c r="Y120" s="344" t="str">
        <f t="shared" si="90"/>
        <v>N/A</v>
      </c>
      <c r="Z120" s="366">
        <f t="shared" si="79"/>
        <v>0</v>
      </c>
      <c r="AA120" s="360" t="str">
        <f>IFERROR( VLOOKUP($D120, 'AM23.Param'!$C$61:$Q$114, COLUMNS('AM23.Param'!$C$60:$N$60), FALSE), "N/A")</f>
        <v>N/A</v>
      </c>
      <c r="AB120" s="344" t="str">
        <f t="shared" si="91"/>
        <v>N/A</v>
      </c>
      <c r="AC120" s="366" t="str">
        <f t="shared" si="80"/>
        <v>N/A</v>
      </c>
      <c r="AD120" s="360" t="str">
        <f>IFERROR( VLOOKUP($D120, 'AM23.Param'!$C$61:$Q$114, COLUMNS('AM23.Param'!$C$60:$O$60), FALSE), "N/A")</f>
        <v>N/A</v>
      </c>
      <c r="AE120" s="344" t="str">
        <f t="shared" si="92"/>
        <v>N/A</v>
      </c>
      <c r="AF120" s="361" t="str">
        <f t="shared" si="81"/>
        <v>N/A</v>
      </c>
      <c r="AG120" s="356" t="str">
        <f>IFERROR( VLOOKUP($D120, 'AM23.Param'!$C$61:$Q$114, COLUMNS('AM23.Param'!$C$60:$P$60), FALSE), "N/A")</f>
        <v>N/A</v>
      </c>
      <c r="AH120" s="344" t="str">
        <f t="shared" si="93"/>
        <v>N/A</v>
      </c>
      <c r="AI120" s="361" t="str">
        <f t="shared" si="82"/>
        <v>N/A</v>
      </c>
    </row>
    <row r="121" spans="1:35" x14ac:dyDescent="0.2">
      <c r="A121" s="30">
        <f t="shared" si="83"/>
        <v>44</v>
      </c>
      <c r="B121" s="342">
        <f>'AM23.Entity Input'!D61</f>
        <v>0</v>
      </c>
      <c r="C121" s="343">
        <f>'AM23.Entity Input'!F61</f>
        <v>0</v>
      </c>
      <c r="D121" s="343">
        <f>'AM23.Entity Input'!G61</f>
        <v>0</v>
      </c>
      <c r="E121" s="343">
        <f>'AM23.Entity Input'!P61</f>
        <v>0</v>
      </c>
      <c r="F121" s="343">
        <f>'AM23.Entity Input'!AD61</f>
        <v>0</v>
      </c>
      <c r="G121" s="343">
        <f>'AM23.Entity Input'!AN61</f>
        <v>0</v>
      </c>
      <c r="H121" s="353" t="str">
        <f>IFERROR( VLOOKUP($D121, 'AM23.Param'!$C$61:$Q$114, COLUMNS('AM23.Param'!$C$60:$G$60), FALSE), "N/A")</f>
        <v>N/A</v>
      </c>
      <c r="I121" s="360" t="str">
        <f>IFERROR( VLOOKUP($D121, 'AM23.Param'!$C$61:$Q$114, COLUMNS('AM23.Param'!$C$60:$H$60), FALSE), "N/A")</f>
        <v>N/A</v>
      </c>
      <c r="J121" s="344" t="str">
        <f t="shared" si="84"/>
        <v>N/A</v>
      </c>
      <c r="K121" s="361" t="str">
        <f t="shared" si="85"/>
        <v>N/A</v>
      </c>
      <c r="L121" s="356" t="str">
        <f>IFERROR( VLOOKUP($D121, 'AM23.Param'!$C$61:$Q$114, COLUMNS('AM23.Param'!$C$60:$I$60), FALSE), "N/A")</f>
        <v>N/A</v>
      </c>
      <c r="M121" s="344" t="str">
        <f t="shared" si="86"/>
        <v>N/A</v>
      </c>
      <c r="N121" s="366" t="str">
        <f t="shared" si="75"/>
        <v>N/A</v>
      </c>
      <c r="O121" s="360" t="str">
        <f>IFERROR( VLOOKUP($D121, 'AM23.Param'!$C$61:$Q$114, COLUMNS('AM23.Param'!$C$60:$J$60), FALSE), "N/A")</f>
        <v>N/A</v>
      </c>
      <c r="P121" s="344" t="str">
        <f t="shared" si="87"/>
        <v>N/A</v>
      </c>
      <c r="Q121" s="361" t="str">
        <f t="shared" si="76"/>
        <v>N/A</v>
      </c>
      <c r="R121" s="356" t="str">
        <f>IFERROR( VLOOKUP($D121, 'AM23.Param'!$C$61:$Q$114, COLUMNS('AM23.Param'!$C$60:$K$60), FALSE), "N/A")</f>
        <v>N/A</v>
      </c>
      <c r="S121" s="344" t="str">
        <f t="shared" si="88"/>
        <v>N/A</v>
      </c>
      <c r="T121" s="366">
        <f t="shared" si="77"/>
        <v>0</v>
      </c>
      <c r="U121" s="360" t="str">
        <f>IFERROR( VLOOKUP($D121, 'AM23.Param'!$C$61:$Q$114, COLUMNS('AM23.Param'!$C$60:$L$60), FALSE), "N/A")</f>
        <v>N/A</v>
      </c>
      <c r="V121" s="344" t="str">
        <f t="shared" si="89"/>
        <v>N/A</v>
      </c>
      <c r="W121" s="361" t="str">
        <f t="shared" si="78"/>
        <v>N/A</v>
      </c>
      <c r="X121" s="356" t="str">
        <f>IFERROR( VLOOKUP($D121, 'AM23.Param'!$C$61:$Q$114, COLUMNS('AM23.Param'!$C$60:$M$60), FALSE), "N/A")</f>
        <v>N/A</v>
      </c>
      <c r="Y121" s="344" t="str">
        <f t="shared" si="90"/>
        <v>N/A</v>
      </c>
      <c r="Z121" s="366">
        <f t="shared" si="79"/>
        <v>0</v>
      </c>
      <c r="AA121" s="360" t="str">
        <f>IFERROR( VLOOKUP($D121, 'AM23.Param'!$C$61:$Q$114, COLUMNS('AM23.Param'!$C$60:$N$60), FALSE), "N/A")</f>
        <v>N/A</v>
      </c>
      <c r="AB121" s="344" t="str">
        <f t="shared" si="91"/>
        <v>N/A</v>
      </c>
      <c r="AC121" s="366" t="str">
        <f t="shared" si="80"/>
        <v>N/A</v>
      </c>
      <c r="AD121" s="360" t="str">
        <f>IFERROR( VLOOKUP($D121, 'AM23.Param'!$C$61:$Q$114, COLUMNS('AM23.Param'!$C$60:$O$60), FALSE), "N/A")</f>
        <v>N/A</v>
      </c>
      <c r="AE121" s="344" t="str">
        <f t="shared" si="92"/>
        <v>N/A</v>
      </c>
      <c r="AF121" s="361" t="str">
        <f t="shared" si="81"/>
        <v>N/A</v>
      </c>
      <c r="AG121" s="356" t="str">
        <f>IFERROR( VLOOKUP($D121, 'AM23.Param'!$C$61:$Q$114, COLUMNS('AM23.Param'!$C$60:$P$60), FALSE), "N/A")</f>
        <v>N/A</v>
      </c>
      <c r="AH121" s="344" t="str">
        <f t="shared" si="93"/>
        <v>N/A</v>
      </c>
      <c r="AI121" s="361" t="str">
        <f t="shared" si="82"/>
        <v>N/A</v>
      </c>
    </row>
    <row r="122" spans="1:35" x14ac:dyDescent="0.2">
      <c r="A122" s="30">
        <f t="shared" si="83"/>
        <v>45</v>
      </c>
      <c r="B122" s="342">
        <f>'AM23.Entity Input'!D62</f>
        <v>0</v>
      </c>
      <c r="C122" s="343">
        <f>'AM23.Entity Input'!F62</f>
        <v>0</v>
      </c>
      <c r="D122" s="343">
        <f>'AM23.Entity Input'!G62</f>
        <v>0</v>
      </c>
      <c r="E122" s="343">
        <f>'AM23.Entity Input'!P62</f>
        <v>0</v>
      </c>
      <c r="F122" s="343">
        <f>'AM23.Entity Input'!AD62</f>
        <v>0</v>
      </c>
      <c r="G122" s="343">
        <f>'AM23.Entity Input'!AN62</f>
        <v>0</v>
      </c>
      <c r="H122" s="353" t="str">
        <f>IFERROR( VLOOKUP($D122, 'AM23.Param'!$C$61:$Q$114, COLUMNS('AM23.Param'!$C$60:$G$60), FALSE), "N/A")</f>
        <v>N/A</v>
      </c>
      <c r="I122" s="360" t="str">
        <f>IFERROR( VLOOKUP($D122, 'AM23.Param'!$C$61:$Q$114, COLUMNS('AM23.Param'!$C$60:$H$60), FALSE), "N/A")</f>
        <v>N/A</v>
      </c>
      <c r="J122" s="344" t="str">
        <f t="shared" si="84"/>
        <v>N/A</v>
      </c>
      <c r="K122" s="361" t="str">
        <f t="shared" si="85"/>
        <v>N/A</v>
      </c>
      <c r="L122" s="356" t="str">
        <f>IFERROR( VLOOKUP($D122, 'AM23.Param'!$C$61:$Q$114, COLUMNS('AM23.Param'!$C$60:$I$60), FALSE), "N/A")</f>
        <v>N/A</v>
      </c>
      <c r="M122" s="344" t="str">
        <f t="shared" si="86"/>
        <v>N/A</v>
      </c>
      <c r="N122" s="366" t="str">
        <f t="shared" si="75"/>
        <v>N/A</v>
      </c>
      <c r="O122" s="360" t="str">
        <f>IFERROR( VLOOKUP($D122, 'AM23.Param'!$C$61:$Q$114, COLUMNS('AM23.Param'!$C$60:$J$60), FALSE), "N/A")</f>
        <v>N/A</v>
      </c>
      <c r="P122" s="344" t="str">
        <f t="shared" si="87"/>
        <v>N/A</v>
      </c>
      <c r="Q122" s="361" t="str">
        <f t="shared" si="76"/>
        <v>N/A</v>
      </c>
      <c r="R122" s="356" t="str">
        <f>IFERROR( VLOOKUP($D122, 'AM23.Param'!$C$61:$Q$114, COLUMNS('AM23.Param'!$C$60:$K$60), FALSE), "N/A")</f>
        <v>N/A</v>
      </c>
      <c r="S122" s="344" t="str">
        <f t="shared" si="88"/>
        <v>N/A</v>
      </c>
      <c r="T122" s="366">
        <f t="shared" si="77"/>
        <v>0</v>
      </c>
      <c r="U122" s="360" t="str">
        <f>IFERROR( VLOOKUP($D122, 'AM23.Param'!$C$61:$Q$114, COLUMNS('AM23.Param'!$C$60:$L$60), FALSE), "N/A")</f>
        <v>N/A</v>
      </c>
      <c r="V122" s="344" t="str">
        <f t="shared" si="89"/>
        <v>N/A</v>
      </c>
      <c r="W122" s="361" t="str">
        <f t="shared" si="78"/>
        <v>N/A</v>
      </c>
      <c r="X122" s="356" t="str">
        <f>IFERROR( VLOOKUP($D122, 'AM23.Param'!$C$61:$Q$114, COLUMNS('AM23.Param'!$C$60:$M$60), FALSE), "N/A")</f>
        <v>N/A</v>
      </c>
      <c r="Y122" s="344" t="str">
        <f t="shared" si="90"/>
        <v>N/A</v>
      </c>
      <c r="Z122" s="366">
        <f t="shared" si="79"/>
        <v>0</v>
      </c>
      <c r="AA122" s="360" t="str">
        <f>IFERROR( VLOOKUP($D122, 'AM23.Param'!$C$61:$Q$114, COLUMNS('AM23.Param'!$C$60:$N$60), FALSE), "N/A")</f>
        <v>N/A</v>
      </c>
      <c r="AB122" s="344" t="str">
        <f t="shared" si="91"/>
        <v>N/A</v>
      </c>
      <c r="AC122" s="366" t="str">
        <f t="shared" si="80"/>
        <v>N/A</v>
      </c>
      <c r="AD122" s="360" t="str">
        <f>IFERROR( VLOOKUP($D122, 'AM23.Param'!$C$61:$Q$114, COLUMNS('AM23.Param'!$C$60:$O$60), FALSE), "N/A")</f>
        <v>N/A</v>
      </c>
      <c r="AE122" s="344" t="str">
        <f t="shared" si="92"/>
        <v>N/A</v>
      </c>
      <c r="AF122" s="361" t="str">
        <f t="shared" si="81"/>
        <v>N/A</v>
      </c>
      <c r="AG122" s="356" t="str">
        <f>IFERROR( VLOOKUP($D122, 'AM23.Param'!$C$61:$Q$114, COLUMNS('AM23.Param'!$C$60:$P$60), FALSE), "N/A")</f>
        <v>N/A</v>
      </c>
      <c r="AH122" s="344" t="str">
        <f t="shared" si="93"/>
        <v>N/A</v>
      </c>
      <c r="AI122" s="361" t="str">
        <f t="shared" si="82"/>
        <v>N/A</v>
      </c>
    </row>
    <row r="123" spans="1:35" x14ac:dyDescent="0.2">
      <c r="A123" s="30">
        <f t="shared" si="83"/>
        <v>46</v>
      </c>
      <c r="B123" s="342">
        <f>'AM23.Entity Input'!D63</f>
        <v>0</v>
      </c>
      <c r="C123" s="343">
        <f>'AM23.Entity Input'!F63</f>
        <v>0</v>
      </c>
      <c r="D123" s="343">
        <f>'AM23.Entity Input'!G63</f>
        <v>0</v>
      </c>
      <c r="E123" s="343">
        <f>'AM23.Entity Input'!P63</f>
        <v>0</v>
      </c>
      <c r="F123" s="343">
        <f>'AM23.Entity Input'!AD63</f>
        <v>0</v>
      </c>
      <c r="G123" s="343">
        <f>'AM23.Entity Input'!AN63</f>
        <v>0</v>
      </c>
      <c r="H123" s="353" t="str">
        <f>IFERROR( VLOOKUP($D123, 'AM23.Param'!$C$61:$Q$114, COLUMNS('AM23.Param'!$C$60:$G$60), FALSE), "N/A")</f>
        <v>N/A</v>
      </c>
      <c r="I123" s="360" t="str">
        <f>IFERROR( VLOOKUP($D123, 'AM23.Param'!$C$61:$Q$114, COLUMNS('AM23.Param'!$C$60:$H$60), FALSE), "N/A")</f>
        <v>N/A</v>
      </c>
      <c r="J123" s="344" t="str">
        <f t="shared" si="84"/>
        <v>N/A</v>
      </c>
      <c r="K123" s="361" t="str">
        <f t="shared" si="85"/>
        <v>N/A</v>
      </c>
      <c r="L123" s="356" t="str">
        <f>IFERROR( VLOOKUP($D123, 'AM23.Param'!$C$61:$Q$114, COLUMNS('AM23.Param'!$C$60:$I$60), FALSE), "N/A")</f>
        <v>N/A</v>
      </c>
      <c r="M123" s="344" t="str">
        <f t="shared" si="86"/>
        <v>N/A</v>
      </c>
      <c r="N123" s="366" t="str">
        <f t="shared" si="75"/>
        <v>N/A</v>
      </c>
      <c r="O123" s="360" t="str">
        <f>IFERROR( VLOOKUP($D123, 'AM23.Param'!$C$61:$Q$114, COLUMNS('AM23.Param'!$C$60:$J$60), FALSE), "N/A")</f>
        <v>N/A</v>
      </c>
      <c r="P123" s="344" t="str">
        <f t="shared" si="87"/>
        <v>N/A</v>
      </c>
      <c r="Q123" s="361" t="str">
        <f t="shared" si="76"/>
        <v>N/A</v>
      </c>
      <c r="R123" s="356" t="str">
        <f>IFERROR( VLOOKUP($D123, 'AM23.Param'!$C$61:$Q$114, COLUMNS('AM23.Param'!$C$60:$K$60), FALSE), "N/A")</f>
        <v>N/A</v>
      </c>
      <c r="S123" s="344" t="str">
        <f t="shared" si="88"/>
        <v>N/A</v>
      </c>
      <c r="T123" s="366">
        <f t="shared" si="77"/>
        <v>0</v>
      </c>
      <c r="U123" s="360" t="str">
        <f>IFERROR( VLOOKUP($D123, 'AM23.Param'!$C$61:$Q$114, COLUMNS('AM23.Param'!$C$60:$L$60), FALSE), "N/A")</f>
        <v>N/A</v>
      </c>
      <c r="V123" s="344" t="str">
        <f t="shared" si="89"/>
        <v>N/A</v>
      </c>
      <c r="W123" s="361" t="str">
        <f t="shared" si="78"/>
        <v>N/A</v>
      </c>
      <c r="X123" s="356" t="str">
        <f>IFERROR( VLOOKUP($D123, 'AM23.Param'!$C$61:$Q$114, COLUMNS('AM23.Param'!$C$60:$M$60), FALSE), "N/A")</f>
        <v>N/A</v>
      </c>
      <c r="Y123" s="344" t="str">
        <f t="shared" si="90"/>
        <v>N/A</v>
      </c>
      <c r="Z123" s="366">
        <f t="shared" si="79"/>
        <v>0</v>
      </c>
      <c r="AA123" s="360" t="str">
        <f>IFERROR( VLOOKUP($D123, 'AM23.Param'!$C$61:$Q$114, COLUMNS('AM23.Param'!$C$60:$N$60), FALSE), "N/A")</f>
        <v>N/A</v>
      </c>
      <c r="AB123" s="344" t="str">
        <f t="shared" si="91"/>
        <v>N/A</v>
      </c>
      <c r="AC123" s="366" t="str">
        <f t="shared" si="80"/>
        <v>N/A</v>
      </c>
      <c r="AD123" s="360" t="str">
        <f>IFERROR( VLOOKUP($D123, 'AM23.Param'!$C$61:$Q$114, COLUMNS('AM23.Param'!$C$60:$O$60), FALSE), "N/A")</f>
        <v>N/A</v>
      </c>
      <c r="AE123" s="344" t="str">
        <f t="shared" si="92"/>
        <v>N/A</v>
      </c>
      <c r="AF123" s="361" t="str">
        <f t="shared" si="81"/>
        <v>N/A</v>
      </c>
      <c r="AG123" s="356" t="str">
        <f>IFERROR( VLOOKUP($D123, 'AM23.Param'!$C$61:$Q$114, COLUMNS('AM23.Param'!$C$60:$P$60), FALSE), "N/A")</f>
        <v>N/A</v>
      </c>
      <c r="AH123" s="344" t="str">
        <f t="shared" si="93"/>
        <v>N/A</v>
      </c>
      <c r="AI123" s="361" t="str">
        <f t="shared" si="82"/>
        <v>N/A</v>
      </c>
    </row>
    <row r="124" spans="1:35" x14ac:dyDescent="0.2">
      <c r="A124" s="30">
        <f t="shared" si="83"/>
        <v>47</v>
      </c>
      <c r="B124" s="342">
        <f>'AM23.Entity Input'!D64</f>
        <v>0</v>
      </c>
      <c r="C124" s="343">
        <f>'AM23.Entity Input'!F64</f>
        <v>0</v>
      </c>
      <c r="D124" s="343">
        <f>'AM23.Entity Input'!G64</f>
        <v>0</v>
      </c>
      <c r="E124" s="343">
        <f>'AM23.Entity Input'!P64</f>
        <v>0</v>
      </c>
      <c r="F124" s="343">
        <f>'AM23.Entity Input'!AD64</f>
        <v>0</v>
      </c>
      <c r="G124" s="343">
        <f>'AM23.Entity Input'!AN64</f>
        <v>0</v>
      </c>
      <c r="H124" s="353" t="str">
        <f>IFERROR( VLOOKUP($D124, 'AM23.Param'!$C$61:$Q$114, COLUMNS('AM23.Param'!$C$60:$G$60), FALSE), "N/A")</f>
        <v>N/A</v>
      </c>
      <c r="I124" s="360" t="str">
        <f>IFERROR( VLOOKUP($D124, 'AM23.Param'!$C$61:$Q$114, COLUMNS('AM23.Param'!$C$60:$H$60), FALSE), "N/A")</f>
        <v>N/A</v>
      </c>
      <c r="J124" s="344" t="str">
        <f t="shared" si="84"/>
        <v>N/A</v>
      </c>
      <c r="K124" s="361" t="str">
        <f t="shared" si="85"/>
        <v>N/A</v>
      </c>
      <c r="L124" s="356" t="str">
        <f>IFERROR( VLOOKUP($D124, 'AM23.Param'!$C$61:$Q$114, COLUMNS('AM23.Param'!$C$60:$I$60), FALSE), "N/A")</f>
        <v>N/A</v>
      </c>
      <c r="M124" s="344" t="str">
        <f t="shared" si="86"/>
        <v>N/A</v>
      </c>
      <c r="N124" s="366" t="str">
        <f t="shared" si="75"/>
        <v>N/A</v>
      </c>
      <c r="O124" s="360" t="str">
        <f>IFERROR( VLOOKUP($D124, 'AM23.Param'!$C$61:$Q$114, COLUMNS('AM23.Param'!$C$60:$J$60), FALSE), "N/A")</f>
        <v>N/A</v>
      </c>
      <c r="P124" s="344" t="str">
        <f t="shared" si="87"/>
        <v>N/A</v>
      </c>
      <c r="Q124" s="361" t="str">
        <f t="shared" si="76"/>
        <v>N/A</v>
      </c>
      <c r="R124" s="356" t="str">
        <f>IFERROR( VLOOKUP($D124, 'AM23.Param'!$C$61:$Q$114, COLUMNS('AM23.Param'!$C$60:$K$60), FALSE), "N/A")</f>
        <v>N/A</v>
      </c>
      <c r="S124" s="344" t="str">
        <f t="shared" si="88"/>
        <v>N/A</v>
      </c>
      <c r="T124" s="366">
        <f t="shared" si="77"/>
        <v>0</v>
      </c>
      <c r="U124" s="360" t="str">
        <f>IFERROR( VLOOKUP($D124, 'AM23.Param'!$C$61:$Q$114, COLUMNS('AM23.Param'!$C$60:$L$60), FALSE), "N/A")</f>
        <v>N/A</v>
      </c>
      <c r="V124" s="344" t="str">
        <f t="shared" si="89"/>
        <v>N/A</v>
      </c>
      <c r="W124" s="361" t="str">
        <f t="shared" si="78"/>
        <v>N/A</v>
      </c>
      <c r="X124" s="356" t="str">
        <f>IFERROR( VLOOKUP($D124, 'AM23.Param'!$C$61:$Q$114, COLUMNS('AM23.Param'!$C$60:$M$60), FALSE), "N/A")</f>
        <v>N/A</v>
      </c>
      <c r="Y124" s="344" t="str">
        <f t="shared" si="90"/>
        <v>N/A</v>
      </c>
      <c r="Z124" s="366">
        <f t="shared" si="79"/>
        <v>0</v>
      </c>
      <c r="AA124" s="360" t="str">
        <f>IFERROR( VLOOKUP($D124, 'AM23.Param'!$C$61:$Q$114, COLUMNS('AM23.Param'!$C$60:$N$60), FALSE), "N/A")</f>
        <v>N/A</v>
      </c>
      <c r="AB124" s="344" t="str">
        <f t="shared" si="91"/>
        <v>N/A</v>
      </c>
      <c r="AC124" s="366" t="str">
        <f t="shared" si="80"/>
        <v>N/A</v>
      </c>
      <c r="AD124" s="360" t="str">
        <f>IFERROR( VLOOKUP($D124, 'AM23.Param'!$C$61:$Q$114, COLUMNS('AM23.Param'!$C$60:$O$60), FALSE), "N/A")</f>
        <v>N/A</v>
      </c>
      <c r="AE124" s="344" t="str">
        <f t="shared" si="92"/>
        <v>N/A</v>
      </c>
      <c r="AF124" s="361" t="str">
        <f t="shared" si="81"/>
        <v>N/A</v>
      </c>
      <c r="AG124" s="356" t="str">
        <f>IFERROR( VLOOKUP($D124, 'AM23.Param'!$C$61:$Q$114, COLUMNS('AM23.Param'!$C$60:$P$60), FALSE), "N/A")</f>
        <v>N/A</v>
      </c>
      <c r="AH124" s="344" t="str">
        <f t="shared" si="93"/>
        <v>N/A</v>
      </c>
      <c r="AI124" s="361" t="str">
        <f t="shared" si="82"/>
        <v>N/A</v>
      </c>
    </row>
    <row r="125" spans="1:35" x14ac:dyDescent="0.2">
      <c r="A125" s="30">
        <f t="shared" si="83"/>
        <v>48</v>
      </c>
      <c r="B125" s="342">
        <f>'AM23.Entity Input'!D65</f>
        <v>0</v>
      </c>
      <c r="C125" s="343">
        <f>'AM23.Entity Input'!F65</f>
        <v>0</v>
      </c>
      <c r="D125" s="343">
        <f>'AM23.Entity Input'!G65</f>
        <v>0</v>
      </c>
      <c r="E125" s="343">
        <f>'AM23.Entity Input'!P65</f>
        <v>0</v>
      </c>
      <c r="F125" s="343">
        <f>'AM23.Entity Input'!AD65</f>
        <v>0</v>
      </c>
      <c r="G125" s="343">
        <f>'AM23.Entity Input'!AN65</f>
        <v>0</v>
      </c>
      <c r="H125" s="353" t="str">
        <f>IFERROR( VLOOKUP($D125, 'AM23.Param'!$C$61:$Q$114, COLUMNS('AM23.Param'!$C$60:$G$60), FALSE), "N/A")</f>
        <v>N/A</v>
      </c>
      <c r="I125" s="360" t="str">
        <f>IFERROR( VLOOKUP($D125, 'AM23.Param'!$C$61:$Q$114, COLUMNS('AM23.Param'!$C$60:$H$60), FALSE), "N/A")</f>
        <v>N/A</v>
      </c>
      <c r="J125" s="344" t="str">
        <f t="shared" si="84"/>
        <v>N/A</v>
      </c>
      <c r="K125" s="361" t="str">
        <f t="shared" si="85"/>
        <v>N/A</v>
      </c>
      <c r="L125" s="356" t="str">
        <f>IFERROR( VLOOKUP($D125, 'AM23.Param'!$C$61:$Q$114, COLUMNS('AM23.Param'!$C$60:$I$60), FALSE), "N/A")</f>
        <v>N/A</v>
      </c>
      <c r="M125" s="344" t="str">
        <f t="shared" si="86"/>
        <v>N/A</v>
      </c>
      <c r="N125" s="366" t="str">
        <f t="shared" si="75"/>
        <v>N/A</v>
      </c>
      <c r="O125" s="360" t="str">
        <f>IFERROR( VLOOKUP($D125, 'AM23.Param'!$C$61:$Q$114, COLUMNS('AM23.Param'!$C$60:$J$60), FALSE), "N/A")</f>
        <v>N/A</v>
      </c>
      <c r="P125" s="344" t="str">
        <f t="shared" si="87"/>
        <v>N/A</v>
      </c>
      <c r="Q125" s="361" t="str">
        <f t="shared" si="76"/>
        <v>N/A</v>
      </c>
      <c r="R125" s="356" t="str">
        <f>IFERROR( VLOOKUP($D125, 'AM23.Param'!$C$61:$Q$114, COLUMNS('AM23.Param'!$C$60:$K$60), FALSE), "N/A")</f>
        <v>N/A</v>
      </c>
      <c r="S125" s="344" t="str">
        <f t="shared" si="88"/>
        <v>N/A</v>
      </c>
      <c r="T125" s="366">
        <f t="shared" si="77"/>
        <v>0</v>
      </c>
      <c r="U125" s="360" t="str">
        <f>IFERROR( VLOOKUP($D125, 'AM23.Param'!$C$61:$Q$114, COLUMNS('AM23.Param'!$C$60:$L$60), FALSE), "N/A")</f>
        <v>N/A</v>
      </c>
      <c r="V125" s="344" t="str">
        <f t="shared" si="89"/>
        <v>N/A</v>
      </c>
      <c r="W125" s="361" t="str">
        <f t="shared" si="78"/>
        <v>N/A</v>
      </c>
      <c r="X125" s="356" t="str">
        <f>IFERROR( VLOOKUP($D125, 'AM23.Param'!$C$61:$Q$114, COLUMNS('AM23.Param'!$C$60:$M$60), FALSE), "N/A")</f>
        <v>N/A</v>
      </c>
      <c r="Y125" s="344" t="str">
        <f t="shared" si="90"/>
        <v>N/A</v>
      </c>
      <c r="Z125" s="366">
        <f t="shared" si="79"/>
        <v>0</v>
      </c>
      <c r="AA125" s="360" t="str">
        <f>IFERROR( VLOOKUP($D125, 'AM23.Param'!$C$61:$Q$114, COLUMNS('AM23.Param'!$C$60:$N$60), FALSE), "N/A")</f>
        <v>N/A</v>
      </c>
      <c r="AB125" s="344" t="str">
        <f t="shared" si="91"/>
        <v>N/A</v>
      </c>
      <c r="AC125" s="366" t="str">
        <f t="shared" si="80"/>
        <v>N/A</v>
      </c>
      <c r="AD125" s="360" t="str">
        <f>IFERROR( VLOOKUP($D125, 'AM23.Param'!$C$61:$Q$114, COLUMNS('AM23.Param'!$C$60:$O$60), FALSE), "N/A")</f>
        <v>N/A</v>
      </c>
      <c r="AE125" s="344" t="str">
        <f t="shared" si="92"/>
        <v>N/A</v>
      </c>
      <c r="AF125" s="361" t="str">
        <f t="shared" si="81"/>
        <v>N/A</v>
      </c>
      <c r="AG125" s="356" t="str">
        <f>IFERROR( VLOOKUP($D125, 'AM23.Param'!$C$61:$Q$114, COLUMNS('AM23.Param'!$C$60:$P$60), FALSE), "N/A")</f>
        <v>N/A</v>
      </c>
      <c r="AH125" s="344" t="str">
        <f t="shared" si="93"/>
        <v>N/A</v>
      </c>
      <c r="AI125" s="361" t="str">
        <f t="shared" si="82"/>
        <v>N/A</v>
      </c>
    </row>
    <row r="126" spans="1:35" x14ac:dyDescent="0.2">
      <c r="A126" s="30">
        <f t="shared" si="83"/>
        <v>49</v>
      </c>
      <c r="B126" s="342">
        <f>'AM23.Entity Input'!D66</f>
        <v>0</v>
      </c>
      <c r="C126" s="343">
        <f>'AM23.Entity Input'!F66</f>
        <v>0</v>
      </c>
      <c r="D126" s="343">
        <f>'AM23.Entity Input'!G66</f>
        <v>0</v>
      </c>
      <c r="E126" s="343">
        <f>'AM23.Entity Input'!P66</f>
        <v>0</v>
      </c>
      <c r="F126" s="343">
        <f>'AM23.Entity Input'!AD66</f>
        <v>0</v>
      </c>
      <c r="G126" s="343">
        <f>'AM23.Entity Input'!AN66</f>
        <v>0</v>
      </c>
      <c r="H126" s="353" t="str">
        <f>IFERROR( VLOOKUP($D126, 'AM23.Param'!$C$61:$Q$114, COLUMNS('AM23.Param'!$C$60:$G$60), FALSE), "N/A")</f>
        <v>N/A</v>
      </c>
      <c r="I126" s="360" t="str">
        <f>IFERROR( VLOOKUP($D126, 'AM23.Param'!$C$61:$Q$114, COLUMNS('AM23.Param'!$C$60:$H$60), FALSE), "N/A")</f>
        <v>N/A</v>
      </c>
      <c r="J126" s="344" t="str">
        <f t="shared" si="84"/>
        <v>N/A</v>
      </c>
      <c r="K126" s="361" t="str">
        <f t="shared" si="85"/>
        <v>N/A</v>
      </c>
      <c r="L126" s="356" t="str">
        <f>IFERROR( VLOOKUP($D126, 'AM23.Param'!$C$61:$Q$114, COLUMNS('AM23.Param'!$C$60:$I$60), FALSE), "N/A")</f>
        <v>N/A</v>
      </c>
      <c r="M126" s="344" t="str">
        <f t="shared" si="86"/>
        <v>N/A</v>
      </c>
      <c r="N126" s="366" t="str">
        <f t="shared" si="75"/>
        <v>N/A</v>
      </c>
      <c r="O126" s="360" t="str">
        <f>IFERROR( VLOOKUP($D126, 'AM23.Param'!$C$61:$Q$114, COLUMNS('AM23.Param'!$C$60:$J$60), FALSE), "N/A")</f>
        <v>N/A</v>
      </c>
      <c r="P126" s="344" t="str">
        <f t="shared" si="87"/>
        <v>N/A</v>
      </c>
      <c r="Q126" s="361" t="str">
        <f t="shared" si="76"/>
        <v>N/A</v>
      </c>
      <c r="R126" s="356" t="str">
        <f>IFERROR( VLOOKUP($D126, 'AM23.Param'!$C$61:$Q$114, COLUMNS('AM23.Param'!$C$60:$K$60), FALSE), "N/A")</f>
        <v>N/A</v>
      </c>
      <c r="S126" s="344" t="str">
        <f t="shared" si="88"/>
        <v>N/A</v>
      </c>
      <c r="T126" s="366">
        <f t="shared" si="77"/>
        <v>0</v>
      </c>
      <c r="U126" s="360" t="str">
        <f>IFERROR( VLOOKUP($D126, 'AM23.Param'!$C$61:$Q$114, COLUMNS('AM23.Param'!$C$60:$L$60), FALSE), "N/A")</f>
        <v>N/A</v>
      </c>
      <c r="V126" s="344" t="str">
        <f t="shared" si="89"/>
        <v>N/A</v>
      </c>
      <c r="W126" s="361" t="str">
        <f t="shared" si="78"/>
        <v>N/A</v>
      </c>
      <c r="X126" s="356" t="str">
        <f>IFERROR( VLOOKUP($D126, 'AM23.Param'!$C$61:$Q$114, COLUMNS('AM23.Param'!$C$60:$M$60), FALSE), "N/A")</f>
        <v>N/A</v>
      </c>
      <c r="Y126" s="344" t="str">
        <f t="shared" si="90"/>
        <v>N/A</v>
      </c>
      <c r="Z126" s="366">
        <f t="shared" si="79"/>
        <v>0</v>
      </c>
      <c r="AA126" s="360" t="str">
        <f>IFERROR( VLOOKUP($D126, 'AM23.Param'!$C$61:$Q$114, COLUMNS('AM23.Param'!$C$60:$N$60), FALSE), "N/A")</f>
        <v>N/A</v>
      </c>
      <c r="AB126" s="344" t="str">
        <f t="shared" si="91"/>
        <v>N/A</v>
      </c>
      <c r="AC126" s="366" t="str">
        <f t="shared" si="80"/>
        <v>N/A</v>
      </c>
      <c r="AD126" s="360" t="str">
        <f>IFERROR( VLOOKUP($D126, 'AM23.Param'!$C$61:$Q$114, COLUMNS('AM23.Param'!$C$60:$O$60), FALSE), "N/A")</f>
        <v>N/A</v>
      </c>
      <c r="AE126" s="344" t="str">
        <f t="shared" si="92"/>
        <v>N/A</v>
      </c>
      <c r="AF126" s="361" t="str">
        <f t="shared" si="81"/>
        <v>N/A</v>
      </c>
      <c r="AG126" s="356" t="str">
        <f>IFERROR( VLOOKUP($D126, 'AM23.Param'!$C$61:$Q$114, COLUMNS('AM23.Param'!$C$60:$P$60), FALSE), "N/A")</f>
        <v>N/A</v>
      </c>
      <c r="AH126" s="344" t="str">
        <f t="shared" si="93"/>
        <v>N/A</v>
      </c>
      <c r="AI126" s="361" t="str">
        <f t="shared" si="82"/>
        <v>N/A</v>
      </c>
    </row>
    <row r="127" spans="1:35" x14ac:dyDescent="0.2">
      <c r="A127" s="30">
        <f t="shared" si="83"/>
        <v>50</v>
      </c>
      <c r="B127" s="342">
        <f>'AM23.Entity Input'!D67</f>
        <v>0</v>
      </c>
      <c r="C127" s="343">
        <f>'AM23.Entity Input'!F67</f>
        <v>0</v>
      </c>
      <c r="D127" s="343">
        <f>'AM23.Entity Input'!G67</f>
        <v>0</v>
      </c>
      <c r="E127" s="343">
        <f>'AM23.Entity Input'!P67</f>
        <v>0</v>
      </c>
      <c r="F127" s="343">
        <f>'AM23.Entity Input'!AD67</f>
        <v>0</v>
      </c>
      <c r="G127" s="343">
        <f>'AM23.Entity Input'!AN67</f>
        <v>0</v>
      </c>
      <c r="H127" s="353" t="str">
        <f>IFERROR( VLOOKUP($D127, 'AM23.Param'!$C$61:$Q$114, COLUMNS('AM23.Param'!$C$60:$G$60), FALSE), "N/A")</f>
        <v>N/A</v>
      </c>
      <c r="I127" s="360" t="str">
        <f>IFERROR( VLOOKUP($D127, 'AM23.Param'!$C$61:$Q$114, COLUMNS('AM23.Param'!$C$60:$H$60), FALSE), "N/A")</f>
        <v>N/A</v>
      </c>
      <c r="J127" s="344" t="str">
        <f t="shared" si="84"/>
        <v>N/A</v>
      </c>
      <c r="K127" s="361" t="str">
        <f t="shared" si="85"/>
        <v>N/A</v>
      </c>
      <c r="L127" s="356" t="str">
        <f>IFERROR( VLOOKUP($D127, 'AM23.Param'!$C$61:$Q$114, COLUMNS('AM23.Param'!$C$60:$I$60), FALSE), "N/A")</f>
        <v>N/A</v>
      </c>
      <c r="M127" s="344" t="str">
        <f t="shared" si="86"/>
        <v>N/A</v>
      </c>
      <c r="N127" s="366" t="str">
        <f t="shared" si="75"/>
        <v>N/A</v>
      </c>
      <c r="O127" s="360" t="str">
        <f>IFERROR( VLOOKUP($D127, 'AM23.Param'!$C$61:$Q$114, COLUMNS('AM23.Param'!$C$60:$J$60), FALSE), "N/A")</f>
        <v>N/A</v>
      </c>
      <c r="P127" s="344" t="str">
        <f t="shared" si="87"/>
        <v>N/A</v>
      </c>
      <c r="Q127" s="361" t="str">
        <f t="shared" si="76"/>
        <v>N/A</v>
      </c>
      <c r="R127" s="356" t="str">
        <f>IFERROR( VLOOKUP($D127, 'AM23.Param'!$C$61:$Q$114, COLUMNS('AM23.Param'!$C$60:$K$60), FALSE), "N/A")</f>
        <v>N/A</v>
      </c>
      <c r="S127" s="344" t="str">
        <f t="shared" si="88"/>
        <v>N/A</v>
      </c>
      <c r="T127" s="366">
        <f t="shared" si="77"/>
        <v>0</v>
      </c>
      <c r="U127" s="360" t="str">
        <f>IFERROR( VLOOKUP($D127, 'AM23.Param'!$C$61:$Q$114, COLUMNS('AM23.Param'!$C$60:$L$60), FALSE), "N/A")</f>
        <v>N/A</v>
      </c>
      <c r="V127" s="344" t="str">
        <f t="shared" si="89"/>
        <v>N/A</v>
      </c>
      <c r="W127" s="361" t="str">
        <f t="shared" si="78"/>
        <v>N/A</v>
      </c>
      <c r="X127" s="356" t="str">
        <f>IFERROR( VLOOKUP($D127, 'AM23.Param'!$C$61:$Q$114, COLUMNS('AM23.Param'!$C$60:$M$60), FALSE), "N/A")</f>
        <v>N/A</v>
      </c>
      <c r="Y127" s="344" t="str">
        <f t="shared" si="90"/>
        <v>N/A</v>
      </c>
      <c r="Z127" s="366">
        <f t="shared" si="79"/>
        <v>0</v>
      </c>
      <c r="AA127" s="360" t="str">
        <f>IFERROR( VLOOKUP($D127, 'AM23.Param'!$C$61:$Q$114, COLUMNS('AM23.Param'!$C$60:$N$60), FALSE), "N/A")</f>
        <v>N/A</v>
      </c>
      <c r="AB127" s="344" t="str">
        <f t="shared" si="91"/>
        <v>N/A</v>
      </c>
      <c r="AC127" s="366" t="str">
        <f t="shared" si="80"/>
        <v>N/A</v>
      </c>
      <c r="AD127" s="360" t="str">
        <f>IFERROR( VLOOKUP($D127, 'AM23.Param'!$C$61:$Q$114, COLUMNS('AM23.Param'!$C$60:$O$60), FALSE), "N/A")</f>
        <v>N/A</v>
      </c>
      <c r="AE127" s="344" t="str">
        <f t="shared" si="92"/>
        <v>N/A</v>
      </c>
      <c r="AF127" s="361" t="str">
        <f t="shared" si="81"/>
        <v>N/A</v>
      </c>
      <c r="AG127" s="356" t="str">
        <f>IFERROR( VLOOKUP($D127, 'AM23.Param'!$C$61:$Q$114, COLUMNS('AM23.Param'!$C$60:$P$60), FALSE), "N/A")</f>
        <v>N/A</v>
      </c>
      <c r="AH127" s="344" t="str">
        <f t="shared" si="93"/>
        <v>N/A</v>
      </c>
      <c r="AI127" s="361" t="str">
        <f t="shared" si="82"/>
        <v>N/A</v>
      </c>
    </row>
    <row r="128" spans="1:35" x14ac:dyDescent="0.2">
      <c r="A128" s="30">
        <f t="shared" si="83"/>
        <v>51</v>
      </c>
      <c r="B128" s="342">
        <f>'AM23.Entity Input'!D68</f>
        <v>0</v>
      </c>
      <c r="C128" s="343">
        <f>'AM23.Entity Input'!F68</f>
        <v>0</v>
      </c>
      <c r="D128" s="343">
        <f>'AM23.Entity Input'!G68</f>
        <v>0</v>
      </c>
      <c r="E128" s="343">
        <f>'AM23.Entity Input'!P68</f>
        <v>0</v>
      </c>
      <c r="F128" s="343">
        <f>'AM23.Entity Input'!AD68</f>
        <v>0</v>
      </c>
      <c r="G128" s="343">
        <f>'AM23.Entity Input'!AN68</f>
        <v>0</v>
      </c>
      <c r="H128" s="353" t="str">
        <f>IFERROR( VLOOKUP($D128, 'AM23.Param'!$C$61:$Q$114, COLUMNS('AM23.Param'!$C$60:$G$60), FALSE), "N/A")</f>
        <v>N/A</v>
      </c>
      <c r="I128" s="360" t="str">
        <f>IFERROR( VLOOKUP($D128, 'AM23.Param'!$C$61:$Q$114, COLUMNS('AM23.Param'!$C$60:$H$60), FALSE), "N/A")</f>
        <v>N/A</v>
      </c>
      <c r="J128" s="344" t="str">
        <f t="shared" si="84"/>
        <v>N/A</v>
      </c>
      <c r="K128" s="361" t="str">
        <f t="shared" si="85"/>
        <v>N/A</v>
      </c>
      <c r="L128" s="356" t="str">
        <f>IFERROR( VLOOKUP($D128, 'AM23.Param'!$C$61:$Q$114, COLUMNS('AM23.Param'!$C$60:$I$60), FALSE), "N/A")</f>
        <v>N/A</v>
      </c>
      <c r="M128" s="344" t="str">
        <f t="shared" si="86"/>
        <v>N/A</v>
      </c>
      <c r="N128" s="366" t="str">
        <f t="shared" si="75"/>
        <v>N/A</v>
      </c>
      <c r="O128" s="360" t="str">
        <f>IFERROR( VLOOKUP($D128, 'AM23.Param'!$C$61:$Q$114, COLUMNS('AM23.Param'!$C$60:$J$60), FALSE), "N/A")</f>
        <v>N/A</v>
      </c>
      <c r="P128" s="344" t="str">
        <f t="shared" si="87"/>
        <v>N/A</v>
      </c>
      <c r="Q128" s="361" t="str">
        <f t="shared" si="76"/>
        <v>N/A</v>
      </c>
      <c r="R128" s="356" t="str">
        <f>IFERROR( VLOOKUP($D128, 'AM23.Param'!$C$61:$Q$114, COLUMNS('AM23.Param'!$C$60:$K$60), FALSE), "N/A")</f>
        <v>N/A</v>
      </c>
      <c r="S128" s="344" t="str">
        <f t="shared" si="88"/>
        <v>N/A</v>
      </c>
      <c r="T128" s="366">
        <f t="shared" si="77"/>
        <v>0</v>
      </c>
      <c r="U128" s="360" t="str">
        <f>IFERROR( VLOOKUP($D128, 'AM23.Param'!$C$61:$Q$114, COLUMNS('AM23.Param'!$C$60:$L$60), FALSE), "N/A")</f>
        <v>N/A</v>
      </c>
      <c r="V128" s="344" t="str">
        <f t="shared" si="89"/>
        <v>N/A</v>
      </c>
      <c r="W128" s="361" t="str">
        <f t="shared" si="78"/>
        <v>N/A</v>
      </c>
      <c r="X128" s="356" t="str">
        <f>IFERROR( VLOOKUP($D128, 'AM23.Param'!$C$61:$Q$114, COLUMNS('AM23.Param'!$C$60:$M$60), FALSE), "N/A")</f>
        <v>N/A</v>
      </c>
      <c r="Y128" s="344" t="str">
        <f t="shared" si="90"/>
        <v>N/A</v>
      </c>
      <c r="Z128" s="366">
        <f t="shared" si="79"/>
        <v>0</v>
      </c>
      <c r="AA128" s="360" t="str">
        <f>IFERROR( VLOOKUP($D128, 'AM23.Param'!$C$61:$Q$114, COLUMNS('AM23.Param'!$C$60:$N$60), FALSE), "N/A")</f>
        <v>N/A</v>
      </c>
      <c r="AB128" s="344" t="str">
        <f t="shared" si="91"/>
        <v>N/A</v>
      </c>
      <c r="AC128" s="366" t="str">
        <f t="shared" si="80"/>
        <v>N/A</v>
      </c>
      <c r="AD128" s="360" t="str">
        <f>IFERROR( VLOOKUP($D128, 'AM23.Param'!$C$61:$Q$114, COLUMNS('AM23.Param'!$C$60:$O$60), FALSE), "N/A")</f>
        <v>N/A</v>
      </c>
      <c r="AE128" s="344" t="str">
        <f t="shared" si="92"/>
        <v>N/A</v>
      </c>
      <c r="AF128" s="361" t="str">
        <f t="shared" si="81"/>
        <v>N/A</v>
      </c>
      <c r="AG128" s="356" t="str">
        <f>IFERROR( VLOOKUP($D128, 'AM23.Param'!$C$61:$Q$114, COLUMNS('AM23.Param'!$C$60:$P$60), FALSE), "N/A")</f>
        <v>N/A</v>
      </c>
      <c r="AH128" s="344" t="str">
        <f t="shared" si="93"/>
        <v>N/A</v>
      </c>
      <c r="AI128" s="361" t="str">
        <f t="shared" si="82"/>
        <v>N/A</v>
      </c>
    </row>
    <row r="129" spans="1:35" x14ac:dyDescent="0.2">
      <c r="A129" s="30">
        <f t="shared" si="83"/>
        <v>52</v>
      </c>
      <c r="B129" s="342">
        <f>'AM23.Entity Input'!D69</f>
        <v>0</v>
      </c>
      <c r="C129" s="343">
        <f>'AM23.Entity Input'!F69</f>
        <v>0</v>
      </c>
      <c r="D129" s="343">
        <f>'AM23.Entity Input'!G69</f>
        <v>0</v>
      </c>
      <c r="E129" s="343">
        <f>'AM23.Entity Input'!P69</f>
        <v>0</v>
      </c>
      <c r="F129" s="343">
        <f>'AM23.Entity Input'!AD69</f>
        <v>0</v>
      </c>
      <c r="G129" s="343">
        <f>'AM23.Entity Input'!AN69</f>
        <v>0</v>
      </c>
      <c r="H129" s="353" t="str">
        <f>IFERROR( VLOOKUP($D129, 'AM23.Param'!$C$61:$Q$114, COLUMNS('AM23.Param'!$C$60:$G$60), FALSE), "N/A")</f>
        <v>N/A</v>
      </c>
      <c r="I129" s="360" t="str">
        <f>IFERROR( VLOOKUP($D129, 'AM23.Param'!$C$61:$Q$114, COLUMNS('AM23.Param'!$C$60:$H$60), FALSE), "N/A")</f>
        <v>N/A</v>
      </c>
      <c r="J129" s="344" t="str">
        <f t="shared" si="84"/>
        <v>N/A</v>
      </c>
      <c r="K129" s="361" t="str">
        <f t="shared" si="85"/>
        <v>N/A</v>
      </c>
      <c r="L129" s="356" t="str">
        <f>IFERROR( VLOOKUP($D129, 'AM23.Param'!$C$61:$Q$114, COLUMNS('AM23.Param'!$C$60:$I$60), FALSE), "N/A")</f>
        <v>N/A</v>
      </c>
      <c r="M129" s="344" t="str">
        <f t="shared" si="86"/>
        <v>N/A</v>
      </c>
      <c r="N129" s="366" t="str">
        <f t="shared" si="75"/>
        <v>N/A</v>
      </c>
      <c r="O129" s="360" t="str">
        <f>IFERROR( VLOOKUP($D129, 'AM23.Param'!$C$61:$Q$114, COLUMNS('AM23.Param'!$C$60:$J$60), FALSE), "N/A")</f>
        <v>N/A</v>
      </c>
      <c r="P129" s="344" t="str">
        <f t="shared" si="87"/>
        <v>N/A</v>
      </c>
      <c r="Q129" s="361" t="str">
        <f t="shared" si="76"/>
        <v>N/A</v>
      </c>
      <c r="R129" s="356" t="str">
        <f>IFERROR( VLOOKUP($D129, 'AM23.Param'!$C$61:$Q$114, COLUMNS('AM23.Param'!$C$60:$K$60), FALSE), "N/A")</f>
        <v>N/A</v>
      </c>
      <c r="S129" s="344" t="str">
        <f t="shared" si="88"/>
        <v>N/A</v>
      </c>
      <c r="T129" s="366">
        <f t="shared" si="77"/>
        <v>0</v>
      </c>
      <c r="U129" s="360" t="str">
        <f>IFERROR( VLOOKUP($D129, 'AM23.Param'!$C$61:$Q$114, COLUMNS('AM23.Param'!$C$60:$L$60), FALSE), "N/A")</f>
        <v>N/A</v>
      </c>
      <c r="V129" s="344" t="str">
        <f t="shared" si="89"/>
        <v>N/A</v>
      </c>
      <c r="W129" s="361" t="str">
        <f t="shared" si="78"/>
        <v>N/A</v>
      </c>
      <c r="X129" s="356" t="str">
        <f>IFERROR( VLOOKUP($D129, 'AM23.Param'!$C$61:$Q$114, COLUMNS('AM23.Param'!$C$60:$M$60), FALSE), "N/A")</f>
        <v>N/A</v>
      </c>
      <c r="Y129" s="344" t="str">
        <f t="shared" si="90"/>
        <v>N/A</v>
      </c>
      <c r="Z129" s="366">
        <f t="shared" si="79"/>
        <v>0</v>
      </c>
      <c r="AA129" s="360" t="str">
        <f>IFERROR( VLOOKUP($D129, 'AM23.Param'!$C$61:$Q$114, COLUMNS('AM23.Param'!$C$60:$N$60), FALSE), "N/A")</f>
        <v>N/A</v>
      </c>
      <c r="AB129" s="344" t="str">
        <f t="shared" si="91"/>
        <v>N/A</v>
      </c>
      <c r="AC129" s="366" t="str">
        <f t="shared" si="80"/>
        <v>N/A</v>
      </c>
      <c r="AD129" s="360" t="str">
        <f>IFERROR( VLOOKUP($D129, 'AM23.Param'!$C$61:$Q$114, COLUMNS('AM23.Param'!$C$60:$O$60), FALSE), "N/A")</f>
        <v>N/A</v>
      </c>
      <c r="AE129" s="344" t="str">
        <f t="shared" si="92"/>
        <v>N/A</v>
      </c>
      <c r="AF129" s="361" t="str">
        <f t="shared" si="81"/>
        <v>N/A</v>
      </c>
      <c r="AG129" s="356" t="str">
        <f>IFERROR( VLOOKUP($D129, 'AM23.Param'!$C$61:$Q$114, COLUMNS('AM23.Param'!$C$60:$P$60), FALSE), "N/A")</f>
        <v>N/A</v>
      </c>
      <c r="AH129" s="344" t="str">
        <f t="shared" si="93"/>
        <v>N/A</v>
      </c>
      <c r="AI129" s="361" t="str">
        <f t="shared" si="82"/>
        <v>N/A</v>
      </c>
    </row>
    <row r="130" spans="1:35" x14ac:dyDescent="0.2">
      <c r="A130" s="30">
        <f t="shared" si="83"/>
        <v>53</v>
      </c>
      <c r="B130" s="342">
        <f>'AM23.Entity Input'!D70</f>
        <v>0</v>
      </c>
      <c r="C130" s="343">
        <f>'AM23.Entity Input'!F70</f>
        <v>0</v>
      </c>
      <c r="D130" s="343">
        <f>'AM23.Entity Input'!G70</f>
        <v>0</v>
      </c>
      <c r="E130" s="343">
        <f>'AM23.Entity Input'!P70</f>
        <v>0</v>
      </c>
      <c r="F130" s="343">
        <f>'AM23.Entity Input'!AD70</f>
        <v>0</v>
      </c>
      <c r="G130" s="343">
        <f>'AM23.Entity Input'!AN70</f>
        <v>0</v>
      </c>
      <c r="H130" s="353" t="str">
        <f>IFERROR( VLOOKUP($D130, 'AM23.Param'!$C$61:$Q$114, COLUMNS('AM23.Param'!$C$60:$G$60), FALSE), "N/A")</f>
        <v>N/A</v>
      </c>
      <c r="I130" s="360" t="str">
        <f>IFERROR( VLOOKUP($D130, 'AM23.Param'!$C$61:$Q$114, COLUMNS('AM23.Param'!$C$60:$H$60), FALSE), "N/A")</f>
        <v>N/A</v>
      </c>
      <c r="J130" s="344" t="str">
        <f t="shared" si="84"/>
        <v>N/A</v>
      </c>
      <c r="K130" s="361" t="str">
        <f t="shared" si="85"/>
        <v>N/A</v>
      </c>
      <c r="L130" s="356" t="str">
        <f>IFERROR( VLOOKUP($D130, 'AM23.Param'!$C$61:$Q$114, COLUMNS('AM23.Param'!$C$60:$I$60), FALSE), "N/A")</f>
        <v>N/A</v>
      </c>
      <c r="M130" s="344" t="str">
        <f t="shared" si="86"/>
        <v>N/A</v>
      </c>
      <c r="N130" s="366" t="str">
        <f t="shared" si="75"/>
        <v>N/A</v>
      </c>
      <c r="O130" s="360" t="str">
        <f>IFERROR( VLOOKUP($D130, 'AM23.Param'!$C$61:$Q$114, COLUMNS('AM23.Param'!$C$60:$J$60), FALSE), "N/A")</f>
        <v>N/A</v>
      </c>
      <c r="P130" s="344" t="str">
        <f t="shared" si="87"/>
        <v>N/A</v>
      </c>
      <c r="Q130" s="361" t="str">
        <f t="shared" si="76"/>
        <v>N/A</v>
      </c>
      <c r="R130" s="356" t="str">
        <f>IFERROR( VLOOKUP($D130, 'AM23.Param'!$C$61:$Q$114, COLUMNS('AM23.Param'!$C$60:$K$60), FALSE), "N/A")</f>
        <v>N/A</v>
      </c>
      <c r="S130" s="344" t="str">
        <f t="shared" si="88"/>
        <v>N/A</v>
      </c>
      <c r="T130" s="366">
        <f t="shared" si="77"/>
        <v>0</v>
      </c>
      <c r="U130" s="360" t="str">
        <f>IFERROR( VLOOKUP($D130, 'AM23.Param'!$C$61:$Q$114, COLUMNS('AM23.Param'!$C$60:$L$60), FALSE), "N/A")</f>
        <v>N/A</v>
      </c>
      <c r="V130" s="344" t="str">
        <f t="shared" si="89"/>
        <v>N/A</v>
      </c>
      <c r="W130" s="361" t="str">
        <f t="shared" si="78"/>
        <v>N/A</v>
      </c>
      <c r="X130" s="356" t="str">
        <f>IFERROR( VLOOKUP($D130, 'AM23.Param'!$C$61:$Q$114, COLUMNS('AM23.Param'!$C$60:$M$60), FALSE), "N/A")</f>
        <v>N/A</v>
      </c>
      <c r="Y130" s="344" t="str">
        <f t="shared" si="90"/>
        <v>N/A</v>
      </c>
      <c r="Z130" s="366">
        <f t="shared" si="79"/>
        <v>0</v>
      </c>
      <c r="AA130" s="360" t="str">
        <f>IFERROR( VLOOKUP($D130, 'AM23.Param'!$C$61:$Q$114, COLUMNS('AM23.Param'!$C$60:$N$60), FALSE), "N/A")</f>
        <v>N/A</v>
      </c>
      <c r="AB130" s="344" t="str">
        <f t="shared" si="91"/>
        <v>N/A</v>
      </c>
      <c r="AC130" s="366" t="str">
        <f t="shared" si="80"/>
        <v>N/A</v>
      </c>
      <c r="AD130" s="360" t="str">
        <f>IFERROR( VLOOKUP($D130, 'AM23.Param'!$C$61:$Q$114, COLUMNS('AM23.Param'!$C$60:$O$60), FALSE), "N/A")</f>
        <v>N/A</v>
      </c>
      <c r="AE130" s="344" t="str">
        <f t="shared" si="92"/>
        <v>N/A</v>
      </c>
      <c r="AF130" s="361" t="str">
        <f t="shared" si="81"/>
        <v>N/A</v>
      </c>
      <c r="AG130" s="356" t="str">
        <f>IFERROR( VLOOKUP($D130, 'AM23.Param'!$C$61:$Q$114, COLUMNS('AM23.Param'!$C$60:$P$60), FALSE), "N/A")</f>
        <v>N/A</v>
      </c>
      <c r="AH130" s="344" t="str">
        <f t="shared" si="93"/>
        <v>N/A</v>
      </c>
      <c r="AI130" s="361" t="str">
        <f t="shared" si="82"/>
        <v>N/A</v>
      </c>
    </row>
    <row r="131" spans="1:35" x14ac:dyDescent="0.2">
      <c r="A131" s="30">
        <f t="shared" si="83"/>
        <v>54</v>
      </c>
      <c r="B131" s="342">
        <f>'AM23.Entity Input'!D71</f>
        <v>0</v>
      </c>
      <c r="C131" s="343">
        <f>'AM23.Entity Input'!F71</f>
        <v>0</v>
      </c>
      <c r="D131" s="343">
        <f>'AM23.Entity Input'!G71</f>
        <v>0</v>
      </c>
      <c r="E131" s="343">
        <f>'AM23.Entity Input'!P71</f>
        <v>0</v>
      </c>
      <c r="F131" s="343">
        <f>'AM23.Entity Input'!AD71</f>
        <v>0</v>
      </c>
      <c r="G131" s="343">
        <f>'AM23.Entity Input'!AN71</f>
        <v>0</v>
      </c>
      <c r="H131" s="353" t="str">
        <f>IFERROR( VLOOKUP($D131, 'AM23.Param'!$C$61:$Q$114, COLUMNS('AM23.Param'!$C$60:$G$60), FALSE), "N/A")</f>
        <v>N/A</v>
      </c>
      <c r="I131" s="360" t="str">
        <f>IFERROR( VLOOKUP($D131, 'AM23.Param'!$C$61:$Q$114, COLUMNS('AM23.Param'!$C$60:$H$60), FALSE), "N/A")</f>
        <v>N/A</v>
      </c>
      <c r="J131" s="344" t="str">
        <f t="shared" si="84"/>
        <v>N/A</v>
      </c>
      <c r="K131" s="361" t="str">
        <f t="shared" si="85"/>
        <v>N/A</v>
      </c>
      <c r="L131" s="356" t="str">
        <f>IFERROR( VLOOKUP($D131, 'AM23.Param'!$C$61:$Q$114, COLUMNS('AM23.Param'!$C$60:$I$60), FALSE), "N/A")</f>
        <v>N/A</v>
      </c>
      <c r="M131" s="344" t="str">
        <f t="shared" si="86"/>
        <v>N/A</v>
      </c>
      <c r="N131" s="366" t="str">
        <f t="shared" si="75"/>
        <v>N/A</v>
      </c>
      <c r="O131" s="360" t="str">
        <f>IFERROR( VLOOKUP($D131, 'AM23.Param'!$C$61:$Q$114, COLUMNS('AM23.Param'!$C$60:$J$60), FALSE), "N/A")</f>
        <v>N/A</v>
      </c>
      <c r="P131" s="344" t="str">
        <f t="shared" si="87"/>
        <v>N/A</v>
      </c>
      <c r="Q131" s="361" t="str">
        <f t="shared" si="76"/>
        <v>N/A</v>
      </c>
      <c r="R131" s="356" t="str">
        <f>IFERROR( VLOOKUP($D131, 'AM23.Param'!$C$61:$Q$114, COLUMNS('AM23.Param'!$C$60:$K$60), FALSE), "N/A")</f>
        <v>N/A</v>
      </c>
      <c r="S131" s="344" t="str">
        <f t="shared" si="88"/>
        <v>N/A</v>
      </c>
      <c r="T131" s="366">
        <f t="shared" si="77"/>
        <v>0</v>
      </c>
      <c r="U131" s="360" t="str">
        <f>IFERROR( VLOOKUP($D131, 'AM23.Param'!$C$61:$Q$114, COLUMNS('AM23.Param'!$C$60:$L$60), FALSE), "N/A")</f>
        <v>N/A</v>
      </c>
      <c r="V131" s="344" t="str">
        <f t="shared" si="89"/>
        <v>N/A</v>
      </c>
      <c r="W131" s="361" t="str">
        <f t="shared" si="78"/>
        <v>N/A</v>
      </c>
      <c r="X131" s="356" t="str">
        <f>IFERROR( VLOOKUP($D131, 'AM23.Param'!$C$61:$Q$114, COLUMNS('AM23.Param'!$C$60:$M$60), FALSE), "N/A")</f>
        <v>N/A</v>
      </c>
      <c r="Y131" s="344" t="str">
        <f t="shared" si="90"/>
        <v>N/A</v>
      </c>
      <c r="Z131" s="366">
        <f t="shared" si="79"/>
        <v>0</v>
      </c>
      <c r="AA131" s="360" t="str">
        <f>IFERROR( VLOOKUP($D131, 'AM23.Param'!$C$61:$Q$114, COLUMNS('AM23.Param'!$C$60:$N$60), FALSE), "N/A")</f>
        <v>N/A</v>
      </c>
      <c r="AB131" s="344" t="str">
        <f t="shared" si="91"/>
        <v>N/A</v>
      </c>
      <c r="AC131" s="366" t="str">
        <f t="shared" si="80"/>
        <v>N/A</v>
      </c>
      <c r="AD131" s="360" t="str">
        <f>IFERROR( VLOOKUP($D131, 'AM23.Param'!$C$61:$Q$114, COLUMNS('AM23.Param'!$C$60:$O$60), FALSE), "N/A")</f>
        <v>N/A</v>
      </c>
      <c r="AE131" s="344" t="str">
        <f t="shared" si="92"/>
        <v>N/A</v>
      </c>
      <c r="AF131" s="361" t="str">
        <f t="shared" si="81"/>
        <v>N/A</v>
      </c>
      <c r="AG131" s="356" t="str">
        <f>IFERROR( VLOOKUP($D131, 'AM23.Param'!$C$61:$Q$114, COLUMNS('AM23.Param'!$C$60:$P$60), FALSE), "N/A")</f>
        <v>N/A</v>
      </c>
      <c r="AH131" s="344" t="str">
        <f t="shared" si="93"/>
        <v>N/A</v>
      </c>
      <c r="AI131" s="361" t="str">
        <f t="shared" si="82"/>
        <v>N/A</v>
      </c>
    </row>
    <row r="132" spans="1:35" x14ac:dyDescent="0.2">
      <c r="A132" s="30">
        <f t="shared" si="83"/>
        <v>55</v>
      </c>
      <c r="B132" s="342">
        <f>'AM23.Entity Input'!D72</f>
        <v>0</v>
      </c>
      <c r="C132" s="343">
        <f>'AM23.Entity Input'!F72</f>
        <v>0</v>
      </c>
      <c r="D132" s="343">
        <f>'AM23.Entity Input'!G72</f>
        <v>0</v>
      </c>
      <c r="E132" s="343">
        <f>'AM23.Entity Input'!P72</f>
        <v>0</v>
      </c>
      <c r="F132" s="343">
        <f>'AM23.Entity Input'!AD72</f>
        <v>0</v>
      </c>
      <c r="G132" s="343">
        <f>'AM23.Entity Input'!AN72</f>
        <v>0</v>
      </c>
      <c r="H132" s="353" t="str">
        <f>IFERROR( VLOOKUP($D132, 'AM23.Param'!$C$61:$Q$114, COLUMNS('AM23.Param'!$C$60:$G$60), FALSE), "N/A")</f>
        <v>N/A</v>
      </c>
      <c r="I132" s="360" t="str">
        <f>IFERROR( VLOOKUP($D132, 'AM23.Param'!$C$61:$Q$114, COLUMNS('AM23.Param'!$C$60:$H$60), FALSE), "N/A")</f>
        <v>N/A</v>
      </c>
      <c r="J132" s="344" t="str">
        <f t="shared" si="84"/>
        <v>N/A</v>
      </c>
      <c r="K132" s="361" t="str">
        <f t="shared" si="85"/>
        <v>N/A</v>
      </c>
      <c r="L132" s="356" t="str">
        <f>IFERROR( VLOOKUP($D132, 'AM23.Param'!$C$61:$Q$114, COLUMNS('AM23.Param'!$C$60:$I$60), FALSE), "N/A")</f>
        <v>N/A</v>
      </c>
      <c r="M132" s="344" t="str">
        <f t="shared" si="86"/>
        <v>N/A</v>
      </c>
      <c r="N132" s="366" t="str">
        <f t="shared" si="75"/>
        <v>N/A</v>
      </c>
      <c r="O132" s="360" t="str">
        <f>IFERROR( VLOOKUP($D132, 'AM23.Param'!$C$61:$Q$114, COLUMNS('AM23.Param'!$C$60:$J$60), FALSE), "N/A")</f>
        <v>N/A</v>
      </c>
      <c r="P132" s="344" t="str">
        <f t="shared" si="87"/>
        <v>N/A</v>
      </c>
      <c r="Q132" s="361" t="str">
        <f t="shared" si="76"/>
        <v>N/A</v>
      </c>
      <c r="R132" s="356" t="str">
        <f>IFERROR( VLOOKUP($D132, 'AM23.Param'!$C$61:$Q$114, COLUMNS('AM23.Param'!$C$60:$K$60), FALSE), "N/A")</f>
        <v>N/A</v>
      </c>
      <c r="S132" s="344" t="str">
        <f t="shared" si="88"/>
        <v>N/A</v>
      </c>
      <c r="T132" s="366">
        <f t="shared" si="77"/>
        <v>0</v>
      </c>
      <c r="U132" s="360" t="str">
        <f>IFERROR( VLOOKUP($D132, 'AM23.Param'!$C$61:$Q$114, COLUMNS('AM23.Param'!$C$60:$L$60), FALSE), "N/A")</f>
        <v>N/A</v>
      </c>
      <c r="V132" s="344" t="str">
        <f t="shared" si="89"/>
        <v>N/A</v>
      </c>
      <c r="W132" s="361" t="str">
        <f t="shared" si="78"/>
        <v>N/A</v>
      </c>
      <c r="X132" s="356" t="str">
        <f>IFERROR( VLOOKUP($D132, 'AM23.Param'!$C$61:$Q$114, COLUMNS('AM23.Param'!$C$60:$M$60), FALSE), "N/A")</f>
        <v>N/A</v>
      </c>
      <c r="Y132" s="344" t="str">
        <f t="shared" si="90"/>
        <v>N/A</v>
      </c>
      <c r="Z132" s="366">
        <f t="shared" si="79"/>
        <v>0</v>
      </c>
      <c r="AA132" s="360" t="str">
        <f>IFERROR( VLOOKUP($D132, 'AM23.Param'!$C$61:$Q$114, COLUMNS('AM23.Param'!$C$60:$N$60), FALSE), "N/A")</f>
        <v>N/A</v>
      </c>
      <c r="AB132" s="344" t="str">
        <f t="shared" si="91"/>
        <v>N/A</v>
      </c>
      <c r="AC132" s="366" t="str">
        <f t="shared" si="80"/>
        <v>N/A</v>
      </c>
      <c r="AD132" s="360" t="str">
        <f>IFERROR( VLOOKUP($D132, 'AM23.Param'!$C$61:$Q$114, COLUMNS('AM23.Param'!$C$60:$O$60), FALSE), "N/A")</f>
        <v>N/A</v>
      </c>
      <c r="AE132" s="344" t="str">
        <f t="shared" si="92"/>
        <v>N/A</v>
      </c>
      <c r="AF132" s="361" t="str">
        <f t="shared" si="81"/>
        <v>N/A</v>
      </c>
      <c r="AG132" s="356" t="str">
        <f>IFERROR( VLOOKUP($D132, 'AM23.Param'!$C$61:$Q$114, COLUMNS('AM23.Param'!$C$60:$P$60), FALSE), "N/A")</f>
        <v>N/A</v>
      </c>
      <c r="AH132" s="344" t="str">
        <f t="shared" si="93"/>
        <v>N/A</v>
      </c>
      <c r="AI132" s="361" t="str">
        <f t="shared" si="82"/>
        <v>N/A</v>
      </c>
    </row>
    <row r="133" spans="1:35" x14ac:dyDescent="0.2">
      <c r="A133" s="30">
        <f t="shared" si="83"/>
        <v>56</v>
      </c>
      <c r="B133" s="342">
        <f>'AM23.Entity Input'!D73</f>
        <v>0</v>
      </c>
      <c r="C133" s="343">
        <f>'AM23.Entity Input'!F73</f>
        <v>0</v>
      </c>
      <c r="D133" s="343">
        <f>'AM23.Entity Input'!G73</f>
        <v>0</v>
      </c>
      <c r="E133" s="343">
        <f>'AM23.Entity Input'!P73</f>
        <v>0</v>
      </c>
      <c r="F133" s="343">
        <f>'AM23.Entity Input'!AD73</f>
        <v>0</v>
      </c>
      <c r="G133" s="343">
        <f>'AM23.Entity Input'!AN73</f>
        <v>0</v>
      </c>
      <c r="H133" s="353" t="str">
        <f>IFERROR( VLOOKUP($D133, 'AM23.Param'!$C$61:$Q$114, COLUMNS('AM23.Param'!$C$60:$G$60), FALSE), "N/A")</f>
        <v>N/A</v>
      </c>
      <c r="I133" s="360" t="str">
        <f>IFERROR( VLOOKUP($D133, 'AM23.Param'!$C$61:$Q$114, COLUMNS('AM23.Param'!$C$60:$H$60), FALSE), "N/A")</f>
        <v>N/A</v>
      </c>
      <c r="J133" s="344" t="str">
        <f t="shared" si="84"/>
        <v>N/A</v>
      </c>
      <c r="K133" s="361" t="str">
        <f t="shared" si="85"/>
        <v>N/A</v>
      </c>
      <c r="L133" s="356" t="str">
        <f>IFERROR( VLOOKUP($D133, 'AM23.Param'!$C$61:$Q$114, COLUMNS('AM23.Param'!$C$60:$I$60), FALSE), "N/A")</f>
        <v>N/A</v>
      </c>
      <c r="M133" s="344" t="str">
        <f t="shared" si="86"/>
        <v>N/A</v>
      </c>
      <c r="N133" s="366" t="str">
        <f t="shared" si="75"/>
        <v>N/A</v>
      </c>
      <c r="O133" s="360" t="str">
        <f>IFERROR( VLOOKUP($D133, 'AM23.Param'!$C$61:$Q$114, COLUMNS('AM23.Param'!$C$60:$J$60), FALSE), "N/A")</f>
        <v>N/A</v>
      </c>
      <c r="P133" s="344" t="str">
        <f t="shared" si="87"/>
        <v>N/A</v>
      </c>
      <c r="Q133" s="361" t="str">
        <f t="shared" si="76"/>
        <v>N/A</v>
      </c>
      <c r="R133" s="356" t="str">
        <f>IFERROR( VLOOKUP($D133, 'AM23.Param'!$C$61:$Q$114, COLUMNS('AM23.Param'!$C$60:$K$60), FALSE), "N/A")</f>
        <v>N/A</v>
      </c>
      <c r="S133" s="344" t="str">
        <f t="shared" si="88"/>
        <v>N/A</v>
      </c>
      <c r="T133" s="366">
        <f t="shared" si="77"/>
        <v>0</v>
      </c>
      <c r="U133" s="360" t="str">
        <f>IFERROR( VLOOKUP($D133, 'AM23.Param'!$C$61:$Q$114, COLUMNS('AM23.Param'!$C$60:$L$60), FALSE), "N/A")</f>
        <v>N/A</v>
      </c>
      <c r="V133" s="344" t="str">
        <f t="shared" si="89"/>
        <v>N/A</v>
      </c>
      <c r="W133" s="361" t="str">
        <f t="shared" si="78"/>
        <v>N/A</v>
      </c>
      <c r="X133" s="356" t="str">
        <f>IFERROR( VLOOKUP($D133, 'AM23.Param'!$C$61:$Q$114, COLUMNS('AM23.Param'!$C$60:$M$60), FALSE), "N/A")</f>
        <v>N/A</v>
      </c>
      <c r="Y133" s="344" t="str">
        <f t="shared" si="90"/>
        <v>N/A</v>
      </c>
      <c r="Z133" s="366">
        <f t="shared" si="79"/>
        <v>0</v>
      </c>
      <c r="AA133" s="360" t="str">
        <f>IFERROR( VLOOKUP($D133, 'AM23.Param'!$C$61:$Q$114, COLUMNS('AM23.Param'!$C$60:$N$60), FALSE), "N/A")</f>
        <v>N/A</v>
      </c>
      <c r="AB133" s="344" t="str">
        <f t="shared" si="91"/>
        <v>N/A</v>
      </c>
      <c r="AC133" s="366" t="str">
        <f t="shared" si="80"/>
        <v>N/A</v>
      </c>
      <c r="AD133" s="360" t="str">
        <f>IFERROR( VLOOKUP($D133, 'AM23.Param'!$C$61:$Q$114, COLUMNS('AM23.Param'!$C$60:$O$60), FALSE), "N/A")</f>
        <v>N/A</v>
      </c>
      <c r="AE133" s="344" t="str">
        <f t="shared" si="92"/>
        <v>N/A</v>
      </c>
      <c r="AF133" s="361" t="str">
        <f t="shared" si="81"/>
        <v>N/A</v>
      </c>
      <c r="AG133" s="356" t="str">
        <f>IFERROR( VLOOKUP($D133, 'AM23.Param'!$C$61:$Q$114, COLUMNS('AM23.Param'!$C$60:$P$60), FALSE), "N/A")</f>
        <v>N/A</v>
      </c>
      <c r="AH133" s="344" t="str">
        <f t="shared" si="93"/>
        <v>N/A</v>
      </c>
      <c r="AI133" s="361" t="str">
        <f t="shared" si="82"/>
        <v>N/A</v>
      </c>
    </row>
    <row r="134" spans="1:35" x14ac:dyDescent="0.2">
      <c r="A134" s="30">
        <f t="shared" si="83"/>
        <v>57</v>
      </c>
      <c r="B134" s="342">
        <f>'AM23.Entity Input'!D74</f>
        <v>0</v>
      </c>
      <c r="C134" s="343">
        <f>'AM23.Entity Input'!F74</f>
        <v>0</v>
      </c>
      <c r="D134" s="343">
        <f>'AM23.Entity Input'!G74</f>
        <v>0</v>
      </c>
      <c r="E134" s="343">
        <f>'AM23.Entity Input'!P74</f>
        <v>0</v>
      </c>
      <c r="F134" s="343">
        <f>'AM23.Entity Input'!AD74</f>
        <v>0</v>
      </c>
      <c r="G134" s="343">
        <f>'AM23.Entity Input'!AN74</f>
        <v>0</v>
      </c>
      <c r="H134" s="353" t="str">
        <f>IFERROR( VLOOKUP($D134, 'AM23.Param'!$C$61:$Q$114, COLUMNS('AM23.Param'!$C$60:$G$60), FALSE), "N/A")</f>
        <v>N/A</v>
      </c>
      <c r="I134" s="360" t="str">
        <f>IFERROR( VLOOKUP($D134, 'AM23.Param'!$C$61:$Q$114, COLUMNS('AM23.Param'!$C$60:$H$60), FALSE), "N/A")</f>
        <v>N/A</v>
      </c>
      <c r="J134" s="344" t="str">
        <f t="shared" si="84"/>
        <v>N/A</v>
      </c>
      <c r="K134" s="361" t="str">
        <f t="shared" si="85"/>
        <v>N/A</v>
      </c>
      <c r="L134" s="356" t="str">
        <f>IFERROR( VLOOKUP($D134, 'AM23.Param'!$C$61:$Q$114, COLUMNS('AM23.Param'!$C$60:$I$60), FALSE), "N/A")</f>
        <v>N/A</v>
      </c>
      <c r="M134" s="344" t="str">
        <f t="shared" si="86"/>
        <v>N/A</v>
      </c>
      <c r="N134" s="366" t="str">
        <f t="shared" si="75"/>
        <v>N/A</v>
      </c>
      <c r="O134" s="360" t="str">
        <f>IFERROR( VLOOKUP($D134, 'AM23.Param'!$C$61:$Q$114, COLUMNS('AM23.Param'!$C$60:$J$60), FALSE), "N/A")</f>
        <v>N/A</v>
      </c>
      <c r="P134" s="344" t="str">
        <f t="shared" si="87"/>
        <v>N/A</v>
      </c>
      <c r="Q134" s="361" t="str">
        <f t="shared" si="76"/>
        <v>N/A</v>
      </c>
      <c r="R134" s="356" t="str">
        <f>IFERROR( VLOOKUP($D134, 'AM23.Param'!$C$61:$Q$114, COLUMNS('AM23.Param'!$C$60:$K$60), FALSE), "N/A")</f>
        <v>N/A</v>
      </c>
      <c r="S134" s="344" t="str">
        <f t="shared" si="88"/>
        <v>N/A</v>
      </c>
      <c r="T134" s="366">
        <f t="shared" si="77"/>
        <v>0</v>
      </c>
      <c r="U134" s="360" t="str">
        <f>IFERROR( VLOOKUP($D134, 'AM23.Param'!$C$61:$Q$114, COLUMNS('AM23.Param'!$C$60:$L$60), FALSE), "N/A")</f>
        <v>N/A</v>
      </c>
      <c r="V134" s="344" t="str">
        <f t="shared" si="89"/>
        <v>N/A</v>
      </c>
      <c r="W134" s="361" t="str">
        <f t="shared" si="78"/>
        <v>N/A</v>
      </c>
      <c r="X134" s="356" t="str">
        <f>IFERROR( VLOOKUP($D134, 'AM23.Param'!$C$61:$Q$114, COLUMNS('AM23.Param'!$C$60:$M$60), FALSE), "N/A")</f>
        <v>N/A</v>
      </c>
      <c r="Y134" s="344" t="str">
        <f t="shared" si="90"/>
        <v>N/A</v>
      </c>
      <c r="Z134" s="366">
        <f t="shared" si="79"/>
        <v>0</v>
      </c>
      <c r="AA134" s="360" t="str">
        <f>IFERROR( VLOOKUP($D134, 'AM23.Param'!$C$61:$Q$114, COLUMNS('AM23.Param'!$C$60:$N$60), FALSE), "N/A")</f>
        <v>N/A</v>
      </c>
      <c r="AB134" s="344" t="str">
        <f t="shared" si="91"/>
        <v>N/A</v>
      </c>
      <c r="AC134" s="366" t="str">
        <f t="shared" si="80"/>
        <v>N/A</v>
      </c>
      <c r="AD134" s="360" t="str">
        <f>IFERROR( VLOOKUP($D134, 'AM23.Param'!$C$61:$Q$114, COLUMNS('AM23.Param'!$C$60:$O$60), FALSE), "N/A")</f>
        <v>N/A</v>
      </c>
      <c r="AE134" s="344" t="str">
        <f t="shared" si="92"/>
        <v>N/A</v>
      </c>
      <c r="AF134" s="361" t="str">
        <f t="shared" si="81"/>
        <v>N/A</v>
      </c>
      <c r="AG134" s="356" t="str">
        <f>IFERROR( VLOOKUP($D134, 'AM23.Param'!$C$61:$Q$114, COLUMNS('AM23.Param'!$C$60:$P$60), FALSE), "N/A")</f>
        <v>N/A</v>
      </c>
      <c r="AH134" s="344" t="str">
        <f t="shared" si="93"/>
        <v>N/A</v>
      </c>
      <c r="AI134" s="361" t="str">
        <f t="shared" si="82"/>
        <v>N/A</v>
      </c>
    </row>
    <row r="135" spans="1:35" x14ac:dyDescent="0.2">
      <c r="A135" s="30">
        <f t="shared" si="83"/>
        <v>58</v>
      </c>
      <c r="B135" s="342">
        <f>'AM23.Entity Input'!D75</f>
        <v>0</v>
      </c>
      <c r="C135" s="343">
        <f>'AM23.Entity Input'!F75</f>
        <v>0</v>
      </c>
      <c r="D135" s="343">
        <f>'AM23.Entity Input'!G75</f>
        <v>0</v>
      </c>
      <c r="E135" s="343">
        <f>'AM23.Entity Input'!P75</f>
        <v>0</v>
      </c>
      <c r="F135" s="343">
        <f>'AM23.Entity Input'!AD75</f>
        <v>0</v>
      </c>
      <c r="G135" s="343">
        <f>'AM23.Entity Input'!AN75</f>
        <v>0</v>
      </c>
      <c r="H135" s="353" t="str">
        <f>IFERROR( VLOOKUP($D135, 'AM23.Param'!$C$61:$Q$114, COLUMNS('AM23.Param'!$C$60:$G$60), FALSE), "N/A")</f>
        <v>N/A</v>
      </c>
      <c r="I135" s="360" t="str">
        <f>IFERROR( VLOOKUP($D135, 'AM23.Param'!$C$61:$Q$114, COLUMNS('AM23.Param'!$C$60:$H$60), FALSE), "N/A")</f>
        <v>N/A</v>
      </c>
      <c r="J135" s="344" t="str">
        <f t="shared" si="84"/>
        <v>N/A</v>
      </c>
      <c r="K135" s="361" t="str">
        <f t="shared" si="85"/>
        <v>N/A</v>
      </c>
      <c r="L135" s="356" t="str">
        <f>IFERROR( VLOOKUP($D135, 'AM23.Param'!$C$61:$Q$114, COLUMNS('AM23.Param'!$C$60:$I$60), FALSE), "N/A")</f>
        <v>N/A</v>
      </c>
      <c r="M135" s="344" t="str">
        <f t="shared" si="86"/>
        <v>N/A</v>
      </c>
      <c r="N135" s="366" t="str">
        <f t="shared" si="75"/>
        <v>N/A</v>
      </c>
      <c r="O135" s="360" t="str">
        <f>IFERROR( VLOOKUP($D135, 'AM23.Param'!$C$61:$Q$114, COLUMNS('AM23.Param'!$C$60:$J$60), FALSE), "N/A")</f>
        <v>N/A</v>
      </c>
      <c r="P135" s="344" t="str">
        <f t="shared" si="87"/>
        <v>N/A</v>
      </c>
      <c r="Q135" s="361" t="str">
        <f t="shared" si="76"/>
        <v>N/A</v>
      </c>
      <c r="R135" s="356" t="str">
        <f>IFERROR( VLOOKUP($D135, 'AM23.Param'!$C$61:$Q$114, COLUMNS('AM23.Param'!$C$60:$K$60), FALSE), "N/A")</f>
        <v>N/A</v>
      </c>
      <c r="S135" s="344" t="str">
        <f t="shared" si="88"/>
        <v>N/A</v>
      </c>
      <c r="T135" s="366">
        <f t="shared" si="77"/>
        <v>0</v>
      </c>
      <c r="U135" s="360" t="str">
        <f>IFERROR( VLOOKUP($D135, 'AM23.Param'!$C$61:$Q$114, COLUMNS('AM23.Param'!$C$60:$L$60), FALSE), "N/A")</f>
        <v>N/A</v>
      </c>
      <c r="V135" s="344" t="str">
        <f t="shared" si="89"/>
        <v>N/A</v>
      </c>
      <c r="W135" s="361" t="str">
        <f t="shared" si="78"/>
        <v>N/A</v>
      </c>
      <c r="X135" s="356" t="str">
        <f>IFERROR( VLOOKUP($D135, 'AM23.Param'!$C$61:$Q$114, COLUMNS('AM23.Param'!$C$60:$M$60), FALSE), "N/A")</f>
        <v>N/A</v>
      </c>
      <c r="Y135" s="344" t="str">
        <f t="shared" si="90"/>
        <v>N/A</v>
      </c>
      <c r="Z135" s="366">
        <f t="shared" si="79"/>
        <v>0</v>
      </c>
      <c r="AA135" s="360" t="str">
        <f>IFERROR( VLOOKUP($D135, 'AM23.Param'!$C$61:$Q$114, COLUMNS('AM23.Param'!$C$60:$N$60), FALSE), "N/A")</f>
        <v>N/A</v>
      </c>
      <c r="AB135" s="344" t="str">
        <f t="shared" si="91"/>
        <v>N/A</v>
      </c>
      <c r="AC135" s="366" t="str">
        <f t="shared" si="80"/>
        <v>N/A</v>
      </c>
      <c r="AD135" s="360" t="str">
        <f>IFERROR( VLOOKUP($D135, 'AM23.Param'!$C$61:$Q$114, COLUMNS('AM23.Param'!$C$60:$O$60), FALSE), "N/A")</f>
        <v>N/A</v>
      </c>
      <c r="AE135" s="344" t="str">
        <f t="shared" si="92"/>
        <v>N/A</v>
      </c>
      <c r="AF135" s="361" t="str">
        <f t="shared" si="81"/>
        <v>N/A</v>
      </c>
      <c r="AG135" s="356" t="str">
        <f>IFERROR( VLOOKUP($D135, 'AM23.Param'!$C$61:$Q$114, COLUMNS('AM23.Param'!$C$60:$P$60), FALSE), "N/A")</f>
        <v>N/A</v>
      </c>
      <c r="AH135" s="344" t="str">
        <f t="shared" si="93"/>
        <v>N/A</v>
      </c>
      <c r="AI135" s="361" t="str">
        <f t="shared" si="82"/>
        <v>N/A</v>
      </c>
    </row>
    <row r="136" spans="1:35" x14ac:dyDescent="0.2">
      <c r="A136" s="30">
        <f t="shared" si="83"/>
        <v>59</v>
      </c>
      <c r="B136" s="342">
        <f>'AM23.Entity Input'!D76</f>
        <v>0</v>
      </c>
      <c r="C136" s="343">
        <f>'AM23.Entity Input'!F76</f>
        <v>0</v>
      </c>
      <c r="D136" s="343">
        <f>'AM23.Entity Input'!G76</f>
        <v>0</v>
      </c>
      <c r="E136" s="343">
        <f>'AM23.Entity Input'!P76</f>
        <v>0</v>
      </c>
      <c r="F136" s="343">
        <f>'AM23.Entity Input'!AD76</f>
        <v>0</v>
      </c>
      <c r="G136" s="343">
        <f>'AM23.Entity Input'!AN76</f>
        <v>0</v>
      </c>
      <c r="H136" s="353" t="str">
        <f>IFERROR( VLOOKUP($D136, 'AM23.Param'!$C$61:$Q$114, COLUMNS('AM23.Param'!$C$60:$G$60), FALSE), "N/A")</f>
        <v>N/A</v>
      </c>
      <c r="I136" s="360" t="str">
        <f>IFERROR( VLOOKUP($D136, 'AM23.Param'!$C$61:$Q$114, COLUMNS('AM23.Param'!$C$60:$H$60), FALSE), "N/A")</f>
        <v>N/A</v>
      </c>
      <c r="J136" s="344" t="str">
        <f t="shared" si="84"/>
        <v>N/A</v>
      </c>
      <c r="K136" s="361" t="str">
        <f t="shared" si="85"/>
        <v>N/A</v>
      </c>
      <c r="L136" s="356" t="str">
        <f>IFERROR( VLOOKUP($D136, 'AM23.Param'!$C$61:$Q$114, COLUMNS('AM23.Param'!$C$60:$I$60), FALSE), "N/A")</f>
        <v>N/A</v>
      </c>
      <c r="M136" s="344" t="str">
        <f t="shared" si="86"/>
        <v>N/A</v>
      </c>
      <c r="N136" s="366" t="str">
        <f t="shared" si="75"/>
        <v>N/A</v>
      </c>
      <c r="O136" s="360" t="str">
        <f>IFERROR( VLOOKUP($D136, 'AM23.Param'!$C$61:$Q$114, COLUMNS('AM23.Param'!$C$60:$J$60), FALSE), "N/A")</f>
        <v>N/A</v>
      </c>
      <c r="P136" s="344" t="str">
        <f t="shared" si="87"/>
        <v>N/A</v>
      </c>
      <c r="Q136" s="361" t="str">
        <f t="shared" si="76"/>
        <v>N/A</v>
      </c>
      <c r="R136" s="356" t="str">
        <f>IFERROR( VLOOKUP($D136, 'AM23.Param'!$C$61:$Q$114, COLUMNS('AM23.Param'!$C$60:$K$60), FALSE), "N/A")</f>
        <v>N/A</v>
      </c>
      <c r="S136" s="344" t="str">
        <f t="shared" si="88"/>
        <v>N/A</v>
      </c>
      <c r="T136" s="366">
        <f t="shared" si="77"/>
        <v>0</v>
      </c>
      <c r="U136" s="360" t="str">
        <f>IFERROR( VLOOKUP($D136, 'AM23.Param'!$C$61:$Q$114, COLUMNS('AM23.Param'!$C$60:$L$60), FALSE), "N/A")</f>
        <v>N/A</v>
      </c>
      <c r="V136" s="344" t="str">
        <f t="shared" si="89"/>
        <v>N/A</v>
      </c>
      <c r="W136" s="361" t="str">
        <f t="shared" si="78"/>
        <v>N/A</v>
      </c>
      <c r="X136" s="356" t="str">
        <f>IFERROR( VLOOKUP($D136, 'AM23.Param'!$C$61:$Q$114, COLUMNS('AM23.Param'!$C$60:$M$60), FALSE), "N/A")</f>
        <v>N/A</v>
      </c>
      <c r="Y136" s="344" t="str">
        <f t="shared" si="90"/>
        <v>N/A</v>
      </c>
      <c r="Z136" s="366">
        <f t="shared" si="79"/>
        <v>0</v>
      </c>
      <c r="AA136" s="360" t="str">
        <f>IFERROR( VLOOKUP($D136, 'AM23.Param'!$C$61:$Q$114, COLUMNS('AM23.Param'!$C$60:$N$60), FALSE), "N/A")</f>
        <v>N/A</v>
      </c>
      <c r="AB136" s="344" t="str">
        <f t="shared" si="91"/>
        <v>N/A</v>
      </c>
      <c r="AC136" s="366" t="str">
        <f t="shared" si="80"/>
        <v>N/A</v>
      </c>
      <c r="AD136" s="360" t="str">
        <f>IFERROR( VLOOKUP($D136, 'AM23.Param'!$C$61:$Q$114, COLUMNS('AM23.Param'!$C$60:$O$60), FALSE), "N/A")</f>
        <v>N/A</v>
      </c>
      <c r="AE136" s="344" t="str">
        <f t="shared" si="92"/>
        <v>N/A</v>
      </c>
      <c r="AF136" s="361" t="str">
        <f t="shared" si="81"/>
        <v>N/A</v>
      </c>
      <c r="AG136" s="356" t="str">
        <f>IFERROR( VLOOKUP($D136, 'AM23.Param'!$C$61:$Q$114, COLUMNS('AM23.Param'!$C$60:$P$60), FALSE), "N/A")</f>
        <v>N/A</v>
      </c>
      <c r="AH136" s="344" t="str">
        <f t="shared" si="93"/>
        <v>N/A</v>
      </c>
      <c r="AI136" s="361" t="str">
        <f t="shared" si="82"/>
        <v>N/A</v>
      </c>
    </row>
    <row r="137" spans="1:35" x14ac:dyDescent="0.2">
      <c r="A137" s="30">
        <f t="shared" si="83"/>
        <v>60</v>
      </c>
      <c r="B137" s="342">
        <f>'AM23.Entity Input'!D77</f>
        <v>0</v>
      </c>
      <c r="C137" s="343">
        <f>'AM23.Entity Input'!F77</f>
        <v>0</v>
      </c>
      <c r="D137" s="343">
        <f>'AM23.Entity Input'!G77</f>
        <v>0</v>
      </c>
      <c r="E137" s="343">
        <f>'AM23.Entity Input'!P77</f>
        <v>0</v>
      </c>
      <c r="F137" s="343">
        <f>'AM23.Entity Input'!AD77</f>
        <v>0</v>
      </c>
      <c r="G137" s="343">
        <f>'AM23.Entity Input'!AN77</f>
        <v>0</v>
      </c>
      <c r="H137" s="353" t="str">
        <f>IFERROR( VLOOKUP($D137, 'AM23.Param'!$C$61:$Q$114, COLUMNS('AM23.Param'!$C$60:$G$60), FALSE), "N/A")</f>
        <v>N/A</v>
      </c>
      <c r="I137" s="360" t="str">
        <f>IFERROR( VLOOKUP($D137, 'AM23.Param'!$C$61:$Q$114, COLUMNS('AM23.Param'!$C$60:$H$60), FALSE), "N/A")</f>
        <v>N/A</v>
      </c>
      <c r="J137" s="344" t="str">
        <f t="shared" si="84"/>
        <v>N/A</v>
      </c>
      <c r="K137" s="361" t="str">
        <f t="shared" si="85"/>
        <v>N/A</v>
      </c>
      <c r="L137" s="356" t="str">
        <f>IFERROR( VLOOKUP($D137, 'AM23.Param'!$C$61:$Q$114, COLUMNS('AM23.Param'!$C$60:$I$60), FALSE), "N/A")</f>
        <v>N/A</v>
      </c>
      <c r="M137" s="344" t="str">
        <f t="shared" si="86"/>
        <v>N/A</v>
      </c>
      <c r="N137" s="366" t="str">
        <f t="shared" si="75"/>
        <v>N/A</v>
      </c>
      <c r="O137" s="360" t="str">
        <f>IFERROR( VLOOKUP($D137, 'AM23.Param'!$C$61:$Q$114, COLUMNS('AM23.Param'!$C$60:$J$60), FALSE), "N/A")</f>
        <v>N/A</v>
      </c>
      <c r="P137" s="344" t="str">
        <f t="shared" si="87"/>
        <v>N/A</v>
      </c>
      <c r="Q137" s="361" t="str">
        <f t="shared" si="76"/>
        <v>N/A</v>
      </c>
      <c r="R137" s="356" t="str">
        <f>IFERROR( VLOOKUP($D137, 'AM23.Param'!$C$61:$Q$114, COLUMNS('AM23.Param'!$C$60:$K$60), FALSE), "N/A")</f>
        <v>N/A</v>
      </c>
      <c r="S137" s="344" t="str">
        <f t="shared" si="88"/>
        <v>N/A</v>
      </c>
      <c r="T137" s="366">
        <f t="shared" si="77"/>
        <v>0</v>
      </c>
      <c r="U137" s="360" t="str">
        <f>IFERROR( VLOOKUP($D137, 'AM23.Param'!$C$61:$Q$114, COLUMNS('AM23.Param'!$C$60:$L$60), FALSE), "N/A")</f>
        <v>N/A</v>
      </c>
      <c r="V137" s="344" t="str">
        <f t="shared" si="89"/>
        <v>N/A</v>
      </c>
      <c r="W137" s="361" t="str">
        <f t="shared" si="78"/>
        <v>N/A</v>
      </c>
      <c r="X137" s="356" t="str">
        <f>IFERROR( VLOOKUP($D137, 'AM23.Param'!$C$61:$Q$114, COLUMNS('AM23.Param'!$C$60:$M$60), FALSE), "N/A")</f>
        <v>N/A</v>
      </c>
      <c r="Y137" s="344" t="str">
        <f t="shared" si="90"/>
        <v>N/A</v>
      </c>
      <c r="Z137" s="366">
        <f t="shared" si="79"/>
        <v>0</v>
      </c>
      <c r="AA137" s="360" t="str">
        <f>IFERROR( VLOOKUP($D137, 'AM23.Param'!$C$61:$Q$114, COLUMNS('AM23.Param'!$C$60:$N$60), FALSE), "N/A")</f>
        <v>N/A</v>
      </c>
      <c r="AB137" s="344" t="str">
        <f t="shared" si="91"/>
        <v>N/A</v>
      </c>
      <c r="AC137" s="366" t="str">
        <f t="shared" si="80"/>
        <v>N/A</v>
      </c>
      <c r="AD137" s="360" t="str">
        <f>IFERROR( VLOOKUP($D137, 'AM23.Param'!$C$61:$Q$114, COLUMNS('AM23.Param'!$C$60:$O$60), FALSE), "N/A")</f>
        <v>N/A</v>
      </c>
      <c r="AE137" s="344" t="str">
        <f t="shared" si="92"/>
        <v>N/A</v>
      </c>
      <c r="AF137" s="361" t="str">
        <f t="shared" si="81"/>
        <v>N/A</v>
      </c>
      <c r="AG137" s="356" t="str">
        <f>IFERROR( VLOOKUP($D137, 'AM23.Param'!$C$61:$Q$114, COLUMNS('AM23.Param'!$C$60:$P$60), FALSE), "N/A")</f>
        <v>N/A</v>
      </c>
      <c r="AH137" s="344" t="str">
        <f t="shared" si="93"/>
        <v>N/A</v>
      </c>
      <c r="AI137" s="361" t="str">
        <f t="shared" si="82"/>
        <v>N/A</v>
      </c>
    </row>
    <row r="138" spans="1:35" x14ac:dyDescent="0.2">
      <c r="A138" s="30">
        <f t="shared" si="83"/>
        <v>61</v>
      </c>
      <c r="B138" s="342">
        <f>'AM23.Entity Input'!D78</f>
        <v>0</v>
      </c>
      <c r="C138" s="343">
        <f>'AM23.Entity Input'!F78</f>
        <v>0</v>
      </c>
      <c r="D138" s="343">
        <f>'AM23.Entity Input'!G78</f>
        <v>0</v>
      </c>
      <c r="E138" s="343">
        <f>'AM23.Entity Input'!P78</f>
        <v>0</v>
      </c>
      <c r="F138" s="343">
        <f>'AM23.Entity Input'!AD78</f>
        <v>0</v>
      </c>
      <c r="G138" s="343">
        <f>'AM23.Entity Input'!AN78</f>
        <v>0</v>
      </c>
      <c r="H138" s="353" t="str">
        <f>IFERROR( VLOOKUP($D138, 'AM23.Param'!$C$61:$Q$114, COLUMNS('AM23.Param'!$C$60:$G$60), FALSE), "N/A")</f>
        <v>N/A</v>
      </c>
      <c r="I138" s="360" t="str">
        <f>IFERROR( VLOOKUP($D138, 'AM23.Param'!$C$61:$Q$114, COLUMNS('AM23.Param'!$C$60:$H$60), FALSE), "N/A")</f>
        <v>N/A</v>
      </c>
      <c r="J138" s="344" t="str">
        <f t="shared" si="84"/>
        <v>N/A</v>
      </c>
      <c r="K138" s="361" t="str">
        <f t="shared" si="85"/>
        <v>N/A</v>
      </c>
      <c r="L138" s="356" t="str">
        <f>IFERROR( VLOOKUP($D138, 'AM23.Param'!$C$61:$Q$114, COLUMNS('AM23.Param'!$C$60:$I$60), FALSE), "N/A")</f>
        <v>N/A</v>
      </c>
      <c r="M138" s="344" t="str">
        <f t="shared" si="86"/>
        <v>N/A</v>
      </c>
      <c r="N138" s="366" t="str">
        <f t="shared" si="75"/>
        <v>N/A</v>
      </c>
      <c r="O138" s="360" t="str">
        <f>IFERROR( VLOOKUP($D138, 'AM23.Param'!$C$61:$Q$114, COLUMNS('AM23.Param'!$C$60:$J$60), FALSE), "N/A")</f>
        <v>N/A</v>
      </c>
      <c r="P138" s="344" t="str">
        <f t="shared" si="87"/>
        <v>N/A</v>
      </c>
      <c r="Q138" s="361" t="str">
        <f t="shared" si="76"/>
        <v>N/A</v>
      </c>
      <c r="R138" s="356" t="str">
        <f>IFERROR( VLOOKUP($D138, 'AM23.Param'!$C$61:$Q$114, COLUMNS('AM23.Param'!$C$60:$K$60), FALSE), "N/A")</f>
        <v>N/A</v>
      </c>
      <c r="S138" s="344" t="str">
        <f t="shared" si="88"/>
        <v>N/A</v>
      </c>
      <c r="T138" s="366">
        <f t="shared" si="77"/>
        <v>0</v>
      </c>
      <c r="U138" s="360" t="str">
        <f>IFERROR( VLOOKUP($D138, 'AM23.Param'!$C$61:$Q$114, COLUMNS('AM23.Param'!$C$60:$L$60), FALSE), "N/A")</f>
        <v>N/A</v>
      </c>
      <c r="V138" s="344" t="str">
        <f t="shared" si="89"/>
        <v>N/A</v>
      </c>
      <c r="W138" s="361" t="str">
        <f t="shared" si="78"/>
        <v>N/A</v>
      </c>
      <c r="X138" s="356" t="str">
        <f>IFERROR( VLOOKUP($D138, 'AM23.Param'!$C$61:$Q$114, COLUMNS('AM23.Param'!$C$60:$M$60), FALSE), "N/A")</f>
        <v>N/A</v>
      </c>
      <c r="Y138" s="344" t="str">
        <f t="shared" si="90"/>
        <v>N/A</v>
      </c>
      <c r="Z138" s="366">
        <f t="shared" si="79"/>
        <v>0</v>
      </c>
      <c r="AA138" s="360" t="str">
        <f>IFERROR( VLOOKUP($D138, 'AM23.Param'!$C$61:$Q$114, COLUMNS('AM23.Param'!$C$60:$N$60), FALSE), "N/A")</f>
        <v>N/A</v>
      </c>
      <c r="AB138" s="344" t="str">
        <f t="shared" si="91"/>
        <v>N/A</v>
      </c>
      <c r="AC138" s="366" t="str">
        <f t="shared" si="80"/>
        <v>N/A</v>
      </c>
      <c r="AD138" s="360" t="str">
        <f>IFERROR( VLOOKUP($D138, 'AM23.Param'!$C$61:$Q$114, COLUMNS('AM23.Param'!$C$60:$O$60), FALSE), "N/A")</f>
        <v>N/A</v>
      </c>
      <c r="AE138" s="344" t="str">
        <f t="shared" si="92"/>
        <v>N/A</v>
      </c>
      <c r="AF138" s="361" t="str">
        <f t="shared" si="81"/>
        <v>N/A</v>
      </c>
      <c r="AG138" s="356" t="str">
        <f>IFERROR( VLOOKUP($D138, 'AM23.Param'!$C$61:$Q$114, COLUMNS('AM23.Param'!$C$60:$P$60), FALSE), "N/A")</f>
        <v>N/A</v>
      </c>
      <c r="AH138" s="344" t="str">
        <f t="shared" si="93"/>
        <v>N/A</v>
      </c>
      <c r="AI138" s="361" t="str">
        <f t="shared" si="82"/>
        <v>N/A</v>
      </c>
    </row>
    <row r="139" spans="1:35" x14ac:dyDescent="0.2">
      <c r="A139" s="30">
        <f t="shared" si="83"/>
        <v>62</v>
      </c>
      <c r="B139" s="342">
        <f>'AM23.Entity Input'!D79</f>
        <v>0</v>
      </c>
      <c r="C139" s="343">
        <f>'AM23.Entity Input'!F79</f>
        <v>0</v>
      </c>
      <c r="D139" s="343">
        <f>'AM23.Entity Input'!G79</f>
        <v>0</v>
      </c>
      <c r="E139" s="343">
        <f>'AM23.Entity Input'!P79</f>
        <v>0</v>
      </c>
      <c r="F139" s="343">
        <f>'AM23.Entity Input'!AD79</f>
        <v>0</v>
      </c>
      <c r="G139" s="343">
        <f>'AM23.Entity Input'!AN79</f>
        <v>0</v>
      </c>
      <c r="H139" s="353" t="str">
        <f>IFERROR( VLOOKUP($D139, 'AM23.Param'!$C$61:$Q$114, COLUMNS('AM23.Param'!$C$60:$G$60), FALSE), "N/A")</f>
        <v>N/A</v>
      </c>
      <c r="I139" s="360" t="str">
        <f>IFERROR( VLOOKUP($D139, 'AM23.Param'!$C$61:$Q$114, COLUMNS('AM23.Param'!$C$60:$H$60), FALSE), "N/A")</f>
        <v>N/A</v>
      </c>
      <c r="J139" s="344" t="str">
        <f t="shared" si="84"/>
        <v>N/A</v>
      </c>
      <c r="K139" s="361" t="str">
        <f t="shared" si="85"/>
        <v>N/A</v>
      </c>
      <c r="L139" s="356" t="str">
        <f>IFERROR( VLOOKUP($D139, 'AM23.Param'!$C$61:$Q$114, COLUMNS('AM23.Param'!$C$60:$I$60), FALSE), "N/A")</f>
        <v>N/A</v>
      </c>
      <c r="M139" s="344" t="str">
        <f t="shared" si="86"/>
        <v>N/A</v>
      </c>
      <c r="N139" s="366" t="str">
        <f t="shared" si="75"/>
        <v>N/A</v>
      </c>
      <c r="O139" s="360" t="str">
        <f>IFERROR( VLOOKUP($D139, 'AM23.Param'!$C$61:$Q$114, COLUMNS('AM23.Param'!$C$60:$J$60), FALSE), "N/A")</f>
        <v>N/A</v>
      </c>
      <c r="P139" s="344" t="str">
        <f t="shared" si="87"/>
        <v>N/A</v>
      </c>
      <c r="Q139" s="361" t="str">
        <f t="shared" si="76"/>
        <v>N/A</v>
      </c>
      <c r="R139" s="356" t="str">
        <f>IFERROR( VLOOKUP($D139, 'AM23.Param'!$C$61:$Q$114, COLUMNS('AM23.Param'!$C$60:$K$60), FALSE), "N/A")</f>
        <v>N/A</v>
      </c>
      <c r="S139" s="344" t="str">
        <f t="shared" si="88"/>
        <v>N/A</v>
      </c>
      <c r="T139" s="366">
        <f t="shared" si="77"/>
        <v>0</v>
      </c>
      <c r="U139" s="360" t="str">
        <f>IFERROR( VLOOKUP($D139, 'AM23.Param'!$C$61:$Q$114, COLUMNS('AM23.Param'!$C$60:$L$60), FALSE), "N/A")</f>
        <v>N/A</v>
      </c>
      <c r="V139" s="344" t="str">
        <f t="shared" si="89"/>
        <v>N/A</v>
      </c>
      <c r="W139" s="361" t="str">
        <f t="shared" si="78"/>
        <v>N/A</v>
      </c>
      <c r="X139" s="356" t="str">
        <f>IFERROR( VLOOKUP($D139, 'AM23.Param'!$C$61:$Q$114, COLUMNS('AM23.Param'!$C$60:$M$60), FALSE), "N/A")</f>
        <v>N/A</v>
      </c>
      <c r="Y139" s="344" t="str">
        <f t="shared" si="90"/>
        <v>N/A</v>
      </c>
      <c r="Z139" s="366">
        <f t="shared" si="79"/>
        <v>0</v>
      </c>
      <c r="AA139" s="360" t="str">
        <f>IFERROR( VLOOKUP($D139, 'AM23.Param'!$C$61:$Q$114, COLUMNS('AM23.Param'!$C$60:$N$60), FALSE), "N/A")</f>
        <v>N/A</v>
      </c>
      <c r="AB139" s="344" t="str">
        <f t="shared" si="91"/>
        <v>N/A</v>
      </c>
      <c r="AC139" s="366" t="str">
        <f t="shared" si="80"/>
        <v>N/A</v>
      </c>
      <c r="AD139" s="360" t="str">
        <f>IFERROR( VLOOKUP($D139, 'AM23.Param'!$C$61:$Q$114, COLUMNS('AM23.Param'!$C$60:$O$60), FALSE), "N/A")</f>
        <v>N/A</v>
      </c>
      <c r="AE139" s="344" t="str">
        <f t="shared" si="92"/>
        <v>N/A</v>
      </c>
      <c r="AF139" s="361" t="str">
        <f t="shared" si="81"/>
        <v>N/A</v>
      </c>
      <c r="AG139" s="356" t="str">
        <f>IFERROR( VLOOKUP($D139, 'AM23.Param'!$C$61:$Q$114, COLUMNS('AM23.Param'!$C$60:$P$60), FALSE), "N/A")</f>
        <v>N/A</v>
      </c>
      <c r="AH139" s="344" t="str">
        <f t="shared" si="93"/>
        <v>N/A</v>
      </c>
      <c r="AI139" s="361" t="str">
        <f t="shared" si="82"/>
        <v>N/A</v>
      </c>
    </row>
    <row r="140" spans="1:35" x14ac:dyDescent="0.2">
      <c r="A140" s="30">
        <f t="shared" si="83"/>
        <v>63</v>
      </c>
      <c r="B140" s="342">
        <f>'AM23.Entity Input'!D80</f>
        <v>0</v>
      </c>
      <c r="C140" s="343">
        <f>'AM23.Entity Input'!F80</f>
        <v>0</v>
      </c>
      <c r="D140" s="343">
        <f>'AM23.Entity Input'!G80</f>
        <v>0</v>
      </c>
      <c r="E140" s="343">
        <f>'AM23.Entity Input'!P80</f>
        <v>0</v>
      </c>
      <c r="F140" s="343">
        <f>'AM23.Entity Input'!AD80</f>
        <v>0</v>
      </c>
      <c r="G140" s="343">
        <f>'AM23.Entity Input'!AN80</f>
        <v>0</v>
      </c>
      <c r="H140" s="353" t="str">
        <f>IFERROR( VLOOKUP($D140, 'AM23.Param'!$C$61:$Q$114, COLUMNS('AM23.Param'!$C$60:$G$60), FALSE), "N/A")</f>
        <v>N/A</v>
      </c>
      <c r="I140" s="360" t="str">
        <f>IFERROR( VLOOKUP($D140, 'AM23.Param'!$C$61:$Q$114, COLUMNS('AM23.Param'!$C$60:$H$60), FALSE), "N/A")</f>
        <v>N/A</v>
      </c>
      <c r="J140" s="344" t="str">
        <f t="shared" si="84"/>
        <v>N/A</v>
      </c>
      <c r="K140" s="361" t="str">
        <f t="shared" si="85"/>
        <v>N/A</v>
      </c>
      <c r="L140" s="356" t="str">
        <f>IFERROR( VLOOKUP($D140, 'AM23.Param'!$C$61:$Q$114, COLUMNS('AM23.Param'!$C$60:$I$60), FALSE), "N/A")</f>
        <v>N/A</v>
      </c>
      <c r="M140" s="344" t="str">
        <f t="shared" si="86"/>
        <v>N/A</v>
      </c>
      <c r="N140" s="366" t="str">
        <f t="shared" si="75"/>
        <v>N/A</v>
      </c>
      <c r="O140" s="360" t="str">
        <f>IFERROR( VLOOKUP($D140, 'AM23.Param'!$C$61:$Q$114, COLUMNS('AM23.Param'!$C$60:$J$60), FALSE), "N/A")</f>
        <v>N/A</v>
      </c>
      <c r="P140" s="344" t="str">
        <f t="shared" si="87"/>
        <v>N/A</v>
      </c>
      <c r="Q140" s="361" t="str">
        <f t="shared" si="76"/>
        <v>N/A</v>
      </c>
      <c r="R140" s="356" t="str">
        <f>IFERROR( VLOOKUP($D140, 'AM23.Param'!$C$61:$Q$114, COLUMNS('AM23.Param'!$C$60:$K$60), FALSE), "N/A")</f>
        <v>N/A</v>
      </c>
      <c r="S140" s="344" t="str">
        <f t="shared" si="88"/>
        <v>N/A</v>
      </c>
      <c r="T140" s="366">
        <f t="shared" si="77"/>
        <v>0</v>
      </c>
      <c r="U140" s="360" t="str">
        <f>IFERROR( VLOOKUP($D140, 'AM23.Param'!$C$61:$Q$114, COLUMNS('AM23.Param'!$C$60:$L$60), FALSE), "N/A")</f>
        <v>N/A</v>
      </c>
      <c r="V140" s="344" t="str">
        <f t="shared" si="89"/>
        <v>N/A</v>
      </c>
      <c r="W140" s="361" t="str">
        <f t="shared" si="78"/>
        <v>N/A</v>
      </c>
      <c r="X140" s="356" t="str">
        <f>IFERROR( VLOOKUP($D140, 'AM23.Param'!$C$61:$Q$114, COLUMNS('AM23.Param'!$C$60:$M$60), FALSE), "N/A")</f>
        <v>N/A</v>
      </c>
      <c r="Y140" s="344" t="str">
        <f t="shared" si="90"/>
        <v>N/A</v>
      </c>
      <c r="Z140" s="366">
        <f t="shared" si="79"/>
        <v>0</v>
      </c>
      <c r="AA140" s="360" t="str">
        <f>IFERROR( VLOOKUP($D140, 'AM23.Param'!$C$61:$Q$114, COLUMNS('AM23.Param'!$C$60:$N$60), FALSE), "N/A")</f>
        <v>N/A</v>
      </c>
      <c r="AB140" s="344" t="str">
        <f t="shared" si="91"/>
        <v>N/A</v>
      </c>
      <c r="AC140" s="366" t="str">
        <f t="shared" si="80"/>
        <v>N/A</v>
      </c>
      <c r="AD140" s="360" t="str">
        <f>IFERROR( VLOOKUP($D140, 'AM23.Param'!$C$61:$Q$114, COLUMNS('AM23.Param'!$C$60:$O$60), FALSE), "N/A")</f>
        <v>N/A</v>
      </c>
      <c r="AE140" s="344" t="str">
        <f t="shared" si="92"/>
        <v>N/A</v>
      </c>
      <c r="AF140" s="361" t="str">
        <f t="shared" si="81"/>
        <v>N/A</v>
      </c>
      <c r="AG140" s="356" t="str">
        <f>IFERROR( VLOOKUP($D140, 'AM23.Param'!$C$61:$Q$114, COLUMNS('AM23.Param'!$C$60:$P$60), FALSE), "N/A")</f>
        <v>N/A</v>
      </c>
      <c r="AH140" s="344" t="str">
        <f t="shared" si="93"/>
        <v>N/A</v>
      </c>
      <c r="AI140" s="361" t="str">
        <f t="shared" si="82"/>
        <v>N/A</v>
      </c>
    </row>
    <row r="141" spans="1:35" x14ac:dyDescent="0.2">
      <c r="A141" s="30">
        <f t="shared" si="83"/>
        <v>64</v>
      </c>
      <c r="B141" s="342">
        <f>'AM23.Entity Input'!D81</f>
        <v>0</v>
      </c>
      <c r="C141" s="343">
        <f>'AM23.Entity Input'!F81</f>
        <v>0</v>
      </c>
      <c r="D141" s="343">
        <f>'AM23.Entity Input'!G81</f>
        <v>0</v>
      </c>
      <c r="E141" s="343">
        <f>'AM23.Entity Input'!P81</f>
        <v>0</v>
      </c>
      <c r="F141" s="343">
        <f>'AM23.Entity Input'!AD81</f>
        <v>0</v>
      </c>
      <c r="G141" s="343">
        <f>'AM23.Entity Input'!AN81</f>
        <v>0</v>
      </c>
      <c r="H141" s="353" t="str">
        <f>IFERROR( VLOOKUP($D141, 'AM23.Param'!$C$61:$Q$114, COLUMNS('AM23.Param'!$C$60:$G$60), FALSE), "N/A")</f>
        <v>N/A</v>
      </c>
      <c r="I141" s="360" t="str">
        <f>IFERROR( VLOOKUP($D141, 'AM23.Param'!$C$61:$Q$114, COLUMNS('AM23.Param'!$C$60:$H$60), FALSE), "N/A")</f>
        <v>N/A</v>
      </c>
      <c r="J141" s="344" t="str">
        <f t="shared" si="84"/>
        <v>N/A</v>
      </c>
      <c r="K141" s="361" t="str">
        <f t="shared" si="85"/>
        <v>N/A</v>
      </c>
      <c r="L141" s="356" t="str">
        <f>IFERROR( VLOOKUP($D141, 'AM23.Param'!$C$61:$Q$114, COLUMNS('AM23.Param'!$C$60:$I$60), FALSE), "N/A")</f>
        <v>N/A</v>
      </c>
      <c r="M141" s="344" t="str">
        <f t="shared" si="86"/>
        <v>N/A</v>
      </c>
      <c r="N141" s="366" t="str">
        <f t="shared" si="75"/>
        <v>N/A</v>
      </c>
      <c r="O141" s="360" t="str">
        <f>IFERROR( VLOOKUP($D141, 'AM23.Param'!$C$61:$Q$114, COLUMNS('AM23.Param'!$C$60:$J$60), FALSE), "N/A")</f>
        <v>N/A</v>
      </c>
      <c r="P141" s="344" t="str">
        <f t="shared" si="87"/>
        <v>N/A</v>
      </c>
      <c r="Q141" s="361" t="str">
        <f t="shared" si="76"/>
        <v>N/A</v>
      </c>
      <c r="R141" s="356" t="str">
        <f>IFERROR( VLOOKUP($D141, 'AM23.Param'!$C$61:$Q$114, COLUMNS('AM23.Param'!$C$60:$K$60), FALSE), "N/A")</f>
        <v>N/A</v>
      </c>
      <c r="S141" s="344" t="str">
        <f t="shared" si="88"/>
        <v>N/A</v>
      </c>
      <c r="T141" s="366">
        <f t="shared" si="77"/>
        <v>0</v>
      </c>
      <c r="U141" s="360" t="str">
        <f>IFERROR( VLOOKUP($D141, 'AM23.Param'!$C$61:$Q$114, COLUMNS('AM23.Param'!$C$60:$L$60), FALSE), "N/A")</f>
        <v>N/A</v>
      </c>
      <c r="V141" s="344" t="str">
        <f t="shared" si="89"/>
        <v>N/A</v>
      </c>
      <c r="W141" s="361" t="str">
        <f t="shared" si="78"/>
        <v>N/A</v>
      </c>
      <c r="X141" s="356" t="str">
        <f>IFERROR( VLOOKUP($D141, 'AM23.Param'!$C$61:$Q$114, COLUMNS('AM23.Param'!$C$60:$M$60), FALSE), "N/A")</f>
        <v>N/A</v>
      </c>
      <c r="Y141" s="344" t="str">
        <f t="shared" si="90"/>
        <v>N/A</v>
      </c>
      <c r="Z141" s="366">
        <f t="shared" si="79"/>
        <v>0</v>
      </c>
      <c r="AA141" s="360" t="str">
        <f>IFERROR( VLOOKUP($D141, 'AM23.Param'!$C$61:$Q$114, COLUMNS('AM23.Param'!$C$60:$N$60), FALSE), "N/A")</f>
        <v>N/A</v>
      </c>
      <c r="AB141" s="344" t="str">
        <f t="shared" si="91"/>
        <v>N/A</v>
      </c>
      <c r="AC141" s="366" t="str">
        <f t="shared" si="80"/>
        <v>N/A</v>
      </c>
      <c r="AD141" s="360" t="str">
        <f>IFERROR( VLOOKUP($D141, 'AM23.Param'!$C$61:$Q$114, COLUMNS('AM23.Param'!$C$60:$O$60), FALSE), "N/A")</f>
        <v>N/A</v>
      </c>
      <c r="AE141" s="344" t="str">
        <f t="shared" si="92"/>
        <v>N/A</v>
      </c>
      <c r="AF141" s="361" t="str">
        <f t="shared" si="81"/>
        <v>N/A</v>
      </c>
      <c r="AG141" s="356" t="str">
        <f>IFERROR( VLOOKUP($D141, 'AM23.Param'!$C$61:$Q$114, COLUMNS('AM23.Param'!$C$60:$P$60), FALSE), "N/A")</f>
        <v>N/A</v>
      </c>
      <c r="AH141" s="344" t="str">
        <f t="shared" si="93"/>
        <v>N/A</v>
      </c>
      <c r="AI141" s="361" t="str">
        <f t="shared" si="82"/>
        <v>N/A</v>
      </c>
    </row>
    <row r="142" spans="1:35" x14ac:dyDescent="0.2">
      <c r="A142" s="30">
        <f t="shared" si="83"/>
        <v>65</v>
      </c>
      <c r="B142" s="342">
        <f>'AM23.Entity Input'!D82</f>
        <v>0</v>
      </c>
      <c r="C142" s="343">
        <f>'AM23.Entity Input'!F82</f>
        <v>0</v>
      </c>
      <c r="D142" s="343">
        <f>'AM23.Entity Input'!G82</f>
        <v>0</v>
      </c>
      <c r="E142" s="343">
        <f>'AM23.Entity Input'!P82</f>
        <v>0</v>
      </c>
      <c r="F142" s="343">
        <f>'AM23.Entity Input'!AD82</f>
        <v>0</v>
      </c>
      <c r="G142" s="343">
        <f>'AM23.Entity Input'!AN82</f>
        <v>0</v>
      </c>
      <c r="H142" s="353" t="str">
        <f>IFERROR( VLOOKUP($D142, 'AM23.Param'!$C$61:$Q$114, COLUMNS('AM23.Param'!$C$60:$G$60), FALSE), "N/A")</f>
        <v>N/A</v>
      </c>
      <c r="I142" s="360" t="str">
        <f>IFERROR( VLOOKUP($D142, 'AM23.Param'!$C$61:$Q$114, COLUMNS('AM23.Param'!$C$60:$H$60), FALSE), "N/A")</f>
        <v>N/A</v>
      </c>
      <c r="J142" s="344" t="str">
        <f t="shared" si="84"/>
        <v>N/A</v>
      </c>
      <c r="K142" s="361" t="str">
        <f t="shared" si="85"/>
        <v>N/A</v>
      </c>
      <c r="L142" s="356" t="str">
        <f>IFERROR( VLOOKUP($D142, 'AM23.Param'!$C$61:$Q$114, COLUMNS('AM23.Param'!$C$60:$I$60), FALSE), "N/A")</f>
        <v>N/A</v>
      </c>
      <c r="M142" s="344" t="str">
        <f t="shared" si="86"/>
        <v>N/A</v>
      </c>
      <c r="N142" s="366" t="str">
        <f t="shared" ref="N142:N205" si="94">IF(L142="N/A","N/A",$F142)</f>
        <v>N/A</v>
      </c>
      <c r="O142" s="360" t="str">
        <f>IFERROR( VLOOKUP($D142, 'AM23.Param'!$C$61:$Q$114, COLUMNS('AM23.Param'!$C$60:$J$60), FALSE), "N/A")</f>
        <v>N/A</v>
      </c>
      <c r="P142" s="344" t="str">
        <f t="shared" si="87"/>
        <v>N/A</v>
      </c>
      <c r="Q142" s="361" t="str">
        <f t="shared" ref="Q142:Q205" si="95">IF(O142="N/A","N/A",$F142)</f>
        <v>N/A</v>
      </c>
      <c r="R142" s="356" t="str">
        <f>IFERROR( VLOOKUP($D142, 'AM23.Param'!$C$61:$Q$114, COLUMNS('AM23.Param'!$C$60:$K$60), FALSE), "N/A")</f>
        <v>N/A</v>
      </c>
      <c r="S142" s="344" t="str">
        <f t="shared" si="88"/>
        <v>N/A</v>
      </c>
      <c r="T142" s="366">
        <f t="shared" ref="T142:T205" si="96">IF(S142="N/A",0,N142-M142+S142)</f>
        <v>0</v>
      </c>
      <c r="U142" s="360" t="str">
        <f>IFERROR( VLOOKUP($D142, 'AM23.Param'!$C$61:$Q$114, COLUMNS('AM23.Param'!$C$60:$L$60), FALSE), "N/A")</f>
        <v>N/A</v>
      </c>
      <c r="V142" s="344" t="str">
        <f t="shared" si="89"/>
        <v>N/A</v>
      </c>
      <c r="W142" s="361" t="str">
        <f t="shared" ref="W142:W205" si="97">IF(U142="N/A","N/A",$F142)</f>
        <v>N/A</v>
      </c>
      <c r="X142" s="356" t="str">
        <f>IFERROR( VLOOKUP($D142, 'AM23.Param'!$C$61:$Q$114, COLUMNS('AM23.Param'!$C$60:$M$60), FALSE), "N/A")</f>
        <v>N/A</v>
      </c>
      <c r="Y142" s="344" t="str">
        <f t="shared" si="90"/>
        <v>N/A</v>
      </c>
      <c r="Z142" s="366">
        <f t="shared" ref="Z142:Z205" si="98">IF(Y142="N/A",0,T142-S142+Y142)</f>
        <v>0</v>
      </c>
      <c r="AA142" s="360" t="str">
        <f>IFERROR( VLOOKUP($D142, 'AM23.Param'!$C$61:$Q$114, COLUMNS('AM23.Param'!$C$60:$N$60), FALSE), "N/A")</f>
        <v>N/A</v>
      </c>
      <c r="AB142" s="344" t="str">
        <f t="shared" si="91"/>
        <v>N/A</v>
      </c>
      <c r="AC142" s="366" t="str">
        <f t="shared" ref="AC142:AC205" si="99">IF(AA142="N/A","N/A",$F142)</f>
        <v>N/A</v>
      </c>
      <c r="AD142" s="360" t="str">
        <f>IFERROR( VLOOKUP($D142, 'AM23.Param'!$C$61:$Q$114, COLUMNS('AM23.Param'!$C$60:$O$60), FALSE), "N/A")</f>
        <v>N/A</v>
      </c>
      <c r="AE142" s="344" t="str">
        <f t="shared" si="92"/>
        <v>N/A</v>
      </c>
      <c r="AF142" s="361" t="str">
        <f t="shared" ref="AF142:AF205" si="100">IF(AD142="N/A","N/A",$F142)</f>
        <v>N/A</v>
      </c>
      <c r="AG142" s="356" t="str">
        <f>IFERROR( VLOOKUP($D142, 'AM23.Param'!$C$61:$Q$114, COLUMNS('AM23.Param'!$C$60:$P$60), FALSE), "N/A")</f>
        <v>N/A</v>
      </c>
      <c r="AH142" s="344" t="str">
        <f t="shared" si="93"/>
        <v>N/A</v>
      </c>
      <c r="AI142" s="361" t="str">
        <f t="shared" ref="AI142:AI205" si="101">IF(AG142="N/A","N/A",$F142)</f>
        <v>N/A</v>
      </c>
    </row>
    <row r="143" spans="1:35" x14ac:dyDescent="0.2">
      <c r="A143" s="30">
        <f t="shared" ref="A143:A206" si="102">A142+1</f>
        <v>66</v>
      </c>
      <c r="B143" s="342">
        <f>'AM23.Entity Input'!D83</f>
        <v>0</v>
      </c>
      <c r="C143" s="343">
        <f>'AM23.Entity Input'!F83</f>
        <v>0</v>
      </c>
      <c r="D143" s="343">
        <f>'AM23.Entity Input'!G83</f>
        <v>0</v>
      </c>
      <c r="E143" s="343">
        <f>'AM23.Entity Input'!P83</f>
        <v>0</v>
      </c>
      <c r="F143" s="343">
        <f>'AM23.Entity Input'!AD83</f>
        <v>0</v>
      </c>
      <c r="G143" s="343">
        <f>'AM23.Entity Input'!AN83</f>
        <v>0</v>
      </c>
      <c r="H143" s="353" t="str">
        <f>IFERROR( VLOOKUP($D143, 'AM23.Param'!$C$61:$Q$114, COLUMNS('AM23.Param'!$C$60:$G$60), FALSE), "N/A")</f>
        <v>N/A</v>
      </c>
      <c r="I143" s="360" t="str">
        <f>IFERROR( VLOOKUP($D143, 'AM23.Param'!$C$61:$Q$114, COLUMNS('AM23.Param'!$C$60:$H$60), FALSE), "N/A")</f>
        <v>N/A</v>
      </c>
      <c r="J143" s="344" t="str">
        <f t="shared" ref="J143:J206" si="103">IF(I143="N/A", "N/A", I143 * IF($H143 = "Scalar", $G143, IF($H143="Carrying Value", $F143, IF($H143 = "Carrying Value with safeguard", MAX($G$75 * $F143, $G143), $E143) )) )</f>
        <v>N/A</v>
      </c>
      <c r="K143" s="361" t="str">
        <f t="shared" ref="K143:K206" si="104">IF(I143="N/A","N/A",$F143)</f>
        <v>N/A</v>
      </c>
      <c r="L143" s="356" t="str">
        <f>IFERROR( VLOOKUP($D143, 'AM23.Param'!$C$61:$Q$114, COLUMNS('AM23.Param'!$C$60:$I$60), FALSE), "N/A")</f>
        <v>N/A</v>
      </c>
      <c r="M143" s="344" t="str">
        <f t="shared" ref="M143:M206" si="105">IF(L143="N/A", "N/A", L143 * IF($H143 = "Scalar", $G143, IF($H143="Carrying Value", $F143, IF($H143 = "Carrying Value with safeguard", MAX($G$75 * $F143, $G143), $E143) )) )</f>
        <v>N/A</v>
      </c>
      <c r="N143" s="366" t="str">
        <f t="shared" si="94"/>
        <v>N/A</v>
      </c>
      <c r="O143" s="360" t="str">
        <f>IFERROR( VLOOKUP($D143, 'AM23.Param'!$C$61:$Q$114, COLUMNS('AM23.Param'!$C$60:$J$60), FALSE), "N/A")</f>
        <v>N/A</v>
      </c>
      <c r="P143" s="344" t="str">
        <f t="shared" ref="P143:P206" si="106">IF(O143="N/A", "N/A", O143 * IF($H143 = "Scalar", $G143, IF($H143="Carrying Value", $F143, IF($H143 = "Carrying Value with safeguard", MAX($G$75 * $F143, $G143), $E143) )) )</f>
        <v>N/A</v>
      </c>
      <c r="Q143" s="361" t="str">
        <f t="shared" si="95"/>
        <v>N/A</v>
      </c>
      <c r="R143" s="356" t="str">
        <f>IFERROR( VLOOKUP($D143, 'AM23.Param'!$C$61:$Q$114, COLUMNS('AM23.Param'!$C$60:$K$60), FALSE), "N/A")</f>
        <v>N/A</v>
      </c>
      <c r="S143" s="344" t="str">
        <f t="shared" ref="S143:S206" si="107">IF(R143="N/A", "N/A", R143 * IF($H143 = "Scalar", $G143, IF($H143="Carrying Value", $F143, IF($H143 = "Carrying Value with safeguard", MAX($G$75 * $F143, $G143), $E143) )) )</f>
        <v>N/A</v>
      </c>
      <c r="T143" s="366">
        <f t="shared" si="96"/>
        <v>0</v>
      </c>
      <c r="U143" s="360" t="str">
        <f>IFERROR( VLOOKUP($D143, 'AM23.Param'!$C$61:$Q$114, COLUMNS('AM23.Param'!$C$60:$L$60), FALSE), "N/A")</f>
        <v>N/A</v>
      </c>
      <c r="V143" s="344" t="str">
        <f t="shared" ref="V143:V206" si="108">IF(U143="N/A", "N/A", U143 * IF($H143 = "Scalar", $G143, IF($H143="Carrying Value", $F143, IF($H143 = "Carrying Value with safeguard", MAX($G$75 * $F143, $G143), $E143) )) )</f>
        <v>N/A</v>
      </c>
      <c r="W143" s="361" t="str">
        <f t="shared" si="97"/>
        <v>N/A</v>
      </c>
      <c r="X143" s="356" t="str">
        <f>IFERROR( VLOOKUP($D143, 'AM23.Param'!$C$61:$Q$114, COLUMNS('AM23.Param'!$C$60:$M$60), FALSE), "N/A")</f>
        <v>N/A</v>
      </c>
      <c r="Y143" s="344" t="str">
        <f t="shared" ref="Y143:Y206" si="109">IF(X143="N/A", "N/A", X143 * IF($H143 = "Scalar", $G143, IF($H143="Carrying Value", $F143, IF($H143 = "Carrying Value with safeguard", MAX($G$75 * $F143, $G143), $E143) )) )</f>
        <v>N/A</v>
      </c>
      <c r="Z143" s="366">
        <f t="shared" si="98"/>
        <v>0</v>
      </c>
      <c r="AA143" s="360" t="str">
        <f>IFERROR( VLOOKUP($D143, 'AM23.Param'!$C$61:$Q$114, COLUMNS('AM23.Param'!$C$60:$N$60), FALSE), "N/A")</f>
        <v>N/A</v>
      </c>
      <c r="AB143" s="344" t="str">
        <f t="shared" ref="AB143:AB206" si="110">IF(AA143="N/A", "N/A", AA143 * IF($H143 = "Scalar", $G143, IF($H143="Carrying Value", $F143, IF($H143 = "Carrying Value with safeguard", MAX($G$75 * $F143, $G143), $E143) )) )</f>
        <v>N/A</v>
      </c>
      <c r="AC143" s="366" t="str">
        <f t="shared" si="99"/>
        <v>N/A</v>
      </c>
      <c r="AD143" s="360" t="str">
        <f>IFERROR( VLOOKUP($D143, 'AM23.Param'!$C$61:$Q$114, COLUMNS('AM23.Param'!$C$60:$O$60), FALSE), "N/A")</f>
        <v>N/A</v>
      </c>
      <c r="AE143" s="344" t="str">
        <f t="shared" ref="AE143:AE206" si="111">IF(AD143="N/A", "N/A", AD143 * IF($H143 = "Scalar", $G143, IF($H143="Carrying Value", $F143, IF($H143 = "Carrying Value with safeguard", MAX($G$75 * $F143, $G143), $E143) )) )</f>
        <v>N/A</v>
      </c>
      <c r="AF143" s="361" t="str">
        <f t="shared" si="100"/>
        <v>N/A</v>
      </c>
      <c r="AG143" s="356" t="str">
        <f>IFERROR( VLOOKUP($D143, 'AM23.Param'!$C$61:$Q$114, COLUMNS('AM23.Param'!$C$60:$P$60), FALSE), "N/A")</f>
        <v>N/A</v>
      </c>
      <c r="AH143" s="344" t="str">
        <f t="shared" ref="AH143:AH206" si="112">IF(AG143="N/A", "N/A", AG143 * IF($H143 = "Scalar", $G143, IF($H143="Carrying Value", $F143, IF($H143 = "Carrying Value with safeguard", MAX($G$75 * $F143, $G143), $E143) )) )</f>
        <v>N/A</v>
      </c>
      <c r="AI143" s="361" t="str">
        <f t="shared" si="101"/>
        <v>N/A</v>
      </c>
    </row>
    <row r="144" spans="1:35" x14ac:dyDescent="0.2">
      <c r="A144" s="30">
        <f t="shared" si="102"/>
        <v>67</v>
      </c>
      <c r="B144" s="342">
        <f>'AM23.Entity Input'!D84</f>
        <v>0</v>
      </c>
      <c r="C144" s="343">
        <f>'AM23.Entity Input'!F84</f>
        <v>0</v>
      </c>
      <c r="D144" s="343">
        <f>'AM23.Entity Input'!G84</f>
        <v>0</v>
      </c>
      <c r="E144" s="343">
        <f>'AM23.Entity Input'!P84</f>
        <v>0</v>
      </c>
      <c r="F144" s="343">
        <f>'AM23.Entity Input'!AD84</f>
        <v>0</v>
      </c>
      <c r="G144" s="343">
        <f>'AM23.Entity Input'!AN84</f>
        <v>0</v>
      </c>
      <c r="H144" s="353" t="str">
        <f>IFERROR( VLOOKUP($D144, 'AM23.Param'!$C$61:$Q$114, COLUMNS('AM23.Param'!$C$60:$G$60), FALSE), "N/A")</f>
        <v>N/A</v>
      </c>
      <c r="I144" s="360" t="str">
        <f>IFERROR( VLOOKUP($D144, 'AM23.Param'!$C$61:$Q$114, COLUMNS('AM23.Param'!$C$60:$H$60), FALSE), "N/A")</f>
        <v>N/A</v>
      </c>
      <c r="J144" s="344" t="str">
        <f t="shared" si="103"/>
        <v>N/A</v>
      </c>
      <c r="K144" s="361" t="str">
        <f t="shared" si="104"/>
        <v>N/A</v>
      </c>
      <c r="L144" s="356" t="str">
        <f>IFERROR( VLOOKUP($D144, 'AM23.Param'!$C$61:$Q$114, COLUMNS('AM23.Param'!$C$60:$I$60), FALSE), "N/A")</f>
        <v>N/A</v>
      </c>
      <c r="M144" s="344" t="str">
        <f t="shared" si="105"/>
        <v>N/A</v>
      </c>
      <c r="N144" s="366" t="str">
        <f t="shared" si="94"/>
        <v>N/A</v>
      </c>
      <c r="O144" s="360" t="str">
        <f>IFERROR( VLOOKUP($D144, 'AM23.Param'!$C$61:$Q$114, COLUMNS('AM23.Param'!$C$60:$J$60), FALSE), "N/A")</f>
        <v>N/A</v>
      </c>
      <c r="P144" s="344" t="str">
        <f t="shared" si="106"/>
        <v>N/A</v>
      </c>
      <c r="Q144" s="361" t="str">
        <f t="shared" si="95"/>
        <v>N/A</v>
      </c>
      <c r="R144" s="356" t="str">
        <f>IFERROR( VLOOKUP($D144, 'AM23.Param'!$C$61:$Q$114, COLUMNS('AM23.Param'!$C$60:$K$60), FALSE), "N/A")</f>
        <v>N/A</v>
      </c>
      <c r="S144" s="344" t="str">
        <f t="shared" si="107"/>
        <v>N/A</v>
      </c>
      <c r="T144" s="366">
        <f t="shared" si="96"/>
        <v>0</v>
      </c>
      <c r="U144" s="360" t="str">
        <f>IFERROR( VLOOKUP($D144, 'AM23.Param'!$C$61:$Q$114, COLUMNS('AM23.Param'!$C$60:$L$60), FALSE), "N/A")</f>
        <v>N/A</v>
      </c>
      <c r="V144" s="344" t="str">
        <f t="shared" si="108"/>
        <v>N/A</v>
      </c>
      <c r="W144" s="361" t="str">
        <f t="shared" si="97"/>
        <v>N/A</v>
      </c>
      <c r="X144" s="356" t="str">
        <f>IFERROR( VLOOKUP($D144, 'AM23.Param'!$C$61:$Q$114, COLUMNS('AM23.Param'!$C$60:$M$60), FALSE), "N/A")</f>
        <v>N/A</v>
      </c>
      <c r="Y144" s="344" t="str">
        <f t="shared" si="109"/>
        <v>N/A</v>
      </c>
      <c r="Z144" s="366">
        <f t="shared" si="98"/>
        <v>0</v>
      </c>
      <c r="AA144" s="360" t="str">
        <f>IFERROR( VLOOKUP($D144, 'AM23.Param'!$C$61:$Q$114, COLUMNS('AM23.Param'!$C$60:$N$60), FALSE), "N/A")</f>
        <v>N/A</v>
      </c>
      <c r="AB144" s="344" t="str">
        <f t="shared" si="110"/>
        <v>N/A</v>
      </c>
      <c r="AC144" s="366" t="str">
        <f t="shared" si="99"/>
        <v>N/A</v>
      </c>
      <c r="AD144" s="360" t="str">
        <f>IFERROR( VLOOKUP($D144, 'AM23.Param'!$C$61:$Q$114, COLUMNS('AM23.Param'!$C$60:$O$60), FALSE), "N/A")</f>
        <v>N/A</v>
      </c>
      <c r="AE144" s="344" t="str">
        <f t="shared" si="111"/>
        <v>N/A</v>
      </c>
      <c r="AF144" s="361" t="str">
        <f t="shared" si="100"/>
        <v>N/A</v>
      </c>
      <c r="AG144" s="356" t="str">
        <f>IFERROR( VLOOKUP($D144, 'AM23.Param'!$C$61:$Q$114, COLUMNS('AM23.Param'!$C$60:$P$60), FALSE), "N/A")</f>
        <v>N/A</v>
      </c>
      <c r="AH144" s="344" t="str">
        <f t="shared" si="112"/>
        <v>N/A</v>
      </c>
      <c r="AI144" s="361" t="str">
        <f t="shared" si="101"/>
        <v>N/A</v>
      </c>
    </row>
    <row r="145" spans="1:35" x14ac:dyDescent="0.2">
      <c r="A145" s="30">
        <f t="shared" si="102"/>
        <v>68</v>
      </c>
      <c r="B145" s="342">
        <f>'AM23.Entity Input'!D85</f>
        <v>0</v>
      </c>
      <c r="C145" s="343">
        <f>'AM23.Entity Input'!F85</f>
        <v>0</v>
      </c>
      <c r="D145" s="343">
        <f>'AM23.Entity Input'!G85</f>
        <v>0</v>
      </c>
      <c r="E145" s="343">
        <f>'AM23.Entity Input'!P85</f>
        <v>0</v>
      </c>
      <c r="F145" s="343">
        <f>'AM23.Entity Input'!AD85</f>
        <v>0</v>
      </c>
      <c r="G145" s="343">
        <f>'AM23.Entity Input'!AN85</f>
        <v>0</v>
      </c>
      <c r="H145" s="353" t="str">
        <f>IFERROR( VLOOKUP($D145, 'AM23.Param'!$C$61:$Q$114, COLUMNS('AM23.Param'!$C$60:$G$60), FALSE), "N/A")</f>
        <v>N/A</v>
      </c>
      <c r="I145" s="360" t="str">
        <f>IFERROR( VLOOKUP($D145, 'AM23.Param'!$C$61:$Q$114, COLUMNS('AM23.Param'!$C$60:$H$60), FALSE), "N/A")</f>
        <v>N/A</v>
      </c>
      <c r="J145" s="344" t="str">
        <f t="shared" si="103"/>
        <v>N/A</v>
      </c>
      <c r="K145" s="361" t="str">
        <f t="shared" si="104"/>
        <v>N/A</v>
      </c>
      <c r="L145" s="356" t="str">
        <f>IFERROR( VLOOKUP($D145, 'AM23.Param'!$C$61:$Q$114, COLUMNS('AM23.Param'!$C$60:$I$60), FALSE), "N/A")</f>
        <v>N/A</v>
      </c>
      <c r="M145" s="344" t="str">
        <f t="shared" si="105"/>
        <v>N/A</v>
      </c>
      <c r="N145" s="366" t="str">
        <f t="shared" si="94"/>
        <v>N/A</v>
      </c>
      <c r="O145" s="360" t="str">
        <f>IFERROR( VLOOKUP($D145, 'AM23.Param'!$C$61:$Q$114, COLUMNS('AM23.Param'!$C$60:$J$60), FALSE), "N/A")</f>
        <v>N/A</v>
      </c>
      <c r="P145" s="344" t="str">
        <f t="shared" si="106"/>
        <v>N/A</v>
      </c>
      <c r="Q145" s="361" t="str">
        <f t="shared" si="95"/>
        <v>N/A</v>
      </c>
      <c r="R145" s="356" t="str">
        <f>IFERROR( VLOOKUP($D145, 'AM23.Param'!$C$61:$Q$114, COLUMNS('AM23.Param'!$C$60:$K$60), FALSE), "N/A")</f>
        <v>N/A</v>
      </c>
      <c r="S145" s="344" t="str">
        <f t="shared" si="107"/>
        <v>N/A</v>
      </c>
      <c r="T145" s="366">
        <f t="shared" si="96"/>
        <v>0</v>
      </c>
      <c r="U145" s="360" t="str">
        <f>IFERROR( VLOOKUP($D145, 'AM23.Param'!$C$61:$Q$114, COLUMNS('AM23.Param'!$C$60:$L$60), FALSE), "N/A")</f>
        <v>N/A</v>
      </c>
      <c r="V145" s="344" t="str">
        <f t="shared" si="108"/>
        <v>N/A</v>
      </c>
      <c r="W145" s="361" t="str">
        <f t="shared" si="97"/>
        <v>N/A</v>
      </c>
      <c r="X145" s="356" t="str">
        <f>IFERROR( VLOOKUP($D145, 'AM23.Param'!$C$61:$Q$114, COLUMNS('AM23.Param'!$C$60:$M$60), FALSE), "N/A")</f>
        <v>N/A</v>
      </c>
      <c r="Y145" s="344" t="str">
        <f t="shared" si="109"/>
        <v>N/A</v>
      </c>
      <c r="Z145" s="366">
        <f t="shared" si="98"/>
        <v>0</v>
      </c>
      <c r="AA145" s="360" t="str">
        <f>IFERROR( VLOOKUP($D145, 'AM23.Param'!$C$61:$Q$114, COLUMNS('AM23.Param'!$C$60:$N$60), FALSE), "N/A")</f>
        <v>N/A</v>
      </c>
      <c r="AB145" s="344" t="str">
        <f t="shared" si="110"/>
        <v>N/A</v>
      </c>
      <c r="AC145" s="366" t="str">
        <f t="shared" si="99"/>
        <v>N/A</v>
      </c>
      <c r="AD145" s="360" t="str">
        <f>IFERROR( VLOOKUP($D145, 'AM23.Param'!$C$61:$Q$114, COLUMNS('AM23.Param'!$C$60:$O$60), FALSE), "N/A")</f>
        <v>N/A</v>
      </c>
      <c r="AE145" s="344" t="str">
        <f t="shared" si="111"/>
        <v>N/A</v>
      </c>
      <c r="AF145" s="361" t="str">
        <f t="shared" si="100"/>
        <v>N/A</v>
      </c>
      <c r="AG145" s="356" t="str">
        <f>IFERROR( VLOOKUP($D145, 'AM23.Param'!$C$61:$Q$114, COLUMNS('AM23.Param'!$C$60:$P$60), FALSE), "N/A")</f>
        <v>N/A</v>
      </c>
      <c r="AH145" s="344" t="str">
        <f t="shared" si="112"/>
        <v>N/A</v>
      </c>
      <c r="AI145" s="361" t="str">
        <f t="shared" si="101"/>
        <v>N/A</v>
      </c>
    </row>
    <row r="146" spans="1:35" x14ac:dyDescent="0.2">
      <c r="A146" s="30">
        <f t="shared" si="102"/>
        <v>69</v>
      </c>
      <c r="B146" s="342">
        <f>'AM23.Entity Input'!D86</f>
        <v>0</v>
      </c>
      <c r="C146" s="343">
        <f>'AM23.Entity Input'!F86</f>
        <v>0</v>
      </c>
      <c r="D146" s="343">
        <f>'AM23.Entity Input'!G86</f>
        <v>0</v>
      </c>
      <c r="E146" s="343">
        <f>'AM23.Entity Input'!P86</f>
        <v>0</v>
      </c>
      <c r="F146" s="343">
        <f>'AM23.Entity Input'!AD86</f>
        <v>0</v>
      </c>
      <c r="G146" s="343">
        <f>'AM23.Entity Input'!AN86</f>
        <v>0</v>
      </c>
      <c r="H146" s="353" t="str">
        <f>IFERROR( VLOOKUP($D146, 'AM23.Param'!$C$61:$Q$114, COLUMNS('AM23.Param'!$C$60:$G$60), FALSE), "N/A")</f>
        <v>N/A</v>
      </c>
      <c r="I146" s="360" t="str">
        <f>IFERROR( VLOOKUP($D146, 'AM23.Param'!$C$61:$Q$114, COLUMNS('AM23.Param'!$C$60:$H$60), FALSE), "N/A")</f>
        <v>N/A</v>
      </c>
      <c r="J146" s="344" t="str">
        <f t="shared" si="103"/>
        <v>N/A</v>
      </c>
      <c r="K146" s="361" t="str">
        <f t="shared" si="104"/>
        <v>N/A</v>
      </c>
      <c r="L146" s="356" t="str">
        <f>IFERROR( VLOOKUP($D146, 'AM23.Param'!$C$61:$Q$114, COLUMNS('AM23.Param'!$C$60:$I$60), FALSE), "N/A")</f>
        <v>N/A</v>
      </c>
      <c r="M146" s="344" t="str">
        <f t="shared" si="105"/>
        <v>N/A</v>
      </c>
      <c r="N146" s="366" t="str">
        <f t="shared" si="94"/>
        <v>N/A</v>
      </c>
      <c r="O146" s="360" t="str">
        <f>IFERROR( VLOOKUP($D146, 'AM23.Param'!$C$61:$Q$114, COLUMNS('AM23.Param'!$C$60:$J$60), FALSE), "N/A")</f>
        <v>N/A</v>
      </c>
      <c r="P146" s="344" t="str">
        <f t="shared" si="106"/>
        <v>N/A</v>
      </c>
      <c r="Q146" s="361" t="str">
        <f t="shared" si="95"/>
        <v>N/A</v>
      </c>
      <c r="R146" s="356" t="str">
        <f>IFERROR( VLOOKUP($D146, 'AM23.Param'!$C$61:$Q$114, COLUMNS('AM23.Param'!$C$60:$K$60), FALSE), "N/A")</f>
        <v>N/A</v>
      </c>
      <c r="S146" s="344" t="str">
        <f t="shared" si="107"/>
        <v>N/A</v>
      </c>
      <c r="T146" s="366">
        <f t="shared" si="96"/>
        <v>0</v>
      </c>
      <c r="U146" s="360" t="str">
        <f>IFERROR( VLOOKUP($D146, 'AM23.Param'!$C$61:$Q$114, COLUMNS('AM23.Param'!$C$60:$L$60), FALSE), "N/A")</f>
        <v>N/A</v>
      </c>
      <c r="V146" s="344" t="str">
        <f t="shared" si="108"/>
        <v>N/A</v>
      </c>
      <c r="W146" s="361" t="str">
        <f t="shared" si="97"/>
        <v>N/A</v>
      </c>
      <c r="X146" s="356" t="str">
        <f>IFERROR( VLOOKUP($D146, 'AM23.Param'!$C$61:$Q$114, COLUMNS('AM23.Param'!$C$60:$M$60), FALSE), "N/A")</f>
        <v>N/A</v>
      </c>
      <c r="Y146" s="344" t="str">
        <f t="shared" si="109"/>
        <v>N/A</v>
      </c>
      <c r="Z146" s="366">
        <f t="shared" si="98"/>
        <v>0</v>
      </c>
      <c r="AA146" s="360" t="str">
        <f>IFERROR( VLOOKUP($D146, 'AM23.Param'!$C$61:$Q$114, COLUMNS('AM23.Param'!$C$60:$N$60), FALSE), "N/A")</f>
        <v>N/A</v>
      </c>
      <c r="AB146" s="344" t="str">
        <f t="shared" si="110"/>
        <v>N/A</v>
      </c>
      <c r="AC146" s="366" t="str">
        <f t="shared" si="99"/>
        <v>N/A</v>
      </c>
      <c r="AD146" s="360" t="str">
        <f>IFERROR( VLOOKUP($D146, 'AM23.Param'!$C$61:$Q$114, COLUMNS('AM23.Param'!$C$60:$O$60), FALSE), "N/A")</f>
        <v>N/A</v>
      </c>
      <c r="AE146" s="344" t="str">
        <f t="shared" si="111"/>
        <v>N/A</v>
      </c>
      <c r="AF146" s="361" t="str">
        <f t="shared" si="100"/>
        <v>N/A</v>
      </c>
      <c r="AG146" s="356" t="str">
        <f>IFERROR( VLOOKUP($D146, 'AM23.Param'!$C$61:$Q$114, COLUMNS('AM23.Param'!$C$60:$P$60), FALSE), "N/A")</f>
        <v>N/A</v>
      </c>
      <c r="AH146" s="344" t="str">
        <f t="shared" si="112"/>
        <v>N/A</v>
      </c>
      <c r="AI146" s="361" t="str">
        <f t="shared" si="101"/>
        <v>N/A</v>
      </c>
    </row>
    <row r="147" spans="1:35" x14ac:dyDescent="0.2">
      <c r="A147" s="30">
        <f t="shared" si="102"/>
        <v>70</v>
      </c>
      <c r="B147" s="342">
        <f>'AM23.Entity Input'!D87</f>
        <v>0</v>
      </c>
      <c r="C147" s="343">
        <f>'AM23.Entity Input'!F87</f>
        <v>0</v>
      </c>
      <c r="D147" s="343">
        <f>'AM23.Entity Input'!G87</f>
        <v>0</v>
      </c>
      <c r="E147" s="343">
        <f>'AM23.Entity Input'!P87</f>
        <v>0</v>
      </c>
      <c r="F147" s="343">
        <f>'AM23.Entity Input'!AD87</f>
        <v>0</v>
      </c>
      <c r="G147" s="343">
        <f>'AM23.Entity Input'!AN87</f>
        <v>0</v>
      </c>
      <c r="H147" s="353" t="str">
        <f>IFERROR( VLOOKUP($D147, 'AM23.Param'!$C$61:$Q$114, COLUMNS('AM23.Param'!$C$60:$G$60), FALSE), "N/A")</f>
        <v>N/A</v>
      </c>
      <c r="I147" s="360" t="str">
        <f>IFERROR( VLOOKUP($D147, 'AM23.Param'!$C$61:$Q$114, COLUMNS('AM23.Param'!$C$60:$H$60), FALSE), "N/A")</f>
        <v>N/A</v>
      </c>
      <c r="J147" s="344" t="str">
        <f t="shared" si="103"/>
        <v>N/A</v>
      </c>
      <c r="K147" s="361" t="str">
        <f t="shared" si="104"/>
        <v>N/A</v>
      </c>
      <c r="L147" s="356" t="str">
        <f>IFERROR( VLOOKUP($D147, 'AM23.Param'!$C$61:$Q$114, COLUMNS('AM23.Param'!$C$60:$I$60), FALSE), "N/A")</f>
        <v>N/A</v>
      </c>
      <c r="M147" s="344" t="str">
        <f t="shared" si="105"/>
        <v>N/A</v>
      </c>
      <c r="N147" s="366" t="str">
        <f t="shared" si="94"/>
        <v>N/A</v>
      </c>
      <c r="O147" s="360" t="str">
        <f>IFERROR( VLOOKUP($D147, 'AM23.Param'!$C$61:$Q$114, COLUMNS('AM23.Param'!$C$60:$J$60), FALSE), "N/A")</f>
        <v>N/A</v>
      </c>
      <c r="P147" s="344" t="str">
        <f t="shared" si="106"/>
        <v>N/A</v>
      </c>
      <c r="Q147" s="361" t="str">
        <f t="shared" si="95"/>
        <v>N/A</v>
      </c>
      <c r="R147" s="356" t="str">
        <f>IFERROR( VLOOKUP($D147, 'AM23.Param'!$C$61:$Q$114, COLUMNS('AM23.Param'!$C$60:$K$60), FALSE), "N/A")</f>
        <v>N/A</v>
      </c>
      <c r="S147" s="344" t="str">
        <f t="shared" si="107"/>
        <v>N/A</v>
      </c>
      <c r="T147" s="366">
        <f t="shared" si="96"/>
        <v>0</v>
      </c>
      <c r="U147" s="360" t="str">
        <f>IFERROR( VLOOKUP($D147, 'AM23.Param'!$C$61:$Q$114, COLUMNS('AM23.Param'!$C$60:$L$60), FALSE), "N/A")</f>
        <v>N/A</v>
      </c>
      <c r="V147" s="344" t="str">
        <f t="shared" si="108"/>
        <v>N/A</v>
      </c>
      <c r="W147" s="361" t="str">
        <f t="shared" si="97"/>
        <v>N/A</v>
      </c>
      <c r="X147" s="356" t="str">
        <f>IFERROR( VLOOKUP($D147, 'AM23.Param'!$C$61:$Q$114, COLUMNS('AM23.Param'!$C$60:$M$60), FALSE), "N/A")</f>
        <v>N/A</v>
      </c>
      <c r="Y147" s="344" t="str">
        <f t="shared" si="109"/>
        <v>N/A</v>
      </c>
      <c r="Z147" s="366">
        <f t="shared" si="98"/>
        <v>0</v>
      </c>
      <c r="AA147" s="360" t="str">
        <f>IFERROR( VLOOKUP($D147, 'AM23.Param'!$C$61:$Q$114, COLUMNS('AM23.Param'!$C$60:$N$60), FALSE), "N/A")</f>
        <v>N/A</v>
      </c>
      <c r="AB147" s="344" t="str">
        <f t="shared" si="110"/>
        <v>N/A</v>
      </c>
      <c r="AC147" s="366" t="str">
        <f t="shared" si="99"/>
        <v>N/A</v>
      </c>
      <c r="AD147" s="360" t="str">
        <f>IFERROR( VLOOKUP($D147, 'AM23.Param'!$C$61:$Q$114, COLUMNS('AM23.Param'!$C$60:$O$60), FALSE), "N/A")</f>
        <v>N/A</v>
      </c>
      <c r="AE147" s="344" t="str">
        <f t="shared" si="111"/>
        <v>N/A</v>
      </c>
      <c r="AF147" s="361" t="str">
        <f t="shared" si="100"/>
        <v>N/A</v>
      </c>
      <c r="AG147" s="356" t="str">
        <f>IFERROR( VLOOKUP($D147, 'AM23.Param'!$C$61:$Q$114, COLUMNS('AM23.Param'!$C$60:$P$60), FALSE), "N/A")</f>
        <v>N/A</v>
      </c>
      <c r="AH147" s="344" t="str">
        <f t="shared" si="112"/>
        <v>N/A</v>
      </c>
      <c r="AI147" s="361" t="str">
        <f t="shared" si="101"/>
        <v>N/A</v>
      </c>
    </row>
    <row r="148" spans="1:35" x14ac:dyDescent="0.2">
      <c r="A148" s="30">
        <f t="shared" si="102"/>
        <v>71</v>
      </c>
      <c r="B148" s="342">
        <f>'AM23.Entity Input'!D88</f>
        <v>0</v>
      </c>
      <c r="C148" s="343">
        <f>'AM23.Entity Input'!F88</f>
        <v>0</v>
      </c>
      <c r="D148" s="343">
        <f>'AM23.Entity Input'!G88</f>
        <v>0</v>
      </c>
      <c r="E148" s="343">
        <f>'AM23.Entity Input'!P88</f>
        <v>0</v>
      </c>
      <c r="F148" s="343">
        <f>'AM23.Entity Input'!AD88</f>
        <v>0</v>
      </c>
      <c r="G148" s="343">
        <f>'AM23.Entity Input'!AN88</f>
        <v>0</v>
      </c>
      <c r="H148" s="353" t="str">
        <f>IFERROR( VLOOKUP($D148, 'AM23.Param'!$C$61:$Q$114, COLUMNS('AM23.Param'!$C$60:$G$60), FALSE), "N/A")</f>
        <v>N/A</v>
      </c>
      <c r="I148" s="360" t="str">
        <f>IFERROR( VLOOKUP($D148, 'AM23.Param'!$C$61:$Q$114, COLUMNS('AM23.Param'!$C$60:$H$60), FALSE), "N/A")</f>
        <v>N/A</v>
      </c>
      <c r="J148" s="344" t="str">
        <f t="shared" si="103"/>
        <v>N/A</v>
      </c>
      <c r="K148" s="361" t="str">
        <f t="shared" si="104"/>
        <v>N/A</v>
      </c>
      <c r="L148" s="356" t="str">
        <f>IFERROR( VLOOKUP($D148, 'AM23.Param'!$C$61:$Q$114, COLUMNS('AM23.Param'!$C$60:$I$60), FALSE), "N/A")</f>
        <v>N/A</v>
      </c>
      <c r="M148" s="344" t="str">
        <f t="shared" si="105"/>
        <v>N/A</v>
      </c>
      <c r="N148" s="366" t="str">
        <f t="shared" si="94"/>
        <v>N/A</v>
      </c>
      <c r="O148" s="360" t="str">
        <f>IFERROR( VLOOKUP($D148, 'AM23.Param'!$C$61:$Q$114, COLUMNS('AM23.Param'!$C$60:$J$60), FALSE), "N/A")</f>
        <v>N/A</v>
      </c>
      <c r="P148" s="344" t="str">
        <f t="shared" si="106"/>
        <v>N/A</v>
      </c>
      <c r="Q148" s="361" t="str">
        <f t="shared" si="95"/>
        <v>N/A</v>
      </c>
      <c r="R148" s="356" t="str">
        <f>IFERROR( VLOOKUP($D148, 'AM23.Param'!$C$61:$Q$114, COLUMNS('AM23.Param'!$C$60:$K$60), FALSE), "N/A")</f>
        <v>N/A</v>
      </c>
      <c r="S148" s="344" t="str">
        <f t="shared" si="107"/>
        <v>N/A</v>
      </c>
      <c r="T148" s="366">
        <f t="shared" si="96"/>
        <v>0</v>
      </c>
      <c r="U148" s="360" t="str">
        <f>IFERROR( VLOOKUP($D148, 'AM23.Param'!$C$61:$Q$114, COLUMNS('AM23.Param'!$C$60:$L$60), FALSE), "N/A")</f>
        <v>N/A</v>
      </c>
      <c r="V148" s="344" t="str">
        <f t="shared" si="108"/>
        <v>N/A</v>
      </c>
      <c r="W148" s="361" t="str">
        <f t="shared" si="97"/>
        <v>N/A</v>
      </c>
      <c r="X148" s="356" t="str">
        <f>IFERROR( VLOOKUP($D148, 'AM23.Param'!$C$61:$Q$114, COLUMNS('AM23.Param'!$C$60:$M$60), FALSE), "N/A")</f>
        <v>N/A</v>
      </c>
      <c r="Y148" s="344" t="str">
        <f t="shared" si="109"/>
        <v>N/A</v>
      </c>
      <c r="Z148" s="366">
        <f t="shared" si="98"/>
        <v>0</v>
      </c>
      <c r="AA148" s="360" t="str">
        <f>IFERROR( VLOOKUP($D148, 'AM23.Param'!$C$61:$Q$114, COLUMNS('AM23.Param'!$C$60:$N$60), FALSE), "N/A")</f>
        <v>N/A</v>
      </c>
      <c r="AB148" s="344" t="str">
        <f t="shared" si="110"/>
        <v>N/A</v>
      </c>
      <c r="AC148" s="366" t="str">
        <f t="shared" si="99"/>
        <v>N/A</v>
      </c>
      <c r="AD148" s="360" t="str">
        <f>IFERROR( VLOOKUP($D148, 'AM23.Param'!$C$61:$Q$114, COLUMNS('AM23.Param'!$C$60:$O$60), FALSE), "N/A")</f>
        <v>N/A</v>
      </c>
      <c r="AE148" s="344" t="str">
        <f t="shared" si="111"/>
        <v>N/A</v>
      </c>
      <c r="AF148" s="361" t="str">
        <f t="shared" si="100"/>
        <v>N/A</v>
      </c>
      <c r="AG148" s="356" t="str">
        <f>IFERROR( VLOOKUP($D148, 'AM23.Param'!$C$61:$Q$114, COLUMNS('AM23.Param'!$C$60:$P$60), FALSE), "N/A")</f>
        <v>N/A</v>
      </c>
      <c r="AH148" s="344" t="str">
        <f t="shared" si="112"/>
        <v>N/A</v>
      </c>
      <c r="AI148" s="361" t="str">
        <f t="shared" si="101"/>
        <v>N/A</v>
      </c>
    </row>
    <row r="149" spans="1:35" x14ac:dyDescent="0.2">
      <c r="A149" s="30">
        <f t="shared" si="102"/>
        <v>72</v>
      </c>
      <c r="B149" s="342">
        <f>'AM23.Entity Input'!D89</f>
        <v>0</v>
      </c>
      <c r="C149" s="343">
        <f>'AM23.Entity Input'!F89</f>
        <v>0</v>
      </c>
      <c r="D149" s="343">
        <f>'AM23.Entity Input'!G89</f>
        <v>0</v>
      </c>
      <c r="E149" s="343">
        <f>'AM23.Entity Input'!P89</f>
        <v>0</v>
      </c>
      <c r="F149" s="343">
        <f>'AM23.Entity Input'!AD89</f>
        <v>0</v>
      </c>
      <c r="G149" s="343">
        <f>'AM23.Entity Input'!AN89</f>
        <v>0</v>
      </c>
      <c r="H149" s="353" t="str">
        <f>IFERROR( VLOOKUP($D149, 'AM23.Param'!$C$61:$Q$114, COLUMNS('AM23.Param'!$C$60:$G$60), FALSE), "N/A")</f>
        <v>N/A</v>
      </c>
      <c r="I149" s="360" t="str">
        <f>IFERROR( VLOOKUP($D149, 'AM23.Param'!$C$61:$Q$114, COLUMNS('AM23.Param'!$C$60:$H$60), FALSE), "N/A")</f>
        <v>N/A</v>
      </c>
      <c r="J149" s="344" t="str">
        <f t="shared" si="103"/>
        <v>N/A</v>
      </c>
      <c r="K149" s="361" t="str">
        <f t="shared" si="104"/>
        <v>N/A</v>
      </c>
      <c r="L149" s="356" t="str">
        <f>IFERROR( VLOOKUP($D149, 'AM23.Param'!$C$61:$Q$114, COLUMNS('AM23.Param'!$C$60:$I$60), FALSE), "N/A")</f>
        <v>N/A</v>
      </c>
      <c r="M149" s="344" t="str">
        <f t="shared" si="105"/>
        <v>N/A</v>
      </c>
      <c r="N149" s="366" t="str">
        <f t="shared" si="94"/>
        <v>N/A</v>
      </c>
      <c r="O149" s="360" t="str">
        <f>IFERROR( VLOOKUP($D149, 'AM23.Param'!$C$61:$Q$114, COLUMNS('AM23.Param'!$C$60:$J$60), FALSE), "N/A")</f>
        <v>N/A</v>
      </c>
      <c r="P149" s="344" t="str">
        <f t="shared" si="106"/>
        <v>N/A</v>
      </c>
      <c r="Q149" s="361" t="str">
        <f t="shared" si="95"/>
        <v>N/A</v>
      </c>
      <c r="R149" s="356" t="str">
        <f>IFERROR( VLOOKUP($D149, 'AM23.Param'!$C$61:$Q$114, COLUMNS('AM23.Param'!$C$60:$K$60), FALSE), "N/A")</f>
        <v>N/A</v>
      </c>
      <c r="S149" s="344" t="str">
        <f t="shared" si="107"/>
        <v>N/A</v>
      </c>
      <c r="T149" s="366">
        <f t="shared" si="96"/>
        <v>0</v>
      </c>
      <c r="U149" s="360" t="str">
        <f>IFERROR( VLOOKUP($D149, 'AM23.Param'!$C$61:$Q$114, COLUMNS('AM23.Param'!$C$60:$L$60), FALSE), "N/A")</f>
        <v>N/A</v>
      </c>
      <c r="V149" s="344" t="str">
        <f t="shared" si="108"/>
        <v>N/A</v>
      </c>
      <c r="W149" s="361" t="str">
        <f t="shared" si="97"/>
        <v>N/A</v>
      </c>
      <c r="X149" s="356" t="str">
        <f>IFERROR( VLOOKUP($D149, 'AM23.Param'!$C$61:$Q$114, COLUMNS('AM23.Param'!$C$60:$M$60), FALSE), "N/A")</f>
        <v>N/A</v>
      </c>
      <c r="Y149" s="344" t="str">
        <f t="shared" si="109"/>
        <v>N/A</v>
      </c>
      <c r="Z149" s="366">
        <f t="shared" si="98"/>
        <v>0</v>
      </c>
      <c r="AA149" s="360" t="str">
        <f>IFERROR( VLOOKUP($D149, 'AM23.Param'!$C$61:$Q$114, COLUMNS('AM23.Param'!$C$60:$N$60), FALSE), "N/A")</f>
        <v>N/A</v>
      </c>
      <c r="AB149" s="344" t="str">
        <f t="shared" si="110"/>
        <v>N/A</v>
      </c>
      <c r="AC149" s="366" t="str">
        <f t="shared" si="99"/>
        <v>N/A</v>
      </c>
      <c r="AD149" s="360" t="str">
        <f>IFERROR( VLOOKUP($D149, 'AM23.Param'!$C$61:$Q$114, COLUMNS('AM23.Param'!$C$60:$O$60), FALSE), "N/A")</f>
        <v>N/A</v>
      </c>
      <c r="AE149" s="344" t="str">
        <f t="shared" si="111"/>
        <v>N/A</v>
      </c>
      <c r="AF149" s="361" t="str">
        <f t="shared" si="100"/>
        <v>N/A</v>
      </c>
      <c r="AG149" s="356" t="str">
        <f>IFERROR( VLOOKUP($D149, 'AM23.Param'!$C$61:$Q$114, COLUMNS('AM23.Param'!$C$60:$P$60), FALSE), "N/A")</f>
        <v>N/A</v>
      </c>
      <c r="AH149" s="344" t="str">
        <f t="shared" si="112"/>
        <v>N/A</v>
      </c>
      <c r="AI149" s="361" t="str">
        <f t="shared" si="101"/>
        <v>N/A</v>
      </c>
    </row>
    <row r="150" spans="1:35" x14ac:dyDescent="0.2">
      <c r="A150" s="30">
        <f t="shared" si="102"/>
        <v>73</v>
      </c>
      <c r="B150" s="342">
        <f>'AM23.Entity Input'!D90</f>
        <v>0</v>
      </c>
      <c r="C150" s="343">
        <f>'AM23.Entity Input'!F90</f>
        <v>0</v>
      </c>
      <c r="D150" s="343">
        <f>'AM23.Entity Input'!G90</f>
        <v>0</v>
      </c>
      <c r="E150" s="343">
        <f>'AM23.Entity Input'!P90</f>
        <v>0</v>
      </c>
      <c r="F150" s="343">
        <f>'AM23.Entity Input'!AD90</f>
        <v>0</v>
      </c>
      <c r="G150" s="343">
        <f>'AM23.Entity Input'!AN90</f>
        <v>0</v>
      </c>
      <c r="H150" s="353" t="str">
        <f>IFERROR( VLOOKUP($D150, 'AM23.Param'!$C$61:$Q$114, COLUMNS('AM23.Param'!$C$60:$G$60), FALSE), "N/A")</f>
        <v>N/A</v>
      </c>
      <c r="I150" s="360" t="str">
        <f>IFERROR( VLOOKUP($D150, 'AM23.Param'!$C$61:$Q$114, COLUMNS('AM23.Param'!$C$60:$H$60), FALSE), "N/A")</f>
        <v>N/A</v>
      </c>
      <c r="J150" s="344" t="str">
        <f t="shared" si="103"/>
        <v>N/A</v>
      </c>
      <c r="K150" s="361" t="str">
        <f t="shared" si="104"/>
        <v>N/A</v>
      </c>
      <c r="L150" s="356" t="str">
        <f>IFERROR( VLOOKUP($D150, 'AM23.Param'!$C$61:$Q$114, COLUMNS('AM23.Param'!$C$60:$I$60), FALSE), "N/A")</f>
        <v>N/A</v>
      </c>
      <c r="M150" s="344" t="str">
        <f t="shared" si="105"/>
        <v>N/A</v>
      </c>
      <c r="N150" s="366" t="str">
        <f t="shared" si="94"/>
        <v>N/A</v>
      </c>
      <c r="O150" s="360" t="str">
        <f>IFERROR( VLOOKUP($D150, 'AM23.Param'!$C$61:$Q$114, COLUMNS('AM23.Param'!$C$60:$J$60), FALSE), "N/A")</f>
        <v>N/A</v>
      </c>
      <c r="P150" s="344" t="str">
        <f t="shared" si="106"/>
        <v>N/A</v>
      </c>
      <c r="Q150" s="361" t="str">
        <f t="shared" si="95"/>
        <v>N/A</v>
      </c>
      <c r="R150" s="356" t="str">
        <f>IFERROR( VLOOKUP($D150, 'AM23.Param'!$C$61:$Q$114, COLUMNS('AM23.Param'!$C$60:$K$60), FALSE), "N/A")</f>
        <v>N/A</v>
      </c>
      <c r="S150" s="344" t="str">
        <f t="shared" si="107"/>
        <v>N/A</v>
      </c>
      <c r="T150" s="366">
        <f t="shared" si="96"/>
        <v>0</v>
      </c>
      <c r="U150" s="360" t="str">
        <f>IFERROR( VLOOKUP($D150, 'AM23.Param'!$C$61:$Q$114, COLUMNS('AM23.Param'!$C$60:$L$60), FALSE), "N/A")</f>
        <v>N/A</v>
      </c>
      <c r="V150" s="344" t="str">
        <f t="shared" si="108"/>
        <v>N/A</v>
      </c>
      <c r="W150" s="361" t="str">
        <f t="shared" si="97"/>
        <v>N/A</v>
      </c>
      <c r="X150" s="356" t="str">
        <f>IFERROR( VLOOKUP($D150, 'AM23.Param'!$C$61:$Q$114, COLUMNS('AM23.Param'!$C$60:$M$60), FALSE), "N/A")</f>
        <v>N/A</v>
      </c>
      <c r="Y150" s="344" t="str">
        <f t="shared" si="109"/>
        <v>N/A</v>
      </c>
      <c r="Z150" s="366">
        <f t="shared" si="98"/>
        <v>0</v>
      </c>
      <c r="AA150" s="360" t="str">
        <f>IFERROR( VLOOKUP($D150, 'AM23.Param'!$C$61:$Q$114, COLUMNS('AM23.Param'!$C$60:$N$60), FALSE), "N/A")</f>
        <v>N/A</v>
      </c>
      <c r="AB150" s="344" t="str">
        <f t="shared" si="110"/>
        <v>N/A</v>
      </c>
      <c r="AC150" s="366" t="str">
        <f t="shared" si="99"/>
        <v>N/A</v>
      </c>
      <c r="AD150" s="360" t="str">
        <f>IFERROR( VLOOKUP($D150, 'AM23.Param'!$C$61:$Q$114, COLUMNS('AM23.Param'!$C$60:$O$60), FALSE), "N/A")</f>
        <v>N/A</v>
      </c>
      <c r="AE150" s="344" t="str">
        <f t="shared" si="111"/>
        <v>N/A</v>
      </c>
      <c r="AF150" s="361" t="str">
        <f t="shared" si="100"/>
        <v>N/A</v>
      </c>
      <c r="AG150" s="356" t="str">
        <f>IFERROR( VLOOKUP($D150, 'AM23.Param'!$C$61:$Q$114, COLUMNS('AM23.Param'!$C$60:$P$60), FALSE), "N/A")</f>
        <v>N/A</v>
      </c>
      <c r="AH150" s="344" t="str">
        <f t="shared" si="112"/>
        <v>N/A</v>
      </c>
      <c r="AI150" s="361" t="str">
        <f t="shared" si="101"/>
        <v>N/A</v>
      </c>
    </row>
    <row r="151" spans="1:35" x14ac:dyDescent="0.2">
      <c r="A151" s="30">
        <f t="shared" si="102"/>
        <v>74</v>
      </c>
      <c r="B151" s="342">
        <f>'AM23.Entity Input'!D91</f>
        <v>0</v>
      </c>
      <c r="C151" s="343">
        <f>'AM23.Entity Input'!F91</f>
        <v>0</v>
      </c>
      <c r="D151" s="343">
        <f>'AM23.Entity Input'!G91</f>
        <v>0</v>
      </c>
      <c r="E151" s="343">
        <f>'AM23.Entity Input'!P91</f>
        <v>0</v>
      </c>
      <c r="F151" s="343">
        <f>'AM23.Entity Input'!AD91</f>
        <v>0</v>
      </c>
      <c r="G151" s="343">
        <f>'AM23.Entity Input'!AN91</f>
        <v>0</v>
      </c>
      <c r="H151" s="353" t="str">
        <f>IFERROR( VLOOKUP($D151, 'AM23.Param'!$C$61:$Q$114, COLUMNS('AM23.Param'!$C$60:$G$60), FALSE), "N/A")</f>
        <v>N/A</v>
      </c>
      <c r="I151" s="360" t="str">
        <f>IFERROR( VLOOKUP($D151, 'AM23.Param'!$C$61:$Q$114, COLUMNS('AM23.Param'!$C$60:$H$60), FALSE), "N/A")</f>
        <v>N/A</v>
      </c>
      <c r="J151" s="344" t="str">
        <f t="shared" si="103"/>
        <v>N/A</v>
      </c>
      <c r="K151" s="361" t="str">
        <f t="shared" si="104"/>
        <v>N/A</v>
      </c>
      <c r="L151" s="356" t="str">
        <f>IFERROR( VLOOKUP($D151, 'AM23.Param'!$C$61:$Q$114, COLUMNS('AM23.Param'!$C$60:$I$60), FALSE), "N/A")</f>
        <v>N/A</v>
      </c>
      <c r="M151" s="344" t="str">
        <f t="shared" si="105"/>
        <v>N/A</v>
      </c>
      <c r="N151" s="366" t="str">
        <f t="shared" si="94"/>
        <v>N/A</v>
      </c>
      <c r="O151" s="360" t="str">
        <f>IFERROR( VLOOKUP($D151, 'AM23.Param'!$C$61:$Q$114, COLUMNS('AM23.Param'!$C$60:$J$60), FALSE), "N/A")</f>
        <v>N/A</v>
      </c>
      <c r="P151" s="344" t="str">
        <f t="shared" si="106"/>
        <v>N/A</v>
      </c>
      <c r="Q151" s="361" t="str">
        <f t="shared" si="95"/>
        <v>N/A</v>
      </c>
      <c r="R151" s="356" t="str">
        <f>IFERROR( VLOOKUP($D151, 'AM23.Param'!$C$61:$Q$114, COLUMNS('AM23.Param'!$C$60:$K$60), FALSE), "N/A")</f>
        <v>N/A</v>
      </c>
      <c r="S151" s="344" t="str">
        <f t="shared" si="107"/>
        <v>N/A</v>
      </c>
      <c r="T151" s="366">
        <f t="shared" si="96"/>
        <v>0</v>
      </c>
      <c r="U151" s="360" t="str">
        <f>IFERROR( VLOOKUP($D151, 'AM23.Param'!$C$61:$Q$114, COLUMNS('AM23.Param'!$C$60:$L$60), FALSE), "N/A")</f>
        <v>N/A</v>
      </c>
      <c r="V151" s="344" t="str">
        <f t="shared" si="108"/>
        <v>N/A</v>
      </c>
      <c r="W151" s="361" t="str">
        <f t="shared" si="97"/>
        <v>N/A</v>
      </c>
      <c r="X151" s="356" t="str">
        <f>IFERROR( VLOOKUP($D151, 'AM23.Param'!$C$61:$Q$114, COLUMNS('AM23.Param'!$C$60:$M$60), FALSE), "N/A")</f>
        <v>N/A</v>
      </c>
      <c r="Y151" s="344" t="str">
        <f t="shared" si="109"/>
        <v>N/A</v>
      </c>
      <c r="Z151" s="366">
        <f t="shared" si="98"/>
        <v>0</v>
      </c>
      <c r="AA151" s="360" t="str">
        <f>IFERROR( VLOOKUP($D151, 'AM23.Param'!$C$61:$Q$114, COLUMNS('AM23.Param'!$C$60:$N$60), FALSE), "N/A")</f>
        <v>N/A</v>
      </c>
      <c r="AB151" s="344" t="str">
        <f t="shared" si="110"/>
        <v>N/A</v>
      </c>
      <c r="AC151" s="366" t="str">
        <f t="shared" si="99"/>
        <v>N/A</v>
      </c>
      <c r="AD151" s="360" t="str">
        <f>IFERROR( VLOOKUP($D151, 'AM23.Param'!$C$61:$Q$114, COLUMNS('AM23.Param'!$C$60:$O$60), FALSE), "N/A")</f>
        <v>N/A</v>
      </c>
      <c r="AE151" s="344" t="str">
        <f t="shared" si="111"/>
        <v>N/A</v>
      </c>
      <c r="AF151" s="361" t="str">
        <f t="shared" si="100"/>
        <v>N/A</v>
      </c>
      <c r="AG151" s="356" t="str">
        <f>IFERROR( VLOOKUP($D151, 'AM23.Param'!$C$61:$Q$114, COLUMNS('AM23.Param'!$C$60:$P$60), FALSE), "N/A")</f>
        <v>N/A</v>
      </c>
      <c r="AH151" s="344" t="str">
        <f t="shared" si="112"/>
        <v>N/A</v>
      </c>
      <c r="AI151" s="361" t="str">
        <f t="shared" si="101"/>
        <v>N/A</v>
      </c>
    </row>
    <row r="152" spans="1:35" x14ac:dyDescent="0.2">
      <c r="A152" s="30">
        <f t="shared" si="102"/>
        <v>75</v>
      </c>
      <c r="B152" s="342">
        <f>'AM23.Entity Input'!D92</f>
        <v>0</v>
      </c>
      <c r="C152" s="343">
        <f>'AM23.Entity Input'!F92</f>
        <v>0</v>
      </c>
      <c r="D152" s="343">
        <f>'AM23.Entity Input'!G92</f>
        <v>0</v>
      </c>
      <c r="E152" s="343">
        <f>'AM23.Entity Input'!P92</f>
        <v>0</v>
      </c>
      <c r="F152" s="343">
        <f>'AM23.Entity Input'!AD92</f>
        <v>0</v>
      </c>
      <c r="G152" s="343">
        <f>'AM23.Entity Input'!AN92</f>
        <v>0</v>
      </c>
      <c r="H152" s="353" t="str">
        <f>IFERROR( VLOOKUP($D152, 'AM23.Param'!$C$61:$Q$114, COLUMNS('AM23.Param'!$C$60:$G$60), FALSE), "N/A")</f>
        <v>N/A</v>
      </c>
      <c r="I152" s="360" t="str">
        <f>IFERROR( VLOOKUP($D152, 'AM23.Param'!$C$61:$Q$114, COLUMNS('AM23.Param'!$C$60:$H$60), FALSE), "N/A")</f>
        <v>N/A</v>
      </c>
      <c r="J152" s="344" t="str">
        <f t="shared" si="103"/>
        <v>N/A</v>
      </c>
      <c r="K152" s="361" t="str">
        <f t="shared" si="104"/>
        <v>N/A</v>
      </c>
      <c r="L152" s="356" t="str">
        <f>IFERROR( VLOOKUP($D152, 'AM23.Param'!$C$61:$Q$114, COLUMNS('AM23.Param'!$C$60:$I$60), FALSE), "N/A")</f>
        <v>N/A</v>
      </c>
      <c r="M152" s="344" t="str">
        <f t="shared" si="105"/>
        <v>N/A</v>
      </c>
      <c r="N152" s="366" t="str">
        <f t="shared" si="94"/>
        <v>N/A</v>
      </c>
      <c r="O152" s="360" t="str">
        <f>IFERROR( VLOOKUP($D152, 'AM23.Param'!$C$61:$Q$114, COLUMNS('AM23.Param'!$C$60:$J$60), FALSE), "N/A")</f>
        <v>N/A</v>
      </c>
      <c r="P152" s="344" t="str">
        <f t="shared" si="106"/>
        <v>N/A</v>
      </c>
      <c r="Q152" s="361" t="str">
        <f t="shared" si="95"/>
        <v>N/A</v>
      </c>
      <c r="R152" s="356" t="str">
        <f>IFERROR( VLOOKUP($D152, 'AM23.Param'!$C$61:$Q$114, COLUMNS('AM23.Param'!$C$60:$K$60), FALSE), "N/A")</f>
        <v>N/A</v>
      </c>
      <c r="S152" s="344" t="str">
        <f t="shared" si="107"/>
        <v>N/A</v>
      </c>
      <c r="T152" s="366">
        <f t="shared" si="96"/>
        <v>0</v>
      </c>
      <c r="U152" s="360" t="str">
        <f>IFERROR( VLOOKUP($D152, 'AM23.Param'!$C$61:$Q$114, COLUMNS('AM23.Param'!$C$60:$L$60), FALSE), "N/A")</f>
        <v>N/A</v>
      </c>
      <c r="V152" s="344" t="str">
        <f t="shared" si="108"/>
        <v>N/A</v>
      </c>
      <c r="W152" s="361" t="str">
        <f t="shared" si="97"/>
        <v>N/A</v>
      </c>
      <c r="X152" s="356" t="str">
        <f>IFERROR( VLOOKUP($D152, 'AM23.Param'!$C$61:$Q$114, COLUMNS('AM23.Param'!$C$60:$M$60), FALSE), "N/A")</f>
        <v>N/A</v>
      </c>
      <c r="Y152" s="344" t="str">
        <f t="shared" si="109"/>
        <v>N/A</v>
      </c>
      <c r="Z152" s="366">
        <f t="shared" si="98"/>
        <v>0</v>
      </c>
      <c r="AA152" s="360" t="str">
        <f>IFERROR( VLOOKUP($D152, 'AM23.Param'!$C$61:$Q$114, COLUMNS('AM23.Param'!$C$60:$N$60), FALSE), "N/A")</f>
        <v>N/A</v>
      </c>
      <c r="AB152" s="344" t="str">
        <f t="shared" si="110"/>
        <v>N/A</v>
      </c>
      <c r="AC152" s="366" t="str">
        <f t="shared" si="99"/>
        <v>N/A</v>
      </c>
      <c r="AD152" s="360" t="str">
        <f>IFERROR( VLOOKUP($D152, 'AM23.Param'!$C$61:$Q$114, COLUMNS('AM23.Param'!$C$60:$O$60), FALSE), "N/A")</f>
        <v>N/A</v>
      </c>
      <c r="AE152" s="344" t="str">
        <f t="shared" si="111"/>
        <v>N/A</v>
      </c>
      <c r="AF152" s="361" t="str">
        <f t="shared" si="100"/>
        <v>N/A</v>
      </c>
      <c r="AG152" s="356" t="str">
        <f>IFERROR( VLOOKUP($D152, 'AM23.Param'!$C$61:$Q$114, COLUMNS('AM23.Param'!$C$60:$P$60), FALSE), "N/A")</f>
        <v>N/A</v>
      </c>
      <c r="AH152" s="344" t="str">
        <f t="shared" si="112"/>
        <v>N/A</v>
      </c>
      <c r="AI152" s="361" t="str">
        <f t="shared" si="101"/>
        <v>N/A</v>
      </c>
    </row>
    <row r="153" spans="1:35" x14ac:dyDescent="0.2">
      <c r="A153" s="30">
        <f t="shared" si="102"/>
        <v>76</v>
      </c>
      <c r="B153" s="342">
        <f>'AM23.Entity Input'!D93</f>
        <v>0</v>
      </c>
      <c r="C153" s="343">
        <f>'AM23.Entity Input'!F93</f>
        <v>0</v>
      </c>
      <c r="D153" s="343">
        <f>'AM23.Entity Input'!G93</f>
        <v>0</v>
      </c>
      <c r="E153" s="343">
        <f>'AM23.Entity Input'!P93</f>
        <v>0</v>
      </c>
      <c r="F153" s="343">
        <f>'AM23.Entity Input'!AD93</f>
        <v>0</v>
      </c>
      <c r="G153" s="343">
        <f>'AM23.Entity Input'!AN93</f>
        <v>0</v>
      </c>
      <c r="H153" s="353" t="str">
        <f>IFERROR( VLOOKUP($D153, 'AM23.Param'!$C$61:$Q$114, COLUMNS('AM23.Param'!$C$60:$G$60), FALSE), "N/A")</f>
        <v>N/A</v>
      </c>
      <c r="I153" s="360" t="str">
        <f>IFERROR( VLOOKUP($D153, 'AM23.Param'!$C$61:$Q$114, COLUMNS('AM23.Param'!$C$60:$H$60), FALSE), "N/A")</f>
        <v>N/A</v>
      </c>
      <c r="J153" s="344" t="str">
        <f t="shared" si="103"/>
        <v>N/A</v>
      </c>
      <c r="K153" s="361" t="str">
        <f t="shared" si="104"/>
        <v>N/A</v>
      </c>
      <c r="L153" s="356" t="str">
        <f>IFERROR( VLOOKUP($D153, 'AM23.Param'!$C$61:$Q$114, COLUMNS('AM23.Param'!$C$60:$I$60), FALSE), "N/A")</f>
        <v>N/A</v>
      </c>
      <c r="M153" s="344" t="str">
        <f t="shared" si="105"/>
        <v>N/A</v>
      </c>
      <c r="N153" s="366" t="str">
        <f t="shared" si="94"/>
        <v>N/A</v>
      </c>
      <c r="O153" s="360" t="str">
        <f>IFERROR( VLOOKUP($D153, 'AM23.Param'!$C$61:$Q$114, COLUMNS('AM23.Param'!$C$60:$J$60), FALSE), "N/A")</f>
        <v>N/A</v>
      </c>
      <c r="P153" s="344" t="str">
        <f t="shared" si="106"/>
        <v>N/A</v>
      </c>
      <c r="Q153" s="361" t="str">
        <f t="shared" si="95"/>
        <v>N/A</v>
      </c>
      <c r="R153" s="356" t="str">
        <f>IFERROR( VLOOKUP($D153, 'AM23.Param'!$C$61:$Q$114, COLUMNS('AM23.Param'!$C$60:$K$60), FALSE), "N/A")</f>
        <v>N/A</v>
      </c>
      <c r="S153" s="344" t="str">
        <f t="shared" si="107"/>
        <v>N/A</v>
      </c>
      <c r="T153" s="366">
        <f t="shared" si="96"/>
        <v>0</v>
      </c>
      <c r="U153" s="360" t="str">
        <f>IFERROR( VLOOKUP($D153, 'AM23.Param'!$C$61:$Q$114, COLUMNS('AM23.Param'!$C$60:$L$60), FALSE), "N/A")</f>
        <v>N/A</v>
      </c>
      <c r="V153" s="344" t="str">
        <f t="shared" si="108"/>
        <v>N/A</v>
      </c>
      <c r="W153" s="361" t="str">
        <f t="shared" si="97"/>
        <v>N/A</v>
      </c>
      <c r="X153" s="356" t="str">
        <f>IFERROR( VLOOKUP($D153, 'AM23.Param'!$C$61:$Q$114, COLUMNS('AM23.Param'!$C$60:$M$60), FALSE), "N/A")</f>
        <v>N/A</v>
      </c>
      <c r="Y153" s="344" t="str">
        <f t="shared" si="109"/>
        <v>N/A</v>
      </c>
      <c r="Z153" s="366">
        <f t="shared" si="98"/>
        <v>0</v>
      </c>
      <c r="AA153" s="360" t="str">
        <f>IFERROR( VLOOKUP($D153, 'AM23.Param'!$C$61:$Q$114, COLUMNS('AM23.Param'!$C$60:$N$60), FALSE), "N/A")</f>
        <v>N/A</v>
      </c>
      <c r="AB153" s="344" t="str">
        <f t="shared" si="110"/>
        <v>N/A</v>
      </c>
      <c r="AC153" s="366" t="str">
        <f t="shared" si="99"/>
        <v>N/A</v>
      </c>
      <c r="AD153" s="360" t="str">
        <f>IFERROR( VLOOKUP($D153, 'AM23.Param'!$C$61:$Q$114, COLUMNS('AM23.Param'!$C$60:$O$60), FALSE), "N/A")</f>
        <v>N/A</v>
      </c>
      <c r="AE153" s="344" t="str">
        <f t="shared" si="111"/>
        <v>N/A</v>
      </c>
      <c r="AF153" s="361" t="str">
        <f t="shared" si="100"/>
        <v>N/A</v>
      </c>
      <c r="AG153" s="356" t="str">
        <f>IFERROR( VLOOKUP($D153, 'AM23.Param'!$C$61:$Q$114, COLUMNS('AM23.Param'!$C$60:$P$60), FALSE), "N/A")</f>
        <v>N/A</v>
      </c>
      <c r="AH153" s="344" t="str">
        <f t="shared" si="112"/>
        <v>N/A</v>
      </c>
      <c r="AI153" s="361" t="str">
        <f t="shared" si="101"/>
        <v>N/A</v>
      </c>
    </row>
    <row r="154" spans="1:35" x14ac:dyDescent="0.2">
      <c r="A154" s="30">
        <f t="shared" si="102"/>
        <v>77</v>
      </c>
      <c r="B154" s="342">
        <f>'AM23.Entity Input'!D94</f>
        <v>0</v>
      </c>
      <c r="C154" s="343">
        <f>'AM23.Entity Input'!F94</f>
        <v>0</v>
      </c>
      <c r="D154" s="343">
        <f>'AM23.Entity Input'!G94</f>
        <v>0</v>
      </c>
      <c r="E154" s="343">
        <f>'AM23.Entity Input'!P94</f>
        <v>0</v>
      </c>
      <c r="F154" s="343">
        <f>'AM23.Entity Input'!AD94</f>
        <v>0</v>
      </c>
      <c r="G154" s="343">
        <f>'AM23.Entity Input'!AN94</f>
        <v>0</v>
      </c>
      <c r="H154" s="353" t="str">
        <f>IFERROR( VLOOKUP($D154, 'AM23.Param'!$C$61:$Q$114, COLUMNS('AM23.Param'!$C$60:$G$60), FALSE), "N/A")</f>
        <v>N/A</v>
      </c>
      <c r="I154" s="360" t="str">
        <f>IFERROR( VLOOKUP($D154, 'AM23.Param'!$C$61:$Q$114, COLUMNS('AM23.Param'!$C$60:$H$60), FALSE), "N/A")</f>
        <v>N/A</v>
      </c>
      <c r="J154" s="344" t="str">
        <f t="shared" si="103"/>
        <v>N/A</v>
      </c>
      <c r="K154" s="361" t="str">
        <f t="shared" si="104"/>
        <v>N/A</v>
      </c>
      <c r="L154" s="356" t="str">
        <f>IFERROR( VLOOKUP($D154, 'AM23.Param'!$C$61:$Q$114, COLUMNS('AM23.Param'!$C$60:$I$60), FALSE), "N/A")</f>
        <v>N/A</v>
      </c>
      <c r="M154" s="344" t="str">
        <f t="shared" si="105"/>
        <v>N/A</v>
      </c>
      <c r="N154" s="366" t="str">
        <f t="shared" si="94"/>
        <v>N/A</v>
      </c>
      <c r="O154" s="360" t="str">
        <f>IFERROR( VLOOKUP($D154, 'AM23.Param'!$C$61:$Q$114, COLUMNS('AM23.Param'!$C$60:$J$60), FALSE), "N/A")</f>
        <v>N/A</v>
      </c>
      <c r="P154" s="344" t="str">
        <f t="shared" si="106"/>
        <v>N/A</v>
      </c>
      <c r="Q154" s="361" t="str">
        <f t="shared" si="95"/>
        <v>N/A</v>
      </c>
      <c r="R154" s="356" t="str">
        <f>IFERROR( VLOOKUP($D154, 'AM23.Param'!$C$61:$Q$114, COLUMNS('AM23.Param'!$C$60:$K$60), FALSE), "N/A")</f>
        <v>N/A</v>
      </c>
      <c r="S154" s="344" t="str">
        <f t="shared" si="107"/>
        <v>N/A</v>
      </c>
      <c r="T154" s="366">
        <f t="shared" si="96"/>
        <v>0</v>
      </c>
      <c r="U154" s="360" t="str">
        <f>IFERROR( VLOOKUP($D154, 'AM23.Param'!$C$61:$Q$114, COLUMNS('AM23.Param'!$C$60:$L$60), FALSE), "N/A")</f>
        <v>N/A</v>
      </c>
      <c r="V154" s="344" t="str">
        <f t="shared" si="108"/>
        <v>N/A</v>
      </c>
      <c r="W154" s="361" t="str">
        <f t="shared" si="97"/>
        <v>N/A</v>
      </c>
      <c r="X154" s="356" t="str">
        <f>IFERROR( VLOOKUP($D154, 'AM23.Param'!$C$61:$Q$114, COLUMNS('AM23.Param'!$C$60:$M$60), FALSE), "N/A")</f>
        <v>N/A</v>
      </c>
      <c r="Y154" s="344" t="str">
        <f t="shared" si="109"/>
        <v>N/A</v>
      </c>
      <c r="Z154" s="366">
        <f t="shared" si="98"/>
        <v>0</v>
      </c>
      <c r="AA154" s="360" t="str">
        <f>IFERROR( VLOOKUP($D154, 'AM23.Param'!$C$61:$Q$114, COLUMNS('AM23.Param'!$C$60:$N$60), FALSE), "N/A")</f>
        <v>N/A</v>
      </c>
      <c r="AB154" s="344" t="str">
        <f t="shared" si="110"/>
        <v>N/A</v>
      </c>
      <c r="AC154" s="366" t="str">
        <f t="shared" si="99"/>
        <v>N/A</v>
      </c>
      <c r="AD154" s="360" t="str">
        <f>IFERROR( VLOOKUP($D154, 'AM23.Param'!$C$61:$Q$114, COLUMNS('AM23.Param'!$C$60:$O$60), FALSE), "N/A")</f>
        <v>N/A</v>
      </c>
      <c r="AE154" s="344" t="str">
        <f t="shared" si="111"/>
        <v>N/A</v>
      </c>
      <c r="AF154" s="361" t="str">
        <f t="shared" si="100"/>
        <v>N/A</v>
      </c>
      <c r="AG154" s="356" t="str">
        <f>IFERROR( VLOOKUP($D154, 'AM23.Param'!$C$61:$Q$114, COLUMNS('AM23.Param'!$C$60:$P$60), FALSE), "N/A")</f>
        <v>N/A</v>
      </c>
      <c r="AH154" s="344" t="str">
        <f t="shared" si="112"/>
        <v>N/A</v>
      </c>
      <c r="AI154" s="361" t="str">
        <f t="shared" si="101"/>
        <v>N/A</v>
      </c>
    </row>
    <row r="155" spans="1:35" x14ac:dyDescent="0.2">
      <c r="A155" s="30">
        <f t="shared" si="102"/>
        <v>78</v>
      </c>
      <c r="B155" s="342">
        <f>'AM23.Entity Input'!D95</f>
        <v>0</v>
      </c>
      <c r="C155" s="343">
        <f>'AM23.Entity Input'!F95</f>
        <v>0</v>
      </c>
      <c r="D155" s="343">
        <f>'AM23.Entity Input'!G95</f>
        <v>0</v>
      </c>
      <c r="E155" s="343">
        <f>'AM23.Entity Input'!P95</f>
        <v>0</v>
      </c>
      <c r="F155" s="343">
        <f>'AM23.Entity Input'!AD95</f>
        <v>0</v>
      </c>
      <c r="G155" s="343">
        <f>'AM23.Entity Input'!AN95</f>
        <v>0</v>
      </c>
      <c r="H155" s="353" t="str">
        <f>IFERROR( VLOOKUP($D155, 'AM23.Param'!$C$61:$Q$114, COLUMNS('AM23.Param'!$C$60:$G$60), FALSE), "N/A")</f>
        <v>N/A</v>
      </c>
      <c r="I155" s="360" t="str">
        <f>IFERROR( VLOOKUP($D155, 'AM23.Param'!$C$61:$Q$114, COLUMNS('AM23.Param'!$C$60:$H$60), FALSE), "N/A")</f>
        <v>N/A</v>
      </c>
      <c r="J155" s="344" t="str">
        <f t="shared" si="103"/>
        <v>N/A</v>
      </c>
      <c r="K155" s="361" t="str">
        <f t="shared" si="104"/>
        <v>N/A</v>
      </c>
      <c r="L155" s="356" t="str">
        <f>IFERROR( VLOOKUP($D155, 'AM23.Param'!$C$61:$Q$114, COLUMNS('AM23.Param'!$C$60:$I$60), FALSE), "N/A")</f>
        <v>N/A</v>
      </c>
      <c r="M155" s="344" t="str">
        <f t="shared" si="105"/>
        <v>N/A</v>
      </c>
      <c r="N155" s="366" t="str">
        <f t="shared" si="94"/>
        <v>N/A</v>
      </c>
      <c r="O155" s="360" t="str">
        <f>IFERROR( VLOOKUP($D155, 'AM23.Param'!$C$61:$Q$114, COLUMNS('AM23.Param'!$C$60:$J$60), FALSE), "N/A")</f>
        <v>N/A</v>
      </c>
      <c r="P155" s="344" t="str">
        <f t="shared" si="106"/>
        <v>N/A</v>
      </c>
      <c r="Q155" s="361" t="str">
        <f t="shared" si="95"/>
        <v>N/A</v>
      </c>
      <c r="R155" s="356" t="str">
        <f>IFERROR( VLOOKUP($D155, 'AM23.Param'!$C$61:$Q$114, COLUMNS('AM23.Param'!$C$60:$K$60), FALSE), "N/A")</f>
        <v>N/A</v>
      </c>
      <c r="S155" s="344" t="str">
        <f t="shared" si="107"/>
        <v>N/A</v>
      </c>
      <c r="T155" s="366">
        <f t="shared" si="96"/>
        <v>0</v>
      </c>
      <c r="U155" s="360" t="str">
        <f>IFERROR( VLOOKUP($D155, 'AM23.Param'!$C$61:$Q$114, COLUMNS('AM23.Param'!$C$60:$L$60), FALSE), "N/A")</f>
        <v>N/A</v>
      </c>
      <c r="V155" s="344" t="str">
        <f t="shared" si="108"/>
        <v>N/A</v>
      </c>
      <c r="W155" s="361" t="str">
        <f t="shared" si="97"/>
        <v>N/A</v>
      </c>
      <c r="X155" s="356" t="str">
        <f>IFERROR( VLOOKUP($D155, 'AM23.Param'!$C$61:$Q$114, COLUMNS('AM23.Param'!$C$60:$M$60), FALSE), "N/A")</f>
        <v>N/A</v>
      </c>
      <c r="Y155" s="344" t="str">
        <f t="shared" si="109"/>
        <v>N/A</v>
      </c>
      <c r="Z155" s="366">
        <f t="shared" si="98"/>
        <v>0</v>
      </c>
      <c r="AA155" s="360" t="str">
        <f>IFERROR( VLOOKUP($D155, 'AM23.Param'!$C$61:$Q$114, COLUMNS('AM23.Param'!$C$60:$N$60), FALSE), "N/A")</f>
        <v>N/A</v>
      </c>
      <c r="AB155" s="344" t="str">
        <f t="shared" si="110"/>
        <v>N/A</v>
      </c>
      <c r="AC155" s="366" t="str">
        <f t="shared" si="99"/>
        <v>N/A</v>
      </c>
      <c r="AD155" s="360" t="str">
        <f>IFERROR( VLOOKUP($D155, 'AM23.Param'!$C$61:$Q$114, COLUMNS('AM23.Param'!$C$60:$O$60), FALSE), "N/A")</f>
        <v>N/A</v>
      </c>
      <c r="AE155" s="344" t="str">
        <f t="shared" si="111"/>
        <v>N/A</v>
      </c>
      <c r="AF155" s="361" t="str">
        <f t="shared" si="100"/>
        <v>N/A</v>
      </c>
      <c r="AG155" s="356" t="str">
        <f>IFERROR( VLOOKUP($D155, 'AM23.Param'!$C$61:$Q$114, COLUMNS('AM23.Param'!$C$60:$P$60), FALSE), "N/A")</f>
        <v>N/A</v>
      </c>
      <c r="AH155" s="344" t="str">
        <f t="shared" si="112"/>
        <v>N/A</v>
      </c>
      <c r="AI155" s="361" t="str">
        <f t="shared" si="101"/>
        <v>N/A</v>
      </c>
    </row>
    <row r="156" spans="1:35" x14ac:dyDescent="0.2">
      <c r="A156" s="30">
        <f t="shared" si="102"/>
        <v>79</v>
      </c>
      <c r="B156" s="342">
        <f>'AM23.Entity Input'!D96</f>
        <v>0</v>
      </c>
      <c r="C156" s="343">
        <f>'AM23.Entity Input'!F96</f>
        <v>0</v>
      </c>
      <c r="D156" s="343">
        <f>'AM23.Entity Input'!G96</f>
        <v>0</v>
      </c>
      <c r="E156" s="343">
        <f>'AM23.Entity Input'!P96</f>
        <v>0</v>
      </c>
      <c r="F156" s="343">
        <f>'AM23.Entity Input'!AD96</f>
        <v>0</v>
      </c>
      <c r="G156" s="343">
        <f>'AM23.Entity Input'!AN96</f>
        <v>0</v>
      </c>
      <c r="H156" s="353" t="str">
        <f>IFERROR( VLOOKUP($D156, 'AM23.Param'!$C$61:$Q$114, COLUMNS('AM23.Param'!$C$60:$G$60), FALSE), "N/A")</f>
        <v>N/A</v>
      </c>
      <c r="I156" s="360" t="str">
        <f>IFERROR( VLOOKUP($D156, 'AM23.Param'!$C$61:$Q$114, COLUMNS('AM23.Param'!$C$60:$H$60), FALSE), "N/A")</f>
        <v>N/A</v>
      </c>
      <c r="J156" s="344" t="str">
        <f t="shared" si="103"/>
        <v>N/A</v>
      </c>
      <c r="K156" s="361" t="str">
        <f t="shared" si="104"/>
        <v>N/A</v>
      </c>
      <c r="L156" s="356" t="str">
        <f>IFERROR( VLOOKUP($D156, 'AM23.Param'!$C$61:$Q$114, COLUMNS('AM23.Param'!$C$60:$I$60), FALSE), "N/A")</f>
        <v>N/A</v>
      </c>
      <c r="M156" s="344" t="str">
        <f t="shared" si="105"/>
        <v>N/A</v>
      </c>
      <c r="N156" s="366" t="str">
        <f t="shared" si="94"/>
        <v>N/A</v>
      </c>
      <c r="O156" s="360" t="str">
        <f>IFERROR( VLOOKUP($D156, 'AM23.Param'!$C$61:$Q$114, COLUMNS('AM23.Param'!$C$60:$J$60), FALSE), "N/A")</f>
        <v>N/A</v>
      </c>
      <c r="P156" s="344" t="str">
        <f t="shared" si="106"/>
        <v>N/A</v>
      </c>
      <c r="Q156" s="361" t="str">
        <f t="shared" si="95"/>
        <v>N/A</v>
      </c>
      <c r="R156" s="356" t="str">
        <f>IFERROR( VLOOKUP($D156, 'AM23.Param'!$C$61:$Q$114, COLUMNS('AM23.Param'!$C$60:$K$60), FALSE), "N/A")</f>
        <v>N/A</v>
      </c>
      <c r="S156" s="344" t="str">
        <f t="shared" si="107"/>
        <v>N/A</v>
      </c>
      <c r="T156" s="366">
        <f t="shared" si="96"/>
        <v>0</v>
      </c>
      <c r="U156" s="360" t="str">
        <f>IFERROR( VLOOKUP($D156, 'AM23.Param'!$C$61:$Q$114, COLUMNS('AM23.Param'!$C$60:$L$60), FALSE), "N/A")</f>
        <v>N/A</v>
      </c>
      <c r="V156" s="344" t="str">
        <f t="shared" si="108"/>
        <v>N/A</v>
      </c>
      <c r="W156" s="361" t="str">
        <f t="shared" si="97"/>
        <v>N/A</v>
      </c>
      <c r="X156" s="356" t="str">
        <f>IFERROR( VLOOKUP($D156, 'AM23.Param'!$C$61:$Q$114, COLUMNS('AM23.Param'!$C$60:$M$60), FALSE), "N/A")</f>
        <v>N/A</v>
      </c>
      <c r="Y156" s="344" t="str">
        <f t="shared" si="109"/>
        <v>N/A</v>
      </c>
      <c r="Z156" s="366">
        <f t="shared" si="98"/>
        <v>0</v>
      </c>
      <c r="AA156" s="360" t="str">
        <f>IFERROR( VLOOKUP($D156, 'AM23.Param'!$C$61:$Q$114, COLUMNS('AM23.Param'!$C$60:$N$60), FALSE), "N/A")</f>
        <v>N/A</v>
      </c>
      <c r="AB156" s="344" t="str">
        <f t="shared" si="110"/>
        <v>N/A</v>
      </c>
      <c r="AC156" s="366" t="str">
        <f t="shared" si="99"/>
        <v>N/A</v>
      </c>
      <c r="AD156" s="360" t="str">
        <f>IFERROR( VLOOKUP($D156, 'AM23.Param'!$C$61:$Q$114, COLUMNS('AM23.Param'!$C$60:$O$60), FALSE), "N/A")</f>
        <v>N/A</v>
      </c>
      <c r="AE156" s="344" t="str">
        <f t="shared" si="111"/>
        <v>N/A</v>
      </c>
      <c r="AF156" s="361" t="str">
        <f t="shared" si="100"/>
        <v>N/A</v>
      </c>
      <c r="AG156" s="356" t="str">
        <f>IFERROR( VLOOKUP($D156, 'AM23.Param'!$C$61:$Q$114, COLUMNS('AM23.Param'!$C$60:$P$60), FALSE), "N/A")</f>
        <v>N/A</v>
      </c>
      <c r="AH156" s="344" t="str">
        <f t="shared" si="112"/>
        <v>N/A</v>
      </c>
      <c r="AI156" s="361" t="str">
        <f t="shared" si="101"/>
        <v>N/A</v>
      </c>
    </row>
    <row r="157" spans="1:35" x14ac:dyDescent="0.2">
      <c r="A157" s="30">
        <f t="shared" si="102"/>
        <v>80</v>
      </c>
      <c r="B157" s="342">
        <f>'AM23.Entity Input'!D97</f>
        <v>0</v>
      </c>
      <c r="C157" s="343">
        <f>'AM23.Entity Input'!F97</f>
        <v>0</v>
      </c>
      <c r="D157" s="343">
        <f>'AM23.Entity Input'!G97</f>
        <v>0</v>
      </c>
      <c r="E157" s="343">
        <f>'AM23.Entity Input'!P97</f>
        <v>0</v>
      </c>
      <c r="F157" s="343">
        <f>'AM23.Entity Input'!AD97</f>
        <v>0</v>
      </c>
      <c r="G157" s="343">
        <f>'AM23.Entity Input'!AN97</f>
        <v>0</v>
      </c>
      <c r="H157" s="353" t="str">
        <f>IFERROR( VLOOKUP($D157, 'AM23.Param'!$C$61:$Q$114, COLUMNS('AM23.Param'!$C$60:$G$60), FALSE), "N/A")</f>
        <v>N/A</v>
      </c>
      <c r="I157" s="360" t="str">
        <f>IFERROR( VLOOKUP($D157, 'AM23.Param'!$C$61:$Q$114, COLUMNS('AM23.Param'!$C$60:$H$60), FALSE), "N/A")</f>
        <v>N/A</v>
      </c>
      <c r="J157" s="344" t="str">
        <f t="shared" si="103"/>
        <v>N/A</v>
      </c>
      <c r="K157" s="361" t="str">
        <f t="shared" si="104"/>
        <v>N/A</v>
      </c>
      <c r="L157" s="356" t="str">
        <f>IFERROR( VLOOKUP($D157, 'AM23.Param'!$C$61:$Q$114, COLUMNS('AM23.Param'!$C$60:$I$60), FALSE), "N/A")</f>
        <v>N/A</v>
      </c>
      <c r="M157" s="344" t="str">
        <f t="shared" si="105"/>
        <v>N/A</v>
      </c>
      <c r="N157" s="366" t="str">
        <f t="shared" si="94"/>
        <v>N/A</v>
      </c>
      <c r="O157" s="360" t="str">
        <f>IFERROR( VLOOKUP($D157, 'AM23.Param'!$C$61:$Q$114, COLUMNS('AM23.Param'!$C$60:$J$60), FALSE), "N/A")</f>
        <v>N/A</v>
      </c>
      <c r="P157" s="344" t="str">
        <f t="shared" si="106"/>
        <v>N/A</v>
      </c>
      <c r="Q157" s="361" t="str">
        <f t="shared" si="95"/>
        <v>N/A</v>
      </c>
      <c r="R157" s="356" t="str">
        <f>IFERROR( VLOOKUP($D157, 'AM23.Param'!$C$61:$Q$114, COLUMNS('AM23.Param'!$C$60:$K$60), FALSE), "N/A")</f>
        <v>N/A</v>
      </c>
      <c r="S157" s="344" t="str">
        <f t="shared" si="107"/>
        <v>N/A</v>
      </c>
      <c r="T157" s="366">
        <f t="shared" si="96"/>
        <v>0</v>
      </c>
      <c r="U157" s="360" t="str">
        <f>IFERROR( VLOOKUP($D157, 'AM23.Param'!$C$61:$Q$114, COLUMNS('AM23.Param'!$C$60:$L$60), FALSE), "N/A")</f>
        <v>N/A</v>
      </c>
      <c r="V157" s="344" t="str">
        <f t="shared" si="108"/>
        <v>N/A</v>
      </c>
      <c r="W157" s="361" t="str">
        <f t="shared" si="97"/>
        <v>N/A</v>
      </c>
      <c r="X157" s="356" t="str">
        <f>IFERROR( VLOOKUP($D157, 'AM23.Param'!$C$61:$Q$114, COLUMNS('AM23.Param'!$C$60:$M$60), FALSE), "N/A")</f>
        <v>N/A</v>
      </c>
      <c r="Y157" s="344" t="str">
        <f t="shared" si="109"/>
        <v>N/A</v>
      </c>
      <c r="Z157" s="366">
        <f t="shared" si="98"/>
        <v>0</v>
      </c>
      <c r="AA157" s="360" t="str">
        <f>IFERROR( VLOOKUP($D157, 'AM23.Param'!$C$61:$Q$114, COLUMNS('AM23.Param'!$C$60:$N$60), FALSE), "N/A")</f>
        <v>N/A</v>
      </c>
      <c r="AB157" s="344" t="str">
        <f t="shared" si="110"/>
        <v>N/A</v>
      </c>
      <c r="AC157" s="366" t="str">
        <f t="shared" si="99"/>
        <v>N/A</v>
      </c>
      <c r="AD157" s="360" t="str">
        <f>IFERROR( VLOOKUP($D157, 'AM23.Param'!$C$61:$Q$114, COLUMNS('AM23.Param'!$C$60:$O$60), FALSE), "N/A")</f>
        <v>N/A</v>
      </c>
      <c r="AE157" s="344" t="str">
        <f t="shared" si="111"/>
        <v>N/A</v>
      </c>
      <c r="AF157" s="361" t="str">
        <f t="shared" si="100"/>
        <v>N/A</v>
      </c>
      <c r="AG157" s="356" t="str">
        <f>IFERROR( VLOOKUP($D157, 'AM23.Param'!$C$61:$Q$114, COLUMNS('AM23.Param'!$C$60:$P$60), FALSE), "N/A")</f>
        <v>N/A</v>
      </c>
      <c r="AH157" s="344" t="str">
        <f t="shared" si="112"/>
        <v>N/A</v>
      </c>
      <c r="AI157" s="361" t="str">
        <f t="shared" si="101"/>
        <v>N/A</v>
      </c>
    </row>
    <row r="158" spans="1:35" x14ac:dyDescent="0.2">
      <c r="A158" s="30">
        <f t="shared" si="102"/>
        <v>81</v>
      </c>
      <c r="B158" s="342">
        <f>'AM23.Entity Input'!D98</f>
        <v>0</v>
      </c>
      <c r="C158" s="343">
        <f>'AM23.Entity Input'!F98</f>
        <v>0</v>
      </c>
      <c r="D158" s="343">
        <f>'AM23.Entity Input'!G98</f>
        <v>0</v>
      </c>
      <c r="E158" s="343">
        <f>'AM23.Entity Input'!P98</f>
        <v>0</v>
      </c>
      <c r="F158" s="343">
        <f>'AM23.Entity Input'!AD98</f>
        <v>0</v>
      </c>
      <c r="G158" s="343">
        <f>'AM23.Entity Input'!AN98</f>
        <v>0</v>
      </c>
      <c r="H158" s="353" t="str">
        <f>IFERROR( VLOOKUP($D158, 'AM23.Param'!$C$61:$Q$114, COLUMNS('AM23.Param'!$C$60:$G$60), FALSE), "N/A")</f>
        <v>N/A</v>
      </c>
      <c r="I158" s="360" t="str">
        <f>IFERROR( VLOOKUP($D158, 'AM23.Param'!$C$61:$Q$114, COLUMNS('AM23.Param'!$C$60:$H$60), FALSE), "N/A")</f>
        <v>N/A</v>
      </c>
      <c r="J158" s="344" t="str">
        <f t="shared" si="103"/>
        <v>N/A</v>
      </c>
      <c r="K158" s="361" t="str">
        <f t="shared" si="104"/>
        <v>N/A</v>
      </c>
      <c r="L158" s="356" t="str">
        <f>IFERROR( VLOOKUP($D158, 'AM23.Param'!$C$61:$Q$114, COLUMNS('AM23.Param'!$C$60:$I$60), FALSE), "N/A")</f>
        <v>N/A</v>
      </c>
      <c r="M158" s="344" t="str">
        <f t="shared" si="105"/>
        <v>N/A</v>
      </c>
      <c r="N158" s="366" t="str">
        <f t="shared" si="94"/>
        <v>N/A</v>
      </c>
      <c r="O158" s="360" t="str">
        <f>IFERROR( VLOOKUP($D158, 'AM23.Param'!$C$61:$Q$114, COLUMNS('AM23.Param'!$C$60:$J$60), FALSE), "N/A")</f>
        <v>N/A</v>
      </c>
      <c r="P158" s="344" t="str">
        <f t="shared" si="106"/>
        <v>N/A</v>
      </c>
      <c r="Q158" s="361" t="str">
        <f t="shared" si="95"/>
        <v>N/A</v>
      </c>
      <c r="R158" s="356" t="str">
        <f>IFERROR( VLOOKUP($D158, 'AM23.Param'!$C$61:$Q$114, COLUMNS('AM23.Param'!$C$60:$K$60), FALSE), "N/A")</f>
        <v>N/A</v>
      </c>
      <c r="S158" s="344" t="str">
        <f t="shared" si="107"/>
        <v>N/A</v>
      </c>
      <c r="T158" s="366">
        <f t="shared" si="96"/>
        <v>0</v>
      </c>
      <c r="U158" s="360" t="str">
        <f>IFERROR( VLOOKUP($D158, 'AM23.Param'!$C$61:$Q$114, COLUMNS('AM23.Param'!$C$60:$L$60), FALSE), "N/A")</f>
        <v>N/A</v>
      </c>
      <c r="V158" s="344" t="str">
        <f t="shared" si="108"/>
        <v>N/A</v>
      </c>
      <c r="W158" s="361" t="str">
        <f t="shared" si="97"/>
        <v>N/A</v>
      </c>
      <c r="X158" s="356" t="str">
        <f>IFERROR( VLOOKUP($D158, 'AM23.Param'!$C$61:$Q$114, COLUMNS('AM23.Param'!$C$60:$M$60), FALSE), "N/A")</f>
        <v>N/A</v>
      </c>
      <c r="Y158" s="344" t="str">
        <f t="shared" si="109"/>
        <v>N/A</v>
      </c>
      <c r="Z158" s="366">
        <f t="shared" si="98"/>
        <v>0</v>
      </c>
      <c r="AA158" s="360" t="str">
        <f>IFERROR( VLOOKUP($D158, 'AM23.Param'!$C$61:$Q$114, COLUMNS('AM23.Param'!$C$60:$N$60), FALSE), "N/A")</f>
        <v>N/A</v>
      </c>
      <c r="AB158" s="344" t="str">
        <f t="shared" si="110"/>
        <v>N/A</v>
      </c>
      <c r="AC158" s="366" t="str">
        <f t="shared" si="99"/>
        <v>N/A</v>
      </c>
      <c r="AD158" s="360" t="str">
        <f>IFERROR( VLOOKUP($D158, 'AM23.Param'!$C$61:$Q$114, COLUMNS('AM23.Param'!$C$60:$O$60), FALSE), "N/A")</f>
        <v>N/A</v>
      </c>
      <c r="AE158" s="344" t="str">
        <f t="shared" si="111"/>
        <v>N/A</v>
      </c>
      <c r="AF158" s="361" t="str">
        <f t="shared" si="100"/>
        <v>N/A</v>
      </c>
      <c r="AG158" s="356" t="str">
        <f>IFERROR( VLOOKUP($D158, 'AM23.Param'!$C$61:$Q$114, COLUMNS('AM23.Param'!$C$60:$P$60), FALSE), "N/A")</f>
        <v>N/A</v>
      </c>
      <c r="AH158" s="344" t="str">
        <f t="shared" si="112"/>
        <v>N/A</v>
      </c>
      <c r="AI158" s="361" t="str">
        <f t="shared" si="101"/>
        <v>N/A</v>
      </c>
    </row>
    <row r="159" spans="1:35" x14ac:dyDescent="0.2">
      <c r="A159" s="30">
        <f t="shared" si="102"/>
        <v>82</v>
      </c>
      <c r="B159" s="342">
        <f>'AM23.Entity Input'!D99</f>
        <v>0</v>
      </c>
      <c r="C159" s="343">
        <f>'AM23.Entity Input'!F99</f>
        <v>0</v>
      </c>
      <c r="D159" s="343">
        <f>'AM23.Entity Input'!G99</f>
        <v>0</v>
      </c>
      <c r="E159" s="343">
        <f>'AM23.Entity Input'!P99</f>
        <v>0</v>
      </c>
      <c r="F159" s="343">
        <f>'AM23.Entity Input'!AD99</f>
        <v>0</v>
      </c>
      <c r="G159" s="343">
        <f>'AM23.Entity Input'!AN99</f>
        <v>0</v>
      </c>
      <c r="H159" s="353" t="str">
        <f>IFERROR( VLOOKUP($D159, 'AM23.Param'!$C$61:$Q$114, COLUMNS('AM23.Param'!$C$60:$G$60), FALSE), "N/A")</f>
        <v>N/A</v>
      </c>
      <c r="I159" s="360" t="str">
        <f>IFERROR( VLOOKUP($D159, 'AM23.Param'!$C$61:$Q$114, COLUMNS('AM23.Param'!$C$60:$H$60), FALSE), "N/A")</f>
        <v>N/A</v>
      </c>
      <c r="J159" s="344" t="str">
        <f t="shared" si="103"/>
        <v>N/A</v>
      </c>
      <c r="K159" s="361" t="str">
        <f t="shared" si="104"/>
        <v>N/A</v>
      </c>
      <c r="L159" s="356" t="str">
        <f>IFERROR( VLOOKUP($D159, 'AM23.Param'!$C$61:$Q$114, COLUMNS('AM23.Param'!$C$60:$I$60), FALSE), "N/A")</f>
        <v>N/A</v>
      </c>
      <c r="M159" s="344" t="str">
        <f t="shared" si="105"/>
        <v>N/A</v>
      </c>
      <c r="N159" s="366" t="str">
        <f t="shared" si="94"/>
        <v>N/A</v>
      </c>
      <c r="O159" s="360" t="str">
        <f>IFERROR( VLOOKUP($D159, 'AM23.Param'!$C$61:$Q$114, COLUMNS('AM23.Param'!$C$60:$J$60), FALSE), "N/A")</f>
        <v>N/A</v>
      </c>
      <c r="P159" s="344" t="str">
        <f t="shared" si="106"/>
        <v>N/A</v>
      </c>
      <c r="Q159" s="361" t="str">
        <f t="shared" si="95"/>
        <v>N/A</v>
      </c>
      <c r="R159" s="356" t="str">
        <f>IFERROR( VLOOKUP($D159, 'AM23.Param'!$C$61:$Q$114, COLUMNS('AM23.Param'!$C$60:$K$60), FALSE), "N/A")</f>
        <v>N/A</v>
      </c>
      <c r="S159" s="344" t="str">
        <f t="shared" si="107"/>
        <v>N/A</v>
      </c>
      <c r="T159" s="366">
        <f t="shared" si="96"/>
        <v>0</v>
      </c>
      <c r="U159" s="360" t="str">
        <f>IFERROR( VLOOKUP($D159, 'AM23.Param'!$C$61:$Q$114, COLUMNS('AM23.Param'!$C$60:$L$60), FALSE), "N/A")</f>
        <v>N/A</v>
      </c>
      <c r="V159" s="344" t="str">
        <f t="shared" si="108"/>
        <v>N/A</v>
      </c>
      <c r="W159" s="361" t="str">
        <f t="shared" si="97"/>
        <v>N/A</v>
      </c>
      <c r="X159" s="356" t="str">
        <f>IFERROR( VLOOKUP($D159, 'AM23.Param'!$C$61:$Q$114, COLUMNS('AM23.Param'!$C$60:$M$60), FALSE), "N/A")</f>
        <v>N/A</v>
      </c>
      <c r="Y159" s="344" t="str">
        <f t="shared" si="109"/>
        <v>N/A</v>
      </c>
      <c r="Z159" s="366">
        <f t="shared" si="98"/>
        <v>0</v>
      </c>
      <c r="AA159" s="360" t="str">
        <f>IFERROR( VLOOKUP($D159, 'AM23.Param'!$C$61:$Q$114, COLUMNS('AM23.Param'!$C$60:$N$60), FALSE), "N/A")</f>
        <v>N/A</v>
      </c>
      <c r="AB159" s="344" t="str">
        <f t="shared" si="110"/>
        <v>N/A</v>
      </c>
      <c r="AC159" s="366" t="str">
        <f t="shared" si="99"/>
        <v>N/A</v>
      </c>
      <c r="AD159" s="360" t="str">
        <f>IFERROR( VLOOKUP($D159, 'AM23.Param'!$C$61:$Q$114, COLUMNS('AM23.Param'!$C$60:$O$60), FALSE), "N/A")</f>
        <v>N/A</v>
      </c>
      <c r="AE159" s="344" t="str">
        <f t="shared" si="111"/>
        <v>N/A</v>
      </c>
      <c r="AF159" s="361" t="str">
        <f t="shared" si="100"/>
        <v>N/A</v>
      </c>
      <c r="AG159" s="356" t="str">
        <f>IFERROR( VLOOKUP($D159, 'AM23.Param'!$C$61:$Q$114, COLUMNS('AM23.Param'!$C$60:$P$60), FALSE), "N/A")</f>
        <v>N/A</v>
      </c>
      <c r="AH159" s="344" t="str">
        <f t="shared" si="112"/>
        <v>N/A</v>
      </c>
      <c r="AI159" s="361" t="str">
        <f t="shared" si="101"/>
        <v>N/A</v>
      </c>
    </row>
    <row r="160" spans="1:35" x14ac:dyDescent="0.2">
      <c r="A160" s="30">
        <f t="shared" si="102"/>
        <v>83</v>
      </c>
      <c r="B160" s="342">
        <f>'AM23.Entity Input'!D100</f>
        <v>0</v>
      </c>
      <c r="C160" s="343">
        <f>'AM23.Entity Input'!F100</f>
        <v>0</v>
      </c>
      <c r="D160" s="343">
        <f>'AM23.Entity Input'!G100</f>
        <v>0</v>
      </c>
      <c r="E160" s="343">
        <f>'AM23.Entity Input'!P100</f>
        <v>0</v>
      </c>
      <c r="F160" s="343">
        <f>'AM23.Entity Input'!AD100</f>
        <v>0</v>
      </c>
      <c r="G160" s="343">
        <f>'AM23.Entity Input'!AN100</f>
        <v>0</v>
      </c>
      <c r="H160" s="353" t="str">
        <f>IFERROR( VLOOKUP($D160, 'AM23.Param'!$C$61:$Q$114, COLUMNS('AM23.Param'!$C$60:$G$60), FALSE), "N/A")</f>
        <v>N/A</v>
      </c>
      <c r="I160" s="360" t="str">
        <f>IFERROR( VLOOKUP($D160, 'AM23.Param'!$C$61:$Q$114, COLUMNS('AM23.Param'!$C$60:$H$60), FALSE), "N/A")</f>
        <v>N/A</v>
      </c>
      <c r="J160" s="344" t="str">
        <f t="shared" si="103"/>
        <v>N/A</v>
      </c>
      <c r="K160" s="361" t="str">
        <f t="shared" si="104"/>
        <v>N/A</v>
      </c>
      <c r="L160" s="356" t="str">
        <f>IFERROR( VLOOKUP($D160, 'AM23.Param'!$C$61:$Q$114, COLUMNS('AM23.Param'!$C$60:$I$60), FALSE), "N/A")</f>
        <v>N/A</v>
      </c>
      <c r="M160" s="344" t="str">
        <f t="shared" si="105"/>
        <v>N/A</v>
      </c>
      <c r="N160" s="366" t="str">
        <f t="shared" si="94"/>
        <v>N/A</v>
      </c>
      <c r="O160" s="360" t="str">
        <f>IFERROR( VLOOKUP($D160, 'AM23.Param'!$C$61:$Q$114, COLUMNS('AM23.Param'!$C$60:$J$60), FALSE), "N/A")</f>
        <v>N/A</v>
      </c>
      <c r="P160" s="344" t="str">
        <f t="shared" si="106"/>
        <v>N/A</v>
      </c>
      <c r="Q160" s="361" t="str">
        <f t="shared" si="95"/>
        <v>N/A</v>
      </c>
      <c r="R160" s="356" t="str">
        <f>IFERROR( VLOOKUP($D160, 'AM23.Param'!$C$61:$Q$114, COLUMNS('AM23.Param'!$C$60:$K$60), FALSE), "N/A")</f>
        <v>N/A</v>
      </c>
      <c r="S160" s="344" t="str">
        <f t="shared" si="107"/>
        <v>N/A</v>
      </c>
      <c r="T160" s="366">
        <f t="shared" si="96"/>
        <v>0</v>
      </c>
      <c r="U160" s="360" t="str">
        <f>IFERROR( VLOOKUP($D160, 'AM23.Param'!$C$61:$Q$114, COLUMNS('AM23.Param'!$C$60:$L$60), FALSE), "N/A")</f>
        <v>N/A</v>
      </c>
      <c r="V160" s="344" t="str">
        <f t="shared" si="108"/>
        <v>N/A</v>
      </c>
      <c r="W160" s="361" t="str">
        <f t="shared" si="97"/>
        <v>N/A</v>
      </c>
      <c r="X160" s="356" t="str">
        <f>IFERROR( VLOOKUP($D160, 'AM23.Param'!$C$61:$Q$114, COLUMNS('AM23.Param'!$C$60:$M$60), FALSE), "N/A")</f>
        <v>N/A</v>
      </c>
      <c r="Y160" s="344" t="str">
        <f t="shared" si="109"/>
        <v>N/A</v>
      </c>
      <c r="Z160" s="366">
        <f t="shared" si="98"/>
        <v>0</v>
      </c>
      <c r="AA160" s="360" t="str">
        <f>IFERROR( VLOOKUP($D160, 'AM23.Param'!$C$61:$Q$114, COLUMNS('AM23.Param'!$C$60:$N$60), FALSE), "N/A")</f>
        <v>N/A</v>
      </c>
      <c r="AB160" s="344" t="str">
        <f t="shared" si="110"/>
        <v>N/A</v>
      </c>
      <c r="AC160" s="366" t="str">
        <f t="shared" si="99"/>
        <v>N/A</v>
      </c>
      <c r="AD160" s="360" t="str">
        <f>IFERROR( VLOOKUP($D160, 'AM23.Param'!$C$61:$Q$114, COLUMNS('AM23.Param'!$C$60:$O$60), FALSE), "N/A")</f>
        <v>N/A</v>
      </c>
      <c r="AE160" s="344" t="str">
        <f t="shared" si="111"/>
        <v>N/A</v>
      </c>
      <c r="AF160" s="361" t="str">
        <f t="shared" si="100"/>
        <v>N/A</v>
      </c>
      <c r="AG160" s="356" t="str">
        <f>IFERROR( VLOOKUP($D160, 'AM23.Param'!$C$61:$Q$114, COLUMNS('AM23.Param'!$C$60:$P$60), FALSE), "N/A")</f>
        <v>N/A</v>
      </c>
      <c r="AH160" s="344" t="str">
        <f t="shared" si="112"/>
        <v>N/A</v>
      </c>
      <c r="AI160" s="361" t="str">
        <f t="shared" si="101"/>
        <v>N/A</v>
      </c>
    </row>
    <row r="161" spans="1:35" x14ac:dyDescent="0.2">
      <c r="A161" s="30">
        <f t="shared" si="102"/>
        <v>84</v>
      </c>
      <c r="B161" s="342">
        <f>'AM23.Entity Input'!D101</f>
        <v>0</v>
      </c>
      <c r="C161" s="343">
        <f>'AM23.Entity Input'!F101</f>
        <v>0</v>
      </c>
      <c r="D161" s="343">
        <f>'AM23.Entity Input'!G101</f>
        <v>0</v>
      </c>
      <c r="E161" s="343">
        <f>'AM23.Entity Input'!P101</f>
        <v>0</v>
      </c>
      <c r="F161" s="343">
        <f>'AM23.Entity Input'!AD101</f>
        <v>0</v>
      </c>
      <c r="G161" s="343">
        <f>'AM23.Entity Input'!AN101</f>
        <v>0</v>
      </c>
      <c r="H161" s="353" t="str">
        <f>IFERROR( VLOOKUP($D161, 'AM23.Param'!$C$61:$Q$114, COLUMNS('AM23.Param'!$C$60:$G$60), FALSE), "N/A")</f>
        <v>N/A</v>
      </c>
      <c r="I161" s="360" t="str">
        <f>IFERROR( VLOOKUP($D161, 'AM23.Param'!$C$61:$Q$114, COLUMNS('AM23.Param'!$C$60:$H$60), FALSE), "N/A")</f>
        <v>N/A</v>
      </c>
      <c r="J161" s="344" t="str">
        <f t="shared" si="103"/>
        <v>N/A</v>
      </c>
      <c r="K161" s="361" t="str">
        <f t="shared" si="104"/>
        <v>N/A</v>
      </c>
      <c r="L161" s="356" t="str">
        <f>IFERROR( VLOOKUP($D161, 'AM23.Param'!$C$61:$Q$114, COLUMNS('AM23.Param'!$C$60:$I$60), FALSE), "N/A")</f>
        <v>N/A</v>
      </c>
      <c r="M161" s="344" t="str">
        <f t="shared" si="105"/>
        <v>N/A</v>
      </c>
      <c r="N161" s="366" t="str">
        <f t="shared" si="94"/>
        <v>N/A</v>
      </c>
      <c r="O161" s="360" t="str">
        <f>IFERROR( VLOOKUP($D161, 'AM23.Param'!$C$61:$Q$114, COLUMNS('AM23.Param'!$C$60:$J$60), FALSE), "N/A")</f>
        <v>N/A</v>
      </c>
      <c r="P161" s="344" t="str">
        <f t="shared" si="106"/>
        <v>N/A</v>
      </c>
      <c r="Q161" s="361" t="str">
        <f t="shared" si="95"/>
        <v>N/A</v>
      </c>
      <c r="R161" s="356" t="str">
        <f>IFERROR( VLOOKUP($D161, 'AM23.Param'!$C$61:$Q$114, COLUMNS('AM23.Param'!$C$60:$K$60), FALSE), "N/A")</f>
        <v>N/A</v>
      </c>
      <c r="S161" s="344" t="str">
        <f t="shared" si="107"/>
        <v>N/A</v>
      </c>
      <c r="T161" s="366">
        <f t="shared" si="96"/>
        <v>0</v>
      </c>
      <c r="U161" s="360" t="str">
        <f>IFERROR( VLOOKUP($D161, 'AM23.Param'!$C$61:$Q$114, COLUMNS('AM23.Param'!$C$60:$L$60), FALSE), "N/A")</f>
        <v>N/A</v>
      </c>
      <c r="V161" s="344" t="str">
        <f t="shared" si="108"/>
        <v>N/A</v>
      </c>
      <c r="W161" s="361" t="str">
        <f t="shared" si="97"/>
        <v>N/A</v>
      </c>
      <c r="X161" s="356" t="str">
        <f>IFERROR( VLOOKUP($D161, 'AM23.Param'!$C$61:$Q$114, COLUMNS('AM23.Param'!$C$60:$M$60), FALSE), "N/A")</f>
        <v>N/A</v>
      </c>
      <c r="Y161" s="344" t="str">
        <f t="shared" si="109"/>
        <v>N/A</v>
      </c>
      <c r="Z161" s="366">
        <f t="shared" si="98"/>
        <v>0</v>
      </c>
      <c r="AA161" s="360" t="str">
        <f>IFERROR( VLOOKUP($D161, 'AM23.Param'!$C$61:$Q$114, COLUMNS('AM23.Param'!$C$60:$N$60), FALSE), "N/A")</f>
        <v>N/A</v>
      </c>
      <c r="AB161" s="344" t="str">
        <f t="shared" si="110"/>
        <v>N/A</v>
      </c>
      <c r="AC161" s="366" t="str">
        <f t="shared" si="99"/>
        <v>N/A</v>
      </c>
      <c r="AD161" s="360" t="str">
        <f>IFERROR( VLOOKUP($D161, 'AM23.Param'!$C$61:$Q$114, COLUMNS('AM23.Param'!$C$60:$O$60), FALSE), "N/A")</f>
        <v>N/A</v>
      </c>
      <c r="AE161" s="344" t="str">
        <f t="shared" si="111"/>
        <v>N/A</v>
      </c>
      <c r="AF161" s="361" t="str">
        <f t="shared" si="100"/>
        <v>N/A</v>
      </c>
      <c r="AG161" s="356" t="str">
        <f>IFERROR( VLOOKUP($D161, 'AM23.Param'!$C$61:$Q$114, COLUMNS('AM23.Param'!$C$60:$P$60), FALSE), "N/A")</f>
        <v>N/A</v>
      </c>
      <c r="AH161" s="344" t="str">
        <f t="shared" si="112"/>
        <v>N/A</v>
      </c>
      <c r="AI161" s="361" t="str">
        <f t="shared" si="101"/>
        <v>N/A</v>
      </c>
    </row>
    <row r="162" spans="1:35" x14ac:dyDescent="0.2">
      <c r="A162" s="30">
        <f t="shared" si="102"/>
        <v>85</v>
      </c>
      <c r="B162" s="342">
        <f>'AM23.Entity Input'!D102</f>
        <v>0</v>
      </c>
      <c r="C162" s="343">
        <f>'AM23.Entity Input'!F102</f>
        <v>0</v>
      </c>
      <c r="D162" s="343">
        <f>'AM23.Entity Input'!G102</f>
        <v>0</v>
      </c>
      <c r="E162" s="343">
        <f>'AM23.Entity Input'!P102</f>
        <v>0</v>
      </c>
      <c r="F162" s="343">
        <f>'AM23.Entity Input'!AD102</f>
        <v>0</v>
      </c>
      <c r="G162" s="343">
        <f>'AM23.Entity Input'!AN102</f>
        <v>0</v>
      </c>
      <c r="H162" s="353" t="str">
        <f>IFERROR( VLOOKUP($D162, 'AM23.Param'!$C$61:$Q$114, COLUMNS('AM23.Param'!$C$60:$G$60), FALSE), "N/A")</f>
        <v>N/A</v>
      </c>
      <c r="I162" s="360" t="str">
        <f>IFERROR( VLOOKUP($D162, 'AM23.Param'!$C$61:$Q$114, COLUMNS('AM23.Param'!$C$60:$H$60), FALSE), "N/A")</f>
        <v>N/A</v>
      </c>
      <c r="J162" s="344" t="str">
        <f t="shared" si="103"/>
        <v>N/A</v>
      </c>
      <c r="K162" s="361" t="str">
        <f t="shared" si="104"/>
        <v>N/A</v>
      </c>
      <c r="L162" s="356" t="str">
        <f>IFERROR( VLOOKUP($D162, 'AM23.Param'!$C$61:$Q$114, COLUMNS('AM23.Param'!$C$60:$I$60), FALSE), "N/A")</f>
        <v>N/A</v>
      </c>
      <c r="M162" s="344" t="str">
        <f t="shared" si="105"/>
        <v>N/A</v>
      </c>
      <c r="N162" s="366" t="str">
        <f t="shared" si="94"/>
        <v>N/A</v>
      </c>
      <c r="O162" s="360" t="str">
        <f>IFERROR( VLOOKUP($D162, 'AM23.Param'!$C$61:$Q$114, COLUMNS('AM23.Param'!$C$60:$J$60), FALSE), "N/A")</f>
        <v>N/A</v>
      </c>
      <c r="P162" s="344" t="str">
        <f t="shared" si="106"/>
        <v>N/A</v>
      </c>
      <c r="Q162" s="361" t="str">
        <f t="shared" si="95"/>
        <v>N/A</v>
      </c>
      <c r="R162" s="356" t="str">
        <f>IFERROR( VLOOKUP($D162, 'AM23.Param'!$C$61:$Q$114, COLUMNS('AM23.Param'!$C$60:$K$60), FALSE), "N/A")</f>
        <v>N/A</v>
      </c>
      <c r="S162" s="344" t="str">
        <f t="shared" si="107"/>
        <v>N/A</v>
      </c>
      <c r="T162" s="366">
        <f t="shared" si="96"/>
        <v>0</v>
      </c>
      <c r="U162" s="360" t="str">
        <f>IFERROR( VLOOKUP($D162, 'AM23.Param'!$C$61:$Q$114, COLUMNS('AM23.Param'!$C$60:$L$60), FALSE), "N/A")</f>
        <v>N/A</v>
      </c>
      <c r="V162" s="344" t="str">
        <f t="shared" si="108"/>
        <v>N/A</v>
      </c>
      <c r="W162" s="361" t="str">
        <f t="shared" si="97"/>
        <v>N/A</v>
      </c>
      <c r="X162" s="356" t="str">
        <f>IFERROR( VLOOKUP($D162, 'AM23.Param'!$C$61:$Q$114, COLUMNS('AM23.Param'!$C$60:$M$60), FALSE), "N/A")</f>
        <v>N/A</v>
      </c>
      <c r="Y162" s="344" t="str">
        <f t="shared" si="109"/>
        <v>N/A</v>
      </c>
      <c r="Z162" s="366">
        <f t="shared" si="98"/>
        <v>0</v>
      </c>
      <c r="AA162" s="360" t="str">
        <f>IFERROR( VLOOKUP($D162, 'AM23.Param'!$C$61:$Q$114, COLUMNS('AM23.Param'!$C$60:$N$60), FALSE), "N/A")</f>
        <v>N/A</v>
      </c>
      <c r="AB162" s="344" t="str">
        <f t="shared" si="110"/>
        <v>N/A</v>
      </c>
      <c r="AC162" s="366" t="str">
        <f t="shared" si="99"/>
        <v>N/A</v>
      </c>
      <c r="AD162" s="360" t="str">
        <f>IFERROR( VLOOKUP($D162, 'AM23.Param'!$C$61:$Q$114, COLUMNS('AM23.Param'!$C$60:$O$60), FALSE), "N/A")</f>
        <v>N/A</v>
      </c>
      <c r="AE162" s="344" t="str">
        <f t="shared" si="111"/>
        <v>N/A</v>
      </c>
      <c r="AF162" s="361" t="str">
        <f t="shared" si="100"/>
        <v>N/A</v>
      </c>
      <c r="AG162" s="356" t="str">
        <f>IFERROR( VLOOKUP($D162, 'AM23.Param'!$C$61:$Q$114, COLUMNS('AM23.Param'!$C$60:$P$60), FALSE), "N/A")</f>
        <v>N/A</v>
      </c>
      <c r="AH162" s="344" t="str">
        <f t="shared" si="112"/>
        <v>N/A</v>
      </c>
      <c r="AI162" s="361" t="str">
        <f t="shared" si="101"/>
        <v>N/A</v>
      </c>
    </row>
    <row r="163" spans="1:35" x14ac:dyDescent="0.2">
      <c r="A163" s="30">
        <f t="shared" si="102"/>
        <v>86</v>
      </c>
      <c r="B163" s="342">
        <f>'AM23.Entity Input'!D103</f>
        <v>0</v>
      </c>
      <c r="C163" s="343">
        <f>'AM23.Entity Input'!F103</f>
        <v>0</v>
      </c>
      <c r="D163" s="343">
        <f>'AM23.Entity Input'!G103</f>
        <v>0</v>
      </c>
      <c r="E163" s="343">
        <f>'AM23.Entity Input'!P103</f>
        <v>0</v>
      </c>
      <c r="F163" s="343">
        <f>'AM23.Entity Input'!AD103</f>
        <v>0</v>
      </c>
      <c r="G163" s="343">
        <f>'AM23.Entity Input'!AN103</f>
        <v>0</v>
      </c>
      <c r="H163" s="353" t="str">
        <f>IFERROR( VLOOKUP($D163, 'AM23.Param'!$C$61:$Q$114, COLUMNS('AM23.Param'!$C$60:$G$60), FALSE), "N/A")</f>
        <v>N/A</v>
      </c>
      <c r="I163" s="360" t="str">
        <f>IFERROR( VLOOKUP($D163, 'AM23.Param'!$C$61:$Q$114, COLUMNS('AM23.Param'!$C$60:$H$60), FALSE), "N/A")</f>
        <v>N/A</v>
      </c>
      <c r="J163" s="344" t="str">
        <f t="shared" si="103"/>
        <v>N/A</v>
      </c>
      <c r="K163" s="361" t="str">
        <f t="shared" si="104"/>
        <v>N/A</v>
      </c>
      <c r="L163" s="356" t="str">
        <f>IFERROR( VLOOKUP($D163, 'AM23.Param'!$C$61:$Q$114, COLUMNS('AM23.Param'!$C$60:$I$60), FALSE), "N/A")</f>
        <v>N/A</v>
      </c>
      <c r="M163" s="344" t="str">
        <f t="shared" si="105"/>
        <v>N/A</v>
      </c>
      <c r="N163" s="366" t="str">
        <f t="shared" si="94"/>
        <v>N/A</v>
      </c>
      <c r="O163" s="360" t="str">
        <f>IFERROR( VLOOKUP($D163, 'AM23.Param'!$C$61:$Q$114, COLUMNS('AM23.Param'!$C$60:$J$60), FALSE), "N/A")</f>
        <v>N/A</v>
      </c>
      <c r="P163" s="344" t="str">
        <f t="shared" si="106"/>
        <v>N/A</v>
      </c>
      <c r="Q163" s="361" t="str">
        <f t="shared" si="95"/>
        <v>N/A</v>
      </c>
      <c r="R163" s="356" t="str">
        <f>IFERROR( VLOOKUP($D163, 'AM23.Param'!$C$61:$Q$114, COLUMNS('AM23.Param'!$C$60:$K$60), FALSE), "N/A")</f>
        <v>N/A</v>
      </c>
      <c r="S163" s="344" t="str">
        <f t="shared" si="107"/>
        <v>N/A</v>
      </c>
      <c r="T163" s="366">
        <f t="shared" si="96"/>
        <v>0</v>
      </c>
      <c r="U163" s="360" t="str">
        <f>IFERROR( VLOOKUP($D163, 'AM23.Param'!$C$61:$Q$114, COLUMNS('AM23.Param'!$C$60:$L$60), FALSE), "N/A")</f>
        <v>N/A</v>
      </c>
      <c r="V163" s="344" t="str">
        <f t="shared" si="108"/>
        <v>N/A</v>
      </c>
      <c r="W163" s="361" t="str">
        <f t="shared" si="97"/>
        <v>N/A</v>
      </c>
      <c r="X163" s="356" t="str">
        <f>IFERROR( VLOOKUP($D163, 'AM23.Param'!$C$61:$Q$114, COLUMNS('AM23.Param'!$C$60:$M$60), FALSE), "N/A")</f>
        <v>N/A</v>
      </c>
      <c r="Y163" s="344" t="str">
        <f t="shared" si="109"/>
        <v>N/A</v>
      </c>
      <c r="Z163" s="366">
        <f t="shared" si="98"/>
        <v>0</v>
      </c>
      <c r="AA163" s="360" t="str">
        <f>IFERROR( VLOOKUP($D163, 'AM23.Param'!$C$61:$Q$114, COLUMNS('AM23.Param'!$C$60:$N$60), FALSE), "N/A")</f>
        <v>N/A</v>
      </c>
      <c r="AB163" s="344" t="str">
        <f t="shared" si="110"/>
        <v>N/A</v>
      </c>
      <c r="AC163" s="366" t="str">
        <f t="shared" si="99"/>
        <v>N/A</v>
      </c>
      <c r="AD163" s="360" t="str">
        <f>IFERROR( VLOOKUP($D163, 'AM23.Param'!$C$61:$Q$114, COLUMNS('AM23.Param'!$C$60:$O$60), FALSE), "N/A")</f>
        <v>N/A</v>
      </c>
      <c r="AE163" s="344" t="str">
        <f t="shared" si="111"/>
        <v>N/A</v>
      </c>
      <c r="AF163" s="361" t="str">
        <f t="shared" si="100"/>
        <v>N/A</v>
      </c>
      <c r="AG163" s="356" t="str">
        <f>IFERROR( VLOOKUP($D163, 'AM23.Param'!$C$61:$Q$114, COLUMNS('AM23.Param'!$C$60:$P$60), FALSE), "N/A")</f>
        <v>N/A</v>
      </c>
      <c r="AH163" s="344" t="str">
        <f t="shared" si="112"/>
        <v>N/A</v>
      </c>
      <c r="AI163" s="361" t="str">
        <f t="shared" si="101"/>
        <v>N/A</v>
      </c>
    </row>
    <row r="164" spans="1:35" x14ac:dyDescent="0.2">
      <c r="A164" s="30">
        <f t="shared" si="102"/>
        <v>87</v>
      </c>
      <c r="B164" s="342">
        <f>'AM23.Entity Input'!D104</f>
        <v>0</v>
      </c>
      <c r="C164" s="343">
        <f>'AM23.Entity Input'!F104</f>
        <v>0</v>
      </c>
      <c r="D164" s="343">
        <f>'AM23.Entity Input'!G104</f>
        <v>0</v>
      </c>
      <c r="E164" s="343">
        <f>'AM23.Entity Input'!P104</f>
        <v>0</v>
      </c>
      <c r="F164" s="343">
        <f>'AM23.Entity Input'!AD104</f>
        <v>0</v>
      </c>
      <c r="G164" s="343">
        <f>'AM23.Entity Input'!AN104</f>
        <v>0</v>
      </c>
      <c r="H164" s="353" t="str">
        <f>IFERROR( VLOOKUP($D164, 'AM23.Param'!$C$61:$Q$114, COLUMNS('AM23.Param'!$C$60:$G$60), FALSE), "N/A")</f>
        <v>N/A</v>
      </c>
      <c r="I164" s="360" t="str">
        <f>IFERROR( VLOOKUP($D164, 'AM23.Param'!$C$61:$Q$114, COLUMNS('AM23.Param'!$C$60:$H$60), FALSE), "N/A")</f>
        <v>N/A</v>
      </c>
      <c r="J164" s="344" t="str">
        <f t="shared" si="103"/>
        <v>N/A</v>
      </c>
      <c r="K164" s="361" t="str">
        <f t="shared" si="104"/>
        <v>N/A</v>
      </c>
      <c r="L164" s="356" t="str">
        <f>IFERROR( VLOOKUP($D164, 'AM23.Param'!$C$61:$Q$114, COLUMNS('AM23.Param'!$C$60:$I$60), FALSE), "N/A")</f>
        <v>N/A</v>
      </c>
      <c r="M164" s="344" t="str">
        <f t="shared" si="105"/>
        <v>N/A</v>
      </c>
      <c r="N164" s="366" t="str">
        <f t="shared" si="94"/>
        <v>N/A</v>
      </c>
      <c r="O164" s="360" t="str">
        <f>IFERROR( VLOOKUP($D164, 'AM23.Param'!$C$61:$Q$114, COLUMNS('AM23.Param'!$C$60:$J$60), FALSE), "N/A")</f>
        <v>N/A</v>
      </c>
      <c r="P164" s="344" t="str">
        <f t="shared" si="106"/>
        <v>N/A</v>
      </c>
      <c r="Q164" s="361" t="str">
        <f t="shared" si="95"/>
        <v>N/A</v>
      </c>
      <c r="R164" s="356" t="str">
        <f>IFERROR( VLOOKUP($D164, 'AM23.Param'!$C$61:$Q$114, COLUMNS('AM23.Param'!$C$60:$K$60), FALSE), "N/A")</f>
        <v>N/A</v>
      </c>
      <c r="S164" s="344" t="str">
        <f t="shared" si="107"/>
        <v>N/A</v>
      </c>
      <c r="T164" s="366">
        <f t="shared" si="96"/>
        <v>0</v>
      </c>
      <c r="U164" s="360" t="str">
        <f>IFERROR( VLOOKUP($D164, 'AM23.Param'!$C$61:$Q$114, COLUMNS('AM23.Param'!$C$60:$L$60), FALSE), "N/A")</f>
        <v>N/A</v>
      </c>
      <c r="V164" s="344" t="str">
        <f t="shared" si="108"/>
        <v>N/A</v>
      </c>
      <c r="W164" s="361" t="str">
        <f t="shared" si="97"/>
        <v>N/A</v>
      </c>
      <c r="X164" s="356" t="str">
        <f>IFERROR( VLOOKUP($D164, 'AM23.Param'!$C$61:$Q$114, COLUMNS('AM23.Param'!$C$60:$M$60), FALSE), "N/A")</f>
        <v>N/A</v>
      </c>
      <c r="Y164" s="344" t="str">
        <f t="shared" si="109"/>
        <v>N/A</v>
      </c>
      <c r="Z164" s="366">
        <f t="shared" si="98"/>
        <v>0</v>
      </c>
      <c r="AA164" s="360" t="str">
        <f>IFERROR( VLOOKUP($D164, 'AM23.Param'!$C$61:$Q$114, COLUMNS('AM23.Param'!$C$60:$N$60), FALSE), "N/A")</f>
        <v>N/A</v>
      </c>
      <c r="AB164" s="344" t="str">
        <f t="shared" si="110"/>
        <v>N/A</v>
      </c>
      <c r="AC164" s="366" t="str">
        <f t="shared" si="99"/>
        <v>N/A</v>
      </c>
      <c r="AD164" s="360" t="str">
        <f>IFERROR( VLOOKUP($D164, 'AM23.Param'!$C$61:$Q$114, COLUMNS('AM23.Param'!$C$60:$O$60), FALSE), "N/A")</f>
        <v>N/A</v>
      </c>
      <c r="AE164" s="344" t="str">
        <f t="shared" si="111"/>
        <v>N/A</v>
      </c>
      <c r="AF164" s="361" t="str">
        <f t="shared" si="100"/>
        <v>N/A</v>
      </c>
      <c r="AG164" s="356" t="str">
        <f>IFERROR( VLOOKUP($D164, 'AM23.Param'!$C$61:$Q$114, COLUMNS('AM23.Param'!$C$60:$P$60), FALSE), "N/A")</f>
        <v>N/A</v>
      </c>
      <c r="AH164" s="344" t="str">
        <f t="shared" si="112"/>
        <v>N/A</v>
      </c>
      <c r="AI164" s="361" t="str">
        <f t="shared" si="101"/>
        <v>N/A</v>
      </c>
    </row>
    <row r="165" spans="1:35" x14ac:dyDescent="0.2">
      <c r="A165" s="30">
        <f t="shared" si="102"/>
        <v>88</v>
      </c>
      <c r="B165" s="342">
        <f>'AM23.Entity Input'!D105</f>
        <v>0</v>
      </c>
      <c r="C165" s="343">
        <f>'AM23.Entity Input'!F105</f>
        <v>0</v>
      </c>
      <c r="D165" s="343">
        <f>'AM23.Entity Input'!G105</f>
        <v>0</v>
      </c>
      <c r="E165" s="343">
        <f>'AM23.Entity Input'!P105</f>
        <v>0</v>
      </c>
      <c r="F165" s="343">
        <f>'AM23.Entity Input'!AD105</f>
        <v>0</v>
      </c>
      <c r="G165" s="343">
        <f>'AM23.Entity Input'!AN105</f>
        <v>0</v>
      </c>
      <c r="H165" s="353" t="str">
        <f>IFERROR( VLOOKUP($D165, 'AM23.Param'!$C$61:$Q$114, COLUMNS('AM23.Param'!$C$60:$G$60), FALSE), "N/A")</f>
        <v>N/A</v>
      </c>
      <c r="I165" s="360" t="str">
        <f>IFERROR( VLOOKUP($D165, 'AM23.Param'!$C$61:$Q$114, COLUMNS('AM23.Param'!$C$60:$H$60), FALSE), "N/A")</f>
        <v>N/A</v>
      </c>
      <c r="J165" s="344" t="str">
        <f t="shared" si="103"/>
        <v>N/A</v>
      </c>
      <c r="K165" s="361" t="str">
        <f t="shared" si="104"/>
        <v>N/A</v>
      </c>
      <c r="L165" s="356" t="str">
        <f>IFERROR( VLOOKUP($D165, 'AM23.Param'!$C$61:$Q$114, COLUMNS('AM23.Param'!$C$60:$I$60), FALSE), "N/A")</f>
        <v>N/A</v>
      </c>
      <c r="M165" s="344" t="str">
        <f t="shared" si="105"/>
        <v>N/A</v>
      </c>
      <c r="N165" s="366" t="str">
        <f t="shared" si="94"/>
        <v>N/A</v>
      </c>
      <c r="O165" s="360" t="str">
        <f>IFERROR( VLOOKUP($D165, 'AM23.Param'!$C$61:$Q$114, COLUMNS('AM23.Param'!$C$60:$J$60), FALSE), "N/A")</f>
        <v>N/A</v>
      </c>
      <c r="P165" s="344" t="str">
        <f t="shared" si="106"/>
        <v>N/A</v>
      </c>
      <c r="Q165" s="361" t="str">
        <f t="shared" si="95"/>
        <v>N/A</v>
      </c>
      <c r="R165" s="356" t="str">
        <f>IFERROR( VLOOKUP($D165, 'AM23.Param'!$C$61:$Q$114, COLUMNS('AM23.Param'!$C$60:$K$60), FALSE), "N/A")</f>
        <v>N/A</v>
      </c>
      <c r="S165" s="344" t="str">
        <f t="shared" si="107"/>
        <v>N/A</v>
      </c>
      <c r="T165" s="366">
        <f t="shared" si="96"/>
        <v>0</v>
      </c>
      <c r="U165" s="360" t="str">
        <f>IFERROR( VLOOKUP($D165, 'AM23.Param'!$C$61:$Q$114, COLUMNS('AM23.Param'!$C$60:$L$60), FALSE), "N/A")</f>
        <v>N/A</v>
      </c>
      <c r="V165" s="344" t="str">
        <f t="shared" si="108"/>
        <v>N/A</v>
      </c>
      <c r="W165" s="361" t="str">
        <f t="shared" si="97"/>
        <v>N/A</v>
      </c>
      <c r="X165" s="356" t="str">
        <f>IFERROR( VLOOKUP($D165, 'AM23.Param'!$C$61:$Q$114, COLUMNS('AM23.Param'!$C$60:$M$60), FALSE), "N/A")</f>
        <v>N/A</v>
      </c>
      <c r="Y165" s="344" t="str">
        <f t="shared" si="109"/>
        <v>N/A</v>
      </c>
      <c r="Z165" s="366">
        <f t="shared" si="98"/>
        <v>0</v>
      </c>
      <c r="AA165" s="360" t="str">
        <f>IFERROR( VLOOKUP($D165, 'AM23.Param'!$C$61:$Q$114, COLUMNS('AM23.Param'!$C$60:$N$60), FALSE), "N/A")</f>
        <v>N/A</v>
      </c>
      <c r="AB165" s="344" t="str">
        <f t="shared" si="110"/>
        <v>N/A</v>
      </c>
      <c r="AC165" s="366" t="str">
        <f t="shared" si="99"/>
        <v>N/A</v>
      </c>
      <c r="AD165" s="360" t="str">
        <f>IFERROR( VLOOKUP($D165, 'AM23.Param'!$C$61:$Q$114, COLUMNS('AM23.Param'!$C$60:$O$60), FALSE), "N/A")</f>
        <v>N/A</v>
      </c>
      <c r="AE165" s="344" t="str">
        <f t="shared" si="111"/>
        <v>N/A</v>
      </c>
      <c r="AF165" s="361" t="str">
        <f t="shared" si="100"/>
        <v>N/A</v>
      </c>
      <c r="AG165" s="356" t="str">
        <f>IFERROR( VLOOKUP($D165, 'AM23.Param'!$C$61:$Q$114, COLUMNS('AM23.Param'!$C$60:$P$60), FALSE), "N/A")</f>
        <v>N/A</v>
      </c>
      <c r="AH165" s="344" t="str">
        <f t="shared" si="112"/>
        <v>N/A</v>
      </c>
      <c r="AI165" s="361" t="str">
        <f t="shared" si="101"/>
        <v>N/A</v>
      </c>
    </row>
    <row r="166" spans="1:35" x14ac:dyDescent="0.2">
      <c r="A166" s="30">
        <f t="shared" si="102"/>
        <v>89</v>
      </c>
      <c r="B166" s="342">
        <f>'AM23.Entity Input'!D106</f>
        <v>0</v>
      </c>
      <c r="C166" s="343">
        <f>'AM23.Entity Input'!F106</f>
        <v>0</v>
      </c>
      <c r="D166" s="343">
        <f>'AM23.Entity Input'!G106</f>
        <v>0</v>
      </c>
      <c r="E166" s="343">
        <f>'AM23.Entity Input'!P106</f>
        <v>0</v>
      </c>
      <c r="F166" s="343">
        <f>'AM23.Entity Input'!AD106</f>
        <v>0</v>
      </c>
      <c r="G166" s="343">
        <f>'AM23.Entity Input'!AN106</f>
        <v>0</v>
      </c>
      <c r="H166" s="353" t="str">
        <f>IFERROR( VLOOKUP($D166, 'AM23.Param'!$C$61:$Q$114, COLUMNS('AM23.Param'!$C$60:$G$60), FALSE), "N/A")</f>
        <v>N/A</v>
      </c>
      <c r="I166" s="360" t="str">
        <f>IFERROR( VLOOKUP($D166, 'AM23.Param'!$C$61:$Q$114, COLUMNS('AM23.Param'!$C$60:$H$60), FALSE), "N/A")</f>
        <v>N/A</v>
      </c>
      <c r="J166" s="344" t="str">
        <f t="shared" si="103"/>
        <v>N/A</v>
      </c>
      <c r="K166" s="361" t="str">
        <f t="shared" si="104"/>
        <v>N/A</v>
      </c>
      <c r="L166" s="356" t="str">
        <f>IFERROR( VLOOKUP($D166, 'AM23.Param'!$C$61:$Q$114, COLUMNS('AM23.Param'!$C$60:$I$60), FALSE), "N/A")</f>
        <v>N/A</v>
      </c>
      <c r="M166" s="344" t="str">
        <f t="shared" si="105"/>
        <v>N/A</v>
      </c>
      <c r="N166" s="366" t="str">
        <f t="shared" si="94"/>
        <v>N/A</v>
      </c>
      <c r="O166" s="360" t="str">
        <f>IFERROR( VLOOKUP($D166, 'AM23.Param'!$C$61:$Q$114, COLUMNS('AM23.Param'!$C$60:$J$60), FALSE), "N/A")</f>
        <v>N/A</v>
      </c>
      <c r="P166" s="344" t="str">
        <f t="shared" si="106"/>
        <v>N/A</v>
      </c>
      <c r="Q166" s="361" t="str">
        <f t="shared" si="95"/>
        <v>N/A</v>
      </c>
      <c r="R166" s="356" t="str">
        <f>IFERROR( VLOOKUP($D166, 'AM23.Param'!$C$61:$Q$114, COLUMNS('AM23.Param'!$C$60:$K$60), FALSE), "N/A")</f>
        <v>N/A</v>
      </c>
      <c r="S166" s="344" t="str">
        <f t="shared" si="107"/>
        <v>N/A</v>
      </c>
      <c r="T166" s="366">
        <f t="shared" si="96"/>
        <v>0</v>
      </c>
      <c r="U166" s="360" t="str">
        <f>IFERROR( VLOOKUP($D166, 'AM23.Param'!$C$61:$Q$114, COLUMNS('AM23.Param'!$C$60:$L$60), FALSE), "N/A")</f>
        <v>N/A</v>
      </c>
      <c r="V166" s="344" t="str">
        <f t="shared" si="108"/>
        <v>N/A</v>
      </c>
      <c r="W166" s="361" t="str">
        <f t="shared" si="97"/>
        <v>N/A</v>
      </c>
      <c r="X166" s="356" t="str">
        <f>IFERROR( VLOOKUP($D166, 'AM23.Param'!$C$61:$Q$114, COLUMNS('AM23.Param'!$C$60:$M$60), FALSE), "N/A")</f>
        <v>N/A</v>
      </c>
      <c r="Y166" s="344" t="str">
        <f t="shared" si="109"/>
        <v>N/A</v>
      </c>
      <c r="Z166" s="366">
        <f t="shared" si="98"/>
        <v>0</v>
      </c>
      <c r="AA166" s="360" t="str">
        <f>IFERROR( VLOOKUP($D166, 'AM23.Param'!$C$61:$Q$114, COLUMNS('AM23.Param'!$C$60:$N$60), FALSE), "N/A")</f>
        <v>N/A</v>
      </c>
      <c r="AB166" s="344" t="str">
        <f t="shared" si="110"/>
        <v>N/A</v>
      </c>
      <c r="AC166" s="366" t="str">
        <f t="shared" si="99"/>
        <v>N/A</v>
      </c>
      <c r="AD166" s="360" t="str">
        <f>IFERROR( VLOOKUP($D166, 'AM23.Param'!$C$61:$Q$114, COLUMNS('AM23.Param'!$C$60:$O$60), FALSE), "N/A")</f>
        <v>N/A</v>
      </c>
      <c r="AE166" s="344" t="str">
        <f t="shared" si="111"/>
        <v>N/A</v>
      </c>
      <c r="AF166" s="361" t="str">
        <f t="shared" si="100"/>
        <v>N/A</v>
      </c>
      <c r="AG166" s="356" t="str">
        <f>IFERROR( VLOOKUP($D166, 'AM23.Param'!$C$61:$Q$114, COLUMNS('AM23.Param'!$C$60:$P$60), FALSE), "N/A")</f>
        <v>N/A</v>
      </c>
      <c r="AH166" s="344" t="str">
        <f t="shared" si="112"/>
        <v>N/A</v>
      </c>
      <c r="AI166" s="361" t="str">
        <f t="shared" si="101"/>
        <v>N/A</v>
      </c>
    </row>
    <row r="167" spans="1:35" x14ac:dyDescent="0.2">
      <c r="A167" s="30">
        <f t="shared" si="102"/>
        <v>90</v>
      </c>
      <c r="B167" s="342">
        <f>'AM23.Entity Input'!D107</f>
        <v>0</v>
      </c>
      <c r="C167" s="343">
        <f>'AM23.Entity Input'!F107</f>
        <v>0</v>
      </c>
      <c r="D167" s="343">
        <f>'AM23.Entity Input'!G107</f>
        <v>0</v>
      </c>
      <c r="E167" s="343">
        <f>'AM23.Entity Input'!P107</f>
        <v>0</v>
      </c>
      <c r="F167" s="343">
        <f>'AM23.Entity Input'!AD107</f>
        <v>0</v>
      </c>
      <c r="G167" s="343">
        <f>'AM23.Entity Input'!AN107</f>
        <v>0</v>
      </c>
      <c r="H167" s="353" t="str">
        <f>IFERROR( VLOOKUP($D167, 'AM23.Param'!$C$61:$Q$114, COLUMNS('AM23.Param'!$C$60:$G$60), FALSE), "N/A")</f>
        <v>N/A</v>
      </c>
      <c r="I167" s="360" t="str">
        <f>IFERROR( VLOOKUP($D167, 'AM23.Param'!$C$61:$Q$114, COLUMNS('AM23.Param'!$C$60:$H$60), FALSE), "N/A")</f>
        <v>N/A</v>
      </c>
      <c r="J167" s="344" t="str">
        <f t="shared" si="103"/>
        <v>N/A</v>
      </c>
      <c r="K167" s="361" t="str">
        <f t="shared" si="104"/>
        <v>N/A</v>
      </c>
      <c r="L167" s="356" t="str">
        <f>IFERROR( VLOOKUP($D167, 'AM23.Param'!$C$61:$Q$114, COLUMNS('AM23.Param'!$C$60:$I$60), FALSE), "N/A")</f>
        <v>N/A</v>
      </c>
      <c r="M167" s="344" t="str">
        <f t="shared" si="105"/>
        <v>N/A</v>
      </c>
      <c r="N167" s="366" t="str">
        <f t="shared" si="94"/>
        <v>N/A</v>
      </c>
      <c r="O167" s="360" t="str">
        <f>IFERROR( VLOOKUP($D167, 'AM23.Param'!$C$61:$Q$114, COLUMNS('AM23.Param'!$C$60:$J$60), FALSE), "N/A")</f>
        <v>N/A</v>
      </c>
      <c r="P167" s="344" t="str">
        <f t="shared" si="106"/>
        <v>N/A</v>
      </c>
      <c r="Q167" s="361" t="str">
        <f t="shared" si="95"/>
        <v>N/A</v>
      </c>
      <c r="R167" s="356" t="str">
        <f>IFERROR( VLOOKUP($D167, 'AM23.Param'!$C$61:$Q$114, COLUMNS('AM23.Param'!$C$60:$K$60), FALSE), "N/A")</f>
        <v>N/A</v>
      </c>
      <c r="S167" s="344" t="str">
        <f t="shared" si="107"/>
        <v>N/A</v>
      </c>
      <c r="T167" s="366">
        <f t="shared" si="96"/>
        <v>0</v>
      </c>
      <c r="U167" s="360" t="str">
        <f>IFERROR( VLOOKUP($D167, 'AM23.Param'!$C$61:$Q$114, COLUMNS('AM23.Param'!$C$60:$L$60), FALSE), "N/A")</f>
        <v>N/A</v>
      </c>
      <c r="V167" s="344" t="str">
        <f t="shared" si="108"/>
        <v>N/A</v>
      </c>
      <c r="W167" s="361" t="str">
        <f t="shared" si="97"/>
        <v>N/A</v>
      </c>
      <c r="X167" s="356" t="str">
        <f>IFERROR( VLOOKUP($D167, 'AM23.Param'!$C$61:$Q$114, COLUMNS('AM23.Param'!$C$60:$M$60), FALSE), "N/A")</f>
        <v>N/A</v>
      </c>
      <c r="Y167" s="344" t="str">
        <f t="shared" si="109"/>
        <v>N/A</v>
      </c>
      <c r="Z167" s="366">
        <f t="shared" si="98"/>
        <v>0</v>
      </c>
      <c r="AA167" s="360" t="str">
        <f>IFERROR( VLOOKUP($D167, 'AM23.Param'!$C$61:$Q$114, COLUMNS('AM23.Param'!$C$60:$N$60), FALSE), "N/A")</f>
        <v>N/A</v>
      </c>
      <c r="AB167" s="344" t="str">
        <f t="shared" si="110"/>
        <v>N/A</v>
      </c>
      <c r="AC167" s="366" t="str">
        <f t="shared" si="99"/>
        <v>N/A</v>
      </c>
      <c r="AD167" s="360" t="str">
        <f>IFERROR( VLOOKUP($D167, 'AM23.Param'!$C$61:$Q$114, COLUMNS('AM23.Param'!$C$60:$O$60), FALSE), "N/A")</f>
        <v>N/A</v>
      </c>
      <c r="AE167" s="344" t="str">
        <f t="shared" si="111"/>
        <v>N/A</v>
      </c>
      <c r="AF167" s="361" t="str">
        <f t="shared" si="100"/>
        <v>N/A</v>
      </c>
      <c r="AG167" s="356" t="str">
        <f>IFERROR( VLOOKUP($D167, 'AM23.Param'!$C$61:$Q$114, COLUMNS('AM23.Param'!$C$60:$P$60), FALSE), "N/A")</f>
        <v>N/A</v>
      </c>
      <c r="AH167" s="344" t="str">
        <f t="shared" si="112"/>
        <v>N/A</v>
      </c>
      <c r="AI167" s="361" t="str">
        <f t="shared" si="101"/>
        <v>N/A</v>
      </c>
    </row>
    <row r="168" spans="1:35" x14ac:dyDescent="0.2">
      <c r="A168" s="30">
        <f t="shared" si="102"/>
        <v>91</v>
      </c>
      <c r="B168" s="342">
        <f>'AM23.Entity Input'!D108</f>
        <v>0</v>
      </c>
      <c r="C168" s="343">
        <f>'AM23.Entity Input'!F108</f>
        <v>0</v>
      </c>
      <c r="D168" s="343">
        <f>'AM23.Entity Input'!G108</f>
        <v>0</v>
      </c>
      <c r="E168" s="343">
        <f>'AM23.Entity Input'!P108</f>
        <v>0</v>
      </c>
      <c r="F168" s="343">
        <f>'AM23.Entity Input'!AD108</f>
        <v>0</v>
      </c>
      <c r="G168" s="343">
        <f>'AM23.Entity Input'!AN108</f>
        <v>0</v>
      </c>
      <c r="H168" s="353" t="str">
        <f>IFERROR( VLOOKUP($D168, 'AM23.Param'!$C$61:$Q$114, COLUMNS('AM23.Param'!$C$60:$G$60), FALSE), "N/A")</f>
        <v>N/A</v>
      </c>
      <c r="I168" s="360" t="str">
        <f>IFERROR( VLOOKUP($D168, 'AM23.Param'!$C$61:$Q$114, COLUMNS('AM23.Param'!$C$60:$H$60), FALSE), "N/A")</f>
        <v>N/A</v>
      </c>
      <c r="J168" s="344" t="str">
        <f t="shared" si="103"/>
        <v>N/A</v>
      </c>
      <c r="K168" s="361" t="str">
        <f t="shared" si="104"/>
        <v>N/A</v>
      </c>
      <c r="L168" s="356" t="str">
        <f>IFERROR( VLOOKUP($D168, 'AM23.Param'!$C$61:$Q$114, COLUMNS('AM23.Param'!$C$60:$I$60), FALSE), "N/A")</f>
        <v>N/A</v>
      </c>
      <c r="M168" s="344" t="str">
        <f t="shared" si="105"/>
        <v>N/A</v>
      </c>
      <c r="N168" s="366" t="str">
        <f t="shared" si="94"/>
        <v>N/A</v>
      </c>
      <c r="O168" s="360" t="str">
        <f>IFERROR( VLOOKUP($D168, 'AM23.Param'!$C$61:$Q$114, COLUMNS('AM23.Param'!$C$60:$J$60), FALSE), "N/A")</f>
        <v>N/A</v>
      </c>
      <c r="P168" s="344" t="str">
        <f t="shared" si="106"/>
        <v>N/A</v>
      </c>
      <c r="Q168" s="361" t="str">
        <f t="shared" si="95"/>
        <v>N/A</v>
      </c>
      <c r="R168" s="356" t="str">
        <f>IFERROR( VLOOKUP($D168, 'AM23.Param'!$C$61:$Q$114, COLUMNS('AM23.Param'!$C$60:$K$60), FALSE), "N/A")</f>
        <v>N/A</v>
      </c>
      <c r="S168" s="344" t="str">
        <f t="shared" si="107"/>
        <v>N/A</v>
      </c>
      <c r="T168" s="366">
        <f t="shared" si="96"/>
        <v>0</v>
      </c>
      <c r="U168" s="360" t="str">
        <f>IFERROR( VLOOKUP($D168, 'AM23.Param'!$C$61:$Q$114, COLUMNS('AM23.Param'!$C$60:$L$60), FALSE), "N/A")</f>
        <v>N/A</v>
      </c>
      <c r="V168" s="344" t="str">
        <f t="shared" si="108"/>
        <v>N/A</v>
      </c>
      <c r="W168" s="361" t="str">
        <f t="shared" si="97"/>
        <v>N/A</v>
      </c>
      <c r="X168" s="356" t="str">
        <f>IFERROR( VLOOKUP($D168, 'AM23.Param'!$C$61:$Q$114, COLUMNS('AM23.Param'!$C$60:$M$60), FALSE), "N/A")</f>
        <v>N/A</v>
      </c>
      <c r="Y168" s="344" t="str">
        <f t="shared" si="109"/>
        <v>N/A</v>
      </c>
      <c r="Z168" s="366">
        <f t="shared" si="98"/>
        <v>0</v>
      </c>
      <c r="AA168" s="360" t="str">
        <f>IFERROR( VLOOKUP($D168, 'AM23.Param'!$C$61:$Q$114, COLUMNS('AM23.Param'!$C$60:$N$60), FALSE), "N/A")</f>
        <v>N/A</v>
      </c>
      <c r="AB168" s="344" t="str">
        <f t="shared" si="110"/>
        <v>N/A</v>
      </c>
      <c r="AC168" s="366" t="str">
        <f t="shared" si="99"/>
        <v>N/A</v>
      </c>
      <c r="AD168" s="360" t="str">
        <f>IFERROR( VLOOKUP($D168, 'AM23.Param'!$C$61:$Q$114, COLUMNS('AM23.Param'!$C$60:$O$60), FALSE), "N/A")</f>
        <v>N/A</v>
      </c>
      <c r="AE168" s="344" t="str">
        <f t="shared" si="111"/>
        <v>N/A</v>
      </c>
      <c r="AF168" s="361" t="str">
        <f t="shared" si="100"/>
        <v>N/A</v>
      </c>
      <c r="AG168" s="356" t="str">
        <f>IFERROR( VLOOKUP($D168, 'AM23.Param'!$C$61:$Q$114, COLUMNS('AM23.Param'!$C$60:$P$60), FALSE), "N/A")</f>
        <v>N/A</v>
      </c>
      <c r="AH168" s="344" t="str">
        <f t="shared" si="112"/>
        <v>N/A</v>
      </c>
      <c r="AI168" s="361" t="str">
        <f t="shared" si="101"/>
        <v>N/A</v>
      </c>
    </row>
    <row r="169" spans="1:35" x14ac:dyDescent="0.2">
      <c r="A169" s="30">
        <f t="shared" si="102"/>
        <v>92</v>
      </c>
      <c r="B169" s="342">
        <f>'AM23.Entity Input'!D109</f>
        <v>0</v>
      </c>
      <c r="C169" s="343">
        <f>'AM23.Entity Input'!F109</f>
        <v>0</v>
      </c>
      <c r="D169" s="343">
        <f>'AM23.Entity Input'!G109</f>
        <v>0</v>
      </c>
      <c r="E169" s="343">
        <f>'AM23.Entity Input'!P109</f>
        <v>0</v>
      </c>
      <c r="F169" s="343">
        <f>'AM23.Entity Input'!AD109</f>
        <v>0</v>
      </c>
      <c r="G169" s="343">
        <f>'AM23.Entity Input'!AN109</f>
        <v>0</v>
      </c>
      <c r="H169" s="353" t="str">
        <f>IFERROR( VLOOKUP($D169, 'AM23.Param'!$C$61:$Q$114, COLUMNS('AM23.Param'!$C$60:$G$60), FALSE), "N/A")</f>
        <v>N/A</v>
      </c>
      <c r="I169" s="360" t="str">
        <f>IFERROR( VLOOKUP($D169, 'AM23.Param'!$C$61:$Q$114, COLUMNS('AM23.Param'!$C$60:$H$60), FALSE), "N/A")</f>
        <v>N/A</v>
      </c>
      <c r="J169" s="344" t="str">
        <f t="shared" si="103"/>
        <v>N/A</v>
      </c>
      <c r="K169" s="361" t="str">
        <f t="shared" si="104"/>
        <v>N/A</v>
      </c>
      <c r="L169" s="356" t="str">
        <f>IFERROR( VLOOKUP($D169, 'AM23.Param'!$C$61:$Q$114, COLUMNS('AM23.Param'!$C$60:$I$60), FALSE), "N/A")</f>
        <v>N/A</v>
      </c>
      <c r="M169" s="344" t="str">
        <f t="shared" si="105"/>
        <v>N/A</v>
      </c>
      <c r="N169" s="366" t="str">
        <f t="shared" si="94"/>
        <v>N/A</v>
      </c>
      <c r="O169" s="360" t="str">
        <f>IFERROR( VLOOKUP($D169, 'AM23.Param'!$C$61:$Q$114, COLUMNS('AM23.Param'!$C$60:$J$60), FALSE), "N/A")</f>
        <v>N/A</v>
      </c>
      <c r="P169" s="344" t="str">
        <f t="shared" si="106"/>
        <v>N/A</v>
      </c>
      <c r="Q169" s="361" t="str">
        <f t="shared" si="95"/>
        <v>N/A</v>
      </c>
      <c r="R169" s="356" t="str">
        <f>IFERROR( VLOOKUP($D169, 'AM23.Param'!$C$61:$Q$114, COLUMNS('AM23.Param'!$C$60:$K$60), FALSE), "N/A")</f>
        <v>N/A</v>
      </c>
      <c r="S169" s="344" t="str">
        <f t="shared" si="107"/>
        <v>N/A</v>
      </c>
      <c r="T169" s="366">
        <f t="shared" si="96"/>
        <v>0</v>
      </c>
      <c r="U169" s="360" t="str">
        <f>IFERROR( VLOOKUP($D169, 'AM23.Param'!$C$61:$Q$114, COLUMNS('AM23.Param'!$C$60:$L$60), FALSE), "N/A")</f>
        <v>N/A</v>
      </c>
      <c r="V169" s="344" t="str">
        <f t="shared" si="108"/>
        <v>N/A</v>
      </c>
      <c r="W169" s="361" t="str">
        <f t="shared" si="97"/>
        <v>N/A</v>
      </c>
      <c r="X169" s="356" t="str">
        <f>IFERROR( VLOOKUP($D169, 'AM23.Param'!$C$61:$Q$114, COLUMNS('AM23.Param'!$C$60:$M$60), FALSE), "N/A")</f>
        <v>N/A</v>
      </c>
      <c r="Y169" s="344" t="str">
        <f t="shared" si="109"/>
        <v>N/A</v>
      </c>
      <c r="Z169" s="366">
        <f t="shared" si="98"/>
        <v>0</v>
      </c>
      <c r="AA169" s="360" t="str">
        <f>IFERROR( VLOOKUP($D169, 'AM23.Param'!$C$61:$Q$114, COLUMNS('AM23.Param'!$C$60:$N$60), FALSE), "N/A")</f>
        <v>N/A</v>
      </c>
      <c r="AB169" s="344" t="str">
        <f t="shared" si="110"/>
        <v>N/A</v>
      </c>
      <c r="AC169" s="366" t="str">
        <f t="shared" si="99"/>
        <v>N/A</v>
      </c>
      <c r="AD169" s="360" t="str">
        <f>IFERROR( VLOOKUP($D169, 'AM23.Param'!$C$61:$Q$114, COLUMNS('AM23.Param'!$C$60:$O$60), FALSE), "N/A")</f>
        <v>N/A</v>
      </c>
      <c r="AE169" s="344" t="str">
        <f t="shared" si="111"/>
        <v>N/A</v>
      </c>
      <c r="AF169" s="361" t="str">
        <f t="shared" si="100"/>
        <v>N/A</v>
      </c>
      <c r="AG169" s="356" t="str">
        <f>IFERROR( VLOOKUP($D169, 'AM23.Param'!$C$61:$Q$114, COLUMNS('AM23.Param'!$C$60:$P$60), FALSE), "N/A")</f>
        <v>N/A</v>
      </c>
      <c r="AH169" s="344" t="str">
        <f t="shared" si="112"/>
        <v>N/A</v>
      </c>
      <c r="AI169" s="361" t="str">
        <f t="shared" si="101"/>
        <v>N/A</v>
      </c>
    </row>
    <row r="170" spans="1:35" x14ac:dyDescent="0.2">
      <c r="A170" s="30">
        <f t="shared" si="102"/>
        <v>93</v>
      </c>
      <c r="B170" s="342">
        <f>'AM23.Entity Input'!D110</f>
        <v>0</v>
      </c>
      <c r="C170" s="343">
        <f>'AM23.Entity Input'!F110</f>
        <v>0</v>
      </c>
      <c r="D170" s="343">
        <f>'AM23.Entity Input'!G110</f>
        <v>0</v>
      </c>
      <c r="E170" s="343">
        <f>'AM23.Entity Input'!P110</f>
        <v>0</v>
      </c>
      <c r="F170" s="343">
        <f>'AM23.Entity Input'!AD110</f>
        <v>0</v>
      </c>
      <c r="G170" s="343">
        <f>'AM23.Entity Input'!AN110</f>
        <v>0</v>
      </c>
      <c r="H170" s="353" t="str">
        <f>IFERROR( VLOOKUP($D170, 'AM23.Param'!$C$61:$Q$114, COLUMNS('AM23.Param'!$C$60:$G$60), FALSE), "N/A")</f>
        <v>N/A</v>
      </c>
      <c r="I170" s="360" t="str">
        <f>IFERROR( VLOOKUP($D170, 'AM23.Param'!$C$61:$Q$114, COLUMNS('AM23.Param'!$C$60:$H$60), FALSE), "N/A")</f>
        <v>N/A</v>
      </c>
      <c r="J170" s="344" t="str">
        <f t="shared" si="103"/>
        <v>N/A</v>
      </c>
      <c r="K170" s="361" t="str">
        <f t="shared" si="104"/>
        <v>N/A</v>
      </c>
      <c r="L170" s="356" t="str">
        <f>IFERROR( VLOOKUP($D170, 'AM23.Param'!$C$61:$Q$114, COLUMNS('AM23.Param'!$C$60:$I$60), FALSE), "N/A")</f>
        <v>N/A</v>
      </c>
      <c r="M170" s="344" t="str">
        <f t="shared" si="105"/>
        <v>N/A</v>
      </c>
      <c r="N170" s="366" t="str">
        <f t="shared" si="94"/>
        <v>N/A</v>
      </c>
      <c r="O170" s="360" t="str">
        <f>IFERROR( VLOOKUP($D170, 'AM23.Param'!$C$61:$Q$114, COLUMNS('AM23.Param'!$C$60:$J$60), FALSE), "N/A")</f>
        <v>N/A</v>
      </c>
      <c r="P170" s="344" t="str">
        <f t="shared" si="106"/>
        <v>N/A</v>
      </c>
      <c r="Q170" s="361" t="str">
        <f t="shared" si="95"/>
        <v>N/A</v>
      </c>
      <c r="R170" s="356" t="str">
        <f>IFERROR( VLOOKUP($D170, 'AM23.Param'!$C$61:$Q$114, COLUMNS('AM23.Param'!$C$60:$K$60), FALSE), "N/A")</f>
        <v>N/A</v>
      </c>
      <c r="S170" s="344" t="str">
        <f t="shared" si="107"/>
        <v>N/A</v>
      </c>
      <c r="T170" s="366">
        <f t="shared" si="96"/>
        <v>0</v>
      </c>
      <c r="U170" s="360" t="str">
        <f>IFERROR( VLOOKUP($D170, 'AM23.Param'!$C$61:$Q$114, COLUMNS('AM23.Param'!$C$60:$L$60), FALSE), "N/A")</f>
        <v>N/A</v>
      </c>
      <c r="V170" s="344" t="str">
        <f t="shared" si="108"/>
        <v>N/A</v>
      </c>
      <c r="W170" s="361" t="str">
        <f t="shared" si="97"/>
        <v>N/A</v>
      </c>
      <c r="X170" s="356" t="str">
        <f>IFERROR( VLOOKUP($D170, 'AM23.Param'!$C$61:$Q$114, COLUMNS('AM23.Param'!$C$60:$M$60), FALSE), "N/A")</f>
        <v>N/A</v>
      </c>
      <c r="Y170" s="344" t="str">
        <f t="shared" si="109"/>
        <v>N/A</v>
      </c>
      <c r="Z170" s="366">
        <f t="shared" si="98"/>
        <v>0</v>
      </c>
      <c r="AA170" s="360" t="str">
        <f>IFERROR( VLOOKUP($D170, 'AM23.Param'!$C$61:$Q$114, COLUMNS('AM23.Param'!$C$60:$N$60), FALSE), "N/A")</f>
        <v>N/A</v>
      </c>
      <c r="AB170" s="344" t="str">
        <f t="shared" si="110"/>
        <v>N/A</v>
      </c>
      <c r="AC170" s="366" t="str">
        <f t="shared" si="99"/>
        <v>N/A</v>
      </c>
      <c r="AD170" s="360" t="str">
        <f>IFERROR( VLOOKUP($D170, 'AM23.Param'!$C$61:$Q$114, COLUMNS('AM23.Param'!$C$60:$O$60), FALSE), "N/A")</f>
        <v>N/A</v>
      </c>
      <c r="AE170" s="344" t="str">
        <f t="shared" si="111"/>
        <v>N/A</v>
      </c>
      <c r="AF170" s="361" t="str">
        <f t="shared" si="100"/>
        <v>N/A</v>
      </c>
      <c r="AG170" s="356" t="str">
        <f>IFERROR( VLOOKUP($D170, 'AM23.Param'!$C$61:$Q$114, COLUMNS('AM23.Param'!$C$60:$P$60), FALSE), "N/A")</f>
        <v>N/A</v>
      </c>
      <c r="AH170" s="344" t="str">
        <f t="shared" si="112"/>
        <v>N/A</v>
      </c>
      <c r="AI170" s="361" t="str">
        <f t="shared" si="101"/>
        <v>N/A</v>
      </c>
    </row>
    <row r="171" spans="1:35" x14ac:dyDescent="0.2">
      <c r="A171" s="30">
        <f t="shared" si="102"/>
        <v>94</v>
      </c>
      <c r="B171" s="342">
        <f>'AM23.Entity Input'!D111</f>
        <v>0</v>
      </c>
      <c r="C171" s="343">
        <f>'AM23.Entity Input'!F111</f>
        <v>0</v>
      </c>
      <c r="D171" s="343">
        <f>'AM23.Entity Input'!G111</f>
        <v>0</v>
      </c>
      <c r="E171" s="343">
        <f>'AM23.Entity Input'!P111</f>
        <v>0</v>
      </c>
      <c r="F171" s="343">
        <f>'AM23.Entity Input'!AD111</f>
        <v>0</v>
      </c>
      <c r="G171" s="343">
        <f>'AM23.Entity Input'!AN111</f>
        <v>0</v>
      </c>
      <c r="H171" s="353" t="str">
        <f>IFERROR( VLOOKUP($D171, 'AM23.Param'!$C$61:$Q$114, COLUMNS('AM23.Param'!$C$60:$G$60), FALSE), "N/A")</f>
        <v>N/A</v>
      </c>
      <c r="I171" s="360" t="str">
        <f>IFERROR( VLOOKUP($D171, 'AM23.Param'!$C$61:$Q$114, COLUMNS('AM23.Param'!$C$60:$H$60), FALSE), "N/A")</f>
        <v>N/A</v>
      </c>
      <c r="J171" s="344" t="str">
        <f t="shared" si="103"/>
        <v>N/A</v>
      </c>
      <c r="K171" s="361" t="str">
        <f t="shared" si="104"/>
        <v>N/A</v>
      </c>
      <c r="L171" s="356" t="str">
        <f>IFERROR( VLOOKUP($D171, 'AM23.Param'!$C$61:$Q$114, COLUMNS('AM23.Param'!$C$60:$I$60), FALSE), "N/A")</f>
        <v>N/A</v>
      </c>
      <c r="M171" s="344" t="str">
        <f t="shared" si="105"/>
        <v>N/A</v>
      </c>
      <c r="N171" s="366" t="str">
        <f t="shared" si="94"/>
        <v>N/A</v>
      </c>
      <c r="O171" s="360" t="str">
        <f>IFERROR( VLOOKUP($D171, 'AM23.Param'!$C$61:$Q$114, COLUMNS('AM23.Param'!$C$60:$J$60), FALSE), "N/A")</f>
        <v>N/A</v>
      </c>
      <c r="P171" s="344" t="str">
        <f t="shared" si="106"/>
        <v>N/A</v>
      </c>
      <c r="Q171" s="361" t="str">
        <f t="shared" si="95"/>
        <v>N/A</v>
      </c>
      <c r="R171" s="356" t="str">
        <f>IFERROR( VLOOKUP($D171, 'AM23.Param'!$C$61:$Q$114, COLUMNS('AM23.Param'!$C$60:$K$60), FALSE), "N/A")</f>
        <v>N/A</v>
      </c>
      <c r="S171" s="344" t="str">
        <f t="shared" si="107"/>
        <v>N/A</v>
      </c>
      <c r="T171" s="366">
        <f t="shared" si="96"/>
        <v>0</v>
      </c>
      <c r="U171" s="360" t="str">
        <f>IFERROR( VLOOKUP($D171, 'AM23.Param'!$C$61:$Q$114, COLUMNS('AM23.Param'!$C$60:$L$60), FALSE), "N/A")</f>
        <v>N/A</v>
      </c>
      <c r="V171" s="344" t="str">
        <f t="shared" si="108"/>
        <v>N/A</v>
      </c>
      <c r="W171" s="361" t="str">
        <f t="shared" si="97"/>
        <v>N/A</v>
      </c>
      <c r="X171" s="356" t="str">
        <f>IFERROR( VLOOKUP($D171, 'AM23.Param'!$C$61:$Q$114, COLUMNS('AM23.Param'!$C$60:$M$60), FALSE), "N/A")</f>
        <v>N/A</v>
      </c>
      <c r="Y171" s="344" t="str">
        <f t="shared" si="109"/>
        <v>N/A</v>
      </c>
      <c r="Z171" s="366">
        <f t="shared" si="98"/>
        <v>0</v>
      </c>
      <c r="AA171" s="360" t="str">
        <f>IFERROR( VLOOKUP($D171, 'AM23.Param'!$C$61:$Q$114, COLUMNS('AM23.Param'!$C$60:$N$60), FALSE), "N/A")</f>
        <v>N/A</v>
      </c>
      <c r="AB171" s="344" t="str">
        <f t="shared" si="110"/>
        <v>N/A</v>
      </c>
      <c r="AC171" s="366" t="str">
        <f t="shared" si="99"/>
        <v>N/A</v>
      </c>
      <c r="AD171" s="360" t="str">
        <f>IFERROR( VLOOKUP($D171, 'AM23.Param'!$C$61:$Q$114, COLUMNS('AM23.Param'!$C$60:$O$60), FALSE), "N/A")</f>
        <v>N/A</v>
      </c>
      <c r="AE171" s="344" t="str">
        <f t="shared" si="111"/>
        <v>N/A</v>
      </c>
      <c r="AF171" s="361" t="str">
        <f t="shared" si="100"/>
        <v>N/A</v>
      </c>
      <c r="AG171" s="356" t="str">
        <f>IFERROR( VLOOKUP($D171, 'AM23.Param'!$C$61:$Q$114, COLUMNS('AM23.Param'!$C$60:$P$60), FALSE), "N/A")</f>
        <v>N/A</v>
      </c>
      <c r="AH171" s="344" t="str">
        <f t="shared" si="112"/>
        <v>N/A</v>
      </c>
      <c r="AI171" s="361" t="str">
        <f t="shared" si="101"/>
        <v>N/A</v>
      </c>
    </row>
    <row r="172" spans="1:35" x14ac:dyDescent="0.2">
      <c r="A172" s="30">
        <f t="shared" si="102"/>
        <v>95</v>
      </c>
      <c r="B172" s="342">
        <f>'AM23.Entity Input'!D112</f>
        <v>0</v>
      </c>
      <c r="C172" s="343">
        <f>'AM23.Entity Input'!F112</f>
        <v>0</v>
      </c>
      <c r="D172" s="343">
        <f>'AM23.Entity Input'!G112</f>
        <v>0</v>
      </c>
      <c r="E172" s="343">
        <f>'AM23.Entity Input'!P112</f>
        <v>0</v>
      </c>
      <c r="F172" s="343">
        <f>'AM23.Entity Input'!AD112</f>
        <v>0</v>
      </c>
      <c r="G172" s="343">
        <f>'AM23.Entity Input'!AN112</f>
        <v>0</v>
      </c>
      <c r="H172" s="353" t="str">
        <f>IFERROR( VLOOKUP($D172, 'AM23.Param'!$C$61:$Q$114, COLUMNS('AM23.Param'!$C$60:$G$60), FALSE), "N/A")</f>
        <v>N/A</v>
      </c>
      <c r="I172" s="360" t="str">
        <f>IFERROR( VLOOKUP($D172, 'AM23.Param'!$C$61:$Q$114, COLUMNS('AM23.Param'!$C$60:$H$60), FALSE), "N/A")</f>
        <v>N/A</v>
      </c>
      <c r="J172" s="344" t="str">
        <f t="shared" si="103"/>
        <v>N/A</v>
      </c>
      <c r="K172" s="361" t="str">
        <f t="shared" si="104"/>
        <v>N/A</v>
      </c>
      <c r="L172" s="356" t="str">
        <f>IFERROR( VLOOKUP($D172, 'AM23.Param'!$C$61:$Q$114, COLUMNS('AM23.Param'!$C$60:$I$60), FALSE), "N/A")</f>
        <v>N/A</v>
      </c>
      <c r="M172" s="344" t="str">
        <f t="shared" si="105"/>
        <v>N/A</v>
      </c>
      <c r="N172" s="366" t="str">
        <f t="shared" si="94"/>
        <v>N/A</v>
      </c>
      <c r="O172" s="360" t="str">
        <f>IFERROR( VLOOKUP($D172, 'AM23.Param'!$C$61:$Q$114, COLUMNS('AM23.Param'!$C$60:$J$60), FALSE), "N/A")</f>
        <v>N/A</v>
      </c>
      <c r="P172" s="344" t="str">
        <f t="shared" si="106"/>
        <v>N/A</v>
      </c>
      <c r="Q172" s="361" t="str">
        <f t="shared" si="95"/>
        <v>N/A</v>
      </c>
      <c r="R172" s="356" t="str">
        <f>IFERROR( VLOOKUP($D172, 'AM23.Param'!$C$61:$Q$114, COLUMNS('AM23.Param'!$C$60:$K$60), FALSE), "N/A")</f>
        <v>N/A</v>
      </c>
      <c r="S172" s="344" t="str">
        <f t="shared" si="107"/>
        <v>N/A</v>
      </c>
      <c r="T172" s="366">
        <f t="shared" si="96"/>
        <v>0</v>
      </c>
      <c r="U172" s="360" t="str">
        <f>IFERROR( VLOOKUP($D172, 'AM23.Param'!$C$61:$Q$114, COLUMNS('AM23.Param'!$C$60:$L$60), FALSE), "N/A")</f>
        <v>N/A</v>
      </c>
      <c r="V172" s="344" t="str">
        <f t="shared" si="108"/>
        <v>N/A</v>
      </c>
      <c r="W172" s="361" t="str">
        <f t="shared" si="97"/>
        <v>N/A</v>
      </c>
      <c r="X172" s="356" t="str">
        <f>IFERROR( VLOOKUP($D172, 'AM23.Param'!$C$61:$Q$114, COLUMNS('AM23.Param'!$C$60:$M$60), FALSE), "N/A")</f>
        <v>N/A</v>
      </c>
      <c r="Y172" s="344" t="str">
        <f t="shared" si="109"/>
        <v>N/A</v>
      </c>
      <c r="Z172" s="366">
        <f t="shared" si="98"/>
        <v>0</v>
      </c>
      <c r="AA172" s="360" t="str">
        <f>IFERROR( VLOOKUP($D172, 'AM23.Param'!$C$61:$Q$114, COLUMNS('AM23.Param'!$C$60:$N$60), FALSE), "N/A")</f>
        <v>N/A</v>
      </c>
      <c r="AB172" s="344" t="str">
        <f t="shared" si="110"/>
        <v>N/A</v>
      </c>
      <c r="AC172" s="366" t="str">
        <f t="shared" si="99"/>
        <v>N/A</v>
      </c>
      <c r="AD172" s="360" t="str">
        <f>IFERROR( VLOOKUP($D172, 'AM23.Param'!$C$61:$Q$114, COLUMNS('AM23.Param'!$C$60:$O$60), FALSE), "N/A")</f>
        <v>N/A</v>
      </c>
      <c r="AE172" s="344" t="str">
        <f t="shared" si="111"/>
        <v>N/A</v>
      </c>
      <c r="AF172" s="361" t="str">
        <f t="shared" si="100"/>
        <v>N/A</v>
      </c>
      <c r="AG172" s="356" t="str">
        <f>IFERROR( VLOOKUP($D172, 'AM23.Param'!$C$61:$Q$114, COLUMNS('AM23.Param'!$C$60:$P$60), FALSE), "N/A")</f>
        <v>N/A</v>
      </c>
      <c r="AH172" s="344" t="str">
        <f t="shared" si="112"/>
        <v>N/A</v>
      </c>
      <c r="AI172" s="361" t="str">
        <f t="shared" si="101"/>
        <v>N/A</v>
      </c>
    </row>
    <row r="173" spans="1:35" x14ac:dyDescent="0.2">
      <c r="A173" s="30">
        <f t="shared" si="102"/>
        <v>96</v>
      </c>
      <c r="B173" s="342">
        <f>'AM23.Entity Input'!D113</f>
        <v>0</v>
      </c>
      <c r="C173" s="343">
        <f>'AM23.Entity Input'!F113</f>
        <v>0</v>
      </c>
      <c r="D173" s="343">
        <f>'AM23.Entity Input'!G113</f>
        <v>0</v>
      </c>
      <c r="E173" s="343">
        <f>'AM23.Entity Input'!P113</f>
        <v>0</v>
      </c>
      <c r="F173" s="343">
        <f>'AM23.Entity Input'!AD113</f>
        <v>0</v>
      </c>
      <c r="G173" s="343">
        <f>'AM23.Entity Input'!AN113</f>
        <v>0</v>
      </c>
      <c r="H173" s="353" t="str">
        <f>IFERROR( VLOOKUP($D173, 'AM23.Param'!$C$61:$Q$114, COLUMNS('AM23.Param'!$C$60:$G$60), FALSE), "N/A")</f>
        <v>N/A</v>
      </c>
      <c r="I173" s="360" t="str">
        <f>IFERROR( VLOOKUP($D173, 'AM23.Param'!$C$61:$Q$114, COLUMNS('AM23.Param'!$C$60:$H$60), FALSE), "N/A")</f>
        <v>N/A</v>
      </c>
      <c r="J173" s="344" t="str">
        <f t="shared" si="103"/>
        <v>N/A</v>
      </c>
      <c r="K173" s="361" t="str">
        <f t="shared" si="104"/>
        <v>N/A</v>
      </c>
      <c r="L173" s="356" t="str">
        <f>IFERROR( VLOOKUP($D173, 'AM23.Param'!$C$61:$Q$114, COLUMNS('AM23.Param'!$C$60:$I$60), FALSE), "N/A")</f>
        <v>N/A</v>
      </c>
      <c r="M173" s="344" t="str">
        <f t="shared" si="105"/>
        <v>N/A</v>
      </c>
      <c r="N173" s="366" t="str">
        <f t="shared" si="94"/>
        <v>N/A</v>
      </c>
      <c r="O173" s="360" t="str">
        <f>IFERROR( VLOOKUP($D173, 'AM23.Param'!$C$61:$Q$114, COLUMNS('AM23.Param'!$C$60:$J$60), FALSE), "N/A")</f>
        <v>N/A</v>
      </c>
      <c r="P173" s="344" t="str">
        <f t="shared" si="106"/>
        <v>N/A</v>
      </c>
      <c r="Q173" s="361" t="str">
        <f t="shared" si="95"/>
        <v>N/A</v>
      </c>
      <c r="R173" s="356" t="str">
        <f>IFERROR( VLOOKUP($D173, 'AM23.Param'!$C$61:$Q$114, COLUMNS('AM23.Param'!$C$60:$K$60), FALSE), "N/A")</f>
        <v>N/A</v>
      </c>
      <c r="S173" s="344" t="str">
        <f t="shared" si="107"/>
        <v>N/A</v>
      </c>
      <c r="T173" s="366">
        <f t="shared" si="96"/>
        <v>0</v>
      </c>
      <c r="U173" s="360" t="str">
        <f>IFERROR( VLOOKUP($D173, 'AM23.Param'!$C$61:$Q$114, COLUMNS('AM23.Param'!$C$60:$L$60), FALSE), "N/A")</f>
        <v>N/A</v>
      </c>
      <c r="V173" s="344" t="str">
        <f t="shared" si="108"/>
        <v>N/A</v>
      </c>
      <c r="W173" s="361" t="str">
        <f t="shared" si="97"/>
        <v>N/A</v>
      </c>
      <c r="X173" s="356" t="str">
        <f>IFERROR( VLOOKUP($D173, 'AM23.Param'!$C$61:$Q$114, COLUMNS('AM23.Param'!$C$60:$M$60), FALSE), "N/A")</f>
        <v>N/A</v>
      </c>
      <c r="Y173" s="344" t="str">
        <f t="shared" si="109"/>
        <v>N/A</v>
      </c>
      <c r="Z173" s="366">
        <f t="shared" si="98"/>
        <v>0</v>
      </c>
      <c r="AA173" s="360" t="str">
        <f>IFERROR( VLOOKUP($D173, 'AM23.Param'!$C$61:$Q$114, COLUMNS('AM23.Param'!$C$60:$N$60), FALSE), "N/A")</f>
        <v>N/A</v>
      </c>
      <c r="AB173" s="344" t="str">
        <f t="shared" si="110"/>
        <v>N/A</v>
      </c>
      <c r="AC173" s="366" t="str">
        <f t="shared" si="99"/>
        <v>N/A</v>
      </c>
      <c r="AD173" s="360" t="str">
        <f>IFERROR( VLOOKUP($D173, 'AM23.Param'!$C$61:$Q$114, COLUMNS('AM23.Param'!$C$60:$O$60), FALSE), "N/A")</f>
        <v>N/A</v>
      </c>
      <c r="AE173" s="344" t="str">
        <f t="shared" si="111"/>
        <v>N/A</v>
      </c>
      <c r="AF173" s="361" t="str">
        <f t="shared" si="100"/>
        <v>N/A</v>
      </c>
      <c r="AG173" s="356" t="str">
        <f>IFERROR( VLOOKUP($D173, 'AM23.Param'!$C$61:$Q$114, COLUMNS('AM23.Param'!$C$60:$P$60), FALSE), "N/A")</f>
        <v>N/A</v>
      </c>
      <c r="AH173" s="344" t="str">
        <f t="shared" si="112"/>
        <v>N/A</v>
      </c>
      <c r="AI173" s="361" t="str">
        <f t="shared" si="101"/>
        <v>N/A</v>
      </c>
    </row>
    <row r="174" spans="1:35" x14ac:dyDescent="0.2">
      <c r="A174" s="30">
        <f t="shared" si="102"/>
        <v>97</v>
      </c>
      <c r="B174" s="342">
        <f>'AM23.Entity Input'!D114</f>
        <v>0</v>
      </c>
      <c r="C174" s="343">
        <f>'AM23.Entity Input'!F114</f>
        <v>0</v>
      </c>
      <c r="D174" s="343">
        <f>'AM23.Entity Input'!G114</f>
        <v>0</v>
      </c>
      <c r="E174" s="343">
        <f>'AM23.Entity Input'!P114</f>
        <v>0</v>
      </c>
      <c r="F174" s="343">
        <f>'AM23.Entity Input'!AD114</f>
        <v>0</v>
      </c>
      <c r="G174" s="343">
        <f>'AM23.Entity Input'!AN114</f>
        <v>0</v>
      </c>
      <c r="H174" s="353" t="str">
        <f>IFERROR( VLOOKUP($D174, 'AM23.Param'!$C$61:$Q$114, COLUMNS('AM23.Param'!$C$60:$G$60), FALSE), "N/A")</f>
        <v>N/A</v>
      </c>
      <c r="I174" s="360" t="str">
        <f>IFERROR( VLOOKUP($D174, 'AM23.Param'!$C$61:$Q$114, COLUMNS('AM23.Param'!$C$60:$H$60), FALSE), "N/A")</f>
        <v>N/A</v>
      </c>
      <c r="J174" s="344" t="str">
        <f t="shared" si="103"/>
        <v>N/A</v>
      </c>
      <c r="K174" s="361" t="str">
        <f t="shared" si="104"/>
        <v>N/A</v>
      </c>
      <c r="L174" s="356" t="str">
        <f>IFERROR( VLOOKUP($D174, 'AM23.Param'!$C$61:$Q$114, COLUMNS('AM23.Param'!$C$60:$I$60), FALSE), "N/A")</f>
        <v>N/A</v>
      </c>
      <c r="M174" s="344" t="str">
        <f t="shared" si="105"/>
        <v>N/A</v>
      </c>
      <c r="N174" s="366" t="str">
        <f t="shared" si="94"/>
        <v>N/A</v>
      </c>
      <c r="O174" s="360" t="str">
        <f>IFERROR( VLOOKUP($D174, 'AM23.Param'!$C$61:$Q$114, COLUMNS('AM23.Param'!$C$60:$J$60), FALSE), "N/A")</f>
        <v>N/A</v>
      </c>
      <c r="P174" s="344" t="str">
        <f t="shared" si="106"/>
        <v>N/A</v>
      </c>
      <c r="Q174" s="361" t="str">
        <f t="shared" si="95"/>
        <v>N/A</v>
      </c>
      <c r="R174" s="356" t="str">
        <f>IFERROR( VLOOKUP($D174, 'AM23.Param'!$C$61:$Q$114, COLUMNS('AM23.Param'!$C$60:$K$60), FALSE), "N/A")</f>
        <v>N/A</v>
      </c>
      <c r="S174" s="344" t="str">
        <f t="shared" si="107"/>
        <v>N/A</v>
      </c>
      <c r="T174" s="366">
        <f t="shared" si="96"/>
        <v>0</v>
      </c>
      <c r="U174" s="360" t="str">
        <f>IFERROR( VLOOKUP($D174, 'AM23.Param'!$C$61:$Q$114, COLUMNS('AM23.Param'!$C$60:$L$60), FALSE), "N/A")</f>
        <v>N/A</v>
      </c>
      <c r="V174" s="344" t="str">
        <f t="shared" si="108"/>
        <v>N/A</v>
      </c>
      <c r="W174" s="361" t="str">
        <f t="shared" si="97"/>
        <v>N/A</v>
      </c>
      <c r="X174" s="356" t="str">
        <f>IFERROR( VLOOKUP($D174, 'AM23.Param'!$C$61:$Q$114, COLUMNS('AM23.Param'!$C$60:$M$60), FALSE), "N/A")</f>
        <v>N/A</v>
      </c>
      <c r="Y174" s="344" t="str">
        <f t="shared" si="109"/>
        <v>N/A</v>
      </c>
      <c r="Z174" s="366">
        <f t="shared" si="98"/>
        <v>0</v>
      </c>
      <c r="AA174" s="360" t="str">
        <f>IFERROR( VLOOKUP($D174, 'AM23.Param'!$C$61:$Q$114, COLUMNS('AM23.Param'!$C$60:$N$60), FALSE), "N/A")</f>
        <v>N/A</v>
      </c>
      <c r="AB174" s="344" t="str">
        <f t="shared" si="110"/>
        <v>N/A</v>
      </c>
      <c r="AC174" s="366" t="str">
        <f t="shared" si="99"/>
        <v>N/A</v>
      </c>
      <c r="AD174" s="360" t="str">
        <f>IFERROR( VLOOKUP($D174, 'AM23.Param'!$C$61:$Q$114, COLUMNS('AM23.Param'!$C$60:$O$60), FALSE), "N/A")</f>
        <v>N/A</v>
      </c>
      <c r="AE174" s="344" t="str">
        <f t="shared" si="111"/>
        <v>N/A</v>
      </c>
      <c r="AF174" s="361" t="str">
        <f t="shared" si="100"/>
        <v>N/A</v>
      </c>
      <c r="AG174" s="356" t="str">
        <f>IFERROR( VLOOKUP($D174, 'AM23.Param'!$C$61:$Q$114, COLUMNS('AM23.Param'!$C$60:$P$60), FALSE), "N/A")</f>
        <v>N/A</v>
      </c>
      <c r="AH174" s="344" t="str">
        <f t="shared" si="112"/>
        <v>N/A</v>
      </c>
      <c r="AI174" s="361" t="str">
        <f t="shared" si="101"/>
        <v>N/A</v>
      </c>
    </row>
    <row r="175" spans="1:35" x14ac:dyDescent="0.2">
      <c r="A175" s="30">
        <f t="shared" si="102"/>
        <v>98</v>
      </c>
      <c r="B175" s="342">
        <f>'AM23.Entity Input'!D115</f>
        <v>0</v>
      </c>
      <c r="C175" s="343">
        <f>'AM23.Entity Input'!F115</f>
        <v>0</v>
      </c>
      <c r="D175" s="343">
        <f>'AM23.Entity Input'!G115</f>
        <v>0</v>
      </c>
      <c r="E175" s="343">
        <f>'AM23.Entity Input'!P115</f>
        <v>0</v>
      </c>
      <c r="F175" s="343">
        <f>'AM23.Entity Input'!AD115</f>
        <v>0</v>
      </c>
      <c r="G175" s="343">
        <f>'AM23.Entity Input'!AN115</f>
        <v>0</v>
      </c>
      <c r="H175" s="353" t="str">
        <f>IFERROR( VLOOKUP($D175, 'AM23.Param'!$C$61:$Q$114, COLUMNS('AM23.Param'!$C$60:$G$60), FALSE), "N/A")</f>
        <v>N/A</v>
      </c>
      <c r="I175" s="360" t="str">
        <f>IFERROR( VLOOKUP($D175, 'AM23.Param'!$C$61:$Q$114, COLUMNS('AM23.Param'!$C$60:$H$60), FALSE), "N/A")</f>
        <v>N/A</v>
      </c>
      <c r="J175" s="344" t="str">
        <f t="shared" si="103"/>
        <v>N/A</v>
      </c>
      <c r="K175" s="361" t="str">
        <f t="shared" si="104"/>
        <v>N/A</v>
      </c>
      <c r="L175" s="356" t="str">
        <f>IFERROR( VLOOKUP($D175, 'AM23.Param'!$C$61:$Q$114, COLUMNS('AM23.Param'!$C$60:$I$60), FALSE), "N/A")</f>
        <v>N/A</v>
      </c>
      <c r="M175" s="344" t="str">
        <f t="shared" si="105"/>
        <v>N/A</v>
      </c>
      <c r="N175" s="366" t="str">
        <f t="shared" si="94"/>
        <v>N/A</v>
      </c>
      <c r="O175" s="360" t="str">
        <f>IFERROR( VLOOKUP($D175, 'AM23.Param'!$C$61:$Q$114, COLUMNS('AM23.Param'!$C$60:$J$60), FALSE), "N/A")</f>
        <v>N/A</v>
      </c>
      <c r="P175" s="344" t="str">
        <f t="shared" si="106"/>
        <v>N/A</v>
      </c>
      <c r="Q175" s="361" t="str">
        <f t="shared" si="95"/>
        <v>N/A</v>
      </c>
      <c r="R175" s="356" t="str">
        <f>IFERROR( VLOOKUP($D175, 'AM23.Param'!$C$61:$Q$114, COLUMNS('AM23.Param'!$C$60:$K$60), FALSE), "N/A")</f>
        <v>N/A</v>
      </c>
      <c r="S175" s="344" t="str">
        <f t="shared" si="107"/>
        <v>N/A</v>
      </c>
      <c r="T175" s="366">
        <f t="shared" si="96"/>
        <v>0</v>
      </c>
      <c r="U175" s="360" t="str">
        <f>IFERROR( VLOOKUP($D175, 'AM23.Param'!$C$61:$Q$114, COLUMNS('AM23.Param'!$C$60:$L$60), FALSE), "N/A")</f>
        <v>N/A</v>
      </c>
      <c r="V175" s="344" t="str">
        <f t="shared" si="108"/>
        <v>N/A</v>
      </c>
      <c r="W175" s="361" t="str">
        <f t="shared" si="97"/>
        <v>N/A</v>
      </c>
      <c r="X175" s="356" t="str">
        <f>IFERROR( VLOOKUP($D175, 'AM23.Param'!$C$61:$Q$114, COLUMNS('AM23.Param'!$C$60:$M$60), FALSE), "N/A")</f>
        <v>N/A</v>
      </c>
      <c r="Y175" s="344" t="str">
        <f t="shared" si="109"/>
        <v>N/A</v>
      </c>
      <c r="Z175" s="366">
        <f t="shared" si="98"/>
        <v>0</v>
      </c>
      <c r="AA175" s="360" t="str">
        <f>IFERROR( VLOOKUP($D175, 'AM23.Param'!$C$61:$Q$114, COLUMNS('AM23.Param'!$C$60:$N$60), FALSE), "N/A")</f>
        <v>N/A</v>
      </c>
      <c r="AB175" s="344" t="str">
        <f t="shared" si="110"/>
        <v>N/A</v>
      </c>
      <c r="AC175" s="366" t="str">
        <f t="shared" si="99"/>
        <v>N/A</v>
      </c>
      <c r="AD175" s="360" t="str">
        <f>IFERROR( VLOOKUP($D175, 'AM23.Param'!$C$61:$Q$114, COLUMNS('AM23.Param'!$C$60:$O$60), FALSE), "N/A")</f>
        <v>N/A</v>
      </c>
      <c r="AE175" s="344" t="str">
        <f t="shared" si="111"/>
        <v>N/A</v>
      </c>
      <c r="AF175" s="361" t="str">
        <f t="shared" si="100"/>
        <v>N/A</v>
      </c>
      <c r="AG175" s="356" t="str">
        <f>IFERROR( VLOOKUP($D175, 'AM23.Param'!$C$61:$Q$114, COLUMNS('AM23.Param'!$C$60:$P$60), FALSE), "N/A")</f>
        <v>N/A</v>
      </c>
      <c r="AH175" s="344" t="str">
        <f t="shared" si="112"/>
        <v>N/A</v>
      </c>
      <c r="AI175" s="361" t="str">
        <f t="shared" si="101"/>
        <v>N/A</v>
      </c>
    </row>
    <row r="176" spans="1:35" x14ac:dyDescent="0.2">
      <c r="A176" s="30">
        <f t="shared" si="102"/>
        <v>99</v>
      </c>
      <c r="B176" s="342">
        <f>'AM23.Entity Input'!D116</f>
        <v>0</v>
      </c>
      <c r="C176" s="343">
        <f>'AM23.Entity Input'!F116</f>
        <v>0</v>
      </c>
      <c r="D176" s="343">
        <f>'AM23.Entity Input'!G116</f>
        <v>0</v>
      </c>
      <c r="E176" s="343">
        <f>'AM23.Entity Input'!P116</f>
        <v>0</v>
      </c>
      <c r="F176" s="343">
        <f>'AM23.Entity Input'!AD116</f>
        <v>0</v>
      </c>
      <c r="G176" s="343">
        <f>'AM23.Entity Input'!AN116</f>
        <v>0</v>
      </c>
      <c r="H176" s="353" t="str">
        <f>IFERROR( VLOOKUP($D176, 'AM23.Param'!$C$61:$Q$114, COLUMNS('AM23.Param'!$C$60:$G$60), FALSE), "N/A")</f>
        <v>N/A</v>
      </c>
      <c r="I176" s="360" t="str">
        <f>IFERROR( VLOOKUP($D176, 'AM23.Param'!$C$61:$Q$114, COLUMNS('AM23.Param'!$C$60:$H$60), FALSE), "N/A")</f>
        <v>N/A</v>
      </c>
      <c r="J176" s="344" t="str">
        <f t="shared" si="103"/>
        <v>N/A</v>
      </c>
      <c r="K176" s="361" t="str">
        <f t="shared" si="104"/>
        <v>N/A</v>
      </c>
      <c r="L176" s="356" t="str">
        <f>IFERROR( VLOOKUP($D176, 'AM23.Param'!$C$61:$Q$114, COLUMNS('AM23.Param'!$C$60:$I$60), FALSE), "N/A")</f>
        <v>N/A</v>
      </c>
      <c r="M176" s="344" t="str">
        <f t="shared" si="105"/>
        <v>N/A</v>
      </c>
      <c r="N176" s="366" t="str">
        <f t="shared" si="94"/>
        <v>N/A</v>
      </c>
      <c r="O176" s="360" t="str">
        <f>IFERROR( VLOOKUP($D176, 'AM23.Param'!$C$61:$Q$114, COLUMNS('AM23.Param'!$C$60:$J$60), FALSE), "N/A")</f>
        <v>N/A</v>
      </c>
      <c r="P176" s="344" t="str">
        <f t="shared" si="106"/>
        <v>N/A</v>
      </c>
      <c r="Q176" s="361" t="str">
        <f t="shared" si="95"/>
        <v>N/A</v>
      </c>
      <c r="R176" s="356" t="str">
        <f>IFERROR( VLOOKUP($D176, 'AM23.Param'!$C$61:$Q$114, COLUMNS('AM23.Param'!$C$60:$K$60), FALSE), "N/A")</f>
        <v>N/A</v>
      </c>
      <c r="S176" s="344" t="str">
        <f t="shared" si="107"/>
        <v>N/A</v>
      </c>
      <c r="T176" s="366">
        <f t="shared" si="96"/>
        <v>0</v>
      </c>
      <c r="U176" s="360" t="str">
        <f>IFERROR( VLOOKUP($D176, 'AM23.Param'!$C$61:$Q$114, COLUMNS('AM23.Param'!$C$60:$L$60), FALSE), "N/A")</f>
        <v>N/A</v>
      </c>
      <c r="V176" s="344" t="str">
        <f t="shared" si="108"/>
        <v>N/A</v>
      </c>
      <c r="W176" s="361" t="str">
        <f t="shared" si="97"/>
        <v>N/A</v>
      </c>
      <c r="X176" s="356" t="str">
        <f>IFERROR( VLOOKUP($D176, 'AM23.Param'!$C$61:$Q$114, COLUMNS('AM23.Param'!$C$60:$M$60), FALSE), "N/A")</f>
        <v>N/A</v>
      </c>
      <c r="Y176" s="344" t="str">
        <f t="shared" si="109"/>
        <v>N/A</v>
      </c>
      <c r="Z176" s="366">
        <f t="shared" si="98"/>
        <v>0</v>
      </c>
      <c r="AA176" s="360" t="str">
        <f>IFERROR( VLOOKUP($D176, 'AM23.Param'!$C$61:$Q$114, COLUMNS('AM23.Param'!$C$60:$N$60), FALSE), "N/A")</f>
        <v>N/A</v>
      </c>
      <c r="AB176" s="344" t="str">
        <f t="shared" si="110"/>
        <v>N/A</v>
      </c>
      <c r="AC176" s="366" t="str">
        <f t="shared" si="99"/>
        <v>N/A</v>
      </c>
      <c r="AD176" s="360" t="str">
        <f>IFERROR( VLOOKUP($D176, 'AM23.Param'!$C$61:$Q$114, COLUMNS('AM23.Param'!$C$60:$O$60), FALSE), "N/A")</f>
        <v>N/A</v>
      </c>
      <c r="AE176" s="344" t="str">
        <f t="shared" si="111"/>
        <v>N/A</v>
      </c>
      <c r="AF176" s="361" t="str">
        <f t="shared" si="100"/>
        <v>N/A</v>
      </c>
      <c r="AG176" s="356" t="str">
        <f>IFERROR( VLOOKUP($D176, 'AM23.Param'!$C$61:$Q$114, COLUMNS('AM23.Param'!$C$60:$P$60), FALSE), "N/A")</f>
        <v>N/A</v>
      </c>
      <c r="AH176" s="344" t="str">
        <f t="shared" si="112"/>
        <v>N/A</v>
      </c>
      <c r="AI176" s="361" t="str">
        <f t="shared" si="101"/>
        <v>N/A</v>
      </c>
    </row>
    <row r="177" spans="1:35" x14ac:dyDescent="0.2">
      <c r="A177" s="30">
        <f t="shared" si="102"/>
        <v>100</v>
      </c>
      <c r="B177" s="342">
        <f>'AM23.Entity Input'!D117</f>
        <v>0</v>
      </c>
      <c r="C177" s="343">
        <f>'AM23.Entity Input'!F117</f>
        <v>0</v>
      </c>
      <c r="D177" s="343">
        <f>'AM23.Entity Input'!G117</f>
        <v>0</v>
      </c>
      <c r="E177" s="343">
        <f>'AM23.Entity Input'!P117</f>
        <v>0</v>
      </c>
      <c r="F177" s="343">
        <f>'AM23.Entity Input'!AD117</f>
        <v>0</v>
      </c>
      <c r="G177" s="343">
        <f>'AM23.Entity Input'!AN117</f>
        <v>0</v>
      </c>
      <c r="H177" s="353" t="str">
        <f>IFERROR( VLOOKUP($D177, 'AM23.Param'!$C$61:$Q$114, COLUMNS('AM23.Param'!$C$60:$G$60), FALSE), "N/A")</f>
        <v>N/A</v>
      </c>
      <c r="I177" s="360" t="str">
        <f>IFERROR( VLOOKUP($D177, 'AM23.Param'!$C$61:$Q$114, COLUMNS('AM23.Param'!$C$60:$H$60), FALSE), "N/A")</f>
        <v>N/A</v>
      </c>
      <c r="J177" s="344" t="str">
        <f t="shared" si="103"/>
        <v>N/A</v>
      </c>
      <c r="K177" s="361" t="str">
        <f t="shared" si="104"/>
        <v>N/A</v>
      </c>
      <c r="L177" s="356" t="str">
        <f>IFERROR( VLOOKUP($D177, 'AM23.Param'!$C$61:$Q$114, COLUMNS('AM23.Param'!$C$60:$I$60), FALSE), "N/A")</f>
        <v>N/A</v>
      </c>
      <c r="M177" s="344" t="str">
        <f t="shared" si="105"/>
        <v>N/A</v>
      </c>
      <c r="N177" s="366" t="str">
        <f t="shared" si="94"/>
        <v>N/A</v>
      </c>
      <c r="O177" s="360" t="str">
        <f>IFERROR( VLOOKUP($D177, 'AM23.Param'!$C$61:$Q$114, COLUMNS('AM23.Param'!$C$60:$J$60), FALSE), "N/A")</f>
        <v>N/A</v>
      </c>
      <c r="P177" s="344" t="str">
        <f t="shared" si="106"/>
        <v>N/A</v>
      </c>
      <c r="Q177" s="361" t="str">
        <f t="shared" si="95"/>
        <v>N/A</v>
      </c>
      <c r="R177" s="356" t="str">
        <f>IFERROR( VLOOKUP($D177, 'AM23.Param'!$C$61:$Q$114, COLUMNS('AM23.Param'!$C$60:$K$60), FALSE), "N/A")</f>
        <v>N/A</v>
      </c>
      <c r="S177" s="344" t="str">
        <f t="shared" si="107"/>
        <v>N/A</v>
      </c>
      <c r="T177" s="366">
        <f t="shared" si="96"/>
        <v>0</v>
      </c>
      <c r="U177" s="360" t="str">
        <f>IFERROR( VLOOKUP($D177, 'AM23.Param'!$C$61:$Q$114, COLUMNS('AM23.Param'!$C$60:$L$60), FALSE), "N/A")</f>
        <v>N/A</v>
      </c>
      <c r="V177" s="344" t="str">
        <f t="shared" si="108"/>
        <v>N/A</v>
      </c>
      <c r="W177" s="361" t="str">
        <f t="shared" si="97"/>
        <v>N/A</v>
      </c>
      <c r="X177" s="356" t="str">
        <f>IFERROR( VLOOKUP($D177, 'AM23.Param'!$C$61:$Q$114, COLUMNS('AM23.Param'!$C$60:$M$60), FALSE), "N/A")</f>
        <v>N/A</v>
      </c>
      <c r="Y177" s="344" t="str">
        <f t="shared" si="109"/>
        <v>N/A</v>
      </c>
      <c r="Z177" s="366">
        <f t="shared" si="98"/>
        <v>0</v>
      </c>
      <c r="AA177" s="360" t="str">
        <f>IFERROR( VLOOKUP($D177, 'AM23.Param'!$C$61:$Q$114, COLUMNS('AM23.Param'!$C$60:$N$60), FALSE), "N/A")</f>
        <v>N/A</v>
      </c>
      <c r="AB177" s="344" t="str">
        <f t="shared" si="110"/>
        <v>N/A</v>
      </c>
      <c r="AC177" s="366" t="str">
        <f t="shared" si="99"/>
        <v>N/A</v>
      </c>
      <c r="AD177" s="360" t="str">
        <f>IFERROR( VLOOKUP($D177, 'AM23.Param'!$C$61:$Q$114, COLUMNS('AM23.Param'!$C$60:$O$60), FALSE), "N/A")</f>
        <v>N/A</v>
      </c>
      <c r="AE177" s="344" t="str">
        <f t="shared" si="111"/>
        <v>N/A</v>
      </c>
      <c r="AF177" s="361" t="str">
        <f t="shared" si="100"/>
        <v>N/A</v>
      </c>
      <c r="AG177" s="356" t="str">
        <f>IFERROR( VLOOKUP($D177, 'AM23.Param'!$C$61:$Q$114, COLUMNS('AM23.Param'!$C$60:$P$60), FALSE), "N/A")</f>
        <v>N/A</v>
      </c>
      <c r="AH177" s="344" t="str">
        <f t="shared" si="112"/>
        <v>N/A</v>
      </c>
      <c r="AI177" s="361" t="str">
        <f t="shared" si="101"/>
        <v>N/A</v>
      </c>
    </row>
    <row r="178" spans="1:35" x14ac:dyDescent="0.2">
      <c r="A178" s="30">
        <f t="shared" si="102"/>
        <v>101</v>
      </c>
      <c r="B178" s="342">
        <f>'AM23.Entity Input'!D118</f>
        <v>0</v>
      </c>
      <c r="C178" s="343">
        <f>'AM23.Entity Input'!F118</f>
        <v>0</v>
      </c>
      <c r="D178" s="343">
        <f>'AM23.Entity Input'!G118</f>
        <v>0</v>
      </c>
      <c r="E178" s="343">
        <f>'AM23.Entity Input'!P118</f>
        <v>0</v>
      </c>
      <c r="F178" s="343">
        <f>'AM23.Entity Input'!AD118</f>
        <v>0</v>
      </c>
      <c r="G178" s="343">
        <f>'AM23.Entity Input'!AN118</f>
        <v>0</v>
      </c>
      <c r="H178" s="353" t="str">
        <f>IFERROR( VLOOKUP($D178, 'AM23.Param'!$C$61:$Q$114, COLUMNS('AM23.Param'!$C$60:$G$60), FALSE), "N/A")</f>
        <v>N/A</v>
      </c>
      <c r="I178" s="360" t="str">
        <f>IFERROR( VLOOKUP($D178, 'AM23.Param'!$C$61:$Q$114, COLUMNS('AM23.Param'!$C$60:$H$60), FALSE), "N/A")</f>
        <v>N/A</v>
      </c>
      <c r="J178" s="344" t="str">
        <f t="shared" si="103"/>
        <v>N/A</v>
      </c>
      <c r="K178" s="361" t="str">
        <f t="shared" si="104"/>
        <v>N/A</v>
      </c>
      <c r="L178" s="356" t="str">
        <f>IFERROR( VLOOKUP($D178, 'AM23.Param'!$C$61:$Q$114, COLUMNS('AM23.Param'!$C$60:$I$60), FALSE), "N/A")</f>
        <v>N/A</v>
      </c>
      <c r="M178" s="344" t="str">
        <f t="shared" si="105"/>
        <v>N/A</v>
      </c>
      <c r="N178" s="366" t="str">
        <f t="shared" si="94"/>
        <v>N/A</v>
      </c>
      <c r="O178" s="360" t="str">
        <f>IFERROR( VLOOKUP($D178, 'AM23.Param'!$C$61:$Q$114, COLUMNS('AM23.Param'!$C$60:$J$60), FALSE), "N/A")</f>
        <v>N/A</v>
      </c>
      <c r="P178" s="344" t="str">
        <f t="shared" si="106"/>
        <v>N/A</v>
      </c>
      <c r="Q178" s="361" t="str">
        <f t="shared" si="95"/>
        <v>N/A</v>
      </c>
      <c r="R178" s="356" t="str">
        <f>IFERROR( VLOOKUP($D178, 'AM23.Param'!$C$61:$Q$114, COLUMNS('AM23.Param'!$C$60:$K$60), FALSE), "N/A")</f>
        <v>N/A</v>
      </c>
      <c r="S178" s="344" t="str">
        <f t="shared" si="107"/>
        <v>N/A</v>
      </c>
      <c r="T178" s="366">
        <f t="shared" si="96"/>
        <v>0</v>
      </c>
      <c r="U178" s="360" t="str">
        <f>IFERROR( VLOOKUP($D178, 'AM23.Param'!$C$61:$Q$114, COLUMNS('AM23.Param'!$C$60:$L$60), FALSE), "N/A")</f>
        <v>N/A</v>
      </c>
      <c r="V178" s="344" t="str">
        <f t="shared" si="108"/>
        <v>N/A</v>
      </c>
      <c r="W178" s="361" t="str">
        <f t="shared" si="97"/>
        <v>N/A</v>
      </c>
      <c r="X178" s="356" t="str">
        <f>IFERROR( VLOOKUP($D178, 'AM23.Param'!$C$61:$Q$114, COLUMNS('AM23.Param'!$C$60:$M$60), FALSE), "N/A")</f>
        <v>N/A</v>
      </c>
      <c r="Y178" s="344" t="str">
        <f t="shared" si="109"/>
        <v>N/A</v>
      </c>
      <c r="Z178" s="366">
        <f t="shared" si="98"/>
        <v>0</v>
      </c>
      <c r="AA178" s="360" t="str">
        <f>IFERROR( VLOOKUP($D178, 'AM23.Param'!$C$61:$Q$114, COLUMNS('AM23.Param'!$C$60:$N$60), FALSE), "N/A")</f>
        <v>N/A</v>
      </c>
      <c r="AB178" s="344" t="str">
        <f t="shared" si="110"/>
        <v>N/A</v>
      </c>
      <c r="AC178" s="366" t="str">
        <f t="shared" si="99"/>
        <v>N/A</v>
      </c>
      <c r="AD178" s="360" t="str">
        <f>IFERROR( VLOOKUP($D178, 'AM23.Param'!$C$61:$Q$114, COLUMNS('AM23.Param'!$C$60:$O$60), FALSE), "N/A")</f>
        <v>N/A</v>
      </c>
      <c r="AE178" s="344" t="str">
        <f t="shared" si="111"/>
        <v>N/A</v>
      </c>
      <c r="AF178" s="361" t="str">
        <f t="shared" si="100"/>
        <v>N/A</v>
      </c>
      <c r="AG178" s="356" t="str">
        <f>IFERROR( VLOOKUP($D178, 'AM23.Param'!$C$61:$Q$114, COLUMNS('AM23.Param'!$C$60:$P$60), FALSE), "N/A")</f>
        <v>N/A</v>
      </c>
      <c r="AH178" s="344" t="str">
        <f t="shared" si="112"/>
        <v>N/A</v>
      </c>
      <c r="AI178" s="361" t="str">
        <f t="shared" si="101"/>
        <v>N/A</v>
      </c>
    </row>
    <row r="179" spans="1:35" x14ac:dyDescent="0.2">
      <c r="A179" s="30">
        <f t="shared" si="102"/>
        <v>102</v>
      </c>
      <c r="B179" s="342">
        <f>'AM23.Entity Input'!D119</f>
        <v>0</v>
      </c>
      <c r="C179" s="343">
        <f>'AM23.Entity Input'!F119</f>
        <v>0</v>
      </c>
      <c r="D179" s="343">
        <f>'AM23.Entity Input'!G119</f>
        <v>0</v>
      </c>
      <c r="E179" s="343">
        <f>'AM23.Entity Input'!P119</f>
        <v>0</v>
      </c>
      <c r="F179" s="343">
        <f>'AM23.Entity Input'!AD119</f>
        <v>0</v>
      </c>
      <c r="G179" s="343">
        <f>'AM23.Entity Input'!AN119</f>
        <v>0</v>
      </c>
      <c r="H179" s="353" t="str">
        <f>IFERROR( VLOOKUP($D179, 'AM23.Param'!$C$61:$Q$114, COLUMNS('AM23.Param'!$C$60:$G$60), FALSE), "N/A")</f>
        <v>N/A</v>
      </c>
      <c r="I179" s="360" t="str">
        <f>IFERROR( VLOOKUP($D179, 'AM23.Param'!$C$61:$Q$114, COLUMNS('AM23.Param'!$C$60:$H$60), FALSE), "N/A")</f>
        <v>N/A</v>
      </c>
      <c r="J179" s="344" t="str">
        <f t="shared" si="103"/>
        <v>N/A</v>
      </c>
      <c r="K179" s="361" t="str">
        <f t="shared" si="104"/>
        <v>N/A</v>
      </c>
      <c r="L179" s="356" t="str">
        <f>IFERROR( VLOOKUP($D179, 'AM23.Param'!$C$61:$Q$114, COLUMNS('AM23.Param'!$C$60:$I$60), FALSE), "N/A")</f>
        <v>N/A</v>
      </c>
      <c r="M179" s="344" t="str">
        <f t="shared" si="105"/>
        <v>N/A</v>
      </c>
      <c r="N179" s="366" t="str">
        <f t="shared" si="94"/>
        <v>N/A</v>
      </c>
      <c r="O179" s="360" t="str">
        <f>IFERROR( VLOOKUP($D179, 'AM23.Param'!$C$61:$Q$114, COLUMNS('AM23.Param'!$C$60:$J$60), FALSE), "N/A")</f>
        <v>N/A</v>
      </c>
      <c r="P179" s="344" t="str">
        <f t="shared" si="106"/>
        <v>N/A</v>
      </c>
      <c r="Q179" s="361" t="str">
        <f t="shared" si="95"/>
        <v>N/A</v>
      </c>
      <c r="R179" s="356" t="str">
        <f>IFERROR( VLOOKUP($D179, 'AM23.Param'!$C$61:$Q$114, COLUMNS('AM23.Param'!$C$60:$K$60), FALSE), "N/A")</f>
        <v>N/A</v>
      </c>
      <c r="S179" s="344" t="str">
        <f t="shared" si="107"/>
        <v>N/A</v>
      </c>
      <c r="T179" s="366">
        <f t="shared" si="96"/>
        <v>0</v>
      </c>
      <c r="U179" s="360" t="str">
        <f>IFERROR( VLOOKUP($D179, 'AM23.Param'!$C$61:$Q$114, COLUMNS('AM23.Param'!$C$60:$L$60), FALSE), "N/A")</f>
        <v>N/A</v>
      </c>
      <c r="V179" s="344" t="str">
        <f t="shared" si="108"/>
        <v>N/A</v>
      </c>
      <c r="W179" s="361" t="str">
        <f t="shared" si="97"/>
        <v>N/A</v>
      </c>
      <c r="X179" s="356" t="str">
        <f>IFERROR( VLOOKUP($D179, 'AM23.Param'!$C$61:$Q$114, COLUMNS('AM23.Param'!$C$60:$M$60), FALSE), "N/A")</f>
        <v>N/A</v>
      </c>
      <c r="Y179" s="344" t="str">
        <f t="shared" si="109"/>
        <v>N/A</v>
      </c>
      <c r="Z179" s="366">
        <f t="shared" si="98"/>
        <v>0</v>
      </c>
      <c r="AA179" s="360" t="str">
        <f>IFERROR( VLOOKUP($D179, 'AM23.Param'!$C$61:$Q$114, COLUMNS('AM23.Param'!$C$60:$N$60), FALSE), "N/A")</f>
        <v>N/A</v>
      </c>
      <c r="AB179" s="344" t="str">
        <f t="shared" si="110"/>
        <v>N/A</v>
      </c>
      <c r="AC179" s="366" t="str">
        <f t="shared" si="99"/>
        <v>N/A</v>
      </c>
      <c r="AD179" s="360" t="str">
        <f>IFERROR( VLOOKUP($D179, 'AM23.Param'!$C$61:$Q$114, COLUMNS('AM23.Param'!$C$60:$O$60), FALSE), "N/A")</f>
        <v>N/A</v>
      </c>
      <c r="AE179" s="344" t="str">
        <f t="shared" si="111"/>
        <v>N/A</v>
      </c>
      <c r="AF179" s="361" t="str">
        <f t="shared" si="100"/>
        <v>N/A</v>
      </c>
      <c r="AG179" s="356" t="str">
        <f>IFERROR( VLOOKUP($D179, 'AM23.Param'!$C$61:$Q$114, COLUMNS('AM23.Param'!$C$60:$P$60), FALSE), "N/A")</f>
        <v>N/A</v>
      </c>
      <c r="AH179" s="344" t="str">
        <f t="shared" si="112"/>
        <v>N/A</v>
      </c>
      <c r="AI179" s="361" t="str">
        <f t="shared" si="101"/>
        <v>N/A</v>
      </c>
    </row>
    <row r="180" spans="1:35" x14ac:dyDescent="0.2">
      <c r="A180" s="30">
        <f t="shared" si="102"/>
        <v>103</v>
      </c>
      <c r="B180" s="342">
        <f>'AM23.Entity Input'!D120</f>
        <v>0</v>
      </c>
      <c r="C180" s="343">
        <f>'AM23.Entity Input'!F120</f>
        <v>0</v>
      </c>
      <c r="D180" s="343">
        <f>'AM23.Entity Input'!G120</f>
        <v>0</v>
      </c>
      <c r="E180" s="343">
        <f>'AM23.Entity Input'!P120</f>
        <v>0</v>
      </c>
      <c r="F180" s="343">
        <f>'AM23.Entity Input'!AD120</f>
        <v>0</v>
      </c>
      <c r="G180" s="343">
        <f>'AM23.Entity Input'!AN120</f>
        <v>0</v>
      </c>
      <c r="H180" s="353" t="str">
        <f>IFERROR( VLOOKUP($D180, 'AM23.Param'!$C$61:$Q$114, COLUMNS('AM23.Param'!$C$60:$G$60), FALSE), "N/A")</f>
        <v>N/A</v>
      </c>
      <c r="I180" s="360" t="str">
        <f>IFERROR( VLOOKUP($D180, 'AM23.Param'!$C$61:$Q$114, COLUMNS('AM23.Param'!$C$60:$H$60), FALSE), "N/A")</f>
        <v>N/A</v>
      </c>
      <c r="J180" s="344" t="str">
        <f t="shared" si="103"/>
        <v>N/A</v>
      </c>
      <c r="K180" s="361" t="str">
        <f t="shared" si="104"/>
        <v>N/A</v>
      </c>
      <c r="L180" s="356" t="str">
        <f>IFERROR( VLOOKUP($D180, 'AM23.Param'!$C$61:$Q$114, COLUMNS('AM23.Param'!$C$60:$I$60), FALSE), "N/A")</f>
        <v>N/A</v>
      </c>
      <c r="M180" s="344" t="str">
        <f t="shared" si="105"/>
        <v>N/A</v>
      </c>
      <c r="N180" s="366" t="str">
        <f t="shared" si="94"/>
        <v>N/A</v>
      </c>
      <c r="O180" s="360" t="str">
        <f>IFERROR( VLOOKUP($D180, 'AM23.Param'!$C$61:$Q$114, COLUMNS('AM23.Param'!$C$60:$J$60), FALSE), "N/A")</f>
        <v>N/A</v>
      </c>
      <c r="P180" s="344" t="str">
        <f t="shared" si="106"/>
        <v>N/A</v>
      </c>
      <c r="Q180" s="361" t="str">
        <f t="shared" si="95"/>
        <v>N/A</v>
      </c>
      <c r="R180" s="356" t="str">
        <f>IFERROR( VLOOKUP($D180, 'AM23.Param'!$C$61:$Q$114, COLUMNS('AM23.Param'!$C$60:$K$60), FALSE), "N/A")</f>
        <v>N/A</v>
      </c>
      <c r="S180" s="344" t="str">
        <f t="shared" si="107"/>
        <v>N/A</v>
      </c>
      <c r="T180" s="366">
        <f t="shared" si="96"/>
        <v>0</v>
      </c>
      <c r="U180" s="360" t="str">
        <f>IFERROR( VLOOKUP($D180, 'AM23.Param'!$C$61:$Q$114, COLUMNS('AM23.Param'!$C$60:$L$60), FALSE), "N/A")</f>
        <v>N/A</v>
      </c>
      <c r="V180" s="344" t="str">
        <f t="shared" si="108"/>
        <v>N/A</v>
      </c>
      <c r="W180" s="361" t="str">
        <f t="shared" si="97"/>
        <v>N/A</v>
      </c>
      <c r="X180" s="356" t="str">
        <f>IFERROR( VLOOKUP($D180, 'AM23.Param'!$C$61:$Q$114, COLUMNS('AM23.Param'!$C$60:$M$60), FALSE), "N/A")</f>
        <v>N/A</v>
      </c>
      <c r="Y180" s="344" t="str">
        <f t="shared" si="109"/>
        <v>N/A</v>
      </c>
      <c r="Z180" s="366">
        <f t="shared" si="98"/>
        <v>0</v>
      </c>
      <c r="AA180" s="360" t="str">
        <f>IFERROR( VLOOKUP($D180, 'AM23.Param'!$C$61:$Q$114, COLUMNS('AM23.Param'!$C$60:$N$60), FALSE), "N/A")</f>
        <v>N/A</v>
      </c>
      <c r="AB180" s="344" t="str">
        <f t="shared" si="110"/>
        <v>N/A</v>
      </c>
      <c r="AC180" s="366" t="str">
        <f t="shared" si="99"/>
        <v>N/A</v>
      </c>
      <c r="AD180" s="360" t="str">
        <f>IFERROR( VLOOKUP($D180, 'AM23.Param'!$C$61:$Q$114, COLUMNS('AM23.Param'!$C$60:$O$60), FALSE), "N/A")</f>
        <v>N/A</v>
      </c>
      <c r="AE180" s="344" t="str">
        <f t="shared" si="111"/>
        <v>N/A</v>
      </c>
      <c r="AF180" s="361" t="str">
        <f t="shared" si="100"/>
        <v>N/A</v>
      </c>
      <c r="AG180" s="356" t="str">
        <f>IFERROR( VLOOKUP($D180, 'AM23.Param'!$C$61:$Q$114, COLUMNS('AM23.Param'!$C$60:$P$60), FALSE), "N/A")</f>
        <v>N/A</v>
      </c>
      <c r="AH180" s="344" t="str">
        <f t="shared" si="112"/>
        <v>N/A</v>
      </c>
      <c r="AI180" s="361" t="str">
        <f t="shared" si="101"/>
        <v>N/A</v>
      </c>
    </row>
    <row r="181" spans="1:35" x14ac:dyDescent="0.2">
      <c r="A181" s="30">
        <f t="shared" si="102"/>
        <v>104</v>
      </c>
      <c r="B181" s="342">
        <f>'AM23.Entity Input'!D121</f>
        <v>0</v>
      </c>
      <c r="C181" s="343">
        <f>'AM23.Entity Input'!F121</f>
        <v>0</v>
      </c>
      <c r="D181" s="343">
        <f>'AM23.Entity Input'!G121</f>
        <v>0</v>
      </c>
      <c r="E181" s="343">
        <f>'AM23.Entity Input'!P121</f>
        <v>0</v>
      </c>
      <c r="F181" s="343">
        <f>'AM23.Entity Input'!AD121</f>
        <v>0</v>
      </c>
      <c r="G181" s="343">
        <f>'AM23.Entity Input'!AN121</f>
        <v>0</v>
      </c>
      <c r="H181" s="353" t="str">
        <f>IFERROR( VLOOKUP($D181, 'AM23.Param'!$C$61:$Q$114, COLUMNS('AM23.Param'!$C$60:$G$60), FALSE), "N/A")</f>
        <v>N/A</v>
      </c>
      <c r="I181" s="360" t="str">
        <f>IFERROR( VLOOKUP($D181, 'AM23.Param'!$C$61:$Q$114, COLUMNS('AM23.Param'!$C$60:$H$60), FALSE), "N/A")</f>
        <v>N/A</v>
      </c>
      <c r="J181" s="344" t="str">
        <f t="shared" si="103"/>
        <v>N/A</v>
      </c>
      <c r="K181" s="361" t="str">
        <f t="shared" si="104"/>
        <v>N/A</v>
      </c>
      <c r="L181" s="356" t="str">
        <f>IFERROR( VLOOKUP($D181, 'AM23.Param'!$C$61:$Q$114, COLUMNS('AM23.Param'!$C$60:$I$60), FALSE), "N/A")</f>
        <v>N/A</v>
      </c>
      <c r="M181" s="344" t="str">
        <f t="shared" si="105"/>
        <v>N/A</v>
      </c>
      <c r="N181" s="366" t="str">
        <f t="shared" si="94"/>
        <v>N/A</v>
      </c>
      <c r="O181" s="360" t="str">
        <f>IFERROR( VLOOKUP($D181, 'AM23.Param'!$C$61:$Q$114, COLUMNS('AM23.Param'!$C$60:$J$60), FALSE), "N/A")</f>
        <v>N/A</v>
      </c>
      <c r="P181" s="344" t="str">
        <f t="shared" si="106"/>
        <v>N/A</v>
      </c>
      <c r="Q181" s="361" t="str">
        <f t="shared" si="95"/>
        <v>N/A</v>
      </c>
      <c r="R181" s="356" t="str">
        <f>IFERROR( VLOOKUP($D181, 'AM23.Param'!$C$61:$Q$114, COLUMNS('AM23.Param'!$C$60:$K$60), FALSE), "N/A")</f>
        <v>N/A</v>
      </c>
      <c r="S181" s="344" t="str">
        <f t="shared" si="107"/>
        <v>N/A</v>
      </c>
      <c r="T181" s="366">
        <f t="shared" si="96"/>
        <v>0</v>
      </c>
      <c r="U181" s="360" t="str">
        <f>IFERROR( VLOOKUP($D181, 'AM23.Param'!$C$61:$Q$114, COLUMNS('AM23.Param'!$C$60:$L$60), FALSE), "N/A")</f>
        <v>N/A</v>
      </c>
      <c r="V181" s="344" t="str">
        <f t="shared" si="108"/>
        <v>N/A</v>
      </c>
      <c r="W181" s="361" t="str">
        <f t="shared" si="97"/>
        <v>N/A</v>
      </c>
      <c r="X181" s="356" t="str">
        <f>IFERROR( VLOOKUP($D181, 'AM23.Param'!$C$61:$Q$114, COLUMNS('AM23.Param'!$C$60:$M$60), FALSE), "N/A")</f>
        <v>N/A</v>
      </c>
      <c r="Y181" s="344" t="str">
        <f t="shared" si="109"/>
        <v>N/A</v>
      </c>
      <c r="Z181" s="366">
        <f t="shared" si="98"/>
        <v>0</v>
      </c>
      <c r="AA181" s="360" t="str">
        <f>IFERROR( VLOOKUP($D181, 'AM23.Param'!$C$61:$Q$114, COLUMNS('AM23.Param'!$C$60:$N$60), FALSE), "N/A")</f>
        <v>N/A</v>
      </c>
      <c r="AB181" s="344" t="str">
        <f t="shared" si="110"/>
        <v>N/A</v>
      </c>
      <c r="AC181" s="366" t="str">
        <f t="shared" si="99"/>
        <v>N/A</v>
      </c>
      <c r="AD181" s="360" t="str">
        <f>IFERROR( VLOOKUP($D181, 'AM23.Param'!$C$61:$Q$114, COLUMNS('AM23.Param'!$C$60:$O$60), FALSE), "N/A")</f>
        <v>N/A</v>
      </c>
      <c r="AE181" s="344" t="str">
        <f t="shared" si="111"/>
        <v>N/A</v>
      </c>
      <c r="AF181" s="361" t="str">
        <f t="shared" si="100"/>
        <v>N/A</v>
      </c>
      <c r="AG181" s="356" t="str">
        <f>IFERROR( VLOOKUP($D181, 'AM23.Param'!$C$61:$Q$114, COLUMNS('AM23.Param'!$C$60:$P$60), FALSE), "N/A")</f>
        <v>N/A</v>
      </c>
      <c r="AH181" s="344" t="str">
        <f t="shared" si="112"/>
        <v>N/A</v>
      </c>
      <c r="AI181" s="361" t="str">
        <f t="shared" si="101"/>
        <v>N/A</v>
      </c>
    </row>
    <row r="182" spans="1:35" x14ac:dyDescent="0.2">
      <c r="A182" s="30">
        <f t="shared" si="102"/>
        <v>105</v>
      </c>
      <c r="B182" s="342">
        <f>'AM23.Entity Input'!D122</f>
        <v>0</v>
      </c>
      <c r="C182" s="343">
        <f>'AM23.Entity Input'!F122</f>
        <v>0</v>
      </c>
      <c r="D182" s="343">
        <f>'AM23.Entity Input'!G122</f>
        <v>0</v>
      </c>
      <c r="E182" s="343">
        <f>'AM23.Entity Input'!P122</f>
        <v>0</v>
      </c>
      <c r="F182" s="343">
        <f>'AM23.Entity Input'!AD122</f>
        <v>0</v>
      </c>
      <c r="G182" s="343">
        <f>'AM23.Entity Input'!AN122</f>
        <v>0</v>
      </c>
      <c r="H182" s="353" t="str">
        <f>IFERROR( VLOOKUP($D182, 'AM23.Param'!$C$61:$Q$114, COLUMNS('AM23.Param'!$C$60:$G$60), FALSE), "N/A")</f>
        <v>N/A</v>
      </c>
      <c r="I182" s="360" t="str">
        <f>IFERROR( VLOOKUP($D182, 'AM23.Param'!$C$61:$Q$114, COLUMNS('AM23.Param'!$C$60:$H$60), FALSE), "N/A")</f>
        <v>N/A</v>
      </c>
      <c r="J182" s="344" t="str">
        <f t="shared" si="103"/>
        <v>N/A</v>
      </c>
      <c r="K182" s="361" t="str">
        <f t="shared" si="104"/>
        <v>N/A</v>
      </c>
      <c r="L182" s="356" t="str">
        <f>IFERROR( VLOOKUP($D182, 'AM23.Param'!$C$61:$Q$114, COLUMNS('AM23.Param'!$C$60:$I$60), FALSE), "N/A")</f>
        <v>N/A</v>
      </c>
      <c r="M182" s="344" t="str">
        <f t="shared" si="105"/>
        <v>N/A</v>
      </c>
      <c r="N182" s="366" t="str">
        <f t="shared" si="94"/>
        <v>N/A</v>
      </c>
      <c r="O182" s="360" t="str">
        <f>IFERROR( VLOOKUP($D182, 'AM23.Param'!$C$61:$Q$114, COLUMNS('AM23.Param'!$C$60:$J$60), FALSE), "N/A")</f>
        <v>N/A</v>
      </c>
      <c r="P182" s="344" t="str">
        <f t="shared" si="106"/>
        <v>N/A</v>
      </c>
      <c r="Q182" s="361" t="str">
        <f t="shared" si="95"/>
        <v>N/A</v>
      </c>
      <c r="R182" s="356" t="str">
        <f>IFERROR( VLOOKUP($D182, 'AM23.Param'!$C$61:$Q$114, COLUMNS('AM23.Param'!$C$60:$K$60), FALSE), "N/A")</f>
        <v>N/A</v>
      </c>
      <c r="S182" s="344" t="str">
        <f t="shared" si="107"/>
        <v>N/A</v>
      </c>
      <c r="T182" s="366">
        <f t="shared" si="96"/>
        <v>0</v>
      </c>
      <c r="U182" s="360" t="str">
        <f>IFERROR( VLOOKUP($D182, 'AM23.Param'!$C$61:$Q$114, COLUMNS('AM23.Param'!$C$60:$L$60), FALSE), "N/A")</f>
        <v>N/A</v>
      </c>
      <c r="V182" s="344" t="str">
        <f t="shared" si="108"/>
        <v>N/A</v>
      </c>
      <c r="W182" s="361" t="str">
        <f t="shared" si="97"/>
        <v>N/A</v>
      </c>
      <c r="X182" s="356" t="str">
        <f>IFERROR( VLOOKUP($D182, 'AM23.Param'!$C$61:$Q$114, COLUMNS('AM23.Param'!$C$60:$M$60), FALSE), "N/A")</f>
        <v>N/A</v>
      </c>
      <c r="Y182" s="344" t="str">
        <f t="shared" si="109"/>
        <v>N/A</v>
      </c>
      <c r="Z182" s="366">
        <f t="shared" si="98"/>
        <v>0</v>
      </c>
      <c r="AA182" s="360" t="str">
        <f>IFERROR( VLOOKUP($D182, 'AM23.Param'!$C$61:$Q$114, COLUMNS('AM23.Param'!$C$60:$N$60), FALSE), "N/A")</f>
        <v>N/A</v>
      </c>
      <c r="AB182" s="344" t="str">
        <f t="shared" si="110"/>
        <v>N/A</v>
      </c>
      <c r="AC182" s="366" t="str">
        <f t="shared" si="99"/>
        <v>N/A</v>
      </c>
      <c r="AD182" s="360" t="str">
        <f>IFERROR( VLOOKUP($D182, 'AM23.Param'!$C$61:$Q$114, COLUMNS('AM23.Param'!$C$60:$O$60), FALSE), "N/A")</f>
        <v>N/A</v>
      </c>
      <c r="AE182" s="344" t="str">
        <f t="shared" si="111"/>
        <v>N/A</v>
      </c>
      <c r="AF182" s="361" t="str">
        <f t="shared" si="100"/>
        <v>N/A</v>
      </c>
      <c r="AG182" s="356" t="str">
        <f>IFERROR( VLOOKUP($D182, 'AM23.Param'!$C$61:$Q$114, COLUMNS('AM23.Param'!$C$60:$P$60), FALSE), "N/A")</f>
        <v>N/A</v>
      </c>
      <c r="AH182" s="344" t="str">
        <f t="shared" si="112"/>
        <v>N/A</v>
      </c>
      <c r="AI182" s="361" t="str">
        <f t="shared" si="101"/>
        <v>N/A</v>
      </c>
    </row>
    <row r="183" spans="1:35" x14ac:dyDescent="0.2">
      <c r="A183" s="30">
        <f t="shared" si="102"/>
        <v>106</v>
      </c>
      <c r="B183" s="342">
        <f>'AM23.Entity Input'!D123</f>
        <v>0</v>
      </c>
      <c r="C183" s="343">
        <f>'AM23.Entity Input'!F123</f>
        <v>0</v>
      </c>
      <c r="D183" s="343">
        <f>'AM23.Entity Input'!G123</f>
        <v>0</v>
      </c>
      <c r="E183" s="343">
        <f>'AM23.Entity Input'!P123</f>
        <v>0</v>
      </c>
      <c r="F183" s="343">
        <f>'AM23.Entity Input'!AD123</f>
        <v>0</v>
      </c>
      <c r="G183" s="343">
        <f>'AM23.Entity Input'!AN123</f>
        <v>0</v>
      </c>
      <c r="H183" s="353" t="str">
        <f>IFERROR( VLOOKUP($D183, 'AM23.Param'!$C$61:$Q$114, COLUMNS('AM23.Param'!$C$60:$G$60), FALSE), "N/A")</f>
        <v>N/A</v>
      </c>
      <c r="I183" s="360" t="str">
        <f>IFERROR( VLOOKUP($D183, 'AM23.Param'!$C$61:$Q$114, COLUMNS('AM23.Param'!$C$60:$H$60), FALSE), "N/A")</f>
        <v>N/A</v>
      </c>
      <c r="J183" s="344" t="str">
        <f t="shared" si="103"/>
        <v>N/A</v>
      </c>
      <c r="K183" s="361" t="str">
        <f t="shared" si="104"/>
        <v>N/A</v>
      </c>
      <c r="L183" s="356" t="str">
        <f>IFERROR( VLOOKUP($D183, 'AM23.Param'!$C$61:$Q$114, COLUMNS('AM23.Param'!$C$60:$I$60), FALSE), "N/A")</f>
        <v>N/A</v>
      </c>
      <c r="M183" s="344" t="str">
        <f t="shared" si="105"/>
        <v>N/A</v>
      </c>
      <c r="N183" s="366" t="str">
        <f t="shared" si="94"/>
        <v>N/A</v>
      </c>
      <c r="O183" s="360" t="str">
        <f>IFERROR( VLOOKUP($D183, 'AM23.Param'!$C$61:$Q$114, COLUMNS('AM23.Param'!$C$60:$J$60), FALSE), "N/A")</f>
        <v>N/A</v>
      </c>
      <c r="P183" s="344" t="str">
        <f t="shared" si="106"/>
        <v>N/A</v>
      </c>
      <c r="Q183" s="361" t="str">
        <f t="shared" si="95"/>
        <v>N/A</v>
      </c>
      <c r="R183" s="356" t="str">
        <f>IFERROR( VLOOKUP($D183, 'AM23.Param'!$C$61:$Q$114, COLUMNS('AM23.Param'!$C$60:$K$60), FALSE), "N/A")</f>
        <v>N/A</v>
      </c>
      <c r="S183" s="344" t="str">
        <f t="shared" si="107"/>
        <v>N/A</v>
      </c>
      <c r="T183" s="366">
        <f t="shared" si="96"/>
        <v>0</v>
      </c>
      <c r="U183" s="360" t="str">
        <f>IFERROR( VLOOKUP($D183, 'AM23.Param'!$C$61:$Q$114, COLUMNS('AM23.Param'!$C$60:$L$60), FALSE), "N/A")</f>
        <v>N/A</v>
      </c>
      <c r="V183" s="344" t="str">
        <f t="shared" si="108"/>
        <v>N/A</v>
      </c>
      <c r="W183" s="361" t="str">
        <f t="shared" si="97"/>
        <v>N/A</v>
      </c>
      <c r="X183" s="356" t="str">
        <f>IFERROR( VLOOKUP($D183, 'AM23.Param'!$C$61:$Q$114, COLUMNS('AM23.Param'!$C$60:$M$60), FALSE), "N/A")</f>
        <v>N/A</v>
      </c>
      <c r="Y183" s="344" t="str">
        <f t="shared" si="109"/>
        <v>N/A</v>
      </c>
      <c r="Z183" s="366">
        <f t="shared" si="98"/>
        <v>0</v>
      </c>
      <c r="AA183" s="360" t="str">
        <f>IFERROR( VLOOKUP($D183, 'AM23.Param'!$C$61:$Q$114, COLUMNS('AM23.Param'!$C$60:$N$60), FALSE), "N/A")</f>
        <v>N/A</v>
      </c>
      <c r="AB183" s="344" t="str">
        <f t="shared" si="110"/>
        <v>N/A</v>
      </c>
      <c r="AC183" s="366" t="str">
        <f t="shared" si="99"/>
        <v>N/A</v>
      </c>
      <c r="AD183" s="360" t="str">
        <f>IFERROR( VLOOKUP($D183, 'AM23.Param'!$C$61:$Q$114, COLUMNS('AM23.Param'!$C$60:$O$60), FALSE), "N/A")</f>
        <v>N/A</v>
      </c>
      <c r="AE183" s="344" t="str">
        <f t="shared" si="111"/>
        <v>N/A</v>
      </c>
      <c r="AF183" s="361" t="str">
        <f t="shared" si="100"/>
        <v>N/A</v>
      </c>
      <c r="AG183" s="356" t="str">
        <f>IFERROR( VLOOKUP($D183, 'AM23.Param'!$C$61:$Q$114, COLUMNS('AM23.Param'!$C$60:$P$60), FALSE), "N/A")</f>
        <v>N/A</v>
      </c>
      <c r="AH183" s="344" t="str">
        <f t="shared" si="112"/>
        <v>N/A</v>
      </c>
      <c r="AI183" s="361" t="str">
        <f t="shared" si="101"/>
        <v>N/A</v>
      </c>
    </row>
    <row r="184" spans="1:35" x14ac:dyDescent="0.2">
      <c r="A184" s="30">
        <f t="shared" si="102"/>
        <v>107</v>
      </c>
      <c r="B184" s="342">
        <f>'AM23.Entity Input'!D124</f>
        <v>0</v>
      </c>
      <c r="C184" s="343">
        <f>'AM23.Entity Input'!F124</f>
        <v>0</v>
      </c>
      <c r="D184" s="343">
        <f>'AM23.Entity Input'!G124</f>
        <v>0</v>
      </c>
      <c r="E184" s="343">
        <f>'AM23.Entity Input'!P124</f>
        <v>0</v>
      </c>
      <c r="F184" s="343">
        <f>'AM23.Entity Input'!AD124</f>
        <v>0</v>
      </c>
      <c r="G184" s="343">
        <f>'AM23.Entity Input'!AN124</f>
        <v>0</v>
      </c>
      <c r="H184" s="353" t="str">
        <f>IFERROR( VLOOKUP($D184, 'AM23.Param'!$C$61:$Q$114, COLUMNS('AM23.Param'!$C$60:$G$60), FALSE), "N/A")</f>
        <v>N/A</v>
      </c>
      <c r="I184" s="360" t="str">
        <f>IFERROR( VLOOKUP($D184, 'AM23.Param'!$C$61:$Q$114, COLUMNS('AM23.Param'!$C$60:$H$60), FALSE), "N/A")</f>
        <v>N/A</v>
      </c>
      <c r="J184" s="344" t="str">
        <f t="shared" si="103"/>
        <v>N/A</v>
      </c>
      <c r="K184" s="361" t="str">
        <f t="shared" si="104"/>
        <v>N/A</v>
      </c>
      <c r="L184" s="356" t="str">
        <f>IFERROR( VLOOKUP($D184, 'AM23.Param'!$C$61:$Q$114, COLUMNS('AM23.Param'!$C$60:$I$60), FALSE), "N/A")</f>
        <v>N/A</v>
      </c>
      <c r="M184" s="344" t="str">
        <f t="shared" si="105"/>
        <v>N/A</v>
      </c>
      <c r="N184" s="366" t="str">
        <f t="shared" si="94"/>
        <v>N/A</v>
      </c>
      <c r="O184" s="360" t="str">
        <f>IFERROR( VLOOKUP($D184, 'AM23.Param'!$C$61:$Q$114, COLUMNS('AM23.Param'!$C$60:$J$60), FALSE), "N/A")</f>
        <v>N/A</v>
      </c>
      <c r="P184" s="344" t="str">
        <f t="shared" si="106"/>
        <v>N/A</v>
      </c>
      <c r="Q184" s="361" t="str">
        <f t="shared" si="95"/>
        <v>N/A</v>
      </c>
      <c r="R184" s="356" t="str">
        <f>IFERROR( VLOOKUP($D184, 'AM23.Param'!$C$61:$Q$114, COLUMNS('AM23.Param'!$C$60:$K$60), FALSE), "N/A")</f>
        <v>N/A</v>
      </c>
      <c r="S184" s="344" t="str">
        <f t="shared" si="107"/>
        <v>N/A</v>
      </c>
      <c r="T184" s="366">
        <f t="shared" si="96"/>
        <v>0</v>
      </c>
      <c r="U184" s="360" t="str">
        <f>IFERROR( VLOOKUP($D184, 'AM23.Param'!$C$61:$Q$114, COLUMNS('AM23.Param'!$C$60:$L$60), FALSE), "N/A")</f>
        <v>N/A</v>
      </c>
      <c r="V184" s="344" t="str">
        <f t="shared" si="108"/>
        <v>N/A</v>
      </c>
      <c r="W184" s="361" t="str">
        <f t="shared" si="97"/>
        <v>N/A</v>
      </c>
      <c r="X184" s="356" t="str">
        <f>IFERROR( VLOOKUP($D184, 'AM23.Param'!$C$61:$Q$114, COLUMNS('AM23.Param'!$C$60:$M$60), FALSE), "N/A")</f>
        <v>N/A</v>
      </c>
      <c r="Y184" s="344" t="str">
        <f t="shared" si="109"/>
        <v>N/A</v>
      </c>
      <c r="Z184" s="366">
        <f t="shared" si="98"/>
        <v>0</v>
      </c>
      <c r="AA184" s="360" t="str">
        <f>IFERROR( VLOOKUP($D184, 'AM23.Param'!$C$61:$Q$114, COLUMNS('AM23.Param'!$C$60:$N$60), FALSE), "N/A")</f>
        <v>N/A</v>
      </c>
      <c r="AB184" s="344" t="str">
        <f t="shared" si="110"/>
        <v>N/A</v>
      </c>
      <c r="AC184" s="366" t="str">
        <f t="shared" si="99"/>
        <v>N/A</v>
      </c>
      <c r="AD184" s="360" t="str">
        <f>IFERROR( VLOOKUP($D184, 'AM23.Param'!$C$61:$Q$114, COLUMNS('AM23.Param'!$C$60:$O$60), FALSE), "N/A")</f>
        <v>N/A</v>
      </c>
      <c r="AE184" s="344" t="str">
        <f t="shared" si="111"/>
        <v>N/A</v>
      </c>
      <c r="AF184" s="361" t="str">
        <f t="shared" si="100"/>
        <v>N/A</v>
      </c>
      <c r="AG184" s="356" t="str">
        <f>IFERROR( VLOOKUP($D184, 'AM23.Param'!$C$61:$Q$114, COLUMNS('AM23.Param'!$C$60:$P$60), FALSE), "N/A")</f>
        <v>N/A</v>
      </c>
      <c r="AH184" s="344" t="str">
        <f t="shared" si="112"/>
        <v>N/A</v>
      </c>
      <c r="AI184" s="361" t="str">
        <f t="shared" si="101"/>
        <v>N/A</v>
      </c>
    </row>
    <row r="185" spans="1:35" x14ac:dyDescent="0.2">
      <c r="A185" s="30">
        <f t="shared" si="102"/>
        <v>108</v>
      </c>
      <c r="B185" s="342">
        <f>'AM23.Entity Input'!D125</f>
        <v>0</v>
      </c>
      <c r="C185" s="343">
        <f>'AM23.Entity Input'!F125</f>
        <v>0</v>
      </c>
      <c r="D185" s="343">
        <f>'AM23.Entity Input'!G125</f>
        <v>0</v>
      </c>
      <c r="E185" s="343">
        <f>'AM23.Entity Input'!P125</f>
        <v>0</v>
      </c>
      <c r="F185" s="343">
        <f>'AM23.Entity Input'!AD125</f>
        <v>0</v>
      </c>
      <c r="G185" s="343">
        <f>'AM23.Entity Input'!AN125</f>
        <v>0</v>
      </c>
      <c r="H185" s="353" t="str">
        <f>IFERROR( VLOOKUP($D185, 'AM23.Param'!$C$61:$Q$114, COLUMNS('AM23.Param'!$C$60:$G$60), FALSE), "N/A")</f>
        <v>N/A</v>
      </c>
      <c r="I185" s="360" t="str">
        <f>IFERROR( VLOOKUP($D185, 'AM23.Param'!$C$61:$Q$114, COLUMNS('AM23.Param'!$C$60:$H$60), FALSE), "N/A")</f>
        <v>N/A</v>
      </c>
      <c r="J185" s="344" t="str">
        <f t="shared" si="103"/>
        <v>N/A</v>
      </c>
      <c r="K185" s="361" t="str">
        <f t="shared" si="104"/>
        <v>N/A</v>
      </c>
      <c r="L185" s="356" t="str">
        <f>IFERROR( VLOOKUP($D185, 'AM23.Param'!$C$61:$Q$114, COLUMNS('AM23.Param'!$C$60:$I$60), FALSE), "N/A")</f>
        <v>N/A</v>
      </c>
      <c r="M185" s="344" t="str">
        <f t="shared" si="105"/>
        <v>N/A</v>
      </c>
      <c r="N185" s="366" t="str">
        <f t="shared" si="94"/>
        <v>N/A</v>
      </c>
      <c r="O185" s="360" t="str">
        <f>IFERROR( VLOOKUP($D185, 'AM23.Param'!$C$61:$Q$114, COLUMNS('AM23.Param'!$C$60:$J$60), FALSE), "N/A")</f>
        <v>N/A</v>
      </c>
      <c r="P185" s="344" t="str">
        <f t="shared" si="106"/>
        <v>N/A</v>
      </c>
      <c r="Q185" s="361" t="str">
        <f t="shared" si="95"/>
        <v>N/A</v>
      </c>
      <c r="R185" s="356" t="str">
        <f>IFERROR( VLOOKUP($D185, 'AM23.Param'!$C$61:$Q$114, COLUMNS('AM23.Param'!$C$60:$K$60), FALSE), "N/A")</f>
        <v>N/A</v>
      </c>
      <c r="S185" s="344" t="str">
        <f t="shared" si="107"/>
        <v>N/A</v>
      </c>
      <c r="T185" s="366">
        <f t="shared" si="96"/>
        <v>0</v>
      </c>
      <c r="U185" s="360" t="str">
        <f>IFERROR( VLOOKUP($D185, 'AM23.Param'!$C$61:$Q$114, COLUMNS('AM23.Param'!$C$60:$L$60), FALSE), "N/A")</f>
        <v>N/A</v>
      </c>
      <c r="V185" s="344" t="str">
        <f t="shared" si="108"/>
        <v>N/A</v>
      </c>
      <c r="W185" s="361" t="str">
        <f t="shared" si="97"/>
        <v>N/A</v>
      </c>
      <c r="X185" s="356" t="str">
        <f>IFERROR( VLOOKUP($D185, 'AM23.Param'!$C$61:$Q$114, COLUMNS('AM23.Param'!$C$60:$M$60), FALSE), "N/A")</f>
        <v>N/A</v>
      </c>
      <c r="Y185" s="344" t="str">
        <f t="shared" si="109"/>
        <v>N/A</v>
      </c>
      <c r="Z185" s="366">
        <f t="shared" si="98"/>
        <v>0</v>
      </c>
      <c r="AA185" s="360" t="str">
        <f>IFERROR( VLOOKUP($D185, 'AM23.Param'!$C$61:$Q$114, COLUMNS('AM23.Param'!$C$60:$N$60), FALSE), "N/A")</f>
        <v>N/A</v>
      </c>
      <c r="AB185" s="344" t="str">
        <f t="shared" si="110"/>
        <v>N/A</v>
      </c>
      <c r="AC185" s="366" t="str">
        <f t="shared" si="99"/>
        <v>N/A</v>
      </c>
      <c r="AD185" s="360" t="str">
        <f>IFERROR( VLOOKUP($D185, 'AM23.Param'!$C$61:$Q$114, COLUMNS('AM23.Param'!$C$60:$O$60), FALSE), "N/A")</f>
        <v>N/A</v>
      </c>
      <c r="AE185" s="344" t="str">
        <f t="shared" si="111"/>
        <v>N/A</v>
      </c>
      <c r="AF185" s="361" t="str">
        <f t="shared" si="100"/>
        <v>N/A</v>
      </c>
      <c r="AG185" s="356" t="str">
        <f>IFERROR( VLOOKUP($D185, 'AM23.Param'!$C$61:$Q$114, COLUMNS('AM23.Param'!$C$60:$P$60), FALSE), "N/A")</f>
        <v>N/A</v>
      </c>
      <c r="AH185" s="344" t="str">
        <f t="shared" si="112"/>
        <v>N/A</v>
      </c>
      <c r="AI185" s="361" t="str">
        <f t="shared" si="101"/>
        <v>N/A</v>
      </c>
    </row>
    <row r="186" spans="1:35" x14ac:dyDescent="0.2">
      <c r="A186" s="30">
        <f t="shared" si="102"/>
        <v>109</v>
      </c>
      <c r="B186" s="342">
        <f>'AM23.Entity Input'!D126</f>
        <v>0</v>
      </c>
      <c r="C186" s="343">
        <f>'AM23.Entity Input'!F126</f>
        <v>0</v>
      </c>
      <c r="D186" s="343">
        <f>'AM23.Entity Input'!G126</f>
        <v>0</v>
      </c>
      <c r="E186" s="343">
        <f>'AM23.Entity Input'!P126</f>
        <v>0</v>
      </c>
      <c r="F186" s="343">
        <f>'AM23.Entity Input'!AD126</f>
        <v>0</v>
      </c>
      <c r="G186" s="343">
        <f>'AM23.Entity Input'!AN126</f>
        <v>0</v>
      </c>
      <c r="H186" s="353" t="str">
        <f>IFERROR( VLOOKUP($D186, 'AM23.Param'!$C$61:$Q$114, COLUMNS('AM23.Param'!$C$60:$G$60), FALSE), "N/A")</f>
        <v>N/A</v>
      </c>
      <c r="I186" s="360" t="str">
        <f>IFERROR( VLOOKUP($D186, 'AM23.Param'!$C$61:$Q$114, COLUMNS('AM23.Param'!$C$60:$H$60), FALSE), "N/A")</f>
        <v>N/A</v>
      </c>
      <c r="J186" s="344" t="str">
        <f t="shared" si="103"/>
        <v>N/A</v>
      </c>
      <c r="K186" s="361" t="str">
        <f t="shared" si="104"/>
        <v>N/A</v>
      </c>
      <c r="L186" s="356" t="str">
        <f>IFERROR( VLOOKUP($D186, 'AM23.Param'!$C$61:$Q$114, COLUMNS('AM23.Param'!$C$60:$I$60), FALSE), "N/A")</f>
        <v>N/A</v>
      </c>
      <c r="M186" s="344" t="str">
        <f t="shared" si="105"/>
        <v>N/A</v>
      </c>
      <c r="N186" s="366" t="str">
        <f t="shared" si="94"/>
        <v>N/A</v>
      </c>
      <c r="O186" s="360" t="str">
        <f>IFERROR( VLOOKUP($D186, 'AM23.Param'!$C$61:$Q$114, COLUMNS('AM23.Param'!$C$60:$J$60), FALSE), "N/A")</f>
        <v>N/A</v>
      </c>
      <c r="P186" s="344" t="str">
        <f t="shared" si="106"/>
        <v>N/A</v>
      </c>
      <c r="Q186" s="361" t="str">
        <f t="shared" si="95"/>
        <v>N/A</v>
      </c>
      <c r="R186" s="356" t="str">
        <f>IFERROR( VLOOKUP($D186, 'AM23.Param'!$C$61:$Q$114, COLUMNS('AM23.Param'!$C$60:$K$60), FALSE), "N/A")</f>
        <v>N/A</v>
      </c>
      <c r="S186" s="344" t="str">
        <f t="shared" si="107"/>
        <v>N/A</v>
      </c>
      <c r="T186" s="366">
        <f t="shared" si="96"/>
        <v>0</v>
      </c>
      <c r="U186" s="360" t="str">
        <f>IFERROR( VLOOKUP($D186, 'AM23.Param'!$C$61:$Q$114, COLUMNS('AM23.Param'!$C$60:$L$60), FALSE), "N/A")</f>
        <v>N/A</v>
      </c>
      <c r="V186" s="344" t="str">
        <f t="shared" si="108"/>
        <v>N/A</v>
      </c>
      <c r="W186" s="361" t="str">
        <f t="shared" si="97"/>
        <v>N/A</v>
      </c>
      <c r="X186" s="356" t="str">
        <f>IFERROR( VLOOKUP($D186, 'AM23.Param'!$C$61:$Q$114, COLUMNS('AM23.Param'!$C$60:$M$60), FALSE), "N/A")</f>
        <v>N/A</v>
      </c>
      <c r="Y186" s="344" t="str">
        <f t="shared" si="109"/>
        <v>N/A</v>
      </c>
      <c r="Z186" s="366">
        <f t="shared" si="98"/>
        <v>0</v>
      </c>
      <c r="AA186" s="360" t="str">
        <f>IFERROR( VLOOKUP($D186, 'AM23.Param'!$C$61:$Q$114, COLUMNS('AM23.Param'!$C$60:$N$60), FALSE), "N/A")</f>
        <v>N/A</v>
      </c>
      <c r="AB186" s="344" t="str">
        <f t="shared" si="110"/>
        <v>N/A</v>
      </c>
      <c r="AC186" s="366" t="str">
        <f t="shared" si="99"/>
        <v>N/A</v>
      </c>
      <c r="AD186" s="360" t="str">
        <f>IFERROR( VLOOKUP($D186, 'AM23.Param'!$C$61:$Q$114, COLUMNS('AM23.Param'!$C$60:$O$60), FALSE), "N/A")</f>
        <v>N/A</v>
      </c>
      <c r="AE186" s="344" t="str">
        <f t="shared" si="111"/>
        <v>N/A</v>
      </c>
      <c r="AF186" s="361" t="str">
        <f t="shared" si="100"/>
        <v>N/A</v>
      </c>
      <c r="AG186" s="356" t="str">
        <f>IFERROR( VLOOKUP($D186, 'AM23.Param'!$C$61:$Q$114, COLUMNS('AM23.Param'!$C$60:$P$60), FALSE), "N/A")</f>
        <v>N/A</v>
      </c>
      <c r="AH186" s="344" t="str">
        <f t="shared" si="112"/>
        <v>N/A</v>
      </c>
      <c r="AI186" s="361" t="str">
        <f t="shared" si="101"/>
        <v>N/A</v>
      </c>
    </row>
    <row r="187" spans="1:35" x14ac:dyDescent="0.2">
      <c r="A187" s="30">
        <f t="shared" si="102"/>
        <v>110</v>
      </c>
      <c r="B187" s="342">
        <f>'AM23.Entity Input'!D127</f>
        <v>0</v>
      </c>
      <c r="C187" s="343">
        <f>'AM23.Entity Input'!F127</f>
        <v>0</v>
      </c>
      <c r="D187" s="343">
        <f>'AM23.Entity Input'!G127</f>
        <v>0</v>
      </c>
      <c r="E187" s="343">
        <f>'AM23.Entity Input'!P127</f>
        <v>0</v>
      </c>
      <c r="F187" s="343">
        <f>'AM23.Entity Input'!AD127</f>
        <v>0</v>
      </c>
      <c r="G187" s="343">
        <f>'AM23.Entity Input'!AN127</f>
        <v>0</v>
      </c>
      <c r="H187" s="353" t="str">
        <f>IFERROR( VLOOKUP($D187, 'AM23.Param'!$C$61:$Q$114, COLUMNS('AM23.Param'!$C$60:$G$60), FALSE), "N/A")</f>
        <v>N/A</v>
      </c>
      <c r="I187" s="360" t="str">
        <f>IFERROR( VLOOKUP($D187, 'AM23.Param'!$C$61:$Q$114, COLUMNS('AM23.Param'!$C$60:$H$60), FALSE), "N/A")</f>
        <v>N/A</v>
      </c>
      <c r="J187" s="344" t="str">
        <f t="shared" si="103"/>
        <v>N/A</v>
      </c>
      <c r="K187" s="361" t="str">
        <f t="shared" si="104"/>
        <v>N/A</v>
      </c>
      <c r="L187" s="356" t="str">
        <f>IFERROR( VLOOKUP($D187, 'AM23.Param'!$C$61:$Q$114, COLUMNS('AM23.Param'!$C$60:$I$60), FALSE), "N/A")</f>
        <v>N/A</v>
      </c>
      <c r="M187" s="344" t="str">
        <f t="shared" si="105"/>
        <v>N/A</v>
      </c>
      <c r="N187" s="366" t="str">
        <f t="shared" si="94"/>
        <v>N/A</v>
      </c>
      <c r="O187" s="360" t="str">
        <f>IFERROR( VLOOKUP($D187, 'AM23.Param'!$C$61:$Q$114, COLUMNS('AM23.Param'!$C$60:$J$60), FALSE), "N/A")</f>
        <v>N/A</v>
      </c>
      <c r="P187" s="344" t="str">
        <f t="shared" si="106"/>
        <v>N/A</v>
      </c>
      <c r="Q187" s="361" t="str">
        <f t="shared" si="95"/>
        <v>N/A</v>
      </c>
      <c r="R187" s="356" t="str">
        <f>IFERROR( VLOOKUP($D187, 'AM23.Param'!$C$61:$Q$114, COLUMNS('AM23.Param'!$C$60:$K$60), FALSE), "N/A")</f>
        <v>N/A</v>
      </c>
      <c r="S187" s="344" t="str">
        <f t="shared" si="107"/>
        <v>N/A</v>
      </c>
      <c r="T187" s="366">
        <f t="shared" si="96"/>
        <v>0</v>
      </c>
      <c r="U187" s="360" t="str">
        <f>IFERROR( VLOOKUP($D187, 'AM23.Param'!$C$61:$Q$114, COLUMNS('AM23.Param'!$C$60:$L$60), FALSE), "N/A")</f>
        <v>N/A</v>
      </c>
      <c r="V187" s="344" t="str">
        <f t="shared" si="108"/>
        <v>N/A</v>
      </c>
      <c r="W187" s="361" t="str">
        <f t="shared" si="97"/>
        <v>N/A</v>
      </c>
      <c r="X187" s="356" t="str">
        <f>IFERROR( VLOOKUP($D187, 'AM23.Param'!$C$61:$Q$114, COLUMNS('AM23.Param'!$C$60:$M$60), FALSE), "N/A")</f>
        <v>N/A</v>
      </c>
      <c r="Y187" s="344" t="str">
        <f t="shared" si="109"/>
        <v>N/A</v>
      </c>
      <c r="Z187" s="366">
        <f t="shared" si="98"/>
        <v>0</v>
      </c>
      <c r="AA187" s="360" t="str">
        <f>IFERROR( VLOOKUP($D187, 'AM23.Param'!$C$61:$Q$114, COLUMNS('AM23.Param'!$C$60:$N$60), FALSE), "N/A")</f>
        <v>N/A</v>
      </c>
      <c r="AB187" s="344" t="str">
        <f t="shared" si="110"/>
        <v>N/A</v>
      </c>
      <c r="AC187" s="366" t="str">
        <f t="shared" si="99"/>
        <v>N/A</v>
      </c>
      <c r="AD187" s="360" t="str">
        <f>IFERROR( VLOOKUP($D187, 'AM23.Param'!$C$61:$Q$114, COLUMNS('AM23.Param'!$C$60:$O$60), FALSE), "N/A")</f>
        <v>N/A</v>
      </c>
      <c r="AE187" s="344" t="str">
        <f t="shared" si="111"/>
        <v>N/A</v>
      </c>
      <c r="AF187" s="361" t="str">
        <f t="shared" si="100"/>
        <v>N/A</v>
      </c>
      <c r="AG187" s="356" t="str">
        <f>IFERROR( VLOOKUP($D187, 'AM23.Param'!$C$61:$Q$114, COLUMNS('AM23.Param'!$C$60:$P$60), FALSE), "N/A")</f>
        <v>N/A</v>
      </c>
      <c r="AH187" s="344" t="str">
        <f t="shared" si="112"/>
        <v>N/A</v>
      </c>
      <c r="AI187" s="361" t="str">
        <f t="shared" si="101"/>
        <v>N/A</v>
      </c>
    </row>
    <row r="188" spans="1:35" x14ac:dyDescent="0.2">
      <c r="A188" s="30">
        <f t="shared" si="102"/>
        <v>111</v>
      </c>
      <c r="B188" s="342">
        <f>'AM23.Entity Input'!D128</f>
        <v>0</v>
      </c>
      <c r="C188" s="343">
        <f>'AM23.Entity Input'!F128</f>
        <v>0</v>
      </c>
      <c r="D188" s="343">
        <f>'AM23.Entity Input'!G128</f>
        <v>0</v>
      </c>
      <c r="E188" s="343">
        <f>'AM23.Entity Input'!P128</f>
        <v>0</v>
      </c>
      <c r="F188" s="343">
        <f>'AM23.Entity Input'!AD128</f>
        <v>0</v>
      </c>
      <c r="G188" s="343">
        <f>'AM23.Entity Input'!AN128</f>
        <v>0</v>
      </c>
      <c r="H188" s="353" t="str">
        <f>IFERROR( VLOOKUP($D188, 'AM23.Param'!$C$61:$Q$114, COLUMNS('AM23.Param'!$C$60:$G$60), FALSE), "N/A")</f>
        <v>N/A</v>
      </c>
      <c r="I188" s="360" t="str">
        <f>IFERROR( VLOOKUP($D188, 'AM23.Param'!$C$61:$Q$114, COLUMNS('AM23.Param'!$C$60:$H$60), FALSE), "N/A")</f>
        <v>N/A</v>
      </c>
      <c r="J188" s="344" t="str">
        <f t="shared" si="103"/>
        <v>N/A</v>
      </c>
      <c r="K188" s="361" t="str">
        <f t="shared" si="104"/>
        <v>N/A</v>
      </c>
      <c r="L188" s="356" t="str">
        <f>IFERROR( VLOOKUP($D188, 'AM23.Param'!$C$61:$Q$114, COLUMNS('AM23.Param'!$C$60:$I$60), FALSE), "N/A")</f>
        <v>N/A</v>
      </c>
      <c r="M188" s="344" t="str">
        <f t="shared" si="105"/>
        <v>N/A</v>
      </c>
      <c r="N188" s="366" t="str">
        <f t="shared" si="94"/>
        <v>N/A</v>
      </c>
      <c r="O188" s="360" t="str">
        <f>IFERROR( VLOOKUP($D188, 'AM23.Param'!$C$61:$Q$114, COLUMNS('AM23.Param'!$C$60:$J$60), FALSE), "N/A")</f>
        <v>N/A</v>
      </c>
      <c r="P188" s="344" t="str">
        <f t="shared" si="106"/>
        <v>N/A</v>
      </c>
      <c r="Q188" s="361" t="str">
        <f t="shared" si="95"/>
        <v>N/A</v>
      </c>
      <c r="R188" s="356" t="str">
        <f>IFERROR( VLOOKUP($D188, 'AM23.Param'!$C$61:$Q$114, COLUMNS('AM23.Param'!$C$60:$K$60), FALSE), "N/A")</f>
        <v>N/A</v>
      </c>
      <c r="S188" s="344" t="str">
        <f t="shared" si="107"/>
        <v>N/A</v>
      </c>
      <c r="T188" s="366">
        <f t="shared" si="96"/>
        <v>0</v>
      </c>
      <c r="U188" s="360" t="str">
        <f>IFERROR( VLOOKUP($D188, 'AM23.Param'!$C$61:$Q$114, COLUMNS('AM23.Param'!$C$60:$L$60), FALSE), "N/A")</f>
        <v>N/A</v>
      </c>
      <c r="V188" s="344" t="str">
        <f t="shared" si="108"/>
        <v>N/A</v>
      </c>
      <c r="W188" s="361" t="str">
        <f t="shared" si="97"/>
        <v>N/A</v>
      </c>
      <c r="X188" s="356" t="str">
        <f>IFERROR( VLOOKUP($D188, 'AM23.Param'!$C$61:$Q$114, COLUMNS('AM23.Param'!$C$60:$M$60), FALSE), "N/A")</f>
        <v>N/A</v>
      </c>
      <c r="Y188" s="344" t="str">
        <f t="shared" si="109"/>
        <v>N/A</v>
      </c>
      <c r="Z188" s="366">
        <f t="shared" si="98"/>
        <v>0</v>
      </c>
      <c r="AA188" s="360" t="str">
        <f>IFERROR( VLOOKUP($D188, 'AM23.Param'!$C$61:$Q$114, COLUMNS('AM23.Param'!$C$60:$N$60), FALSE), "N/A")</f>
        <v>N/A</v>
      </c>
      <c r="AB188" s="344" t="str">
        <f t="shared" si="110"/>
        <v>N/A</v>
      </c>
      <c r="AC188" s="366" t="str">
        <f t="shared" si="99"/>
        <v>N/A</v>
      </c>
      <c r="AD188" s="360" t="str">
        <f>IFERROR( VLOOKUP($D188, 'AM23.Param'!$C$61:$Q$114, COLUMNS('AM23.Param'!$C$60:$O$60), FALSE), "N/A")</f>
        <v>N/A</v>
      </c>
      <c r="AE188" s="344" t="str">
        <f t="shared" si="111"/>
        <v>N/A</v>
      </c>
      <c r="AF188" s="361" t="str">
        <f t="shared" si="100"/>
        <v>N/A</v>
      </c>
      <c r="AG188" s="356" t="str">
        <f>IFERROR( VLOOKUP($D188, 'AM23.Param'!$C$61:$Q$114, COLUMNS('AM23.Param'!$C$60:$P$60), FALSE), "N/A")</f>
        <v>N/A</v>
      </c>
      <c r="AH188" s="344" t="str">
        <f t="shared" si="112"/>
        <v>N/A</v>
      </c>
      <c r="AI188" s="361" t="str">
        <f t="shared" si="101"/>
        <v>N/A</v>
      </c>
    </row>
    <row r="189" spans="1:35" x14ac:dyDescent="0.2">
      <c r="A189" s="30">
        <f t="shared" si="102"/>
        <v>112</v>
      </c>
      <c r="B189" s="342">
        <f>'AM23.Entity Input'!D129</f>
        <v>0</v>
      </c>
      <c r="C189" s="343">
        <f>'AM23.Entity Input'!F129</f>
        <v>0</v>
      </c>
      <c r="D189" s="343">
        <f>'AM23.Entity Input'!G129</f>
        <v>0</v>
      </c>
      <c r="E189" s="343">
        <f>'AM23.Entity Input'!P129</f>
        <v>0</v>
      </c>
      <c r="F189" s="343">
        <f>'AM23.Entity Input'!AD129</f>
        <v>0</v>
      </c>
      <c r="G189" s="343">
        <f>'AM23.Entity Input'!AN129</f>
        <v>0</v>
      </c>
      <c r="H189" s="353" t="str">
        <f>IFERROR( VLOOKUP($D189, 'AM23.Param'!$C$61:$Q$114, COLUMNS('AM23.Param'!$C$60:$G$60), FALSE), "N/A")</f>
        <v>N/A</v>
      </c>
      <c r="I189" s="360" t="str">
        <f>IFERROR( VLOOKUP($D189, 'AM23.Param'!$C$61:$Q$114, COLUMNS('AM23.Param'!$C$60:$H$60), FALSE), "N/A")</f>
        <v>N/A</v>
      </c>
      <c r="J189" s="344" t="str">
        <f t="shared" si="103"/>
        <v>N/A</v>
      </c>
      <c r="K189" s="361" t="str">
        <f t="shared" si="104"/>
        <v>N/A</v>
      </c>
      <c r="L189" s="356" t="str">
        <f>IFERROR( VLOOKUP($D189, 'AM23.Param'!$C$61:$Q$114, COLUMNS('AM23.Param'!$C$60:$I$60), FALSE), "N/A")</f>
        <v>N/A</v>
      </c>
      <c r="M189" s="344" t="str">
        <f t="shared" si="105"/>
        <v>N/A</v>
      </c>
      <c r="N189" s="366" t="str">
        <f t="shared" si="94"/>
        <v>N/A</v>
      </c>
      <c r="O189" s="360" t="str">
        <f>IFERROR( VLOOKUP($D189, 'AM23.Param'!$C$61:$Q$114, COLUMNS('AM23.Param'!$C$60:$J$60), FALSE), "N/A")</f>
        <v>N/A</v>
      </c>
      <c r="P189" s="344" t="str">
        <f t="shared" si="106"/>
        <v>N/A</v>
      </c>
      <c r="Q189" s="361" t="str">
        <f t="shared" si="95"/>
        <v>N/A</v>
      </c>
      <c r="R189" s="356" t="str">
        <f>IFERROR( VLOOKUP($D189, 'AM23.Param'!$C$61:$Q$114, COLUMNS('AM23.Param'!$C$60:$K$60), FALSE), "N/A")</f>
        <v>N/A</v>
      </c>
      <c r="S189" s="344" t="str">
        <f t="shared" si="107"/>
        <v>N/A</v>
      </c>
      <c r="T189" s="366">
        <f t="shared" si="96"/>
        <v>0</v>
      </c>
      <c r="U189" s="360" t="str">
        <f>IFERROR( VLOOKUP($D189, 'AM23.Param'!$C$61:$Q$114, COLUMNS('AM23.Param'!$C$60:$L$60), FALSE), "N/A")</f>
        <v>N/A</v>
      </c>
      <c r="V189" s="344" t="str">
        <f t="shared" si="108"/>
        <v>N/A</v>
      </c>
      <c r="W189" s="361" t="str">
        <f t="shared" si="97"/>
        <v>N/A</v>
      </c>
      <c r="X189" s="356" t="str">
        <f>IFERROR( VLOOKUP($D189, 'AM23.Param'!$C$61:$Q$114, COLUMNS('AM23.Param'!$C$60:$M$60), FALSE), "N/A")</f>
        <v>N/A</v>
      </c>
      <c r="Y189" s="344" t="str">
        <f t="shared" si="109"/>
        <v>N/A</v>
      </c>
      <c r="Z189" s="366">
        <f t="shared" si="98"/>
        <v>0</v>
      </c>
      <c r="AA189" s="360" t="str">
        <f>IFERROR( VLOOKUP($D189, 'AM23.Param'!$C$61:$Q$114, COLUMNS('AM23.Param'!$C$60:$N$60), FALSE), "N/A")</f>
        <v>N/A</v>
      </c>
      <c r="AB189" s="344" t="str">
        <f t="shared" si="110"/>
        <v>N/A</v>
      </c>
      <c r="AC189" s="366" t="str">
        <f t="shared" si="99"/>
        <v>N/A</v>
      </c>
      <c r="AD189" s="360" t="str">
        <f>IFERROR( VLOOKUP($D189, 'AM23.Param'!$C$61:$Q$114, COLUMNS('AM23.Param'!$C$60:$O$60), FALSE), "N/A")</f>
        <v>N/A</v>
      </c>
      <c r="AE189" s="344" t="str">
        <f t="shared" si="111"/>
        <v>N/A</v>
      </c>
      <c r="AF189" s="361" t="str">
        <f t="shared" si="100"/>
        <v>N/A</v>
      </c>
      <c r="AG189" s="356" t="str">
        <f>IFERROR( VLOOKUP($D189, 'AM23.Param'!$C$61:$Q$114, COLUMNS('AM23.Param'!$C$60:$P$60), FALSE), "N/A")</f>
        <v>N/A</v>
      </c>
      <c r="AH189" s="344" t="str">
        <f t="shared" si="112"/>
        <v>N/A</v>
      </c>
      <c r="AI189" s="361" t="str">
        <f t="shared" si="101"/>
        <v>N/A</v>
      </c>
    </row>
    <row r="190" spans="1:35" x14ac:dyDescent="0.2">
      <c r="A190" s="30">
        <f t="shared" si="102"/>
        <v>113</v>
      </c>
      <c r="B190" s="342">
        <f>'AM23.Entity Input'!D130</f>
        <v>0</v>
      </c>
      <c r="C190" s="343">
        <f>'AM23.Entity Input'!F130</f>
        <v>0</v>
      </c>
      <c r="D190" s="343">
        <f>'AM23.Entity Input'!G130</f>
        <v>0</v>
      </c>
      <c r="E190" s="343">
        <f>'AM23.Entity Input'!P130</f>
        <v>0</v>
      </c>
      <c r="F190" s="343">
        <f>'AM23.Entity Input'!AD130</f>
        <v>0</v>
      </c>
      <c r="G190" s="343">
        <f>'AM23.Entity Input'!AN130</f>
        <v>0</v>
      </c>
      <c r="H190" s="353" t="str">
        <f>IFERROR( VLOOKUP($D190, 'AM23.Param'!$C$61:$Q$114, COLUMNS('AM23.Param'!$C$60:$G$60), FALSE), "N/A")</f>
        <v>N/A</v>
      </c>
      <c r="I190" s="360" t="str">
        <f>IFERROR( VLOOKUP($D190, 'AM23.Param'!$C$61:$Q$114, COLUMNS('AM23.Param'!$C$60:$H$60), FALSE), "N/A")</f>
        <v>N/A</v>
      </c>
      <c r="J190" s="344" t="str">
        <f t="shared" si="103"/>
        <v>N/A</v>
      </c>
      <c r="K190" s="361" t="str">
        <f t="shared" si="104"/>
        <v>N/A</v>
      </c>
      <c r="L190" s="356" t="str">
        <f>IFERROR( VLOOKUP($D190, 'AM23.Param'!$C$61:$Q$114, COLUMNS('AM23.Param'!$C$60:$I$60), FALSE), "N/A")</f>
        <v>N/A</v>
      </c>
      <c r="M190" s="344" t="str">
        <f t="shared" si="105"/>
        <v>N/A</v>
      </c>
      <c r="N190" s="366" t="str">
        <f t="shared" si="94"/>
        <v>N/A</v>
      </c>
      <c r="O190" s="360" t="str">
        <f>IFERROR( VLOOKUP($D190, 'AM23.Param'!$C$61:$Q$114, COLUMNS('AM23.Param'!$C$60:$J$60), FALSE), "N/A")</f>
        <v>N/A</v>
      </c>
      <c r="P190" s="344" t="str">
        <f t="shared" si="106"/>
        <v>N/A</v>
      </c>
      <c r="Q190" s="361" t="str">
        <f t="shared" si="95"/>
        <v>N/A</v>
      </c>
      <c r="R190" s="356" t="str">
        <f>IFERROR( VLOOKUP($D190, 'AM23.Param'!$C$61:$Q$114, COLUMNS('AM23.Param'!$C$60:$K$60), FALSE), "N/A")</f>
        <v>N/A</v>
      </c>
      <c r="S190" s="344" t="str">
        <f t="shared" si="107"/>
        <v>N/A</v>
      </c>
      <c r="T190" s="366">
        <f t="shared" si="96"/>
        <v>0</v>
      </c>
      <c r="U190" s="360" t="str">
        <f>IFERROR( VLOOKUP($D190, 'AM23.Param'!$C$61:$Q$114, COLUMNS('AM23.Param'!$C$60:$L$60), FALSE), "N/A")</f>
        <v>N/A</v>
      </c>
      <c r="V190" s="344" t="str">
        <f t="shared" si="108"/>
        <v>N/A</v>
      </c>
      <c r="W190" s="361" t="str">
        <f t="shared" si="97"/>
        <v>N/A</v>
      </c>
      <c r="X190" s="356" t="str">
        <f>IFERROR( VLOOKUP($D190, 'AM23.Param'!$C$61:$Q$114, COLUMNS('AM23.Param'!$C$60:$M$60), FALSE), "N/A")</f>
        <v>N/A</v>
      </c>
      <c r="Y190" s="344" t="str">
        <f t="shared" si="109"/>
        <v>N/A</v>
      </c>
      <c r="Z190" s="366">
        <f t="shared" si="98"/>
        <v>0</v>
      </c>
      <c r="AA190" s="360" t="str">
        <f>IFERROR( VLOOKUP($D190, 'AM23.Param'!$C$61:$Q$114, COLUMNS('AM23.Param'!$C$60:$N$60), FALSE), "N/A")</f>
        <v>N/A</v>
      </c>
      <c r="AB190" s="344" t="str">
        <f t="shared" si="110"/>
        <v>N/A</v>
      </c>
      <c r="AC190" s="366" t="str">
        <f t="shared" si="99"/>
        <v>N/A</v>
      </c>
      <c r="AD190" s="360" t="str">
        <f>IFERROR( VLOOKUP($D190, 'AM23.Param'!$C$61:$Q$114, COLUMNS('AM23.Param'!$C$60:$O$60), FALSE), "N/A")</f>
        <v>N/A</v>
      </c>
      <c r="AE190" s="344" t="str">
        <f t="shared" si="111"/>
        <v>N/A</v>
      </c>
      <c r="AF190" s="361" t="str">
        <f t="shared" si="100"/>
        <v>N/A</v>
      </c>
      <c r="AG190" s="356" t="str">
        <f>IFERROR( VLOOKUP($D190, 'AM23.Param'!$C$61:$Q$114, COLUMNS('AM23.Param'!$C$60:$P$60), FALSE), "N/A")</f>
        <v>N/A</v>
      </c>
      <c r="AH190" s="344" t="str">
        <f t="shared" si="112"/>
        <v>N/A</v>
      </c>
      <c r="AI190" s="361" t="str">
        <f t="shared" si="101"/>
        <v>N/A</v>
      </c>
    </row>
    <row r="191" spans="1:35" x14ac:dyDescent="0.2">
      <c r="A191" s="30">
        <f t="shared" si="102"/>
        <v>114</v>
      </c>
      <c r="B191" s="342">
        <f>'AM23.Entity Input'!D131</f>
        <v>0</v>
      </c>
      <c r="C191" s="343">
        <f>'AM23.Entity Input'!F131</f>
        <v>0</v>
      </c>
      <c r="D191" s="343">
        <f>'AM23.Entity Input'!G131</f>
        <v>0</v>
      </c>
      <c r="E191" s="343">
        <f>'AM23.Entity Input'!P131</f>
        <v>0</v>
      </c>
      <c r="F191" s="343">
        <f>'AM23.Entity Input'!AD131</f>
        <v>0</v>
      </c>
      <c r="G191" s="343">
        <f>'AM23.Entity Input'!AN131</f>
        <v>0</v>
      </c>
      <c r="H191" s="353" t="str">
        <f>IFERROR( VLOOKUP($D191, 'AM23.Param'!$C$61:$Q$114, COLUMNS('AM23.Param'!$C$60:$G$60), FALSE), "N/A")</f>
        <v>N/A</v>
      </c>
      <c r="I191" s="360" t="str">
        <f>IFERROR( VLOOKUP($D191, 'AM23.Param'!$C$61:$Q$114, COLUMNS('AM23.Param'!$C$60:$H$60), FALSE), "N/A")</f>
        <v>N/A</v>
      </c>
      <c r="J191" s="344" t="str">
        <f t="shared" si="103"/>
        <v>N/A</v>
      </c>
      <c r="K191" s="361" t="str">
        <f t="shared" si="104"/>
        <v>N/A</v>
      </c>
      <c r="L191" s="356" t="str">
        <f>IFERROR( VLOOKUP($D191, 'AM23.Param'!$C$61:$Q$114, COLUMNS('AM23.Param'!$C$60:$I$60), FALSE), "N/A")</f>
        <v>N/A</v>
      </c>
      <c r="M191" s="344" t="str">
        <f t="shared" si="105"/>
        <v>N/A</v>
      </c>
      <c r="N191" s="366" t="str">
        <f t="shared" si="94"/>
        <v>N/A</v>
      </c>
      <c r="O191" s="360" t="str">
        <f>IFERROR( VLOOKUP($D191, 'AM23.Param'!$C$61:$Q$114, COLUMNS('AM23.Param'!$C$60:$J$60), FALSE), "N/A")</f>
        <v>N/A</v>
      </c>
      <c r="P191" s="344" t="str">
        <f t="shared" si="106"/>
        <v>N/A</v>
      </c>
      <c r="Q191" s="361" t="str">
        <f t="shared" si="95"/>
        <v>N/A</v>
      </c>
      <c r="R191" s="356" t="str">
        <f>IFERROR( VLOOKUP($D191, 'AM23.Param'!$C$61:$Q$114, COLUMNS('AM23.Param'!$C$60:$K$60), FALSE), "N/A")</f>
        <v>N/A</v>
      </c>
      <c r="S191" s="344" t="str">
        <f t="shared" si="107"/>
        <v>N/A</v>
      </c>
      <c r="T191" s="366">
        <f t="shared" si="96"/>
        <v>0</v>
      </c>
      <c r="U191" s="360" t="str">
        <f>IFERROR( VLOOKUP($D191, 'AM23.Param'!$C$61:$Q$114, COLUMNS('AM23.Param'!$C$60:$L$60), FALSE), "N/A")</f>
        <v>N/A</v>
      </c>
      <c r="V191" s="344" t="str">
        <f t="shared" si="108"/>
        <v>N/A</v>
      </c>
      <c r="W191" s="361" t="str">
        <f t="shared" si="97"/>
        <v>N/A</v>
      </c>
      <c r="X191" s="356" t="str">
        <f>IFERROR( VLOOKUP($D191, 'AM23.Param'!$C$61:$Q$114, COLUMNS('AM23.Param'!$C$60:$M$60), FALSE), "N/A")</f>
        <v>N/A</v>
      </c>
      <c r="Y191" s="344" t="str">
        <f t="shared" si="109"/>
        <v>N/A</v>
      </c>
      <c r="Z191" s="366">
        <f t="shared" si="98"/>
        <v>0</v>
      </c>
      <c r="AA191" s="360" t="str">
        <f>IFERROR( VLOOKUP($D191, 'AM23.Param'!$C$61:$Q$114, COLUMNS('AM23.Param'!$C$60:$N$60), FALSE), "N/A")</f>
        <v>N/A</v>
      </c>
      <c r="AB191" s="344" t="str">
        <f t="shared" si="110"/>
        <v>N/A</v>
      </c>
      <c r="AC191" s="366" t="str">
        <f t="shared" si="99"/>
        <v>N/A</v>
      </c>
      <c r="AD191" s="360" t="str">
        <f>IFERROR( VLOOKUP($D191, 'AM23.Param'!$C$61:$Q$114, COLUMNS('AM23.Param'!$C$60:$O$60), FALSE), "N/A")</f>
        <v>N/A</v>
      </c>
      <c r="AE191" s="344" t="str">
        <f t="shared" si="111"/>
        <v>N/A</v>
      </c>
      <c r="AF191" s="361" t="str">
        <f t="shared" si="100"/>
        <v>N/A</v>
      </c>
      <c r="AG191" s="356" t="str">
        <f>IFERROR( VLOOKUP($D191, 'AM23.Param'!$C$61:$Q$114, COLUMNS('AM23.Param'!$C$60:$P$60), FALSE), "N/A")</f>
        <v>N/A</v>
      </c>
      <c r="AH191" s="344" t="str">
        <f t="shared" si="112"/>
        <v>N/A</v>
      </c>
      <c r="AI191" s="361" t="str">
        <f t="shared" si="101"/>
        <v>N/A</v>
      </c>
    </row>
    <row r="192" spans="1:35" x14ac:dyDescent="0.2">
      <c r="A192" s="30">
        <f t="shared" si="102"/>
        <v>115</v>
      </c>
      <c r="B192" s="342">
        <f>'AM23.Entity Input'!D132</f>
        <v>0</v>
      </c>
      <c r="C192" s="343">
        <f>'AM23.Entity Input'!F132</f>
        <v>0</v>
      </c>
      <c r="D192" s="343">
        <f>'AM23.Entity Input'!G132</f>
        <v>0</v>
      </c>
      <c r="E192" s="343">
        <f>'AM23.Entity Input'!P132</f>
        <v>0</v>
      </c>
      <c r="F192" s="343">
        <f>'AM23.Entity Input'!AD132</f>
        <v>0</v>
      </c>
      <c r="G192" s="343">
        <f>'AM23.Entity Input'!AN132</f>
        <v>0</v>
      </c>
      <c r="H192" s="353" t="str">
        <f>IFERROR( VLOOKUP($D192, 'AM23.Param'!$C$61:$Q$114, COLUMNS('AM23.Param'!$C$60:$G$60), FALSE), "N/A")</f>
        <v>N/A</v>
      </c>
      <c r="I192" s="360" t="str">
        <f>IFERROR( VLOOKUP($D192, 'AM23.Param'!$C$61:$Q$114, COLUMNS('AM23.Param'!$C$60:$H$60), FALSE), "N/A")</f>
        <v>N/A</v>
      </c>
      <c r="J192" s="344" t="str">
        <f t="shared" si="103"/>
        <v>N/A</v>
      </c>
      <c r="K192" s="361" t="str">
        <f t="shared" si="104"/>
        <v>N/A</v>
      </c>
      <c r="L192" s="356" t="str">
        <f>IFERROR( VLOOKUP($D192, 'AM23.Param'!$C$61:$Q$114, COLUMNS('AM23.Param'!$C$60:$I$60), FALSE), "N/A")</f>
        <v>N/A</v>
      </c>
      <c r="M192" s="344" t="str">
        <f t="shared" si="105"/>
        <v>N/A</v>
      </c>
      <c r="N192" s="366" t="str">
        <f t="shared" si="94"/>
        <v>N/A</v>
      </c>
      <c r="O192" s="360" t="str">
        <f>IFERROR( VLOOKUP($D192, 'AM23.Param'!$C$61:$Q$114, COLUMNS('AM23.Param'!$C$60:$J$60), FALSE), "N/A")</f>
        <v>N/A</v>
      </c>
      <c r="P192" s="344" t="str">
        <f t="shared" si="106"/>
        <v>N/A</v>
      </c>
      <c r="Q192" s="361" t="str">
        <f t="shared" si="95"/>
        <v>N/A</v>
      </c>
      <c r="R192" s="356" t="str">
        <f>IFERROR( VLOOKUP($D192, 'AM23.Param'!$C$61:$Q$114, COLUMNS('AM23.Param'!$C$60:$K$60), FALSE), "N/A")</f>
        <v>N/A</v>
      </c>
      <c r="S192" s="344" t="str">
        <f t="shared" si="107"/>
        <v>N/A</v>
      </c>
      <c r="T192" s="366">
        <f t="shared" si="96"/>
        <v>0</v>
      </c>
      <c r="U192" s="360" t="str">
        <f>IFERROR( VLOOKUP($D192, 'AM23.Param'!$C$61:$Q$114, COLUMNS('AM23.Param'!$C$60:$L$60), FALSE), "N/A")</f>
        <v>N/A</v>
      </c>
      <c r="V192" s="344" t="str">
        <f t="shared" si="108"/>
        <v>N/A</v>
      </c>
      <c r="W192" s="361" t="str">
        <f t="shared" si="97"/>
        <v>N/A</v>
      </c>
      <c r="X192" s="356" t="str">
        <f>IFERROR( VLOOKUP($D192, 'AM23.Param'!$C$61:$Q$114, COLUMNS('AM23.Param'!$C$60:$M$60), FALSE), "N/A")</f>
        <v>N/A</v>
      </c>
      <c r="Y192" s="344" t="str">
        <f t="shared" si="109"/>
        <v>N/A</v>
      </c>
      <c r="Z192" s="366">
        <f t="shared" si="98"/>
        <v>0</v>
      </c>
      <c r="AA192" s="360" t="str">
        <f>IFERROR( VLOOKUP($D192, 'AM23.Param'!$C$61:$Q$114, COLUMNS('AM23.Param'!$C$60:$N$60), FALSE), "N/A")</f>
        <v>N/A</v>
      </c>
      <c r="AB192" s="344" t="str">
        <f t="shared" si="110"/>
        <v>N/A</v>
      </c>
      <c r="AC192" s="366" t="str">
        <f t="shared" si="99"/>
        <v>N/A</v>
      </c>
      <c r="AD192" s="360" t="str">
        <f>IFERROR( VLOOKUP($D192, 'AM23.Param'!$C$61:$Q$114, COLUMNS('AM23.Param'!$C$60:$O$60), FALSE), "N/A")</f>
        <v>N/A</v>
      </c>
      <c r="AE192" s="344" t="str">
        <f t="shared" si="111"/>
        <v>N/A</v>
      </c>
      <c r="AF192" s="361" t="str">
        <f t="shared" si="100"/>
        <v>N/A</v>
      </c>
      <c r="AG192" s="356" t="str">
        <f>IFERROR( VLOOKUP($D192, 'AM23.Param'!$C$61:$Q$114, COLUMNS('AM23.Param'!$C$60:$P$60), FALSE), "N/A")</f>
        <v>N/A</v>
      </c>
      <c r="AH192" s="344" t="str">
        <f t="shared" si="112"/>
        <v>N/A</v>
      </c>
      <c r="AI192" s="361" t="str">
        <f t="shared" si="101"/>
        <v>N/A</v>
      </c>
    </row>
    <row r="193" spans="1:35" x14ac:dyDescent="0.2">
      <c r="A193" s="30">
        <f t="shared" si="102"/>
        <v>116</v>
      </c>
      <c r="B193" s="342">
        <f>'AM23.Entity Input'!D133</f>
        <v>0</v>
      </c>
      <c r="C193" s="343">
        <f>'AM23.Entity Input'!F133</f>
        <v>0</v>
      </c>
      <c r="D193" s="343">
        <f>'AM23.Entity Input'!G133</f>
        <v>0</v>
      </c>
      <c r="E193" s="343">
        <f>'AM23.Entity Input'!P133</f>
        <v>0</v>
      </c>
      <c r="F193" s="343">
        <f>'AM23.Entity Input'!AD133</f>
        <v>0</v>
      </c>
      <c r="G193" s="343">
        <f>'AM23.Entity Input'!AN133</f>
        <v>0</v>
      </c>
      <c r="H193" s="353" t="str">
        <f>IFERROR( VLOOKUP($D193, 'AM23.Param'!$C$61:$Q$114, COLUMNS('AM23.Param'!$C$60:$G$60), FALSE), "N/A")</f>
        <v>N/A</v>
      </c>
      <c r="I193" s="360" t="str">
        <f>IFERROR( VLOOKUP($D193, 'AM23.Param'!$C$61:$Q$114, COLUMNS('AM23.Param'!$C$60:$H$60), FALSE), "N/A")</f>
        <v>N/A</v>
      </c>
      <c r="J193" s="344" t="str">
        <f t="shared" si="103"/>
        <v>N/A</v>
      </c>
      <c r="K193" s="361" t="str">
        <f t="shared" si="104"/>
        <v>N/A</v>
      </c>
      <c r="L193" s="356" t="str">
        <f>IFERROR( VLOOKUP($D193, 'AM23.Param'!$C$61:$Q$114, COLUMNS('AM23.Param'!$C$60:$I$60), FALSE), "N/A")</f>
        <v>N/A</v>
      </c>
      <c r="M193" s="344" t="str">
        <f t="shared" si="105"/>
        <v>N/A</v>
      </c>
      <c r="N193" s="366" t="str">
        <f t="shared" si="94"/>
        <v>N/A</v>
      </c>
      <c r="O193" s="360" t="str">
        <f>IFERROR( VLOOKUP($D193, 'AM23.Param'!$C$61:$Q$114, COLUMNS('AM23.Param'!$C$60:$J$60), FALSE), "N/A")</f>
        <v>N/A</v>
      </c>
      <c r="P193" s="344" t="str">
        <f t="shared" si="106"/>
        <v>N/A</v>
      </c>
      <c r="Q193" s="361" t="str">
        <f t="shared" si="95"/>
        <v>N/A</v>
      </c>
      <c r="R193" s="356" t="str">
        <f>IFERROR( VLOOKUP($D193, 'AM23.Param'!$C$61:$Q$114, COLUMNS('AM23.Param'!$C$60:$K$60), FALSE), "N/A")</f>
        <v>N/A</v>
      </c>
      <c r="S193" s="344" t="str">
        <f t="shared" si="107"/>
        <v>N/A</v>
      </c>
      <c r="T193" s="366">
        <f t="shared" si="96"/>
        <v>0</v>
      </c>
      <c r="U193" s="360" t="str">
        <f>IFERROR( VLOOKUP($D193, 'AM23.Param'!$C$61:$Q$114, COLUMNS('AM23.Param'!$C$60:$L$60), FALSE), "N/A")</f>
        <v>N/A</v>
      </c>
      <c r="V193" s="344" t="str">
        <f t="shared" si="108"/>
        <v>N/A</v>
      </c>
      <c r="W193" s="361" t="str">
        <f t="shared" si="97"/>
        <v>N/A</v>
      </c>
      <c r="X193" s="356" t="str">
        <f>IFERROR( VLOOKUP($D193, 'AM23.Param'!$C$61:$Q$114, COLUMNS('AM23.Param'!$C$60:$M$60), FALSE), "N/A")</f>
        <v>N/A</v>
      </c>
      <c r="Y193" s="344" t="str">
        <f t="shared" si="109"/>
        <v>N/A</v>
      </c>
      <c r="Z193" s="366">
        <f t="shared" si="98"/>
        <v>0</v>
      </c>
      <c r="AA193" s="360" t="str">
        <f>IFERROR( VLOOKUP($D193, 'AM23.Param'!$C$61:$Q$114, COLUMNS('AM23.Param'!$C$60:$N$60), FALSE), "N/A")</f>
        <v>N/A</v>
      </c>
      <c r="AB193" s="344" t="str">
        <f t="shared" si="110"/>
        <v>N/A</v>
      </c>
      <c r="AC193" s="366" t="str">
        <f t="shared" si="99"/>
        <v>N/A</v>
      </c>
      <c r="AD193" s="360" t="str">
        <f>IFERROR( VLOOKUP($D193, 'AM23.Param'!$C$61:$Q$114, COLUMNS('AM23.Param'!$C$60:$O$60), FALSE), "N/A")</f>
        <v>N/A</v>
      </c>
      <c r="AE193" s="344" t="str">
        <f t="shared" si="111"/>
        <v>N/A</v>
      </c>
      <c r="AF193" s="361" t="str">
        <f t="shared" si="100"/>
        <v>N/A</v>
      </c>
      <c r="AG193" s="356" t="str">
        <f>IFERROR( VLOOKUP($D193, 'AM23.Param'!$C$61:$Q$114, COLUMNS('AM23.Param'!$C$60:$P$60), FALSE), "N/A")</f>
        <v>N/A</v>
      </c>
      <c r="AH193" s="344" t="str">
        <f t="shared" si="112"/>
        <v>N/A</v>
      </c>
      <c r="AI193" s="361" t="str">
        <f t="shared" si="101"/>
        <v>N/A</v>
      </c>
    </row>
    <row r="194" spans="1:35" x14ac:dyDescent="0.2">
      <c r="A194" s="30">
        <f t="shared" si="102"/>
        <v>117</v>
      </c>
      <c r="B194" s="342">
        <f>'AM23.Entity Input'!D134</f>
        <v>0</v>
      </c>
      <c r="C194" s="343">
        <f>'AM23.Entity Input'!F134</f>
        <v>0</v>
      </c>
      <c r="D194" s="343">
        <f>'AM23.Entity Input'!G134</f>
        <v>0</v>
      </c>
      <c r="E194" s="343">
        <f>'AM23.Entity Input'!P134</f>
        <v>0</v>
      </c>
      <c r="F194" s="343">
        <f>'AM23.Entity Input'!AD134</f>
        <v>0</v>
      </c>
      <c r="G194" s="343">
        <f>'AM23.Entity Input'!AN134</f>
        <v>0</v>
      </c>
      <c r="H194" s="353" t="str">
        <f>IFERROR( VLOOKUP($D194, 'AM23.Param'!$C$61:$Q$114, COLUMNS('AM23.Param'!$C$60:$G$60), FALSE), "N/A")</f>
        <v>N/A</v>
      </c>
      <c r="I194" s="360" t="str">
        <f>IFERROR( VLOOKUP($D194, 'AM23.Param'!$C$61:$Q$114, COLUMNS('AM23.Param'!$C$60:$H$60), FALSE), "N/A")</f>
        <v>N/A</v>
      </c>
      <c r="J194" s="344" t="str">
        <f t="shared" si="103"/>
        <v>N/A</v>
      </c>
      <c r="K194" s="361" t="str">
        <f t="shared" si="104"/>
        <v>N/A</v>
      </c>
      <c r="L194" s="356" t="str">
        <f>IFERROR( VLOOKUP($D194, 'AM23.Param'!$C$61:$Q$114, COLUMNS('AM23.Param'!$C$60:$I$60), FALSE), "N/A")</f>
        <v>N/A</v>
      </c>
      <c r="M194" s="344" t="str">
        <f t="shared" si="105"/>
        <v>N/A</v>
      </c>
      <c r="N194" s="366" t="str">
        <f t="shared" si="94"/>
        <v>N/A</v>
      </c>
      <c r="O194" s="360" t="str">
        <f>IFERROR( VLOOKUP($D194, 'AM23.Param'!$C$61:$Q$114, COLUMNS('AM23.Param'!$C$60:$J$60), FALSE), "N/A")</f>
        <v>N/A</v>
      </c>
      <c r="P194" s="344" t="str">
        <f t="shared" si="106"/>
        <v>N/A</v>
      </c>
      <c r="Q194" s="361" t="str">
        <f t="shared" si="95"/>
        <v>N/A</v>
      </c>
      <c r="R194" s="356" t="str">
        <f>IFERROR( VLOOKUP($D194, 'AM23.Param'!$C$61:$Q$114, COLUMNS('AM23.Param'!$C$60:$K$60), FALSE), "N/A")</f>
        <v>N/A</v>
      </c>
      <c r="S194" s="344" t="str">
        <f t="shared" si="107"/>
        <v>N/A</v>
      </c>
      <c r="T194" s="366">
        <f t="shared" si="96"/>
        <v>0</v>
      </c>
      <c r="U194" s="360" t="str">
        <f>IFERROR( VLOOKUP($D194, 'AM23.Param'!$C$61:$Q$114, COLUMNS('AM23.Param'!$C$60:$L$60), FALSE), "N/A")</f>
        <v>N/A</v>
      </c>
      <c r="V194" s="344" t="str">
        <f t="shared" si="108"/>
        <v>N/A</v>
      </c>
      <c r="W194" s="361" t="str">
        <f t="shared" si="97"/>
        <v>N/A</v>
      </c>
      <c r="X194" s="356" t="str">
        <f>IFERROR( VLOOKUP($D194, 'AM23.Param'!$C$61:$Q$114, COLUMNS('AM23.Param'!$C$60:$M$60), FALSE), "N/A")</f>
        <v>N/A</v>
      </c>
      <c r="Y194" s="344" t="str">
        <f t="shared" si="109"/>
        <v>N/A</v>
      </c>
      <c r="Z194" s="366">
        <f t="shared" si="98"/>
        <v>0</v>
      </c>
      <c r="AA194" s="360" t="str">
        <f>IFERROR( VLOOKUP($D194, 'AM23.Param'!$C$61:$Q$114, COLUMNS('AM23.Param'!$C$60:$N$60), FALSE), "N/A")</f>
        <v>N/A</v>
      </c>
      <c r="AB194" s="344" t="str">
        <f t="shared" si="110"/>
        <v>N/A</v>
      </c>
      <c r="AC194" s="366" t="str">
        <f t="shared" si="99"/>
        <v>N/A</v>
      </c>
      <c r="AD194" s="360" t="str">
        <f>IFERROR( VLOOKUP($D194, 'AM23.Param'!$C$61:$Q$114, COLUMNS('AM23.Param'!$C$60:$O$60), FALSE), "N/A")</f>
        <v>N/A</v>
      </c>
      <c r="AE194" s="344" t="str">
        <f t="shared" si="111"/>
        <v>N/A</v>
      </c>
      <c r="AF194" s="361" t="str">
        <f t="shared" si="100"/>
        <v>N/A</v>
      </c>
      <c r="AG194" s="356" t="str">
        <f>IFERROR( VLOOKUP($D194, 'AM23.Param'!$C$61:$Q$114, COLUMNS('AM23.Param'!$C$60:$P$60), FALSE), "N/A")</f>
        <v>N/A</v>
      </c>
      <c r="AH194" s="344" t="str">
        <f t="shared" si="112"/>
        <v>N/A</v>
      </c>
      <c r="AI194" s="361" t="str">
        <f t="shared" si="101"/>
        <v>N/A</v>
      </c>
    </row>
    <row r="195" spans="1:35" x14ac:dyDescent="0.2">
      <c r="A195" s="30">
        <f t="shared" si="102"/>
        <v>118</v>
      </c>
      <c r="B195" s="342">
        <f>'AM23.Entity Input'!D135</f>
        <v>0</v>
      </c>
      <c r="C195" s="343">
        <f>'AM23.Entity Input'!F135</f>
        <v>0</v>
      </c>
      <c r="D195" s="343">
        <f>'AM23.Entity Input'!G135</f>
        <v>0</v>
      </c>
      <c r="E195" s="343">
        <f>'AM23.Entity Input'!P135</f>
        <v>0</v>
      </c>
      <c r="F195" s="343">
        <f>'AM23.Entity Input'!AD135</f>
        <v>0</v>
      </c>
      <c r="G195" s="343">
        <f>'AM23.Entity Input'!AN135</f>
        <v>0</v>
      </c>
      <c r="H195" s="353" t="str">
        <f>IFERROR( VLOOKUP($D195, 'AM23.Param'!$C$61:$Q$114, COLUMNS('AM23.Param'!$C$60:$G$60), FALSE), "N/A")</f>
        <v>N/A</v>
      </c>
      <c r="I195" s="360" t="str">
        <f>IFERROR( VLOOKUP($D195, 'AM23.Param'!$C$61:$Q$114, COLUMNS('AM23.Param'!$C$60:$H$60), FALSE), "N/A")</f>
        <v>N/A</v>
      </c>
      <c r="J195" s="344" t="str">
        <f t="shared" si="103"/>
        <v>N/A</v>
      </c>
      <c r="K195" s="361" t="str">
        <f t="shared" si="104"/>
        <v>N/A</v>
      </c>
      <c r="L195" s="356" t="str">
        <f>IFERROR( VLOOKUP($D195, 'AM23.Param'!$C$61:$Q$114, COLUMNS('AM23.Param'!$C$60:$I$60), FALSE), "N/A")</f>
        <v>N/A</v>
      </c>
      <c r="M195" s="344" t="str">
        <f t="shared" si="105"/>
        <v>N/A</v>
      </c>
      <c r="N195" s="366" t="str">
        <f t="shared" si="94"/>
        <v>N/A</v>
      </c>
      <c r="O195" s="360" t="str">
        <f>IFERROR( VLOOKUP($D195, 'AM23.Param'!$C$61:$Q$114, COLUMNS('AM23.Param'!$C$60:$J$60), FALSE), "N/A")</f>
        <v>N/A</v>
      </c>
      <c r="P195" s="344" t="str">
        <f t="shared" si="106"/>
        <v>N/A</v>
      </c>
      <c r="Q195" s="361" t="str">
        <f t="shared" si="95"/>
        <v>N/A</v>
      </c>
      <c r="R195" s="356" t="str">
        <f>IFERROR( VLOOKUP($D195, 'AM23.Param'!$C$61:$Q$114, COLUMNS('AM23.Param'!$C$60:$K$60), FALSE), "N/A")</f>
        <v>N/A</v>
      </c>
      <c r="S195" s="344" t="str">
        <f t="shared" si="107"/>
        <v>N/A</v>
      </c>
      <c r="T195" s="366">
        <f t="shared" si="96"/>
        <v>0</v>
      </c>
      <c r="U195" s="360" t="str">
        <f>IFERROR( VLOOKUP($D195, 'AM23.Param'!$C$61:$Q$114, COLUMNS('AM23.Param'!$C$60:$L$60), FALSE), "N/A")</f>
        <v>N/A</v>
      </c>
      <c r="V195" s="344" t="str">
        <f t="shared" si="108"/>
        <v>N/A</v>
      </c>
      <c r="W195" s="361" t="str">
        <f t="shared" si="97"/>
        <v>N/A</v>
      </c>
      <c r="X195" s="356" t="str">
        <f>IFERROR( VLOOKUP($D195, 'AM23.Param'!$C$61:$Q$114, COLUMNS('AM23.Param'!$C$60:$M$60), FALSE), "N/A")</f>
        <v>N/A</v>
      </c>
      <c r="Y195" s="344" t="str">
        <f t="shared" si="109"/>
        <v>N/A</v>
      </c>
      <c r="Z195" s="366">
        <f t="shared" si="98"/>
        <v>0</v>
      </c>
      <c r="AA195" s="360" t="str">
        <f>IFERROR( VLOOKUP($D195, 'AM23.Param'!$C$61:$Q$114, COLUMNS('AM23.Param'!$C$60:$N$60), FALSE), "N/A")</f>
        <v>N/A</v>
      </c>
      <c r="AB195" s="344" t="str">
        <f t="shared" si="110"/>
        <v>N/A</v>
      </c>
      <c r="AC195" s="366" t="str">
        <f t="shared" si="99"/>
        <v>N/A</v>
      </c>
      <c r="AD195" s="360" t="str">
        <f>IFERROR( VLOOKUP($D195, 'AM23.Param'!$C$61:$Q$114, COLUMNS('AM23.Param'!$C$60:$O$60), FALSE), "N/A")</f>
        <v>N/A</v>
      </c>
      <c r="AE195" s="344" t="str">
        <f t="shared" si="111"/>
        <v>N/A</v>
      </c>
      <c r="AF195" s="361" t="str">
        <f t="shared" si="100"/>
        <v>N/A</v>
      </c>
      <c r="AG195" s="356" t="str">
        <f>IFERROR( VLOOKUP($D195, 'AM23.Param'!$C$61:$Q$114, COLUMNS('AM23.Param'!$C$60:$P$60), FALSE), "N/A")</f>
        <v>N/A</v>
      </c>
      <c r="AH195" s="344" t="str">
        <f t="shared" si="112"/>
        <v>N/A</v>
      </c>
      <c r="AI195" s="361" t="str">
        <f t="shared" si="101"/>
        <v>N/A</v>
      </c>
    </row>
    <row r="196" spans="1:35" x14ac:dyDescent="0.2">
      <c r="A196" s="30">
        <f t="shared" si="102"/>
        <v>119</v>
      </c>
      <c r="B196" s="342">
        <f>'AM23.Entity Input'!D136</f>
        <v>0</v>
      </c>
      <c r="C196" s="343">
        <f>'AM23.Entity Input'!F136</f>
        <v>0</v>
      </c>
      <c r="D196" s="343">
        <f>'AM23.Entity Input'!G136</f>
        <v>0</v>
      </c>
      <c r="E196" s="343">
        <f>'AM23.Entity Input'!P136</f>
        <v>0</v>
      </c>
      <c r="F196" s="343">
        <f>'AM23.Entity Input'!AD136</f>
        <v>0</v>
      </c>
      <c r="G196" s="343">
        <f>'AM23.Entity Input'!AN136</f>
        <v>0</v>
      </c>
      <c r="H196" s="353" t="str">
        <f>IFERROR( VLOOKUP($D196, 'AM23.Param'!$C$61:$Q$114, COLUMNS('AM23.Param'!$C$60:$G$60), FALSE), "N/A")</f>
        <v>N/A</v>
      </c>
      <c r="I196" s="360" t="str">
        <f>IFERROR( VLOOKUP($D196, 'AM23.Param'!$C$61:$Q$114, COLUMNS('AM23.Param'!$C$60:$H$60), FALSE), "N/A")</f>
        <v>N/A</v>
      </c>
      <c r="J196" s="344" t="str">
        <f t="shared" si="103"/>
        <v>N/A</v>
      </c>
      <c r="K196" s="361" t="str">
        <f t="shared" si="104"/>
        <v>N/A</v>
      </c>
      <c r="L196" s="356" t="str">
        <f>IFERROR( VLOOKUP($D196, 'AM23.Param'!$C$61:$Q$114, COLUMNS('AM23.Param'!$C$60:$I$60), FALSE), "N/A")</f>
        <v>N/A</v>
      </c>
      <c r="M196" s="344" t="str">
        <f t="shared" si="105"/>
        <v>N/A</v>
      </c>
      <c r="N196" s="366" t="str">
        <f t="shared" si="94"/>
        <v>N/A</v>
      </c>
      <c r="O196" s="360" t="str">
        <f>IFERROR( VLOOKUP($D196, 'AM23.Param'!$C$61:$Q$114, COLUMNS('AM23.Param'!$C$60:$J$60), FALSE), "N/A")</f>
        <v>N/A</v>
      </c>
      <c r="P196" s="344" t="str">
        <f t="shared" si="106"/>
        <v>N/A</v>
      </c>
      <c r="Q196" s="361" t="str">
        <f t="shared" si="95"/>
        <v>N/A</v>
      </c>
      <c r="R196" s="356" t="str">
        <f>IFERROR( VLOOKUP($D196, 'AM23.Param'!$C$61:$Q$114, COLUMNS('AM23.Param'!$C$60:$K$60), FALSE), "N/A")</f>
        <v>N/A</v>
      </c>
      <c r="S196" s="344" t="str">
        <f t="shared" si="107"/>
        <v>N/A</v>
      </c>
      <c r="T196" s="366">
        <f t="shared" si="96"/>
        <v>0</v>
      </c>
      <c r="U196" s="360" t="str">
        <f>IFERROR( VLOOKUP($D196, 'AM23.Param'!$C$61:$Q$114, COLUMNS('AM23.Param'!$C$60:$L$60), FALSE), "N/A")</f>
        <v>N/A</v>
      </c>
      <c r="V196" s="344" t="str">
        <f t="shared" si="108"/>
        <v>N/A</v>
      </c>
      <c r="W196" s="361" t="str">
        <f t="shared" si="97"/>
        <v>N/A</v>
      </c>
      <c r="X196" s="356" t="str">
        <f>IFERROR( VLOOKUP($D196, 'AM23.Param'!$C$61:$Q$114, COLUMNS('AM23.Param'!$C$60:$M$60), FALSE), "N/A")</f>
        <v>N/A</v>
      </c>
      <c r="Y196" s="344" t="str">
        <f t="shared" si="109"/>
        <v>N/A</v>
      </c>
      <c r="Z196" s="366">
        <f t="shared" si="98"/>
        <v>0</v>
      </c>
      <c r="AA196" s="360" t="str">
        <f>IFERROR( VLOOKUP($D196, 'AM23.Param'!$C$61:$Q$114, COLUMNS('AM23.Param'!$C$60:$N$60), FALSE), "N/A")</f>
        <v>N/A</v>
      </c>
      <c r="AB196" s="344" t="str">
        <f t="shared" si="110"/>
        <v>N/A</v>
      </c>
      <c r="AC196" s="366" t="str">
        <f t="shared" si="99"/>
        <v>N/A</v>
      </c>
      <c r="AD196" s="360" t="str">
        <f>IFERROR( VLOOKUP($D196, 'AM23.Param'!$C$61:$Q$114, COLUMNS('AM23.Param'!$C$60:$O$60), FALSE), "N/A")</f>
        <v>N/A</v>
      </c>
      <c r="AE196" s="344" t="str">
        <f t="shared" si="111"/>
        <v>N/A</v>
      </c>
      <c r="AF196" s="361" t="str">
        <f t="shared" si="100"/>
        <v>N/A</v>
      </c>
      <c r="AG196" s="356" t="str">
        <f>IFERROR( VLOOKUP($D196, 'AM23.Param'!$C$61:$Q$114, COLUMNS('AM23.Param'!$C$60:$P$60), FALSE), "N/A")</f>
        <v>N/A</v>
      </c>
      <c r="AH196" s="344" t="str">
        <f t="shared" si="112"/>
        <v>N/A</v>
      </c>
      <c r="AI196" s="361" t="str">
        <f t="shared" si="101"/>
        <v>N/A</v>
      </c>
    </row>
    <row r="197" spans="1:35" x14ac:dyDescent="0.2">
      <c r="A197" s="30">
        <f t="shared" si="102"/>
        <v>120</v>
      </c>
      <c r="B197" s="342">
        <f>'AM23.Entity Input'!D137</f>
        <v>0</v>
      </c>
      <c r="C197" s="343">
        <f>'AM23.Entity Input'!F137</f>
        <v>0</v>
      </c>
      <c r="D197" s="343">
        <f>'AM23.Entity Input'!G137</f>
        <v>0</v>
      </c>
      <c r="E197" s="343">
        <f>'AM23.Entity Input'!P137</f>
        <v>0</v>
      </c>
      <c r="F197" s="343">
        <f>'AM23.Entity Input'!AD137</f>
        <v>0</v>
      </c>
      <c r="G197" s="343">
        <f>'AM23.Entity Input'!AN137</f>
        <v>0</v>
      </c>
      <c r="H197" s="353" t="str">
        <f>IFERROR( VLOOKUP($D197, 'AM23.Param'!$C$61:$Q$114, COLUMNS('AM23.Param'!$C$60:$G$60), FALSE), "N/A")</f>
        <v>N/A</v>
      </c>
      <c r="I197" s="360" t="str">
        <f>IFERROR( VLOOKUP($D197, 'AM23.Param'!$C$61:$Q$114, COLUMNS('AM23.Param'!$C$60:$H$60), FALSE), "N/A")</f>
        <v>N/A</v>
      </c>
      <c r="J197" s="344" t="str">
        <f t="shared" si="103"/>
        <v>N/A</v>
      </c>
      <c r="K197" s="361" t="str">
        <f t="shared" si="104"/>
        <v>N/A</v>
      </c>
      <c r="L197" s="356" t="str">
        <f>IFERROR( VLOOKUP($D197, 'AM23.Param'!$C$61:$Q$114, COLUMNS('AM23.Param'!$C$60:$I$60), FALSE), "N/A")</f>
        <v>N/A</v>
      </c>
      <c r="M197" s="344" t="str">
        <f t="shared" si="105"/>
        <v>N/A</v>
      </c>
      <c r="N197" s="366" t="str">
        <f t="shared" si="94"/>
        <v>N/A</v>
      </c>
      <c r="O197" s="360" t="str">
        <f>IFERROR( VLOOKUP($D197, 'AM23.Param'!$C$61:$Q$114, COLUMNS('AM23.Param'!$C$60:$J$60), FALSE), "N/A")</f>
        <v>N/A</v>
      </c>
      <c r="P197" s="344" t="str">
        <f t="shared" si="106"/>
        <v>N/A</v>
      </c>
      <c r="Q197" s="361" t="str">
        <f t="shared" si="95"/>
        <v>N/A</v>
      </c>
      <c r="R197" s="356" t="str">
        <f>IFERROR( VLOOKUP($D197, 'AM23.Param'!$C$61:$Q$114, COLUMNS('AM23.Param'!$C$60:$K$60), FALSE), "N/A")</f>
        <v>N/A</v>
      </c>
      <c r="S197" s="344" t="str">
        <f t="shared" si="107"/>
        <v>N/A</v>
      </c>
      <c r="T197" s="366">
        <f t="shared" si="96"/>
        <v>0</v>
      </c>
      <c r="U197" s="360" t="str">
        <f>IFERROR( VLOOKUP($D197, 'AM23.Param'!$C$61:$Q$114, COLUMNS('AM23.Param'!$C$60:$L$60), FALSE), "N/A")</f>
        <v>N/A</v>
      </c>
      <c r="V197" s="344" t="str">
        <f t="shared" si="108"/>
        <v>N/A</v>
      </c>
      <c r="W197" s="361" t="str">
        <f t="shared" si="97"/>
        <v>N/A</v>
      </c>
      <c r="X197" s="356" t="str">
        <f>IFERROR( VLOOKUP($D197, 'AM23.Param'!$C$61:$Q$114, COLUMNS('AM23.Param'!$C$60:$M$60), FALSE), "N/A")</f>
        <v>N/A</v>
      </c>
      <c r="Y197" s="344" t="str">
        <f t="shared" si="109"/>
        <v>N/A</v>
      </c>
      <c r="Z197" s="366">
        <f t="shared" si="98"/>
        <v>0</v>
      </c>
      <c r="AA197" s="360" t="str">
        <f>IFERROR( VLOOKUP($D197, 'AM23.Param'!$C$61:$Q$114, COLUMNS('AM23.Param'!$C$60:$N$60), FALSE), "N/A")</f>
        <v>N/A</v>
      </c>
      <c r="AB197" s="344" t="str">
        <f t="shared" si="110"/>
        <v>N/A</v>
      </c>
      <c r="AC197" s="366" t="str">
        <f t="shared" si="99"/>
        <v>N/A</v>
      </c>
      <c r="AD197" s="360" t="str">
        <f>IFERROR( VLOOKUP($D197, 'AM23.Param'!$C$61:$Q$114, COLUMNS('AM23.Param'!$C$60:$O$60), FALSE), "N/A")</f>
        <v>N/A</v>
      </c>
      <c r="AE197" s="344" t="str">
        <f t="shared" si="111"/>
        <v>N/A</v>
      </c>
      <c r="AF197" s="361" t="str">
        <f t="shared" si="100"/>
        <v>N/A</v>
      </c>
      <c r="AG197" s="356" t="str">
        <f>IFERROR( VLOOKUP($D197, 'AM23.Param'!$C$61:$Q$114, COLUMNS('AM23.Param'!$C$60:$P$60), FALSE), "N/A")</f>
        <v>N/A</v>
      </c>
      <c r="AH197" s="344" t="str">
        <f t="shared" si="112"/>
        <v>N/A</v>
      </c>
      <c r="AI197" s="361" t="str">
        <f t="shared" si="101"/>
        <v>N/A</v>
      </c>
    </row>
    <row r="198" spans="1:35" x14ac:dyDescent="0.2">
      <c r="A198" s="30">
        <f t="shared" si="102"/>
        <v>121</v>
      </c>
      <c r="B198" s="342">
        <f>'AM23.Entity Input'!D138</f>
        <v>0</v>
      </c>
      <c r="C198" s="343">
        <f>'AM23.Entity Input'!F138</f>
        <v>0</v>
      </c>
      <c r="D198" s="343">
        <f>'AM23.Entity Input'!G138</f>
        <v>0</v>
      </c>
      <c r="E198" s="343">
        <f>'AM23.Entity Input'!P138</f>
        <v>0</v>
      </c>
      <c r="F198" s="343">
        <f>'AM23.Entity Input'!AD138</f>
        <v>0</v>
      </c>
      <c r="G198" s="343">
        <f>'AM23.Entity Input'!AN138</f>
        <v>0</v>
      </c>
      <c r="H198" s="353" t="str">
        <f>IFERROR( VLOOKUP($D198, 'AM23.Param'!$C$61:$Q$114, COLUMNS('AM23.Param'!$C$60:$G$60), FALSE), "N/A")</f>
        <v>N/A</v>
      </c>
      <c r="I198" s="360" t="str">
        <f>IFERROR( VLOOKUP($D198, 'AM23.Param'!$C$61:$Q$114, COLUMNS('AM23.Param'!$C$60:$H$60), FALSE), "N/A")</f>
        <v>N/A</v>
      </c>
      <c r="J198" s="344" t="str">
        <f t="shared" si="103"/>
        <v>N/A</v>
      </c>
      <c r="K198" s="361" t="str">
        <f t="shared" si="104"/>
        <v>N/A</v>
      </c>
      <c r="L198" s="356" t="str">
        <f>IFERROR( VLOOKUP($D198, 'AM23.Param'!$C$61:$Q$114, COLUMNS('AM23.Param'!$C$60:$I$60), FALSE), "N/A")</f>
        <v>N/A</v>
      </c>
      <c r="M198" s="344" t="str">
        <f t="shared" si="105"/>
        <v>N/A</v>
      </c>
      <c r="N198" s="366" t="str">
        <f t="shared" si="94"/>
        <v>N/A</v>
      </c>
      <c r="O198" s="360" t="str">
        <f>IFERROR( VLOOKUP($D198, 'AM23.Param'!$C$61:$Q$114, COLUMNS('AM23.Param'!$C$60:$J$60), FALSE), "N/A")</f>
        <v>N/A</v>
      </c>
      <c r="P198" s="344" t="str">
        <f t="shared" si="106"/>
        <v>N/A</v>
      </c>
      <c r="Q198" s="361" t="str">
        <f t="shared" si="95"/>
        <v>N/A</v>
      </c>
      <c r="R198" s="356" t="str">
        <f>IFERROR( VLOOKUP($D198, 'AM23.Param'!$C$61:$Q$114, COLUMNS('AM23.Param'!$C$60:$K$60), FALSE), "N/A")</f>
        <v>N/A</v>
      </c>
      <c r="S198" s="344" t="str">
        <f t="shared" si="107"/>
        <v>N/A</v>
      </c>
      <c r="T198" s="366">
        <f t="shared" si="96"/>
        <v>0</v>
      </c>
      <c r="U198" s="360" t="str">
        <f>IFERROR( VLOOKUP($D198, 'AM23.Param'!$C$61:$Q$114, COLUMNS('AM23.Param'!$C$60:$L$60), FALSE), "N/A")</f>
        <v>N/A</v>
      </c>
      <c r="V198" s="344" t="str">
        <f t="shared" si="108"/>
        <v>N/A</v>
      </c>
      <c r="W198" s="361" t="str">
        <f t="shared" si="97"/>
        <v>N/A</v>
      </c>
      <c r="X198" s="356" t="str">
        <f>IFERROR( VLOOKUP($D198, 'AM23.Param'!$C$61:$Q$114, COLUMNS('AM23.Param'!$C$60:$M$60), FALSE), "N/A")</f>
        <v>N/A</v>
      </c>
      <c r="Y198" s="344" t="str">
        <f t="shared" si="109"/>
        <v>N/A</v>
      </c>
      <c r="Z198" s="366">
        <f t="shared" si="98"/>
        <v>0</v>
      </c>
      <c r="AA198" s="360" t="str">
        <f>IFERROR( VLOOKUP($D198, 'AM23.Param'!$C$61:$Q$114, COLUMNS('AM23.Param'!$C$60:$N$60), FALSE), "N/A")</f>
        <v>N/A</v>
      </c>
      <c r="AB198" s="344" t="str">
        <f t="shared" si="110"/>
        <v>N/A</v>
      </c>
      <c r="AC198" s="366" t="str">
        <f t="shared" si="99"/>
        <v>N/A</v>
      </c>
      <c r="AD198" s="360" t="str">
        <f>IFERROR( VLOOKUP($D198, 'AM23.Param'!$C$61:$Q$114, COLUMNS('AM23.Param'!$C$60:$O$60), FALSE), "N/A")</f>
        <v>N/A</v>
      </c>
      <c r="AE198" s="344" t="str">
        <f t="shared" si="111"/>
        <v>N/A</v>
      </c>
      <c r="AF198" s="361" t="str">
        <f t="shared" si="100"/>
        <v>N/A</v>
      </c>
      <c r="AG198" s="356" t="str">
        <f>IFERROR( VLOOKUP($D198, 'AM23.Param'!$C$61:$Q$114, COLUMNS('AM23.Param'!$C$60:$P$60), FALSE), "N/A")</f>
        <v>N/A</v>
      </c>
      <c r="AH198" s="344" t="str">
        <f t="shared" si="112"/>
        <v>N/A</v>
      </c>
      <c r="AI198" s="361" t="str">
        <f t="shared" si="101"/>
        <v>N/A</v>
      </c>
    </row>
    <row r="199" spans="1:35" x14ac:dyDescent="0.2">
      <c r="A199" s="30">
        <f t="shared" si="102"/>
        <v>122</v>
      </c>
      <c r="B199" s="342">
        <f>'AM23.Entity Input'!D139</f>
        <v>0</v>
      </c>
      <c r="C199" s="343">
        <f>'AM23.Entity Input'!F139</f>
        <v>0</v>
      </c>
      <c r="D199" s="343">
        <f>'AM23.Entity Input'!G139</f>
        <v>0</v>
      </c>
      <c r="E199" s="343">
        <f>'AM23.Entity Input'!P139</f>
        <v>0</v>
      </c>
      <c r="F199" s="343">
        <f>'AM23.Entity Input'!AD139</f>
        <v>0</v>
      </c>
      <c r="G199" s="343">
        <f>'AM23.Entity Input'!AN139</f>
        <v>0</v>
      </c>
      <c r="H199" s="353" t="str">
        <f>IFERROR( VLOOKUP($D199, 'AM23.Param'!$C$61:$Q$114, COLUMNS('AM23.Param'!$C$60:$G$60), FALSE), "N/A")</f>
        <v>N/A</v>
      </c>
      <c r="I199" s="360" t="str">
        <f>IFERROR( VLOOKUP($D199, 'AM23.Param'!$C$61:$Q$114, COLUMNS('AM23.Param'!$C$60:$H$60), FALSE), "N/A")</f>
        <v>N/A</v>
      </c>
      <c r="J199" s="344" t="str">
        <f t="shared" si="103"/>
        <v>N/A</v>
      </c>
      <c r="K199" s="361" t="str">
        <f t="shared" si="104"/>
        <v>N/A</v>
      </c>
      <c r="L199" s="356" t="str">
        <f>IFERROR( VLOOKUP($D199, 'AM23.Param'!$C$61:$Q$114, COLUMNS('AM23.Param'!$C$60:$I$60), FALSE), "N/A")</f>
        <v>N/A</v>
      </c>
      <c r="M199" s="344" t="str">
        <f t="shared" si="105"/>
        <v>N/A</v>
      </c>
      <c r="N199" s="366" t="str">
        <f t="shared" si="94"/>
        <v>N/A</v>
      </c>
      <c r="O199" s="360" t="str">
        <f>IFERROR( VLOOKUP($D199, 'AM23.Param'!$C$61:$Q$114, COLUMNS('AM23.Param'!$C$60:$J$60), FALSE), "N/A")</f>
        <v>N/A</v>
      </c>
      <c r="P199" s="344" t="str">
        <f t="shared" si="106"/>
        <v>N/A</v>
      </c>
      <c r="Q199" s="361" t="str">
        <f t="shared" si="95"/>
        <v>N/A</v>
      </c>
      <c r="R199" s="356" t="str">
        <f>IFERROR( VLOOKUP($D199, 'AM23.Param'!$C$61:$Q$114, COLUMNS('AM23.Param'!$C$60:$K$60), FALSE), "N/A")</f>
        <v>N/A</v>
      </c>
      <c r="S199" s="344" t="str">
        <f t="shared" si="107"/>
        <v>N/A</v>
      </c>
      <c r="T199" s="366">
        <f t="shared" si="96"/>
        <v>0</v>
      </c>
      <c r="U199" s="360" t="str">
        <f>IFERROR( VLOOKUP($D199, 'AM23.Param'!$C$61:$Q$114, COLUMNS('AM23.Param'!$C$60:$L$60), FALSE), "N/A")</f>
        <v>N/A</v>
      </c>
      <c r="V199" s="344" t="str">
        <f t="shared" si="108"/>
        <v>N/A</v>
      </c>
      <c r="W199" s="361" t="str">
        <f t="shared" si="97"/>
        <v>N/A</v>
      </c>
      <c r="X199" s="356" t="str">
        <f>IFERROR( VLOOKUP($D199, 'AM23.Param'!$C$61:$Q$114, COLUMNS('AM23.Param'!$C$60:$M$60), FALSE), "N/A")</f>
        <v>N/A</v>
      </c>
      <c r="Y199" s="344" t="str">
        <f t="shared" si="109"/>
        <v>N/A</v>
      </c>
      <c r="Z199" s="366">
        <f t="shared" si="98"/>
        <v>0</v>
      </c>
      <c r="AA199" s="360" t="str">
        <f>IFERROR( VLOOKUP($D199, 'AM23.Param'!$C$61:$Q$114, COLUMNS('AM23.Param'!$C$60:$N$60), FALSE), "N/A")</f>
        <v>N/A</v>
      </c>
      <c r="AB199" s="344" t="str">
        <f t="shared" si="110"/>
        <v>N/A</v>
      </c>
      <c r="AC199" s="366" t="str">
        <f t="shared" si="99"/>
        <v>N/A</v>
      </c>
      <c r="AD199" s="360" t="str">
        <f>IFERROR( VLOOKUP($D199, 'AM23.Param'!$C$61:$Q$114, COLUMNS('AM23.Param'!$C$60:$O$60), FALSE), "N/A")</f>
        <v>N/A</v>
      </c>
      <c r="AE199" s="344" t="str">
        <f t="shared" si="111"/>
        <v>N/A</v>
      </c>
      <c r="AF199" s="361" t="str">
        <f t="shared" si="100"/>
        <v>N/A</v>
      </c>
      <c r="AG199" s="356" t="str">
        <f>IFERROR( VLOOKUP($D199, 'AM23.Param'!$C$61:$Q$114, COLUMNS('AM23.Param'!$C$60:$P$60), FALSE), "N/A")</f>
        <v>N/A</v>
      </c>
      <c r="AH199" s="344" t="str">
        <f t="shared" si="112"/>
        <v>N/A</v>
      </c>
      <c r="AI199" s="361" t="str">
        <f t="shared" si="101"/>
        <v>N/A</v>
      </c>
    </row>
    <row r="200" spans="1:35" x14ac:dyDescent="0.2">
      <c r="A200" s="30">
        <f t="shared" si="102"/>
        <v>123</v>
      </c>
      <c r="B200" s="342">
        <f>'AM23.Entity Input'!D140</f>
        <v>0</v>
      </c>
      <c r="C200" s="343">
        <f>'AM23.Entity Input'!F140</f>
        <v>0</v>
      </c>
      <c r="D200" s="343">
        <f>'AM23.Entity Input'!G140</f>
        <v>0</v>
      </c>
      <c r="E200" s="343">
        <f>'AM23.Entity Input'!P140</f>
        <v>0</v>
      </c>
      <c r="F200" s="343">
        <f>'AM23.Entity Input'!AD140</f>
        <v>0</v>
      </c>
      <c r="G200" s="343">
        <f>'AM23.Entity Input'!AN140</f>
        <v>0</v>
      </c>
      <c r="H200" s="353" t="str">
        <f>IFERROR( VLOOKUP($D200, 'AM23.Param'!$C$61:$Q$114, COLUMNS('AM23.Param'!$C$60:$G$60), FALSE), "N/A")</f>
        <v>N/A</v>
      </c>
      <c r="I200" s="360" t="str">
        <f>IFERROR( VLOOKUP($D200, 'AM23.Param'!$C$61:$Q$114, COLUMNS('AM23.Param'!$C$60:$H$60), FALSE), "N/A")</f>
        <v>N/A</v>
      </c>
      <c r="J200" s="344" t="str">
        <f t="shared" si="103"/>
        <v>N/A</v>
      </c>
      <c r="K200" s="361" t="str">
        <f t="shared" si="104"/>
        <v>N/A</v>
      </c>
      <c r="L200" s="356" t="str">
        <f>IFERROR( VLOOKUP($D200, 'AM23.Param'!$C$61:$Q$114, COLUMNS('AM23.Param'!$C$60:$I$60), FALSE), "N/A")</f>
        <v>N/A</v>
      </c>
      <c r="M200" s="344" t="str">
        <f t="shared" si="105"/>
        <v>N/A</v>
      </c>
      <c r="N200" s="366" t="str">
        <f t="shared" si="94"/>
        <v>N/A</v>
      </c>
      <c r="O200" s="360" t="str">
        <f>IFERROR( VLOOKUP($D200, 'AM23.Param'!$C$61:$Q$114, COLUMNS('AM23.Param'!$C$60:$J$60), FALSE), "N/A")</f>
        <v>N/A</v>
      </c>
      <c r="P200" s="344" t="str">
        <f t="shared" si="106"/>
        <v>N/A</v>
      </c>
      <c r="Q200" s="361" t="str">
        <f t="shared" si="95"/>
        <v>N/A</v>
      </c>
      <c r="R200" s="356" t="str">
        <f>IFERROR( VLOOKUP($D200, 'AM23.Param'!$C$61:$Q$114, COLUMNS('AM23.Param'!$C$60:$K$60), FALSE), "N/A")</f>
        <v>N/A</v>
      </c>
      <c r="S200" s="344" t="str">
        <f t="shared" si="107"/>
        <v>N/A</v>
      </c>
      <c r="T200" s="366">
        <f t="shared" si="96"/>
        <v>0</v>
      </c>
      <c r="U200" s="360" t="str">
        <f>IFERROR( VLOOKUP($D200, 'AM23.Param'!$C$61:$Q$114, COLUMNS('AM23.Param'!$C$60:$L$60), FALSE), "N/A")</f>
        <v>N/A</v>
      </c>
      <c r="V200" s="344" t="str">
        <f t="shared" si="108"/>
        <v>N/A</v>
      </c>
      <c r="W200" s="361" t="str">
        <f t="shared" si="97"/>
        <v>N/A</v>
      </c>
      <c r="X200" s="356" t="str">
        <f>IFERROR( VLOOKUP($D200, 'AM23.Param'!$C$61:$Q$114, COLUMNS('AM23.Param'!$C$60:$M$60), FALSE), "N/A")</f>
        <v>N/A</v>
      </c>
      <c r="Y200" s="344" t="str">
        <f t="shared" si="109"/>
        <v>N/A</v>
      </c>
      <c r="Z200" s="366">
        <f t="shared" si="98"/>
        <v>0</v>
      </c>
      <c r="AA200" s="360" t="str">
        <f>IFERROR( VLOOKUP($D200, 'AM23.Param'!$C$61:$Q$114, COLUMNS('AM23.Param'!$C$60:$N$60), FALSE), "N/A")</f>
        <v>N/A</v>
      </c>
      <c r="AB200" s="344" t="str">
        <f t="shared" si="110"/>
        <v>N/A</v>
      </c>
      <c r="AC200" s="366" t="str">
        <f t="shared" si="99"/>
        <v>N/A</v>
      </c>
      <c r="AD200" s="360" t="str">
        <f>IFERROR( VLOOKUP($D200, 'AM23.Param'!$C$61:$Q$114, COLUMNS('AM23.Param'!$C$60:$O$60), FALSE), "N/A")</f>
        <v>N/A</v>
      </c>
      <c r="AE200" s="344" t="str">
        <f t="shared" si="111"/>
        <v>N/A</v>
      </c>
      <c r="AF200" s="361" t="str">
        <f t="shared" si="100"/>
        <v>N/A</v>
      </c>
      <c r="AG200" s="356" t="str">
        <f>IFERROR( VLOOKUP($D200, 'AM23.Param'!$C$61:$Q$114, COLUMNS('AM23.Param'!$C$60:$P$60), FALSE), "N/A")</f>
        <v>N/A</v>
      </c>
      <c r="AH200" s="344" t="str">
        <f t="shared" si="112"/>
        <v>N/A</v>
      </c>
      <c r="AI200" s="361" t="str">
        <f t="shared" si="101"/>
        <v>N/A</v>
      </c>
    </row>
    <row r="201" spans="1:35" x14ac:dyDescent="0.2">
      <c r="A201" s="30">
        <f t="shared" si="102"/>
        <v>124</v>
      </c>
      <c r="B201" s="342">
        <f>'AM23.Entity Input'!D141</f>
        <v>0</v>
      </c>
      <c r="C201" s="343">
        <f>'AM23.Entity Input'!F141</f>
        <v>0</v>
      </c>
      <c r="D201" s="343">
        <f>'AM23.Entity Input'!G141</f>
        <v>0</v>
      </c>
      <c r="E201" s="343">
        <f>'AM23.Entity Input'!P141</f>
        <v>0</v>
      </c>
      <c r="F201" s="343">
        <f>'AM23.Entity Input'!AD141</f>
        <v>0</v>
      </c>
      <c r="G201" s="343">
        <f>'AM23.Entity Input'!AN141</f>
        <v>0</v>
      </c>
      <c r="H201" s="353" t="str">
        <f>IFERROR( VLOOKUP($D201, 'AM23.Param'!$C$61:$Q$114, COLUMNS('AM23.Param'!$C$60:$G$60), FALSE), "N/A")</f>
        <v>N/A</v>
      </c>
      <c r="I201" s="360" t="str">
        <f>IFERROR( VLOOKUP($D201, 'AM23.Param'!$C$61:$Q$114, COLUMNS('AM23.Param'!$C$60:$H$60), FALSE), "N/A")</f>
        <v>N/A</v>
      </c>
      <c r="J201" s="344" t="str">
        <f t="shared" si="103"/>
        <v>N/A</v>
      </c>
      <c r="K201" s="361" t="str">
        <f t="shared" si="104"/>
        <v>N/A</v>
      </c>
      <c r="L201" s="356" t="str">
        <f>IFERROR( VLOOKUP($D201, 'AM23.Param'!$C$61:$Q$114, COLUMNS('AM23.Param'!$C$60:$I$60), FALSE), "N/A")</f>
        <v>N/A</v>
      </c>
      <c r="M201" s="344" t="str">
        <f t="shared" si="105"/>
        <v>N/A</v>
      </c>
      <c r="N201" s="366" t="str">
        <f t="shared" si="94"/>
        <v>N/A</v>
      </c>
      <c r="O201" s="360" t="str">
        <f>IFERROR( VLOOKUP($D201, 'AM23.Param'!$C$61:$Q$114, COLUMNS('AM23.Param'!$C$60:$J$60), FALSE), "N/A")</f>
        <v>N/A</v>
      </c>
      <c r="P201" s="344" t="str">
        <f t="shared" si="106"/>
        <v>N/A</v>
      </c>
      <c r="Q201" s="361" t="str">
        <f t="shared" si="95"/>
        <v>N/A</v>
      </c>
      <c r="R201" s="356" t="str">
        <f>IFERROR( VLOOKUP($D201, 'AM23.Param'!$C$61:$Q$114, COLUMNS('AM23.Param'!$C$60:$K$60), FALSE), "N/A")</f>
        <v>N/A</v>
      </c>
      <c r="S201" s="344" t="str">
        <f t="shared" si="107"/>
        <v>N/A</v>
      </c>
      <c r="T201" s="366">
        <f t="shared" si="96"/>
        <v>0</v>
      </c>
      <c r="U201" s="360" t="str">
        <f>IFERROR( VLOOKUP($D201, 'AM23.Param'!$C$61:$Q$114, COLUMNS('AM23.Param'!$C$60:$L$60), FALSE), "N/A")</f>
        <v>N/A</v>
      </c>
      <c r="V201" s="344" t="str">
        <f t="shared" si="108"/>
        <v>N/A</v>
      </c>
      <c r="W201" s="361" t="str">
        <f t="shared" si="97"/>
        <v>N/A</v>
      </c>
      <c r="X201" s="356" t="str">
        <f>IFERROR( VLOOKUP($D201, 'AM23.Param'!$C$61:$Q$114, COLUMNS('AM23.Param'!$C$60:$M$60), FALSE), "N/A")</f>
        <v>N/A</v>
      </c>
      <c r="Y201" s="344" t="str">
        <f t="shared" si="109"/>
        <v>N/A</v>
      </c>
      <c r="Z201" s="366">
        <f t="shared" si="98"/>
        <v>0</v>
      </c>
      <c r="AA201" s="360" t="str">
        <f>IFERROR( VLOOKUP($D201, 'AM23.Param'!$C$61:$Q$114, COLUMNS('AM23.Param'!$C$60:$N$60), FALSE), "N/A")</f>
        <v>N/A</v>
      </c>
      <c r="AB201" s="344" t="str">
        <f t="shared" si="110"/>
        <v>N/A</v>
      </c>
      <c r="AC201" s="366" t="str">
        <f t="shared" si="99"/>
        <v>N/A</v>
      </c>
      <c r="AD201" s="360" t="str">
        <f>IFERROR( VLOOKUP($D201, 'AM23.Param'!$C$61:$Q$114, COLUMNS('AM23.Param'!$C$60:$O$60), FALSE), "N/A")</f>
        <v>N/A</v>
      </c>
      <c r="AE201" s="344" t="str">
        <f t="shared" si="111"/>
        <v>N/A</v>
      </c>
      <c r="AF201" s="361" t="str">
        <f t="shared" si="100"/>
        <v>N/A</v>
      </c>
      <c r="AG201" s="356" t="str">
        <f>IFERROR( VLOOKUP($D201, 'AM23.Param'!$C$61:$Q$114, COLUMNS('AM23.Param'!$C$60:$P$60), FALSE), "N/A")</f>
        <v>N/A</v>
      </c>
      <c r="AH201" s="344" t="str">
        <f t="shared" si="112"/>
        <v>N/A</v>
      </c>
      <c r="AI201" s="361" t="str">
        <f t="shared" si="101"/>
        <v>N/A</v>
      </c>
    </row>
    <row r="202" spans="1:35" x14ac:dyDescent="0.2">
      <c r="A202" s="30">
        <f t="shared" si="102"/>
        <v>125</v>
      </c>
      <c r="B202" s="342">
        <f>'AM23.Entity Input'!D142</f>
        <v>0</v>
      </c>
      <c r="C202" s="343">
        <f>'AM23.Entity Input'!F142</f>
        <v>0</v>
      </c>
      <c r="D202" s="343">
        <f>'AM23.Entity Input'!G142</f>
        <v>0</v>
      </c>
      <c r="E202" s="343">
        <f>'AM23.Entity Input'!P142</f>
        <v>0</v>
      </c>
      <c r="F202" s="343">
        <f>'AM23.Entity Input'!AD142</f>
        <v>0</v>
      </c>
      <c r="G202" s="343">
        <f>'AM23.Entity Input'!AN142</f>
        <v>0</v>
      </c>
      <c r="H202" s="353" t="str">
        <f>IFERROR( VLOOKUP($D202, 'AM23.Param'!$C$61:$Q$114, COLUMNS('AM23.Param'!$C$60:$G$60), FALSE), "N/A")</f>
        <v>N/A</v>
      </c>
      <c r="I202" s="360" t="str">
        <f>IFERROR( VLOOKUP($D202, 'AM23.Param'!$C$61:$Q$114, COLUMNS('AM23.Param'!$C$60:$H$60), FALSE), "N/A")</f>
        <v>N/A</v>
      </c>
      <c r="J202" s="344" t="str">
        <f t="shared" si="103"/>
        <v>N/A</v>
      </c>
      <c r="K202" s="361" t="str">
        <f t="shared" si="104"/>
        <v>N/A</v>
      </c>
      <c r="L202" s="356" t="str">
        <f>IFERROR( VLOOKUP($D202, 'AM23.Param'!$C$61:$Q$114, COLUMNS('AM23.Param'!$C$60:$I$60), FALSE), "N/A")</f>
        <v>N/A</v>
      </c>
      <c r="M202" s="344" t="str">
        <f t="shared" si="105"/>
        <v>N/A</v>
      </c>
      <c r="N202" s="366" t="str">
        <f t="shared" si="94"/>
        <v>N/A</v>
      </c>
      <c r="O202" s="360" t="str">
        <f>IFERROR( VLOOKUP($D202, 'AM23.Param'!$C$61:$Q$114, COLUMNS('AM23.Param'!$C$60:$J$60), FALSE), "N/A")</f>
        <v>N/A</v>
      </c>
      <c r="P202" s="344" t="str">
        <f t="shared" si="106"/>
        <v>N/A</v>
      </c>
      <c r="Q202" s="361" t="str">
        <f t="shared" si="95"/>
        <v>N/A</v>
      </c>
      <c r="R202" s="356" t="str">
        <f>IFERROR( VLOOKUP($D202, 'AM23.Param'!$C$61:$Q$114, COLUMNS('AM23.Param'!$C$60:$K$60), FALSE), "N/A")</f>
        <v>N/A</v>
      </c>
      <c r="S202" s="344" t="str">
        <f t="shared" si="107"/>
        <v>N/A</v>
      </c>
      <c r="T202" s="366">
        <f t="shared" si="96"/>
        <v>0</v>
      </c>
      <c r="U202" s="360" t="str">
        <f>IFERROR( VLOOKUP($D202, 'AM23.Param'!$C$61:$Q$114, COLUMNS('AM23.Param'!$C$60:$L$60), FALSE), "N/A")</f>
        <v>N/A</v>
      </c>
      <c r="V202" s="344" t="str">
        <f t="shared" si="108"/>
        <v>N/A</v>
      </c>
      <c r="W202" s="361" t="str">
        <f t="shared" si="97"/>
        <v>N/A</v>
      </c>
      <c r="X202" s="356" t="str">
        <f>IFERROR( VLOOKUP($D202, 'AM23.Param'!$C$61:$Q$114, COLUMNS('AM23.Param'!$C$60:$M$60), FALSE), "N/A")</f>
        <v>N/A</v>
      </c>
      <c r="Y202" s="344" t="str">
        <f t="shared" si="109"/>
        <v>N/A</v>
      </c>
      <c r="Z202" s="366">
        <f t="shared" si="98"/>
        <v>0</v>
      </c>
      <c r="AA202" s="360" t="str">
        <f>IFERROR( VLOOKUP($D202, 'AM23.Param'!$C$61:$Q$114, COLUMNS('AM23.Param'!$C$60:$N$60), FALSE), "N/A")</f>
        <v>N/A</v>
      </c>
      <c r="AB202" s="344" t="str">
        <f t="shared" si="110"/>
        <v>N/A</v>
      </c>
      <c r="AC202" s="366" t="str">
        <f t="shared" si="99"/>
        <v>N/A</v>
      </c>
      <c r="AD202" s="360" t="str">
        <f>IFERROR( VLOOKUP($D202, 'AM23.Param'!$C$61:$Q$114, COLUMNS('AM23.Param'!$C$60:$O$60), FALSE), "N/A")</f>
        <v>N/A</v>
      </c>
      <c r="AE202" s="344" t="str">
        <f t="shared" si="111"/>
        <v>N/A</v>
      </c>
      <c r="AF202" s="361" t="str">
        <f t="shared" si="100"/>
        <v>N/A</v>
      </c>
      <c r="AG202" s="356" t="str">
        <f>IFERROR( VLOOKUP($D202, 'AM23.Param'!$C$61:$Q$114, COLUMNS('AM23.Param'!$C$60:$P$60), FALSE), "N/A")</f>
        <v>N/A</v>
      </c>
      <c r="AH202" s="344" t="str">
        <f t="shared" si="112"/>
        <v>N/A</v>
      </c>
      <c r="AI202" s="361" t="str">
        <f t="shared" si="101"/>
        <v>N/A</v>
      </c>
    </row>
    <row r="203" spans="1:35" x14ac:dyDescent="0.2">
      <c r="A203" s="30">
        <f t="shared" si="102"/>
        <v>126</v>
      </c>
      <c r="B203" s="342">
        <f>'AM23.Entity Input'!D143</f>
        <v>0</v>
      </c>
      <c r="C203" s="343">
        <f>'AM23.Entity Input'!F143</f>
        <v>0</v>
      </c>
      <c r="D203" s="343">
        <f>'AM23.Entity Input'!G143</f>
        <v>0</v>
      </c>
      <c r="E203" s="343">
        <f>'AM23.Entity Input'!P143</f>
        <v>0</v>
      </c>
      <c r="F203" s="343">
        <f>'AM23.Entity Input'!AD143</f>
        <v>0</v>
      </c>
      <c r="G203" s="343">
        <f>'AM23.Entity Input'!AN143</f>
        <v>0</v>
      </c>
      <c r="H203" s="353" t="str">
        <f>IFERROR( VLOOKUP($D203, 'AM23.Param'!$C$61:$Q$114, COLUMNS('AM23.Param'!$C$60:$G$60), FALSE), "N/A")</f>
        <v>N/A</v>
      </c>
      <c r="I203" s="360" t="str">
        <f>IFERROR( VLOOKUP($D203, 'AM23.Param'!$C$61:$Q$114, COLUMNS('AM23.Param'!$C$60:$H$60), FALSE), "N/A")</f>
        <v>N/A</v>
      </c>
      <c r="J203" s="344" t="str">
        <f t="shared" si="103"/>
        <v>N/A</v>
      </c>
      <c r="K203" s="361" t="str">
        <f t="shared" si="104"/>
        <v>N/A</v>
      </c>
      <c r="L203" s="356" t="str">
        <f>IFERROR( VLOOKUP($D203, 'AM23.Param'!$C$61:$Q$114, COLUMNS('AM23.Param'!$C$60:$I$60), FALSE), "N/A")</f>
        <v>N/A</v>
      </c>
      <c r="M203" s="344" t="str">
        <f t="shared" si="105"/>
        <v>N/A</v>
      </c>
      <c r="N203" s="366" t="str">
        <f t="shared" si="94"/>
        <v>N/A</v>
      </c>
      <c r="O203" s="360" t="str">
        <f>IFERROR( VLOOKUP($D203, 'AM23.Param'!$C$61:$Q$114, COLUMNS('AM23.Param'!$C$60:$J$60), FALSE), "N/A")</f>
        <v>N/A</v>
      </c>
      <c r="P203" s="344" t="str">
        <f t="shared" si="106"/>
        <v>N/A</v>
      </c>
      <c r="Q203" s="361" t="str">
        <f t="shared" si="95"/>
        <v>N/A</v>
      </c>
      <c r="R203" s="356" t="str">
        <f>IFERROR( VLOOKUP($D203, 'AM23.Param'!$C$61:$Q$114, COLUMNS('AM23.Param'!$C$60:$K$60), FALSE), "N/A")</f>
        <v>N/A</v>
      </c>
      <c r="S203" s="344" t="str">
        <f t="shared" si="107"/>
        <v>N/A</v>
      </c>
      <c r="T203" s="366">
        <f t="shared" si="96"/>
        <v>0</v>
      </c>
      <c r="U203" s="360" t="str">
        <f>IFERROR( VLOOKUP($D203, 'AM23.Param'!$C$61:$Q$114, COLUMNS('AM23.Param'!$C$60:$L$60), FALSE), "N/A")</f>
        <v>N/A</v>
      </c>
      <c r="V203" s="344" t="str">
        <f t="shared" si="108"/>
        <v>N/A</v>
      </c>
      <c r="W203" s="361" t="str">
        <f t="shared" si="97"/>
        <v>N/A</v>
      </c>
      <c r="X203" s="356" t="str">
        <f>IFERROR( VLOOKUP($D203, 'AM23.Param'!$C$61:$Q$114, COLUMNS('AM23.Param'!$C$60:$M$60), FALSE), "N/A")</f>
        <v>N/A</v>
      </c>
      <c r="Y203" s="344" t="str">
        <f t="shared" si="109"/>
        <v>N/A</v>
      </c>
      <c r="Z203" s="366">
        <f t="shared" si="98"/>
        <v>0</v>
      </c>
      <c r="AA203" s="360" t="str">
        <f>IFERROR( VLOOKUP($D203, 'AM23.Param'!$C$61:$Q$114, COLUMNS('AM23.Param'!$C$60:$N$60), FALSE), "N/A")</f>
        <v>N/A</v>
      </c>
      <c r="AB203" s="344" t="str">
        <f t="shared" si="110"/>
        <v>N/A</v>
      </c>
      <c r="AC203" s="366" t="str">
        <f t="shared" si="99"/>
        <v>N/A</v>
      </c>
      <c r="AD203" s="360" t="str">
        <f>IFERROR( VLOOKUP($D203, 'AM23.Param'!$C$61:$Q$114, COLUMNS('AM23.Param'!$C$60:$O$60), FALSE), "N/A")</f>
        <v>N/A</v>
      </c>
      <c r="AE203" s="344" t="str">
        <f t="shared" si="111"/>
        <v>N/A</v>
      </c>
      <c r="AF203" s="361" t="str">
        <f t="shared" si="100"/>
        <v>N/A</v>
      </c>
      <c r="AG203" s="356" t="str">
        <f>IFERROR( VLOOKUP($D203, 'AM23.Param'!$C$61:$Q$114, COLUMNS('AM23.Param'!$C$60:$P$60), FALSE), "N/A")</f>
        <v>N/A</v>
      </c>
      <c r="AH203" s="344" t="str">
        <f t="shared" si="112"/>
        <v>N/A</v>
      </c>
      <c r="AI203" s="361" t="str">
        <f t="shared" si="101"/>
        <v>N/A</v>
      </c>
    </row>
    <row r="204" spans="1:35" x14ac:dyDescent="0.2">
      <c r="A204" s="30">
        <f t="shared" si="102"/>
        <v>127</v>
      </c>
      <c r="B204" s="342">
        <f>'AM23.Entity Input'!D144</f>
        <v>0</v>
      </c>
      <c r="C204" s="343">
        <f>'AM23.Entity Input'!F144</f>
        <v>0</v>
      </c>
      <c r="D204" s="343">
        <f>'AM23.Entity Input'!G144</f>
        <v>0</v>
      </c>
      <c r="E204" s="343">
        <f>'AM23.Entity Input'!P144</f>
        <v>0</v>
      </c>
      <c r="F204" s="343">
        <f>'AM23.Entity Input'!AD144</f>
        <v>0</v>
      </c>
      <c r="G204" s="343">
        <f>'AM23.Entity Input'!AN144</f>
        <v>0</v>
      </c>
      <c r="H204" s="353" t="str">
        <f>IFERROR( VLOOKUP($D204, 'AM23.Param'!$C$61:$Q$114, COLUMNS('AM23.Param'!$C$60:$G$60), FALSE), "N/A")</f>
        <v>N/A</v>
      </c>
      <c r="I204" s="360" t="str">
        <f>IFERROR( VLOOKUP($D204, 'AM23.Param'!$C$61:$Q$114, COLUMNS('AM23.Param'!$C$60:$H$60), FALSE), "N/A")</f>
        <v>N/A</v>
      </c>
      <c r="J204" s="344" t="str">
        <f t="shared" si="103"/>
        <v>N/A</v>
      </c>
      <c r="K204" s="361" t="str">
        <f t="shared" si="104"/>
        <v>N/A</v>
      </c>
      <c r="L204" s="356" t="str">
        <f>IFERROR( VLOOKUP($D204, 'AM23.Param'!$C$61:$Q$114, COLUMNS('AM23.Param'!$C$60:$I$60), FALSE), "N/A")</f>
        <v>N/A</v>
      </c>
      <c r="M204" s="344" t="str">
        <f t="shared" si="105"/>
        <v>N/A</v>
      </c>
      <c r="N204" s="366" t="str">
        <f t="shared" si="94"/>
        <v>N/A</v>
      </c>
      <c r="O204" s="360" t="str">
        <f>IFERROR( VLOOKUP($D204, 'AM23.Param'!$C$61:$Q$114, COLUMNS('AM23.Param'!$C$60:$J$60), FALSE), "N/A")</f>
        <v>N/A</v>
      </c>
      <c r="P204" s="344" t="str">
        <f t="shared" si="106"/>
        <v>N/A</v>
      </c>
      <c r="Q204" s="361" t="str">
        <f t="shared" si="95"/>
        <v>N/A</v>
      </c>
      <c r="R204" s="356" t="str">
        <f>IFERROR( VLOOKUP($D204, 'AM23.Param'!$C$61:$Q$114, COLUMNS('AM23.Param'!$C$60:$K$60), FALSE), "N/A")</f>
        <v>N/A</v>
      </c>
      <c r="S204" s="344" t="str">
        <f t="shared" si="107"/>
        <v>N/A</v>
      </c>
      <c r="T204" s="366">
        <f t="shared" si="96"/>
        <v>0</v>
      </c>
      <c r="U204" s="360" t="str">
        <f>IFERROR( VLOOKUP($D204, 'AM23.Param'!$C$61:$Q$114, COLUMNS('AM23.Param'!$C$60:$L$60), FALSE), "N/A")</f>
        <v>N/A</v>
      </c>
      <c r="V204" s="344" t="str">
        <f t="shared" si="108"/>
        <v>N/A</v>
      </c>
      <c r="W204" s="361" t="str">
        <f t="shared" si="97"/>
        <v>N/A</v>
      </c>
      <c r="X204" s="356" t="str">
        <f>IFERROR( VLOOKUP($D204, 'AM23.Param'!$C$61:$Q$114, COLUMNS('AM23.Param'!$C$60:$M$60), FALSE), "N/A")</f>
        <v>N/A</v>
      </c>
      <c r="Y204" s="344" t="str">
        <f t="shared" si="109"/>
        <v>N/A</v>
      </c>
      <c r="Z204" s="366">
        <f t="shared" si="98"/>
        <v>0</v>
      </c>
      <c r="AA204" s="360" t="str">
        <f>IFERROR( VLOOKUP($D204, 'AM23.Param'!$C$61:$Q$114, COLUMNS('AM23.Param'!$C$60:$N$60), FALSE), "N/A")</f>
        <v>N/A</v>
      </c>
      <c r="AB204" s="344" t="str">
        <f t="shared" si="110"/>
        <v>N/A</v>
      </c>
      <c r="AC204" s="366" t="str">
        <f t="shared" si="99"/>
        <v>N/A</v>
      </c>
      <c r="AD204" s="360" t="str">
        <f>IFERROR( VLOOKUP($D204, 'AM23.Param'!$C$61:$Q$114, COLUMNS('AM23.Param'!$C$60:$O$60), FALSE), "N/A")</f>
        <v>N/A</v>
      </c>
      <c r="AE204" s="344" t="str">
        <f t="shared" si="111"/>
        <v>N/A</v>
      </c>
      <c r="AF204" s="361" t="str">
        <f t="shared" si="100"/>
        <v>N/A</v>
      </c>
      <c r="AG204" s="356" t="str">
        <f>IFERROR( VLOOKUP($D204, 'AM23.Param'!$C$61:$Q$114, COLUMNS('AM23.Param'!$C$60:$P$60), FALSE), "N/A")</f>
        <v>N/A</v>
      </c>
      <c r="AH204" s="344" t="str">
        <f t="shared" si="112"/>
        <v>N/A</v>
      </c>
      <c r="AI204" s="361" t="str">
        <f t="shared" si="101"/>
        <v>N/A</v>
      </c>
    </row>
    <row r="205" spans="1:35" x14ac:dyDescent="0.2">
      <c r="A205" s="30">
        <f t="shared" si="102"/>
        <v>128</v>
      </c>
      <c r="B205" s="342">
        <f>'AM23.Entity Input'!D145</f>
        <v>0</v>
      </c>
      <c r="C205" s="343">
        <f>'AM23.Entity Input'!F145</f>
        <v>0</v>
      </c>
      <c r="D205" s="343">
        <f>'AM23.Entity Input'!G145</f>
        <v>0</v>
      </c>
      <c r="E205" s="343">
        <f>'AM23.Entity Input'!P145</f>
        <v>0</v>
      </c>
      <c r="F205" s="343">
        <f>'AM23.Entity Input'!AD145</f>
        <v>0</v>
      </c>
      <c r="G205" s="343">
        <f>'AM23.Entity Input'!AN145</f>
        <v>0</v>
      </c>
      <c r="H205" s="353" t="str">
        <f>IFERROR( VLOOKUP($D205, 'AM23.Param'!$C$61:$Q$114, COLUMNS('AM23.Param'!$C$60:$G$60), FALSE), "N/A")</f>
        <v>N/A</v>
      </c>
      <c r="I205" s="360" t="str">
        <f>IFERROR( VLOOKUP($D205, 'AM23.Param'!$C$61:$Q$114, COLUMNS('AM23.Param'!$C$60:$H$60), FALSE), "N/A")</f>
        <v>N/A</v>
      </c>
      <c r="J205" s="344" t="str">
        <f t="shared" si="103"/>
        <v>N/A</v>
      </c>
      <c r="K205" s="361" t="str">
        <f t="shared" si="104"/>
        <v>N/A</v>
      </c>
      <c r="L205" s="356" t="str">
        <f>IFERROR( VLOOKUP($D205, 'AM23.Param'!$C$61:$Q$114, COLUMNS('AM23.Param'!$C$60:$I$60), FALSE), "N/A")</f>
        <v>N/A</v>
      </c>
      <c r="M205" s="344" t="str">
        <f t="shared" si="105"/>
        <v>N/A</v>
      </c>
      <c r="N205" s="366" t="str">
        <f t="shared" si="94"/>
        <v>N/A</v>
      </c>
      <c r="O205" s="360" t="str">
        <f>IFERROR( VLOOKUP($D205, 'AM23.Param'!$C$61:$Q$114, COLUMNS('AM23.Param'!$C$60:$J$60), FALSE), "N/A")</f>
        <v>N/A</v>
      </c>
      <c r="P205" s="344" t="str">
        <f t="shared" si="106"/>
        <v>N/A</v>
      </c>
      <c r="Q205" s="361" t="str">
        <f t="shared" si="95"/>
        <v>N/A</v>
      </c>
      <c r="R205" s="356" t="str">
        <f>IFERROR( VLOOKUP($D205, 'AM23.Param'!$C$61:$Q$114, COLUMNS('AM23.Param'!$C$60:$K$60), FALSE), "N/A")</f>
        <v>N/A</v>
      </c>
      <c r="S205" s="344" t="str">
        <f t="shared" si="107"/>
        <v>N/A</v>
      </c>
      <c r="T205" s="366">
        <f t="shared" si="96"/>
        <v>0</v>
      </c>
      <c r="U205" s="360" t="str">
        <f>IFERROR( VLOOKUP($D205, 'AM23.Param'!$C$61:$Q$114, COLUMNS('AM23.Param'!$C$60:$L$60), FALSE), "N/A")</f>
        <v>N/A</v>
      </c>
      <c r="V205" s="344" t="str">
        <f t="shared" si="108"/>
        <v>N/A</v>
      </c>
      <c r="W205" s="361" t="str">
        <f t="shared" si="97"/>
        <v>N/A</v>
      </c>
      <c r="X205" s="356" t="str">
        <f>IFERROR( VLOOKUP($D205, 'AM23.Param'!$C$61:$Q$114, COLUMNS('AM23.Param'!$C$60:$M$60), FALSE), "N/A")</f>
        <v>N/A</v>
      </c>
      <c r="Y205" s="344" t="str">
        <f t="shared" si="109"/>
        <v>N/A</v>
      </c>
      <c r="Z205" s="366">
        <f t="shared" si="98"/>
        <v>0</v>
      </c>
      <c r="AA205" s="360" t="str">
        <f>IFERROR( VLOOKUP($D205, 'AM23.Param'!$C$61:$Q$114, COLUMNS('AM23.Param'!$C$60:$N$60), FALSE), "N/A")</f>
        <v>N/A</v>
      </c>
      <c r="AB205" s="344" t="str">
        <f t="shared" si="110"/>
        <v>N/A</v>
      </c>
      <c r="AC205" s="366" t="str">
        <f t="shared" si="99"/>
        <v>N/A</v>
      </c>
      <c r="AD205" s="360" t="str">
        <f>IFERROR( VLOOKUP($D205, 'AM23.Param'!$C$61:$Q$114, COLUMNS('AM23.Param'!$C$60:$O$60), FALSE), "N/A")</f>
        <v>N/A</v>
      </c>
      <c r="AE205" s="344" t="str">
        <f t="shared" si="111"/>
        <v>N/A</v>
      </c>
      <c r="AF205" s="361" t="str">
        <f t="shared" si="100"/>
        <v>N/A</v>
      </c>
      <c r="AG205" s="356" t="str">
        <f>IFERROR( VLOOKUP($D205, 'AM23.Param'!$C$61:$Q$114, COLUMNS('AM23.Param'!$C$60:$P$60), FALSE), "N/A")</f>
        <v>N/A</v>
      </c>
      <c r="AH205" s="344" t="str">
        <f t="shared" si="112"/>
        <v>N/A</v>
      </c>
      <c r="AI205" s="361" t="str">
        <f t="shared" si="101"/>
        <v>N/A</v>
      </c>
    </row>
    <row r="206" spans="1:35" x14ac:dyDescent="0.2">
      <c r="A206" s="30">
        <f t="shared" si="102"/>
        <v>129</v>
      </c>
      <c r="B206" s="342">
        <f>'AM23.Entity Input'!D146</f>
        <v>0</v>
      </c>
      <c r="C206" s="343">
        <f>'AM23.Entity Input'!F146</f>
        <v>0</v>
      </c>
      <c r="D206" s="343">
        <f>'AM23.Entity Input'!G146</f>
        <v>0</v>
      </c>
      <c r="E206" s="343">
        <f>'AM23.Entity Input'!P146</f>
        <v>0</v>
      </c>
      <c r="F206" s="343">
        <f>'AM23.Entity Input'!AD146</f>
        <v>0</v>
      </c>
      <c r="G206" s="343">
        <f>'AM23.Entity Input'!AN146</f>
        <v>0</v>
      </c>
      <c r="H206" s="353" t="str">
        <f>IFERROR( VLOOKUP($D206, 'AM23.Param'!$C$61:$Q$114, COLUMNS('AM23.Param'!$C$60:$G$60), FALSE), "N/A")</f>
        <v>N/A</v>
      </c>
      <c r="I206" s="360" t="str">
        <f>IFERROR( VLOOKUP($D206, 'AM23.Param'!$C$61:$Q$114, COLUMNS('AM23.Param'!$C$60:$H$60), FALSE), "N/A")</f>
        <v>N/A</v>
      </c>
      <c r="J206" s="344" t="str">
        <f t="shared" si="103"/>
        <v>N/A</v>
      </c>
      <c r="K206" s="361" t="str">
        <f t="shared" si="104"/>
        <v>N/A</v>
      </c>
      <c r="L206" s="356" t="str">
        <f>IFERROR( VLOOKUP($D206, 'AM23.Param'!$C$61:$Q$114, COLUMNS('AM23.Param'!$C$60:$I$60), FALSE), "N/A")</f>
        <v>N/A</v>
      </c>
      <c r="M206" s="344" t="str">
        <f t="shared" si="105"/>
        <v>N/A</v>
      </c>
      <c r="N206" s="366" t="str">
        <f t="shared" ref="N206:N269" si="113">IF(L206="N/A","N/A",$F206)</f>
        <v>N/A</v>
      </c>
      <c r="O206" s="360" t="str">
        <f>IFERROR( VLOOKUP($D206, 'AM23.Param'!$C$61:$Q$114, COLUMNS('AM23.Param'!$C$60:$J$60), FALSE), "N/A")</f>
        <v>N/A</v>
      </c>
      <c r="P206" s="344" t="str">
        <f t="shared" si="106"/>
        <v>N/A</v>
      </c>
      <c r="Q206" s="361" t="str">
        <f t="shared" ref="Q206:Q269" si="114">IF(O206="N/A","N/A",$F206)</f>
        <v>N/A</v>
      </c>
      <c r="R206" s="356" t="str">
        <f>IFERROR( VLOOKUP($D206, 'AM23.Param'!$C$61:$Q$114, COLUMNS('AM23.Param'!$C$60:$K$60), FALSE), "N/A")</f>
        <v>N/A</v>
      </c>
      <c r="S206" s="344" t="str">
        <f t="shared" si="107"/>
        <v>N/A</v>
      </c>
      <c r="T206" s="366">
        <f t="shared" ref="T206:T269" si="115">IF(S206="N/A",0,N206-M206+S206)</f>
        <v>0</v>
      </c>
      <c r="U206" s="360" t="str">
        <f>IFERROR( VLOOKUP($D206, 'AM23.Param'!$C$61:$Q$114, COLUMNS('AM23.Param'!$C$60:$L$60), FALSE), "N/A")</f>
        <v>N/A</v>
      </c>
      <c r="V206" s="344" t="str">
        <f t="shared" si="108"/>
        <v>N/A</v>
      </c>
      <c r="W206" s="361" t="str">
        <f t="shared" ref="W206:W269" si="116">IF(U206="N/A","N/A",$F206)</f>
        <v>N/A</v>
      </c>
      <c r="X206" s="356" t="str">
        <f>IFERROR( VLOOKUP($D206, 'AM23.Param'!$C$61:$Q$114, COLUMNS('AM23.Param'!$C$60:$M$60), FALSE), "N/A")</f>
        <v>N/A</v>
      </c>
      <c r="Y206" s="344" t="str">
        <f t="shared" si="109"/>
        <v>N/A</v>
      </c>
      <c r="Z206" s="366">
        <f t="shared" ref="Z206:Z269" si="117">IF(Y206="N/A",0,T206-S206+Y206)</f>
        <v>0</v>
      </c>
      <c r="AA206" s="360" t="str">
        <f>IFERROR( VLOOKUP($D206, 'AM23.Param'!$C$61:$Q$114, COLUMNS('AM23.Param'!$C$60:$N$60), FALSE), "N/A")</f>
        <v>N/A</v>
      </c>
      <c r="AB206" s="344" t="str">
        <f t="shared" si="110"/>
        <v>N/A</v>
      </c>
      <c r="AC206" s="366" t="str">
        <f t="shared" ref="AC206:AC269" si="118">IF(AA206="N/A","N/A",$F206)</f>
        <v>N/A</v>
      </c>
      <c r="AD206" s="360" t="str">
        <f>IFERROR( VLOOKUP($D206, 'AM23.Param'!$C$61:$Q$114, COLUMNS('AM23.Param'!$C$60:$O$60), FALSE), "N/A")</f>
        <v>N/A</v>
      </c>
      <c r="AE206" s="344" t="str">
        <f t="shared" si="111"/>
        <v>N/A</v>
      </c>
      <c r="AF206" s="361" t="str">
        <f t="shared" ref="AF206:AF269" si="119">IF(AD206="N/A","N/A",$F206)</f>
        <v>N/A</v>
      </c>
      <c r="AG206" s="356" t="str">
        <f>IFERROR( VLOOKUP($D206, 'AM23.Param'!$C$61:$Q$114, COLUMNS('AM23.Param'!$C$60:$P$60), FALSE), "N/A")</f>
        <v>N/A</v>
      </c>
      <c r="AH206" s="344" t="str">
        <f t="shared" si="112"/>
        <v>N/A</v>
      </c>
      <c r="AI206" s="361" t="str">
        <f t="shared" ref="AI206:AI269" si="120">IF(AG206="N/A","N/A",$F206)</f>
        <v>N/A</v>
      </c>
    </row>
    <row r="207" spans="1:35" x14ac:dyDescent="0.2">
      <c r="A207" s="30">
        <f t="shared" ref="A207:A270" si="121">A206+1</f>
        <v>130</v>
      </c>
      <c r="B207" s="342">
        <f>'AM23.Entity Input'!D147</f>
        <v>0</v>
      </c>
      <c r="C207" s="343">
        <f>'AM23.Entity Input'!F147</f>
        <v>0</v>
      </c>
      <c r="D207" s="343">
        <f>'AM23.Entity Input'!G147</f>
        <v>0</v>
      </c>
      <c r="E207" s="343">
        <f>'AM23.Entity Input'!P147</f>
        <v>0</v>
      </c>
      <c r="F207" s="343">
        <f>'AM23.Entity Input'!AD147</f>
        <v>0</v>
      </c>
      <c r="G207" s="343">
        <f>'AM23.Entity Input'!AN147</f>
        <v>0</v>
      </c>
      <c r="H207" s="353" t="str">
        <f>IFERROR( VLOOKUP($D207, 'AM23.Param'!$C$61:$Q$114, COLUMNS('AM23.Param'!$C$60:$G$60), FALSE), "N/A")</f>
        <v>N/A</v>
      </c>
      <c r="I207" s="360" t="str">
        <f>IFERROR( VLOOKUP($D207, 'AM23.Param'!$C$61:$Q$114, COLUMNS('AM23.Param'!$C$60:$H$60), FALSE), "N/A")</f>
        <v>N/A</v>
      </c>
      <c r="J207" s="344" t="str">
        <f t="shared" ref="J207:J270" si="122">IF(I207="N/A", "N/A", I207 * IF($H207 = "Scalar", $G207, IF($H207="Carrying Value", $F207, IF($H207 = "Carrying Value with safeguard", MAX($G$75 * $F207, $G207), $E207) )) )</f>
        <v>N/A</v>
      </c>
      <c r="K207" s="361" t="str">
        <f t="shared" ref="K207:K270" si="123">IF(I207="N/A","N/A",$F207)</f>
        <v>N/A</v>
      </c>
      <c r="L207" s="356" t="str">
        <f>IFERROR( VLOOKUP($D207, 'AM23.Param'!$C$61:$Q$114, COLUMNS('AM23.Param'!$C$60:$I$60), FALSE), "N/A")</f>
        <v>N/A</v>
      </c>
      <c r="M207" s="344" t="str">
        <f t="shared" ref="M207:M270" si="124">IF(L207="N/A", "N/A", L207 * IF($H207 = "Scalar", $G207, IF($H207="Carrying Value", $F207, IF($H207 = "Carrying Value with safeguard", MAX($G$75 * $F207, $G207), $E207) )) )</f>
        <v>N/A</v>
      </c>
      <c r="N207" s="366" t="str">
        <f t="shared" si="113"/>
        <v>N/A</v>
      </c>
      <c r="O207" s="360" t="str">
        <f>IFERROR( VLOOKUP($D207, 'AM23.Param'!$C$61:$Q$114, COLUMNS('AM23.Param'!$C$60:$J$60), FALSE), "N/A")</f>
        <v>N/A</v>
      </c>
      <c r="P207" s="344" t="str">
        <f t="shared" ref="P207:P270" si="125">IF(O207="N/A", "N/A", O207 * IF($H207 = "Scalar", $G207, IF($H207="Carrying Value", $F207, IF($H207 = "Carrying Value with safeguard", MAX($G$75 * $F207, $G207), $E207) )) )</f>
        <v>N/A</v>
      </c>
      <c r="Q207" s="361" t="str">
        <f t="shared" si="114"/>
        <v>N/A</v>
      </c>
      <c r="R207" s="356" t="str">
        <f>IFERROR( VLOOKUP($D207, 'AM23.Param'!$C$61:$Q$114, COLUMNS('AM23.Param'!$C$60:$K$60), FALSE), "N/A")</f>
        <v>N/A</v>
      </c>
      <c r="S207" s="344" t="str">
        <f t="shared" ref="S207:S270" si="126">IF(R207="N/A", "N/A", R207 * IF($H207 = "Scalar", $G207, IF($H207="Carrying Value", $F207, IF($H207 = "Carrying Value with safeguard", MAX($G$75 * $F207, $G207), $E207) )) )</f>
        <v>N/A</v>
      </c>
      <c r="T207" s="366">
        <f t="shared" si="115"/>
        <v>0</v>
      </c>
      <c r="U207" s="360" t="str">
        <f>IFERROR( VLOOKUP($D207, 'AM23.Param'!$C$61:$Q$114, COLUMNS('AM23.Param'!$C$60:$L$60), FALSE), "N/A")</f>
        <v>N/A</v>
      </c>
      <c r="V207" s="344" t="str">
        <f t="shared" ref="V207:V270" si="127">IF(U207="N/A", "N/A", U207 * IF($H207 = "Scalar", $G207, IF($H207="Carrying Value", $F207, IF($H207 = "Carrying Value with safeguard", MAX($G$75 * $F207, $G207), $E207) )) )</f>
        <v>N/A</v>
      </c>
      <c r="W207" s="361" t="str">
        <f t="shared" si="116"/>
        <v>N/A</v>
      </c>
      <c r="X207" s="356" t="str">
        <f>IFERROR( VLOOKUP($D207, 'AM23.Param'!$C$61:$Q$114, COLUMNS('AM23.Param'!$C$60:$M$60), FALSE), "N/A")</f>
        <v>N/A</v>
      </c>
      <c r="Y207" s="344" t="str">
        <f t="shared" ref="Y207:Y270" si="128">IF(X207="N/A", "N/A", X207 * IF($H207 = "Scalar", $G207, IF($H207="Carrying Value", $F207, IF($H207 = "Carrying Value with safeguard", MAX($G$75 * $F207, $G207), $E207) )) )</f>
        <v>N/A</v>
      </c>
      <c r="Z207" s="366">
        <f t="shared" si="117"/>
        <v>0</v>
      </c>
      <c r="AA207" s="360" t="str">
        <f>IFERROR( VLOOKUP($D207, 'AM23.Param'!$C$61:$Q$114, COLUMNS('AM23.Param'!$C$60:$N$60), FALSE), "N/A")</f>
        <v>N/A</v>
      </c>
      <c r="AB207" s="344" t="str">
        <f t="shared" ref="AB207:AB270" si="129">IF(AA207="N/A", "N/A", AA207 * IF($H207 = "Scalar", $G207, IF($H207="Carrying Value", $F207, IF($H207 = "Carrying Value with safeguard", MAX($G$75 * $F207, $G207), $E207) )) )</f>
        <v>N/A</v>
      </c>
      <c r="AC207" s="366" t="str">
        <f t="shared" si="118"/>
        <v>N/A</v>
      </c>
      <c r="AD207" s="360" t="str">
        <f>IFERROR( VLOOKUP($D207, 'AM23.Param'!$C$61:$Q$114, COLUMNS('AM23.Param'!$C$60:$O$60), FALSE), "N/A")</f>
        <v>N/A</v>
      </c>
      <c r="AE207" s="344" t="str">
        <f t="shared" ref="AE207:AE270" si="130">IF(AD207="N/A", "N/A", AD207 * IF($H207 = "Scalar", $G207, IF($H207="Carrying Value", $F207, IF($H207 = "Carrying Value with safeguard", MAX($G$75 * $F207, $G207), $E207) )) )</f>
        <v>N/A</v>
      </c>
      <c r="AF207" s="361" t="str">
        <f t="shared" si="119"/>
        <v>N/A</v>
      </c>
      <c r="AG207" s="356" t="str">
        <f>IFERROR( VLOOKUP($D207, 'AM23.Param'!$C$61:$Q$114, COLUMNS('AM23.Param'!$C$60:$P$60), FALSE), "N/A")</f>
        <v>N/A</v>
      </c>
      <c r="AH207" s="344" t="str">
        <f t="shared" ref="AH207:AH270" si="131">IF(AG207="N/A", "N/A", AG207 * IF($H207 = "Scalar", $G207, IF($H207="Carrying Value", $F207, IF($H207 = "Carrying Value with safeguard", MAX($G$75 * $F207, $G207), $E207) )) )</f>
        <v>N/A</v>
      </c>
      <c r="AI207" s="361" t="str">
        <f t="shared" si="120"/>
        <v>N/A</v>
      </c>
    </row>
    <row r="208" spans="1:35" x14ac:dyDescent="0.2">
      <c r="A208" s="30">
        <f t="shared" si="121"/>
        <v>131</v>
      </c>
      <c r="B208" s="342">
        <f>'AM23.Entity Input'!D148</f>
        <v>0</v>
      </c>
      <c r="C208" s="343">
        <f>'AM23.Entity Input'!F148</f>
        <v>0</v>
      </c>
      <c r="D208" s="343">
        <f>'AM23.Entity Input'!G148</f>
        <v>0</v>
      </c>
      <c r="E208" s="343">
        <f>'AM23.Entity Input'!P148</f>
        <v>0</v>
      </c>
      <c r="F208" s="343">
        <f>'AM23.Entity Input'!AD148</f>
        <v>0</v>
      </c>
      <c r="G208" s="343">
        <f>'AM23.Entity Input'!AN148</f>
        <v>0</v>
      </c>
      <c r="H208" s="353" t="str">
        <f>IFERROR( VLOOKUP($D208, 'AM23.Param'!$C$61:$Q$114, COLUMNS('AM23.Param'!$C$60:$G$60), FALSE), "N/A")</f>
        <v>N/A</v>
      </c>
      <c r="I208" s="360" t="str">
        <f>IFERROR( VLOOKUP($D208, 'AM23.Param'!$C$61:$Q$114, COLUMNS('AM23.Param'!$C$60:$H$60), FALSE), "N/A")</f>
        <v>N/A</v>
      </c>
      <c r="J208" s="344" t="str">
        <f t="shared" si="122"/>
        <v>N/A</v>
      </c>
      <c r="K208" s="361" t="str">
        <f t="shared" si="123"/>
        <v>N/A</v>
      </c>
      <c r="L208" s="356" t="str">
        <f>IFERROR( VLOOKUP($D208, 'AM23.Param'!$C$61:$Q$114, COLUMNS('AM23.Param'!$C$60:$I$60), FALSE), "N/A")</f>
        <v>N/A</v>
      </c>
      <c r="M208" s="344" t="str">
        <f t="shared" si="124"/>
        <v>N/A</v>
      </c>
      <c r="N208" s="366" t="str">
        <f t="shared" si="113"/>
        <v>N/A</v>
      </c>
      <c r="O208" s="360" t="str">
        <f>IFERROR( VLOOKUP($D208, 'AM23.Param'!$C$61:$Q$114, COLUMNS('AM23.Param'!$C$60:$J$60), FALSE), "N/A")</f>
        <v>N/A</v>
      </c>
      <c r="P208" s="344" t="str">
        <f t="shared" si="125"/>
        <v>N/A</v>
      </c>
      <c r="Q208" s="361" t="str">
        <f t="shared" si="114"/>
        <v>N/A</v>
      </c>
      <c r="R208" s="356" t="str">
        <f>IFERROR( VLOOKUP($D208, 'AM23.Param'!$C$61:$Q$114, COLUMNS('AM23.Param'!$C$60:$K$60), FALSE), "N/A")</f>
        <v>N/A</v>
      </c>
      <c r="S208" s="344" t="str">
        <f t="shared" si="126"/>
        <v>N/A</v>
      </c>
      <c r="T208" s="366">
        <f t="shared" si="115"/>
        <v>0</v>
      </c>
      <c r="U208" s="360" t="str">
        <f>IFERROR( VLOOKUP($D208, 'AM23.Param'!$C$61:$Q$114, COLUMNS('AM23.Param'!$C$60:$L$60), FALSE), "N/A")</f>
        <v>N/A</v>
      </c>
      <c r="V208" s="344" t="str">
        <f t="shared" si="127"/>
        <v>N/A</v>
      </c>
      <c r="W208" s="361" t="str">
        <f t="shared" si="116"/>
        <v>N/A</v>
      </c>
      <c r="X208" s="356" t="str">
        <f>IFERROR( VLOOKUP($D208, 'AM23.Param'!$C$61:$Q$114, COLUMNS('AM23.Param'!$C$60:$M$60), FALSE), "N/A")</f>
        <v>N/A</v>
      </c>
      <c r="Y208" s="344" t="str">
        <f t="shared" si="128"/>
        <v>N/A</v>
      </c>
      <c r="Z208" s="366">
        <f t="shared" si="117"/>
        <v>0</v>
      </c>
      <c r="AA208" s="360" t="str">
        <f>IFERROR( VLOOKUP($D208, 'AM23.Param'!$C$61:$Q$114, COLUMNS('AM23.Param'!$C$60:$N$60), FALSE), "N/A")</f>
        <v>N/A</v>
      </c>
      <c r="AB208" s="344" t="str">
        <f t="shared" si="129"/>
        <v>N/A</v>
      </c>
      <c r="AC208" s="366" t="str">
        <f t="shared" si="118"/>
        <v>N/A</v>
      </c>
      <c r="AD208" s="360" t="str">
        <f>IFERROR( VLOOKUP($D208, 'AM23.Param'!$C$61:$Q$114, COLUMNS('AM23.Param'!$C$60:$O$60), FALSE), "N/A")</f>
        <v>N/A</v>
      </c>
      <c r="AE208" s="344" t="str">
        <f t="shared" si="130"/>
        <v>N/A</v>
      </c>
      <c r="AF208" s="361" t="str">
        <f t="shared" si="119"/>
        <v>N/A</v>
      </c>
      <c r="AG208" s="356" t="str">
        <f>IFERROR( VLOOKUP($D208, 'AM23.Param'!$C$61:$Q$114, COLUMNS('AM23.Param'!$C$60:$P$60), FALSE), "N/A")</f>
        <v>N/A</v>
      </c>
      <c r="AH208" s="344" t="str">
        <f t="shared" si="131"/>
        <v>N/A</v>
      </c>
      <c r="AI208" s="361" t="str">
        <f t="shared" si="120"/>
        <v>N/A</v>
      </c>
    </row>
    <row r="209" spans="1:35" x14ac:dyDescent="0.2">
      <c r="A209" s="30">
        <f t="shared" si="121"/>
        <v>132</v>
      </c>
      <c r="B209" s="342">
        <f>'AM23.Entity Input'!D149</f>
        <v>0</v>
      </c>
      <c r="C209" s="343">
        <f>'AM23.Entity Input'!F149</f>
        <v>0</v>
      </c>
      <c r="D209" s="343">
        <f>'AM23.Entity Input'!G149</f>
        <v>0</v>
      </c>
      <c r="E209" s="343">
        <f>'AM23.Entity Input'!P149</f>
        <v>0</v>
      </c>
      <c r="F209" s="343">
        <f>'AM23.Entity Input'!AD149</f>
        <v>0</v>
      </c>
      <c r="G209" s="343">
        <f>'AM23.Entity Input'!AN149</f>
        <v>0</v>
      </c>
      <c r="H209" s="353" t="str">
        <f>IFERROR( VLOOKUP($D209, 'AM23.Param'!$C$61:$Q$114, COLUMNS('AM23.Param'!$C$60:$G$60), FALSE), "N/A")</f>
        <v>N/A</v>
      </c>
      <c r="I209" s="360" t="str">
        <f>IFERROR( VLOOKUP($D209, 'AM23.Param'!$C$61:$Q$114, COLUMNS('AM23.Param'!$C$60:$H$60), FALSE), "N/A")</f>
        <v>N/A</v>
      </c>
      <c r="J209" s="344" t="str">
        <f t="shared" si="122"/>
        <v>N/A</v>
      </c>
      <c r="K209" s="361" t="str">
        <f t="shared" si="123"/>
        <v>N/A</v>
      </c>
      <c r="L209" s="356" t="str">
        <f>IFERROR( VLOOKUP($D209, 'AM23.Param'!$C$61:$Q$114, COLUMNS('AM23.Param'!$C$60:$I$60), FALSE), "N/A")</f>
        <v>N/A</v>
      </c>
      <c r="M209" s="344" t="str">
        <f t="shared" si="124"/>
        <v>N/A</v>
      </c>
      <c r="N209" s="366" t="str">
        <f t="shared" si="113"/>
        <v>N/A</v>
      </c>
      <c r="O209" s="360" t="str">
        <f>IFERROR( VLOOKUP($D209, 'AM23.Param'!$C$61:$Q$114, COLUMNS('AM23.Param'!$C$60:$J$60), FALSE), "N/A")</f>
        <v>N/A</v>
      </c>
      <c r="P209" s="344" t="str">
        <f t="shared" si="125"/>
        <v>N/A</v>
      </c>
      <c r="Q209" s="361" t="str">
        <f t="shared" si="114"/>
        <v>N/A</v>
      </c>
      <c r="R209" s="356" t="str">
        <f>IFERROR( VLOOKUP($D209, 'AM23.Param'!$C$61:$Q$114, COLUMNS('AM23.Param'!$C$60:$K$60), FALSE), "N/A")</f>
        <v>N/A</v>
      </c>
      <c r="S209" s="344" t="str">
        <f t="shared" si="126"/>
        <v>N/A</v>
      </c>
      <c r="T209" s="366">
        <f t="shared" si="115"/>
        <v>0</v>
      </c>
      <c r="U209" s="360" t="str">
        <f>IFERROR( VLOOKUP($D209, 'AM23.Param'!$C$61:$Q$114, COLUMNS('AM23.Param'!$C$60:$L$60), FALSE), "N/A")</f>
        <v>N/A</v>
      </c>
      <c r="V209" s="344" t="str">
        <f t="shared" si="127"/>
        <v>N/A</v>
      </c>
      <c r="W209" s="361" t="str">
        <f t="shared" si="116"/>
        <v>N/A</v>
      </c>
      <c r="X209" s="356" t="str">
        <f>IFERROR( VLOOKUP($D209, 'AM23.Param'!$C$61:$Q$114, COLUMNS('AM23.Param'!$C$60:$M$60), FALSE), "N/A")</f>
        <v>N/A</v>
      </c>
      <c r="Y209" s="344" t="str">
        <f t="shared" si="128"/>
        <v>N/A</v>
      </c>
      <c r="Z209" s="366">
        <f t="shared" si="117"/>
        <v>0</v>
      </c>
      <c r="AA209" s="360" t="str">
        <f>IFERROR( VLOOKUP($D209, 'AM23.Param'!$C$61:$Q$114, COLUMNS('AM23.Param'!$C$60:$N$60), FALSE), "N/A")</f>
        <v>N/A</v>
      </c>
      <c r="AB209" s="344" t="str">
        <f t="shared" si="129"/>
        <v>N/A</v>
      </c>
      <c r="AC209" s="366" t="str">
        <f t="shared" si="118"/>
        <v>N/A</v>
      </c>
      <c r="AD209" s="360" t="str">
        <f>IFERROR( VLOOKUP($D209, 'AM23.Param'!$C$61:$Q$114, COLUMNS('AM23.Param'!$C$60:$O$60), FALSE), "N/A")</f>
        <v>N/A</v>
      </c>
      <c r="AE209" s="344" t="str">
        <f t="shared" si="130"/>
        <v>N/A</v>
      </c>
      <c r="AF209" s="361" t="str">
        <f t="shared" si="119"/>
        <v>N/A</v>
      </c>
      <c r="AG209" s="356" t="str">
        <f>IFERROR( VLOOKUP($D209, 'AM23.Param'!$C$61:$Q$114, COLUMNS('AM23.Param'!$C$60:$P$60), FALSE), "N/A")</f>
        <v>N/A</v>
      </c>
      <c r="AH209" s="344" t="str">
        <f t="shared" si="131"/>
        <v>N/A</v>
      </c>
      <c r="AI209" s="361" t="str">
        <f t="shared" si="120"/>
        <v>N/A</v>
      </c>
    </row>
    <row r="210" spans="1:35" x14ac:dyDescent="0.2">
      <c r="A210" s="30">
        <f t="shared" si="121"/>
        <v>133</v>
      </c>
      <c r="B210" s="342">
        <f>'AM23.Entity Input'!D150</f>
        <v>0</v>
      </c>
      <c r="C210" s="343">
        <f>'AM23.Entity Input'!F150</f>
        <v>0</v>
      </c>
      <c r="D210" s="343">
        <f>'AM23.Entity Input'!G150</f>
        <v>0</v>
      </c>
      <c r="E210" s="343">
        <f>'AM23.Entity Input'!P150</f>
        <v>0</v>
      </c>
      <c r="F210" s="343">
        <f>'AM23.Entity Input'!AD150</f>
        <v>0</v>
      </c>
      <c r="G210" s="343">
        <f>'AM23.Entity Input'!AN150</f>
        <v>0</v>
      </c>
      <c r="H210" s="353" t="str">
        <f>IFERROR( VLOOKUP($D210, 'AM23.Param'!$C$61:$Q$114, COLUMNS('AM23.Param'!$C$60:$G$60), FALSE), "N/A")</f>
        <v>N/A</v>
      </c>
      <c r="I210" s="360" t="str">
        <f>IFERROR( VLOOKUP($D210, 'AM23.Param'!$C$61:$Q$114, COLUMNS('AM23.Param'!$C$60:$H$60), FALSE), "N/A")</f>
        <v>N/A</v>
      </c>
      <c r="J210" s="344" t="str">
        <f t="shared" si="122"/>
        <v>N/A</v>
      </c>
      <c r="K210" s="361" t="str">
        <f t="shared" si="123"/>
        <v>N/A</v>
      </c>
      <c r="L210" s="356" t="str">
        <f>IFERROR( VLOOKUP($D210, 'AM23.Param'!$C$61:$Q$114, COLUMNS('AM23.Param'!$C$60:$I$60), FALSE), "N/A")</f>
        <v>N/A</v>
      </c>
      <c r="M210" s="344" t="str">
        <f t="shared" si="124"/>
        <v>N/A</v>
      </c>
      <c r="N210" s="366" t="str">
        <f t="shared" si="113"/>
        <v>N/A</v>
      </c>
      <c r="O210" s="360" t="str">
        <f>IFERROR( VLOOKUP($D210, 'AM23.Param'!$C$61:$Q$114, COLUMNS('AM23.Param'!$C$60:$J$60), FALSE), "N/A")</f>
        <v>N/A</v>
      </c>
      <c r="P210" s="344" t="str">
        <f t="shared" si="125"/>
        <v>N/A</v>
      </c>
      <c r="Q210" s="361" t="str">
        <f t="shared" si="114"/>
        <v>N/A</v>
      </c>
      <c r="R210" s="356" t="str">
        <f>IFERROR( VLOOKUP($D210, 'AM23.Param'!$C$61:$Q$114, COLUMNS('AM23.Param'!$C$60:$K$60), FALSE), "N/A")</f>
        <v>N/A</v>
      </c>
      <c r="S210" s="344" t="str">
        <f t="shared" si="126"/>
        <v>N/A</v>
      </c>
      <c r="T210" s="366">
        <f t="shared" si="115"/>
        <v>0</v>
      </c>
      <c r="U210" s="360" t="str">
        <f>IFERROR( VLOOKUP($D210, 'AM23.Param'!$C$61:$Q$114, COLUMNS('AM23.Param'!$C$60:$L$60), FALSE), "N/A")</f>
        <v>N/A</v>
      </c>
      <c r="V210" s="344" t="str">
        <f t="shared" si="127"/>
        <v>N/A</v>
      </c>
      <c r="W210" s="361" t="str">
        <f t="shared" si="116"/>
        <v>N/A</v>
      </c>
      <c r="X210" s="356" t="str">
        <f>IFERROR( VLOOKUP($D210, 'AM23.Param'!$C$61:$Q$114, COLUMNS('AM23.Param'!$C$60:$M$60), FALSE), "N/A")</f>
        <v>N/A</v>
      </c>
      <c r="Y210" s="344" t="str">
        <f t="shared" si="128"/>
        <v>N/A</v>
      </c>
      <c r="Z210" s="366">
        <f t="shared" si="117"/>
        <v>0</v>
      </c>
      <c r="AA210" s="360" t="str">
        <f>IFERROR( VLOOKUP($D210, 'AM23.Param'!$C$61:$Q$114, COLUMNS('AM23.Param'!$C$60:$N$60), FALSE), "N/A")</f>
        <v>N/A</v>
      </c>
      <c r="AB210" s="344" t="str">
        <f t="shared" si="129"/>
        <v>N/A</v>
      </c>
      <c r="AC210" s="366" t="str">
        <f t="shared" si="118"/>
        <v>N/A</v>
      </c>
      <c r="AD210" s="360" t="str">
        <f>IFERROR( VLOOKUP($D210, 'AM23.Param'!$C$61:$Q$114, COLUMNS('AM23.Param'!$C$60:$O$60), FALSE), "N/A")</f>
        <v>N/A</v>
      </c>
      <c r="AE210" s="344" t="str">
        <f t="shared" si="130"/>
        <v>N/A</v>
      </c>
      <c r="AF210" s="361" t="str">
        <f t="shared" si="119"/>
        <v>N/A</v>
      </c>
      <c r="AG210" s="356" t="str">
        <f>IFERROR( VLOOKUP($D210, 'AM23.Param'!$C$61:$Q$114, COLUMNS('AM23.Param'!$C$60:$P$60), FALSE), "N/A")</f>
        <v>N/A</v>
      </c>
      <c r="AH210" s="344" t="str">
        <f t="shared" si="131"/>
        <v>N/A</v>
      </c>
      <c r="AI210" s="361" t="str">
        <f t="shared" si="120"/>
        <v>N/A</v>
      </c>
    </row>
    <row r="211" spans="1:35" x14ac:dyDescent="0.2">
      <c r="A211" s="30">
        <f t="shared" si="121"/>
        <v>134</v>
      </c>
      <c r="B211" s="342">
        <f>'AM23.Entity Input'!D151</f>
        <v>0</v>
      </c>
      <c r="C211" s="343">
        <f>'AM23.Entity Input'!F151</f>
        <v>0</v>
      </c>
      <c r="D211" s="343">
        <f>'AM23.Entity Input'!G151</f>
        <v>0</v>
      </c>
      <c r="E211" s="343">
        <f>'AM23.Entity Input'!P151</f>
        <v>0</v>
      </c>
      <c r="F211" s="343">
        <f>'AM23.Entity Input'!AD151</f>
        <v>0</v>
      </c>
      <c r="G211" s="343">
        <f>'AM23.Entity Input'!AN151</f>
        <v>0</v>
      </c>
      <c r="H211" s="353" t="str">
        <f>IFERROR( VLOOKUP($D211, 'AM23.Param'!$C$61:$Q$114, COLUMNS('AM23.Param'!$C$60:$G$60), FALSE), "N/A")</f>
        <v>N/A</v>
      </c>
      <c r="I211" s="360" t="str">
        <f>IFERROR( VLOOKUP($D211, 'AM23.Param'!$C$61:$Q$114, COLUMNS('AM23.Param'!$C$60:$H$60), FALSE), "N/A")</f>
        <v>N/A</v>
      </c>
      <c r="J211" s="344" t="str">
        <f t="shared" si="122"/>
        <v>N/A</v>
      </c>
      <c r="K211" s="361" t="str">
        <f t="shared" si="123"/>
        <v>N/A</v>
      </c>
      <c r="L211" s="356" t="str">
        <f>IFERROR( VLOOKUP($D211, 'AM23.Param'!$C$61:$Q$114, COLUMNS('AM23.Param'!$C$60:$I$60), FALSE), "N/A")</f>
        <v>N/A</v>
      </c>
      <c r="M211" s="344" t="str">
        <f t="shared" si="124"/>
        <v>N/A</v>
      </c>
      <c r="N211" s="366" t="str">
        <f t="shared" si="113"/>
        <v>N/A</v>
      </c>
      <c r="O211" s="360" t="str">
        <f>IFERROR( VLOOKUP($D211, 'AM23.Param'!$C$61:$Q$114, COLUMNS('AM23.Param'!$C$60:$J$60), FALSE), "N/A")</f>
        <v>N/A</v>
      </c>
      <c r="P211" s="344" t="str">
        <f t="shared" si="125"/>
        <v>N/A</v>
      </c>
      <c r="Q211" s="361" t="str">
        <f t="shared" si="114"/>
        <v>N/A</v>
      </c>
      <c r="R211" s="356" t="str">
        <f>IFERROR( VLOOKUP($D211, 'AM23.Param'!$C$61:$Q$114, COLUMNS('AM23.Param'!$C$60:$K$60), FALSE), "N/A")</f>
        <v>N/A</v>
      </c>
      <c r="S211" s="344" t="str">
        <f t="shared" si="126"/>
        <v>N/A</v>
      </c>
      <c r="T211" s="366">
        <f t="shared" si="115"/>
        <v>0</v>
      </c>
      <c r="U211" s="360" t="str">
        <f>IFERROR( VLOOKUP($D211, 'AM23.Param'!$C$61:$Q$114, COLUMNS('AM23.Param'!$C$60:$L$60), FALSE), "N/A")</f>
        <v>N/A</v>
      </c>
      <c r="V211" s="344" t="str">
        <f t="shared" si="127"/>
        <v>N/A</v>
      </c>
      <c r="W211" s="361" t="str">
        <f t="shared" si="116"/>
        <v>N/A</v>
      </c>
      <c r="X211" s="356" t="str">
        <f>IFERROR( VLOOKUP($D211, 'AM23.Param'!$C$61:$Q$114, COLUMNS('AM23.Param'!$C$60:$M$60), FALSE), "N/A")</f>
        <v>N/A</v>
      </c>
      <c r="Y211" s="344" t="str">
        <f t="shared" si="128"/>
        <v>N/A</v>
      </c>
      <c r="Z211" s="366">
        <f t="shared" si="117"/>
        <v>0</v>
      </c>
      <c r="AA211" s="360" t="str">
        <f>IFERROR( VLOOKUP($D211, 'AM23.Param'!$C$61:$Q$114, COLUMNS('AM23.Param'!$C$60:$N$60), FALSE), "N/A")</f>
        <v>N/A</v>
      </c>
      <c r="AB211" s="344" t="str">
        <f t="shared" si="129"/>
        <v>N/A</v>
      </c>
      <c r="AC211" s="366" t="str">
        <f t="shared" si="118"/>
        <v>N/A</v>
      </c>
      <c r="AD211" s="360" t="str">
        <f>IFERROR( VLOOKUP($D211, 'AM23.Param'!$C$61:$Q$114, COLUMNS('AM23.Param'!$C$60:$O$60), FALSE), "N/A")</f>
        <v>N/A</v>
      </c>
      <c r="AE211" s="344" t="str">
        <f t="shared" si="130"/>
        <v>N/A</v>
      </c>
      <c r="AF211" s="361" t="str">
        <f t="shared" si="119"/>
        <v>N/A</v>
      </c>
      <c r="AG211" s="356" t="str">
        <f>IFERROR( VLOOKUP($D211, 'AM23.Param'!$C$61:$Q$114, COLUMNS('AM23.Param'!$C$60:$P$60), FALSE), "N/A")</f>
        <v>N/A</v>
      </c>
      <c r="AH211" s="344" t="str">
        <f t="shared" si="131"/>
        <v>N/A</v>
      </c>
      <c r="AI211" s="361" t="str">
        <f t="shared" si="120"/>
        <v>N/A</v>
      </c>
    </row>
    <row r="212" spans="1:35" x14ac:dyDescent="0.2">
      <c r="A212" s="30">
        <f t="shared" si="121"/>
        <v>135</v>
      </c>
      <c r="B212" s="342">
        <f>'AM23.Entity Input'!D152</f>
        <v>0</v>
      </c>
      <c r="C212" s="343">
        <f>'AM23.Entity Input'!F152</f>
        <v>0</v>
      </c>
      <c r="D212" s="343">
        <f>'AM23.Entity Input'!G152</f>
        <v>0</v>
      </c>
      <c r="E212" s="343">
        <f>'AM23.Entity Input'!P152</f>
        <v>0</v>
      </c>
      <c r="F212" s="343">
        <f>'AM23.Entity Input'!AD152</f>
        <v>0</v>
      </c>
      <c r="G212" s="343">
        <f>'AM23.Entity Input'!AN152</f>
        <v>0</v>
      </c>
      <c r="H212" s="353" t="str">
        <f>IFERROR( VLOOKUP($D212, 'AM23.Param'!$C$61:$Q$114, COLUMNS('AM23.Param'!$C$60:$G$60), FALSE), "N/A")</f>
        <v>N/A</v>
      </c>
      <c r="I212" s="360" t="str">
        <f>IFERROR( VLOOKUP($D212, 'AM23.Param'!$C$61:$Q$114, COLUMNS('AM23.Param'!$C$60:$H$60), FALSE), "N/A")</f>
        <v>N/A</v>
      </c>
      <c r="J212" s="344" t="str">
        <f t="shared" si="122"/>
        <v>N/A</v>
      </c>
      <c r="K212" s="361" t="str">
        <f t="shared" si="123"/>
        <v>N/A</v>
      </c>
      <c r="L212" s="356" t="str">
        <f>IFERROR( VLOOKUP($D212, 'AM23.Param'!$C$61:$Q$114, COLUMNS('AM23.Param'!$C$60:$I$60), FALSE), "N/A")</f>
        <v>N/A</v>
      </c>
      <c r="M212" s="344" t="str">
        <f t="shared" si="124"/>
        <v>N/A</v>
      </c>
      <c r="N212" s="366" t="str">
        <f t="shared" si="113"/>
        <v>N/A</v>
      </c>
      <c r="O212" s="360" t="str">
        <f>IFERROR( VLOOKUP($D212, 'AM23.Param'!$C$61:$Q$114, COLUMNS('AM23.Param'!$C$60:$J$60), FALSE), "N/A")</f>
        <v>N/A</v>
      </c>
      <c r="P212" s="344" t="str">
        <f t="shared" si="125"/>
        <v>N/A</v>
      </c>
      <c r="Q212" s="361" t="str">
        <f t="shared" si="114"/>
        <v>N/A</v>
      </c>
      <c r="R212" s="356" t="str">
        <f>IFERROR( VLOOKUP($D212, 'AM23.Param'!$C$61:$Q$114, COLUMNS('AM23.Param'!$C$60:$K$60), FALSE), "N/A")</f>
        <v>N/A</v>
      </c>
      <c r="S212" s="344" t="str">
        <f t="shared" si="126"/>
        <v>N/A</v>
      </c>
      <c r="T212" s="366">
        <f t="shared" si="115"/>
        <v>0</v>
      </c>
      <c r="U212" s="360" t="str">
        <f>IFERROR( VLOOKUP($D212, 'AM23.Param'!$C$61:$Q$114, COLUMNS('AM23.Param'!$C$60:$L$60), FALSE), "N/A")</f>
        <v>N/A</v>
      </c>
      <c r="V212" s="344" t="str">
        <f t="shared" si="127"/>
        <v>N/A</v>
      </c>
      <c r="W212" s="361" t="str">
        <f t="shared" si="116"/>
        <v>N/A</v>
      </c>
      <c r="X212" s="356" t="str">
        <f>IFERROR( VLOOKUP($D212, 'AM23.Param'!$C$61:$Q$114, COLUMNS('AM23.Param'!$C$60:$M$60), FALSE), "N/A")</f>
        <v>N/A</v>
      </c>
      <c r="Y212" s="344" t="str">
        <f t="shared" si="128"/>
        <v>N/A</v>
      </c>
      <c r="Z212" s="366">
        <f t="shared" si="117"/>
        <v>0</v>
      </c>
      <c r="AA212" s="360" t="str">
        <f>IFERROR( VLOOKUP($D212, 'AM23.Param'!$C$61:$Q$114, COLUMNS('AM23.Param'!$C$60:$N$60), FALSE), "N/A")</f>
        <v>N/A</v>
      </c>
      <c r="AB212" s="344" t="str">
        <f t="shared" si="129"/>
        <v>N/A</v>
      </c>
      <c r="AC212" s="366" t="str">
        <f t="shared" si="118"/>
        <v>N/A</v>
      </c>
      <c r="AD212" s="360" t="str">
        <f>IFERROR( VLOOKUP($D212, 'AM23.Param'!$C$61:$Q$114, COLUMNS('AM23.Param'!$C$60:$O$60), FALSE), "N/A")</f>
        <v>N/A</v>
      </c>
      <c r="AE212" s="344" t="str">
        <f t="shared" si="130"/>
        <v>N/A</v>
      </c>
      <c r="AF212" s="361" t="str">
        <f t="shared" si="119"/>
        <v>N/A</v>
      </c>
      <c r="AG212" s="356" t="str">
        <f>IFERROR( VLOOKUP($D212, 'AM23.Param'!$C$61:$Q$114, COLUMNS('AM23.Param'!$C$60:$P$60), FALSE), "N/A")</f>
        <v>N/A</v>
      </c>
      <c r="AH212" s="344" t="str">
        <f t="shared" si="131"/>
        <v>N/A</v>
      </c>
      <c r="AI212" s="361" t="str">
        <f t="shared" si="120"/>
        <v>N/A</v>
      </c>
    </row>
    <row r="213" spans="1:35" x14ac:dyDescent="0.2">
      <c r="A213" s="30">
        <f t="shared" si="121"/>
        <v>136</v>
      </c>
      <c r="B213" s="342">
        <f>'AM23.Entity Input'!D153</f>
        <v>0</v>
      </c>
      <c r="C213" s="343">
        <f>'AM23.Entity Input'!F153</f>
        <v>0</v>
      </c>
      <c r="D213" s="343">
        <f>'AM23.Entity Input'!G153</f>
        <v>0</v>
      </c>
      <c r="E213" s="343">
        <f>'AM23.Entity Input'!P153</f>
        <v>0</v>
      </c>
      <c r="F213" s="343">
        <f>'AM23.Entity Input'!AD153</f>
        <v>0</v>
      </c>
      <c r="G213" s="343">
        <f>'AM23.Entity Input'!AN153</f>
        <v>0</v>
      </c>
      <c r="H213" s="353" t="str">
        <f>IFERROR( VLOOKUP($D213, 'AM23.Param'!$C$61:$Q$114, COLUMNS('AM23.Param'!$C$60:$G$60), FALSE), "N/A")</f>
        <v>N/A</v>
      </c>
      <c r="I213" s="360" t="str">
        <f>IFERROR( VLOOKUP($D213, 'AM23.Param'!$C$61:$Q$114, COLUMNS('AM23.Param'!$C$60:$H$60), FALSE), "N/A")</f>
        <v>N/A</v>
      </c>
      <c r="J213" s="344" t="str">
        <f t="shared" si="122"/>
        <v>N/A</v>
      </c>
      <c r="K213" s="361" t="str">
        <f t="shared" si="123"/>
        <v>N/A</v>
      </c>
      <c r="L213" s="356" t="str">
        <f>IFERROR( VLOOKUP($D213, 'AM23.Param'!$C$61:$Q$114, COLUMNS('AM23.Param'!$C$60:$I$60), FALSE), "N/A")</f>
        <v>N/A</v>
      </c>
      <c r="M213" s="344" t="str">
        <f t="shared" si="124"/>
        <v>N/A</v>
      </c>
      <c r="N213" s="366" t="str">
        <f t="shared" si="113"/>
        <v>N/A</v>
      </c>
      <c r="O213" s="360" t="str">
        <f>IFERROR( VLOOKUP($D213, 'AM23.Param'!$C$61:$Q$114, COLUMNS('AM23.Param'!$C$60:$J$60), FALSE), "N/A")</f>
        <v>N/A</v>
      </c>
      <c r="P213" s="344" t="str">
        <f t="shared" si="125"/>
        <v>N/A</v>
      </c>
      <c r="Q213" s="361" t="str">
        <f t="shared" si="114"/>
        <v>N/A</v>
      </c>
      <c r="R213" s="356" t="str">
        <f>IFERROR( VLOOKUP($D213, 'AM23.Param'!$C$61:$Q$114, COLUMNS('AM23.Param'!$C$60:$K$60), FALSE), "N/A")</f>
        <v>N/A</v>
      </c>
      <c r="S213" s="344" t="str">
        <f t="shared" si="126"/>
        <v>N/A</v>
      </c>
      <c r="T213" s="366">
        <f t="shared" si="115"/>
        <v>0</v>
      </c>
      <c r="U213" s="360" t="str">
        <f>IFERROR( VLOOKUP($D213, 'AM23.Param'!$C$61:$Q$114, COLUMNS('AM23.Param'!$C$60:$L$60), FALSE), "N/A")</f>
        <v>N/A</v>
      </c>
      <c r="V213" s="344" t="str">
        <f t="shared" si="127"/>
        <v>N/A</v>
      </c>
      <c r="W213" s="361" t="str">
        <f t="shared" si="116"/>
        <v>N/A</v>
      </c>
      <c r="X213" s="356" t="str">
        <f>IFERROR( VLOOKUP($D213, 'AM23.Param'!$C$61:$Q$114, COLUMNS('AM23.Param'!$C$60:$M$60), FALSE), "N/A")</f>
        <v>N/A</v>
      </c>
      <c r="Y213" s="344" t="str">
        <f t="shared" si="128"/>
        <v>N/A</v>
      </c>
      <c r="Z213" s="366">
        <f t="shared" si="117"/>
        <v>0</v>
      </c>
      <c r="AA213" s="360" t="str">
        <f>IFERROR( VLOOKUP($D213, 'AM23.Param'!$C$61:$Q$114, COLUMNS('AM23.Param'!$C$60:$N$60), FALSE), "N/A")</f>
        <v>N/A</v>
      </c>
      <c r="AB213" s="344" t="str">
        <f t="shared" si="129"/>
        <v>N/A</v>
      </c>
      <c r="AC213" s="366" t="str">
        <f t="shared" si="118"/>
        <v>N/A</v>
      </c>
      <c r="AD213" s="360" t="str">
        <f>IFERROR( VLOOKUP($D213, 'AM23.Param'!$C$61:$Q$114, COLUMNS('AM23.Param'!$C$60:$O$60), FALSE), "N/A")</f>
        <v>N/A</v>
      </c>
      <c r="AE213" s="344" t="str">
        <f t="shared" si="130"/>
        <v>N/A</v>
      </c>
      <c r="AF213" s="361" t="str">
        <f t="shared" si="119"/>
        <v>N/A</v>
      </c>
      <c r="AG213" s="356" t="str">
        <f>IFERROR( VLOOKUP($D213, 'AM23.Param'!$C$61:$Q$114, COLUMNS('AM23.Param'!$C$60:$P$60), FALSE), "N/A")</f>
        <v>N/A</v>
      </c>
      <c r="AH213" s="344" t="str">
        <f t="shared" si="131"/>
        <v>N/A</v>
      </c>
      <c r="AI213" s="361" t="str">
        <f t="shared" si="120"/>
        <v>N/A</v>
      </c>
    </row>
    <row r="214" spans="1:35" x14ac:dyDescent="0.2">
      <c r="A214" s="30">
        <f t="shared" si="121"/>
        <v>137</v>
      </c>
      <c r="B214" s="342">
        <f>'AM23.Entity Input'!D154</f>
        <v>0</v>
      </c>
      <c r="C214" s="343">
        <f>'AM23.Entity Input'!F154</f>
        <v>0</v>
      </c>
      <c r="D214" s="343">
        <f>'AM23.Entity Input'!G154</f>
        <v>0</v>
      </c>
      <c r="E214" s="343">
        <f>'AM23.Entity Input'!P154</f>
        <v>0</v>
      </c>
      <c r="F214" s="343">
        <f>'AM23.Entity Input'!AD154</f>
        <v>0</v>
      </c>
      <c r="G214" s="343">
        <f>'AM23.Entity Input'!AN154</f>
        <v>0</v>
      </c>
      <c r="H214" s="353" t="str">
        <f>IFERROR( VLOOKUP($D214, 'AM23.Param'!$C$61:$Q$114, COLUMNS('AM23.Param'!$C$60:$G$60), FALSE), "N/A")</f>
        <v>N/A</v>
      </c>
      <c r="I214" s="360" t="str">
        <f>IFERROR( VLOOKUP($D214, 'AM23.Param'!$C$61:$Q$114, COLUMNS('AM23.Param'!$C$60:$H$60), FALSE), "N/A")</f>
        <v>N/A</v>
      </c>
      <c r="J214" s="344" t="str">
        <f t="shared" si="122"/>
        <v>N/A</v>
      </c>
      <c r="K214" s="361" t="str">
        <f t="shared" si="123"/>
        <v>N/A</v>
      </c>
      <c r="L214" s="356" t="str">
        <f>IFERROR( VLOOKUP($D214, 'AM23.Param'!$C$61:$Q$114, COLUMNS('AM23.Param'!$C$60:$I$60), FALSE), "N/A")</f>
        <v>N/A</v>
      </c>
      <c r="M214" s="344" t="str">
        <f t="shared" si="124"/>
        <v>N/A</v>
      </c>
      <c r="N214" s="366" t="str">
        <f t="shared" si="113"/>
        <v>N/A</v>
      </c>
      <c r="O214" s="360" t="str">
        <f>IFERROR( VLOOKUP($D214, 'AM23.Param'!$C$61:$Q$114, COLUMNS('AM23.Param'!$C$60:$J$60), FALSE), "N/A")</f>
        <v>N/A</v>
      </c>
      <c r="P214" s="344" t="str">
        <f t="shared" si="125"/>
        <v>N/A</v>
      </c>
      <c r="Q214" s="361" t="str">
        <f t="shared" si="114"/>
        <v>N/A</v>
      </c>
      <c r="R214" s="356" t="str">
        <f>IFERROR( VLOOKUP($D214, 'AM23.Param'!$C$61:$Q$114, COLUMNS('AM23.Param'!$C$60:$K$60), FALSE), "N/A")</f>
        <v>N/A</v>
      </c>
      <c r="S214" s="344" t="str">
        <f t="shared" si="126"/>
        <v>N/A</v>
      </c>
      <c r="T214" s="366">
        <f t="shared" si="115"/>
        <v>0</v>
      </c>
      <c r="U214" s="360" t="str">
        <f>IFERROR( VLOOKUP($D214, 'AM23.Param'!$C$61:$Q$114, COLUMNS('AM23.Param'!$C$60:$L$60), FALSE), "N/A")</f>
        <v>N/A</v>
      </c>
      <c r="V214" s="344" t="str">
        <f t="shared" si="127"/>
        <v>N/A</v>
      </c>
      <c r="W214" s="361" t="str">
        <f t="shared" si="116"/>
        <v>N/A</v>
      </c>
      <c r="X214" s="356" t="str">
        <f>IFERROR( VLOOKUP($D214, 'AM23.Param'!$C$61:$Q$114, COLUMNS('AM23.Param'!$C$60:$M$60), FALSE), "N/A")</f>
        <v>N/A</v>
      </c>
      <c r="Y214" s="344" t="str">
        <f t="shared" si="128"/>
        <v>N/A</v>
      </c>
      <c r="Z214" s="366">
        <f t="shared" si="117"/>
        <v>0</v>
      </c>
      <c r="AA214" s="360" t="str">
        <f>IFERROR( VLOOKUP($D214, 'AM23.Param'!$C$61:$Q$114, COLUMNS('AM23.Param'!$C$60:$N$60), FALSE), "N/A")</f>
        <v>N/A</v>
      </c>
      <c r="AB214" s="344" t="str">
        <f t="shared" si="129"/>
        <v>N/A</v>
      </c>
      <c r="AC214" s="366" t="str">
        <f t="shared" si="118"/>
        <v>N/A</v>
      </c>
      <c r="AD214" s="360" t="str">
        <f>IFERROR( VLOOKUP($D214, 'AM23.Param'!$C$61:$Q$114, COLUMNS('AM23.Param'!$C$60:$O$60), FALSE), "N/A")</f>
        <v>N/A</v>
      </c>
      <c r="AE214" s="344" t="str">
        <f t="shared" si="130"/>
        <v>N/A</v>
      </c>
      <c r="AF214" s="361" t="str">
        <f t="shared" si="119"/>
        <v>N/A</v>
      </c>
      <c r="AG214" s="356" t="str">
        <f>IFERROR( VLOOKUP($D214, 'AM23.Param'!$C$61:$Q$114, COLUMNS('AM23.Param'!$C$60:$P$60), FALSE), "N/A")</f>
        <v>N/A</v>
      </c>
      <c r="AH214" s="344" t="str">
        <f t="shared" si="131"/>
        <v>N/A</v>
      </c>
      <c r="AI214" s="361" t="str">
        <f t="shared" si="120"/>
        <v>N/A</v>
      </c>
    </row>
    <row r="215" spans="1:35" x14ac:dyDescent="0.2">
      <c r="A215" s="30">
        <f t="shared" si="121"/>
        <v>138</v>
      </c>
      <c r="B215" s="342">
        <f>'AM23.Entity Input'!D155</f>
        <v>0</v>
      </c>
      <c r="C215" s="343">
        <f>'AM23.Entity Input'!F155</f>
        <v>0</v>
      </c>
      <c r="D215" s="343">
        <f>'AM23.Entity Input'!G155</f>
        <v>0</v>
      </c>
      <c r="E215" s="343">
        <f>'AM23.Entity Input'!P155</f>
        <v>0</v>
      </c>
      <c r="F215" s="343">
        <f>'AM23.Entity Input'!AD155</f>
        <v>0</v>
      </c>
      <c r="G215" s="343">
        <f>'AM23.Entity Input'!AN155</f>
        <v>0</v>
      </c>
      <c r="H215" s="353" t="str">
        <f>IFERROR( VLOOKUP($D215, 'AM23.Param'!$C$61:$Q$114, COLUMNS('AM23.Param'!$C$60:$G$60), FALSE), "N/A")</f>
        <v>N/A</v>
      </c>
      <c r="I215" s="360" t="str">
        <f>IFERROR( VLOOKUP($D215, 'AM23.Param'!$C$61:$Q$114, COLUMNS('AM23.Param'!$C$60:$H$60), FALSE), "N/A")</f>
        <v>N/A</v>
      </c>
      <c r="J215" s="344" t="str">
        <f t="shared" si="122"/>
        <v>N/A</v>
      </c>
      <c r="K215" s="361" t="str">
        <f t="shared" si="123"/>
        <v>N/A</v>
      </c>
      <c r="L215" s="356" t="str">
        <f>IFERROR( VLOOKUP($D215, 'AM23.Param'!$C$61:$Q$114, COLUMNS('AM23.Param'!$C$60:$I$60), FALSE), "N/A")</f>
        <v>N/A</v>
      </c>
      <c r="M215" s="344" t="str">
        <f t="shared" si="124"/>
        <v>N/A</v>
      </c>
      <c r="N215" s="366" t="str">
        <f t="shared" si="113"/>
        <v>N/A</v>
      </c>
      <c r="O215" s="360" t="str">
        <f>IFERROR( VLOOKUP($D215, 'AM23.Param'!$C$61:$Q$114, COLUMNS('AM23.Param'!$C$60:$J$60), FALSE), "N/A")</f>
        <v>N/A</v>
      </c>
      <c r="P215" s="344" t="str">
        <f t="shared" si="125"/>
        <v>N/A</v>
      </c>
      <c r="Q215" s="361" t="str">
        <f t="shared" si="114"/>
        <v>N/A</v>
      </c>
      <c r="R215" s="356" t="str">
        <f>IFERROR( VLOOKUP($D215, 'AM23.Param'!$C$61:$Q$114, COLUMNS('AM23.Param'!$C$60:$K$60), FALSE), "N/A")</f>
        <v>N/A</v>
      </c>
      <c r="S215" s="344" t="str">
        <f t="shared" si="126"/>
        <v>N/A</v>
      </c>
      <c r="T215" s="366">
        <f t="shared" si="115"/>
        <v>0</v>
      </c>
      <c r="U215" s="360" t="str">
        <f>IFERROR( VLOOKUP($D215, 'AM23.Param'!$C$61:$Q$114, COLUMNS('AM23.Param'!$C$60:$L$60), FALSE), "N/A")</f>
        <v>N/A</v>
      </c>
      <c r="V215" s="344" t="str">
        <f t="shared" si="127"/>
        <v>N/A</v>
      </c>
      <c r="W215" s="361" t="str">
        <f t="shared" si="116"/>
        <v>N/A</v>
      </c>
      <c r="X215" s="356" t="str">
        <f>IFERROR( VLOOKUP($D215, 'AM23.Param'!$C$61:$Q$114, COLUMNS('AM23.Param'!$C$60:$M$60), FALSE), "N/A")</f>
        <v>N/A</v>
      </c>
      <c r="Y215" s="344" t="str">
        <f t="shared" si="128"/>
        <v>N/A</v>
      </c>
      <c r="Z215" s="366">
        <f t="shared" si="117"/>
        <v>0</v>
      </c>
      <c r="AA215" s="360" t="str">
        <f>IFERROR( VLOOKUP($D215, 'AM23.Param'!$C$61:$Q$114, COLUMNS('AM23.Param'!$C$60:$N$60), FALSE), "N/A")</f>
        <v>N/A</v>
      </c>
      <c r="AB215" s="344" t="str">
        <f t="shared" si="129"/>
        <v>N/A</v>
      </c>
      <c r="AC215" s="366" t="str">
        <f t="shared" si="118"/>
        <v>N/A</v>
      </c>
      <c r="AD215" s="360" t="str">
        <f>IFERROR( VLOOKUP($D215, 'AM23.Param'!$C$61:$Q$114, COLUMNS('AM23.Param'!$C$60:$O$60), FALSE), "N/A")</f>
        <v>N/A</v>
      </c>
      <c r="AE215" s="344" t="str">
        <f t="shared" si="130"/>
        <v>N/A</v>
      </c>
      <c r="AF215" s="361" t="str">
        <f t="shared" si="119"/>
        <v>N/A</v>
      </c>
      <c r="AG215" s="356" t="str">
        <f>IFERROR( VLOOKUP($D215, 'AM23.Param'!$C$61:$Q$114, COLUMNS('AM23.Param'!$C$60:$P$60), FALSE), "N/A")</f>
        <v>N/A</v>
      </c>
      <c r="AH215" s="344" t="str">
        <f t="shared" si="131"/>
        <v>N/A</v>
      </c>
      <c r="AI215" s="361" t="str">
        <f t="shared" si="120"/>
        <v>N/A</v>
      </c>
    </row>
    <row r="216" spans="1:35" x14ac:dyDescent="0.2">
      <c r="A216" s="30">
        <f t="shared" si="121"/>
        <v>139</v>
      </c>
      <c r="B216" s="342">
        <f>'AM23.Entity Input'!D156</f>
        <v>0</v>
      </c>
      <c r="C216" s="343">
        <f>'AM23.Entity Input'!F156</f>
        <v>0</v>
      </c>
      <c r="D216" s="343">
        <f>'AM23.Entity Input'!G156</f>
        <v>0</v>
      </c>
      <c r="E216" s="343">
        <f>'AM23.Entity Input'!P156</f>
        <v>0</v>
      </c>
      <c r="F216" s="343">
        <f>'AM23.Entity Input'!AD156</f>
        <v>0</v>
      </c>
      <c r="G216" s="343">
        <f>'AM23.Entity Input'!AN156</f>
        <v>0</v>
      </c>
      <c r="H216" s="353" t="str">
        <f>IFERROR( VLOOKUP($D216, 'AM23.Param'!$C$61:$Q$114, COLUMNS('AM23.Param'!$C$60:$G$60), FALSE), "N/A")</f>
        <v>N/A</v>
      </c>
      <c r="I216" s="360" t="str">
        <f>IFERROR( VLOOKUP($D216, 'AM23.Param'!$C$61:$Q$114, COLUMNS('AM23.Param'!$C$60:$H$60), FALSE), "N/A")</f>
        <v>N/A</v>
      </c>
      <c r="J216" s="344" t="str">
        <f t="shared" si="122"/>
        <v>N/A</v>
      </c>
      <c r="K216" s="361" t="str">
        <f t="shared" si="123"/>
        <v>N/A</v>
      </c>
      <c r="L216" s="356" t="str">
        <f>IFERROR( VLOOKUP($D216, 'AM23.Param'!$C$61:$Q$114, COLUMNS('AM23.Param'!$C$60:$I$60), FALSE), "N/A")</f>
        <v>N/A</v>
      </c>
      <c r="M216" s="344" t="str">
        <f t="shared" si="124"/>
        <v>N/A</v>
      </c>
      <c r="N216" s="366" t="str">
        <f t="shared" si="113"/>
        <v>N/A</v>
      </c>
      <c r="O216" s="360" t="str">
        <f>IFERROR( VLOOKUP($D216, 'AM23.Param'!$C$61:$Q$114, COLUMNS('AM23.Param'!$C$60:$J$60), FALSE), "N/A")</f>
        <v>N/A</v>
      </c>
      <c r="P216" s="344" t="str">
        <f t="shared" si="125"/>
        <v>N/A</v>
      </c>
      <c r="Q216" s="361" t="str">
        <f t="shared" si="114"/>
        <v>N/A</v>
      </c>
      <c r="R216" s="356" t="str">
        <f>IFERROR( VLOOKUP($D216, 'AM23.Param'!$C$61:$Q$114, COLUMNS('AM23.Param'!$C$60:$K$60), FALSE), "N/A")</f>
        <v>N/A</v>
      </c>
      <c r="S216" s="344" t="str">
        <f t="shared" si="126"/>
        <v>N/A</v>
      </c>
      <c r="T216" s="366">
        <f t="shared" si="115"/>
        <v>0</v>
      </c>
      <c r="U216" s="360" t="str">
        <f>IFERROR( VLOOKUP($D216, 'AM23.Param'!$C$61:$Q$114, COLUMNS('AM23.Param'!$C$60:$L$60), FALSE), "N/A")</f>
        <v>N/A</v>
      </c>
      <c r="V216" s="344" t="str">
        <f t="shared" si="127"/>
        <v>N/A</v>
      </c>
      <c r="W216" s="361" t="str">
        <f t="shared" si="116"/>
        <v>N/A</v>
      </c>
      <c r="X216" s="356" t="str">
        <f>IFERROR( VLOOKUP($D216, 'AM23.Param'!$C$61:$Q$114, COLUMNS('AM23.Param'!$C$60:$M$60), FALSE), "N/A")</f>
        <v>N/A</v>
      </c>
      <c r="Y216" s="344" t="str">
        <f t="shared" si="128"/>
        <v>N/A</v>
      </c>
      <c r="Z216" s="366">
        <f t="shared" si="117"/>
        <v>0</v>
      </c>
      <c r="AA216" s="360" t="str">
        <f>IFERROR( VLOOKUP($D216, 'AM23.Param'!$C$61:$Q$114, COLUMNS('AM23.Param'!$C$60:$N$60), FALSE), "N/A")</f>
        <v>N/A</v>
      </c>
      <c r="AB216" s="344" t="str">
        <f t="shared" si="129"/>
        <v>N/A</v>
      </c>
      <c r="AC216" s="366" t="str">
        <f t="shared" si="118"/>
        <v>N/A</v>
      </c>
      <c r="AD216" s="360" t="str">
        <f>IFERROR( VLOOKUP($D216, 'AM23.Param'!$C$61:$Q$114, COLUMNS('AM23.Param'!$C$60:$O$60), FALSE), "N/A")</f>
        <v>N/A</v>
      </c>
      <c r="AE216" s="344" t="str">
        <f t="shared" si="130"/>
        <v>N/A</v>
      </c>
      <c r="AF216" s="361" t="str">
        <f t="shared" si="119"/>
        <v>N/A</v>
      </c>
      <c r="AG216" s="356" t="str">
        <f>IFERROR( VLOOKUP($D216, 'AM23.Param'!$C$61:$Q$114, COLUMNS('AM23.Param'!$C$60:$P$60), FALSE), "N/A")</f>
        <v>N/A</v>
      </c>
      <c r="AH216" s="344" t="str">
        <f t="shared" si="131"/>
        <v>N/A</v>
      </c>
      <c r="AI216" s="361" t="str">
        <f t="shared" si="120"/>
        <v>N/A</v>
      </c>
    </row>
    <row r="217" spans="1:35" x14ac:dyDescent="0.2">
      <c r="A217" s="30">
        <f t="shared" si="121"/>
        <v>140</v>
      </c>
      <c r="B217" s="342">
        <f>'AM23.Entity Input'!D157</f>
        <v>0</v>
      </c>
      <c r="C217" s="343">
        <f>'AM23.Entity Input'!F157</f>
        <v>0</v>
      </c>
      <c r="D217" s="343">
        <f>'AM23.Entity Input'!G157</f>
        <v>0</v>
      </c>
      <c r="E217" s="343">
        <f>'AM23.Entity Input'!P157</f>
        <v>0</v>
      </c>
      <c r="F217" s="343">
        <f>'AM23.Entity Input'!AD157</f>
        <v>0</v>
      </c>
      <c r="G217" s="343">
        <f>'AM23.Entity Input'!AN157</f>
        <v>0</v>
      </c>
      <c r="H217" s="353" t="str">
        <f>IFERROR( VLOOKUP($D217, 'AM23.Param'!$C$61:$Q$114, COLUMNS('AM23.Param'!$C$60:$G$60), FALSE), "N/A")</f>
        <v>N/A</v>
      </c>
      <c r="I217" s="360" t="str">
        <f>IFERROR( VLOOKUP($D217, 'AM23.Param'!$C$61:$Q$114, COLUMNS('AM23.Param'!$C$60:$H$60), FALSE), "N/A")</f>
        <v>N/A</v>
      </c>
      <c r="J217" s="344" t="str">
        <f t="shared" si="122"/>
        <v>N/A</v>
      </c>
      <c r="K217" s="361" t="str">
        <f t="shared" si="123"/>
        <v>N/A</v>
      </c>
      <c r="L217" s="356" t="str">
        <f>IFERROR( VLOOKUP($D217, 'AM23.Param'!$C$61:$Q$114, COLUMNS('AM23.Param'!$C$60:$I$60), FALSE), "N/A")</f>
        <v>N/A</v>
      </c>
      <c r="M217" s="344" t="str">
        <f t="shared" si="124"/>
        <v>N/A</v>
      </c>
      <c r="N217" s="366" t="str">
        <f t="shared" si="113"/>
        <v>N/A</v>
      </c>
      <c r="O217" s="360" t="str">
        <f>IFERROR( VLOOKUP($D217, 'AM23.Param'!$C$61:$Q$114, COLUMNS('AM23.Param'!$C$60:$J$60), FALSE), "N/A")</f>
        <v>N/A</v>
      </c>
      <c r="P217" s="344" t="str">
        <f t="shared" si="125"/>
        <v>N/A</v>
      </c>
      <c r="Q217" s="361" t="str">
        <f t="shared" si="114"/>
        <v>N/A</v>
      </c>
      <c r="R217" s="356" t="str">
        <f>IFERROR( VLOOKUP($D217, 'AM23.Param'!$C$61:$Q$114, COLUMNS('AM23.Param'!$C$60:$K$60), FALSE), "N/A")</f>
        <v>N/A</v>
      </c>
      <c r="S217" s="344" t="str">
        <f t="shared" si="126"/>
        <v>N/A</v>
      </c>
      <c r="T217" s="366">
        <f t="shared" si="115"/>
        <v>0</v>
      </c>
      <c r="U217" s="360" t="str">
        <f>IFERROR( VLOOKUP($D217, 'AM23.Param'!$C$61:$Q$114, COLUMNS('AM23.Param'!$C$60:$L$60), FALSE), "N/A")</f>
        <v>N/A</v>
      </c>
      <c r="V217" s="344" t="str">
        <f t="shared" si="127"/>
        <v>N/A</v>
      </c>
      <c r="W217" s="361" t="str">
        <f t="shared" si="116"/>
        <v>N/A</v>
      </c>
      <c r="X217" s="356" t="str">
        <f>IFERROR( VLOOKUP($D217, 'AM23.Param'!$C$61:$Q$114, COLUMNS('AM23.Param'!$C$60:$M$60), FALSE), "N/A")</f>
        <v>N/A</v>
      </c>
      <c r="Y217" s="344" t="str">
        <f t="shared" si="128"/>
        <v>N/A</v>
      </c>
      <c r="Z217" s="366">
        <f t="shared" si="117"/>
        <v>0</v>
      </c>
      <c r="AA217" s="360" t="str">
        <f>IFERROR( VLOOKUP($D217, 'AM23.Param'!$C$61:$Q$114, COLUMNS('AM23.Param'!$C$60:$N$60), FALSE), "N/A")</f>
        <v>N/A</v>
      </c>
      <c r="AB217" s="344" t="str">
        <f t="shared" si="129"/>
        <v>N/A</v>
      </c>
      <c r="AC217" s="366" t="str">
        <f t="shared" si="118"/>
        <v>N/A</v>
      </c>
      <c r="AD217" s="360" t="str">
        <f>IFERROR( VLOOKUP($D217, 'AM23.Param'!$C$61:$Q$114, COLUMNS('AM23.Param'!$C$60:$O$60), FALSE), "N/A")</f>
        <v>N/A</v>
      </c>
      <c r="AE217" s="344" t="str">
        <f t="shared" si="130"/>
        <v>N/A</v>
      </c>
      <c r="AF217" s="361" t="str">
        <f t="shared" si="119"/>
        <v>N/A</v>
      </c>
      <c r="AG217" s="356" t="str">
        <f>IFERROR( VLOOKUP($D217, 'AM23.Param'!$C$61:$Q$114, COLUMNS('AM23.Param'!$C$60:$P$60), FALSE), "N/A")</f>
        <v>N/A</v>
      </c>
      <c r="AH217" s="344" t="str">
        <f t="shared" si="131"/>
        <v>N/A</v>
      </c>
      <c r="AI217" s="361" t="str">
        <f t="shared" si="120"/>
        <v>N/A</v>
      </c>
    </row>
    <row r="218" spans="1:35" x14ac:dyDescent="0.2">
      <c r="A218" s="30">
        <f t="shared" si="121"/>
        <v>141</v>
      </c>
      <c r="B218" s="342">
        <f>'AM23.Entity Input'!D158</f>
        <v>0</v>
      </c>
      <c r="C218" s="343">
        <f>'AM23.Entity Input'!F158</f>
        <v>0</v>
      </c>
      <c r="D218" s="343">
        <f>'AM23.Entity Input'!G158</f>
        <v>0</v>
      </c>
      <c r="E218" s="343">
        <f>'AM23.Entity Input'!P158</f>
        <v>0</v>
      </c>
      <c r="F218" s="343">
        <f>'AM23.Entity Input'!AD158</f>
        <v>0</v>
      </c>
      <c r="G218" s="343">
        <f>'AM23.Entity Input'!AN158</f>
        <v>0</v>
      </c>
      <c r="H218" s="353" t="str">
        <f>IFERROR( VLOOKUP($D218, 'AM23.Param'!$C$61:$Q$114, COLUMNS('AM23.Param'!$C$60:$G$60), FALSE), "N/A")</f>
        <v>N/A</v>
      </c>
      <c r="I218" s="360" t="str">
        <f>IFERROR( VLOOKUP($D218, 'AM23.Param'!$C$61:$Q$114, COLUMNS('AM23.Param'!$C$60:$H$60), FALSE), "N/A")</f>
        <v>N/A</v>
      </c>
      <c r="J218" s="344" t="str">
        <f t="shared" si="122"/>
        <v>N/A</v>
      </c>
      <c r="K218" s="361" t="str">
        <f t="shared" si="123"/>
        <v>N/A</v>
      </c>
      <c r="L218" s="356" t="str">
        <f>IFERROR( VLOOKUP($D218, 'AM23.Param'!$C$61:$Q$114, COLUMNS('AM23.Param'!$C$60:$I$60), FALSE), "N/A")</f>
        <v>N/A</v>
      </c>
      <c r="M218" s="344" t="str">
        <f t="shared" si="124"/>
        <v>N/A</v>
      </c>
      <c r="N218" s="366" t="str">
        <f t="shared" si="113"/>
        <v>N/A</v>
      </c>
      <c r="O218" s="360" t="str">
        <f>IFERROR( VLOOKUP($D218, 'AM23.Param'!$C$61:$Q$114, COLUMNS('AM23.Param'!$C$60:$J$60), FALSE), "N/A")</f>
        <v>N/A</v>
      </c>
      <c r="P218" s="344" t="str">
        <f t="shared" si="125"/>
        <v>N/A</v>
      </c>
      <c r="Q218" s="361" t="str">
        <f t="shared" si="114"/>
        <v>N/A</v>
      </c>
      <c r="R218" s="356" t="str">
        <f>IFERROR( VLOOKUP($D218, 'AM23.Param'!$C$61:$Q$114, COLUMNS('AM23.Param'!$C$60:$K$60), FALSE), "N/A")</f>
        <v>N/A</v>
      </c>
      <c r="S218" s="344" t="str">
        <f t="shared" si="126"/>
        <v>N/A</v>
      </c>
      <c r="T218" s="366">
        <f t="shared" si="115"/>
        <v>0</v>
      </c>
      <c r="U218" s="360" t="str">
        <f>IFERROR( VLOOKUP($D218, 'AM23.Param'!$C$61:$Q$114, COLUMNS('AM23.Param'!$C$60:$L$60), FALSE), "N/A")</f>
        <v>N/A</v>
      </c>
      <c r="V218" s="344" t="str">
        <f t="shared" si="127"/>
        <v>N/A</v>
      </c>
      <c r="W218" s="361" t="str">
        <f t="shared" si="116"/>
        <v>N/A</v>
      </c>
      <c r="X218" s="356" t="str">
        <f>IFERROR( VLOOKUP($D218, 'AM23.Param'!$C$61:$Q$114, COLUMNS('AM23.Param'!$C$60:$M$60), FALSE), "N/A")</f>
        <v>N/A</v>
      </c>
      <c r="Y218" s="344" t="str">
        <f t="shared" si="128"/>
        <v>N/A</v>
      </c>
      <c r="Z218" s="366">
        <f t="shared" si="117"/>
        <v>0</v>
      </c>
      <c r="AA218" s="360" t="str">
        <f>IFERROR( VLOOKUP($D218, 'AM23.Param'!$C$61:$Q$114, COLUMNS('AM23.Param'!$C$60:$N$60), FALSE), "N/A")</f>
        <v>N/A</v>
      </c>
      <c r="AB218" s="344" t="str">
        <f t="shared" si="129"/>
        <v>N/A</v>
      </c>
      <c r="AC218" s="366" t="str">
        <f t="shared" si="118"/>
        <v>N/A</v>
      </c>
      <c r="AD218" s="360" t="str">
        <f>IFERROR( VLOOKUP($D218, 'AM23.Param'!$C$61:$Q$114, COLUMNS('AM23.Param'!$C$60:$O$60), FALSE), "N/A")</f>
        <v>N/A</v>
      </c>
      <c r="AE218" s="344" t="str">
        <f t="shared" si="130"/>
        <v>N/A</v>
      </c>
      <c r="AF218" s="361" t="str">
        <f t="shared" si="119"/>
        <v>N/A</v>
      </c>
      <c r="AG218" s="356" t="str">
        <f>IFERROR( VLOOKUP($D218, 'AM23.Param'!$C$61:$Q$114, COLUMNS('AM23.Param'!$C$60:$P$60), FALSE), "N/A")</f>
        <v>N/A</v>
      </c>
      <c r="AH218" s="344" t="str">
        <f t="shared" si="131"/>
        <v>N/A</v>
      </c>
      <c r="AI218" s="361" t="str">
        <f t="shared" si="120"/>
        <v>N/A</v>
      </c>
    </row>
    <row r="219" spans="1:35" x14ac:dyDescent="0.2">
      <c r="A219" s="30">
        <f t="shared" si="121"/>
        <v>142</v>
      </c>
      <c r="B219" s="342">
        <f>'AM23.Entity Input'!D159</f>
        <v>0</v>
      </c>
      <c r="C219" s="343">
        <f>'AM23.Entity Input'!F159</f>
        <v>0</v>
      </c>
      <c r="D219" s="343">
        <f>'AM23.Entity Input'!G159</f>
        <v>0</v>
      </c>
      <c r="E219" s="343">
        <f>'AM23.Entity Input'!P159</f>
        <v>0</v>
      </c>
      <c r="F219" s="343">
        <f>'AM23.Entity Input'!AD159</f>
        <v>0</v>
      </c>
      <c r="G219" s="343">
        <f>'AM23.Entity Input'!AN159</f>
        <v>0</v>
      </c>
      <c r="H219" s="353" t="str">
        <f>IFERROR( VLOOKUP($D219, 'AM23.Param'!$C$61:$Q$114, COLUMNS('AM23.Param'!$C$60:$G$60), FALSE), "N/A")</f>
        <v>N/A</v>
      </c>
      <c r="I219" s="360" t="str">
        <f>IFERROR( VLOOKUP($D219, 'AM23.Param'!$C$61:$Q$114, COLUMNS('AM23.Param'!$C$60:$H$60), FALSE), "N/A")</f>
        <v>N/A</v>
      </c>
      <c r="J219" s="344" t="str">
        <f t="shared" si="122"/>
        <v>N/A</v>
      </c>
      <c r="K219" s="361" t="str">
        <f t="shared" si="123"/>
        <v>N/A</v>
      </c>
      <c r="L219" s="356" t="str">
        <f>IFERROR( VLOOKUP($D219, 'AM23.Param'!$C$61:$Q$114, COLUMNS('AM23.Param'!$C$60:$I$60), FALSE), "N/A")</f>
        <v>N/A</v>
      </c>
      <c r="M219" s="344" t="str">
        <f t="shared" si="124"/>
        <v>N/A</v>
      </c>
      <c r="N219" s="366" t="str">
        <f t="shared" si="113"/>
        <v>N/A</v>
      </c>
      <c r="O219" s="360" t="str">
        <f>IFERROR( VLOOKUP($D219, 'AM23.Param'!$C$61:$Q$114, COLUMNS('AM23.Param'!$C$60:$J$60), FALSE), "N/A")</f>
        <v>N/A</v>
      </c>
      <c r="P219" s="344" t="str">
        <f t="shared" si="125"/>
        <v>N/A</v>
      </c>
      <c r="Q219" s="361" t="str">
        <f t="shared" si="114"/>
        <v>N/A</v>
      </c>
      <c r="R219" s="356" t="str">
        <f>IFERROR( VLOOKUP($D219, 'AM23.Param'!$C$61:$Q$114, COLUMNS('AM23.Param'!$C$60:$K$60), FALSE), "N/A")</f>
        <v>N/A</v>
      </c>
      <c r="S219" s="344" t="str">
        <f t="shared" si="126"/>
        <v>N/A</v>
      </c>
      <c r="T219" s="366">
        <f t="shared" si="115"/>
        <v>0</v>
      </c>
      <c r="U219" s="360" t="str">
        <f>IFERROR( VLOOKUP($D219, 'AM23.Param'!$C$61:$Q$114, COLUMNS('AM23.Param'!$C$60:$L$60), FALSE), "N/A")</f>
        <v>N/A</v>
      </c>
      <c r="V219" s="344" t="str">
        <f t="shared" si="127"/>
        <v>N/A</v>
      </c>
      <c r="W219" s="361" t="str">
        <f t="shared" si="116"/>
        <v>N/A</v>
      </c>
      <c r="X219" s="356" t="str">
        <f>IFERROR( VLOOKUP($D219, 'AM23.Param'!$C$61:$Q$114, COLUMNS('AM23.Param'!$C$60:$M$60), FALSE), "N/A")</f>
        <v>N/A</v>
      </c>
      <c r="Y219" s="344" t="str">
        <f t="shared" si="128"/>
        <v>N/A</v>
      </c>
      <c r="Z219" s="366">
        <f t="shared" si="117"/>
        <v>0</v>
      </c>
      <c r="AA219" s="360" t="str">
        <f>IFERROR( VLOOKUP($D219, 'AM23.Param'!$C$61:$Q$114, COLUMNS('AM23.Param'!$C$60:$N$60), FALSE), "N/A")</f>
        <v>N/A</v>
      </c>
      <c r="AB219" s="344" t="str">
        <f t="shared" si="129"/>
        <v>N/A</v>
      </c>
      <c r="AC219" s="366" t="str">
        <f t="shared" si="118"/>
        <v>N/A</v>
      </c>
      <c r="AD219" s="360" t="str">
        <f>IFERROR( VLOOKUP($D219, 'AM23.Param'!$C$61:$Q$114, COLUMNS('AM23.Param'!$C$60:$O$60), FALSE), "N/A")</f>
        <v>N/A</v>
      </c>
      <c r="AE219" s="344" t="str">
        <f t="shared" si="130"/>
        <v>N/A</v>
      </c>
      <c r="AF219" s="361" t="str">
        <f t="shared" si="119"/>
        <v>N/A</v>
      </c>
      <c r="AG219" s="356" t="str">
        <f>IFERROR( VLOOKUP($D219, 'AM23.Param'!$C$61:$Q$114, COLUMNS('AM23.Param'!$C$60:$P$60), FALSE), "N/A")</f>
        <v>N/A</v>
      </c>
      <c r="AH219" s="344" t="str">
        <f t="shared" si="131"/>
        <v>N/A</v>
      </c>
      <c r="AI219" s="361" t="str">
        <f t="shared" si="120"/>
        <v>N/A</v>
      </c>
    </row>
    <row r="220" spans="1:35" x14ac:dyDescent="0.2">
      <c r="A220" s="30">
        <f t="shared" si="121"/>
        <v>143</v>
      </c>
      <c r="B220" s="342">
        <f>'AM23.Entity Input'!D160</f>
        <v>0</v>
      </c>
      <c r="C220" s="343">
        <f>'AM23.Entity Input'!F160</f>
        <v>0</v>
      </c>
      <c r="D220" s="343">
        <f>'AM23.Entity Input'!G160</f>
        <v>0</v>
      </c>
      <c r="E220" s="343">
        <f>'AM23.Entity Input'!P160</f>
        <v>0</v>
      </c>
      <c r="F220" s="343">
        <f>'AM23.Entity Input'!AD160</f>
        <v>0</v>
      </c>
      <c r="G220" s="343">
        <f>'AM23.Entity Input'!AN160</f>
        <v>0</v>
      </c>
      <c r="H220" s="353" t="str">
        <f>IFERROR( VLOOKUP($D220, 'AM23.Param'!$C$61:$Q$114, COLUMNS('AM23.Param'!$C$60:$G$60), FALSE), "N/A")</f>
        <v>N/A</v>
      </c>
      <c r="I220" s="360" t="str">
        <f>IFERROR( VLOOKUP($D220, 'AM23.Param'!$C$61:$Q$114, COLUMNS('AM23.Param'!$C$60:$H$60), FALSE), "N/A")</f>
        <v>N/A</v>
      </c>
      <c r="J220" s="344" t="str">
        <f t="shared" si="122"/>
        <v>N/A</v>
      </c>
      <c r="K220" s="361" t="str">
        <f t="shared" si="123"/>
        <v>N/A</v>
      </c>
      <c r="L220" s="356" t="str">
        <f>IFERROR( VLOOKUP($D220, 'AM23.Param'!$C$61:$Q$114, COLUMNS('AM23.Param'!$C$60:$I$60), FALSE), "N/A")</f>
        <v>N/A</v>
      </c>
      <c r="M220" s="344" t="str">
        <f t="shared" si="124"/>
        <v>N/A</v>
      </c>
      <c r="N220" s="366" t="str">
        <f t="shared" si="113"/>
        <v>N/A</v>
      </c>
      <c r="O220" s="360" t="str">
        <f>IFERROR( VLOOKUP($D220, 'AM23.Param'!$C$61:$Q$114, COLUMNS('AM23.Param'!$C$60:$J$60), FALSE), "N/A")</f>
        <v>N/A</v>
      </c>
      <c r="P220" s="344" t="str">
        <f t="shared" si="125"/>
        <v>N/A</v>
      </c>
      <c r="Q220" s="361" t="str">
        <f t="shared" si="114"/>
        <v>N/A</v>
      </c>
      <c r="R220" s="356" t="str">
        <f>IFERROR( VLOOKUP($D220, 'AM23.Param'!$C$61:$Q$114, COLUMNS('AM23.Param'!$C$60:$K$60), FALSE), "N/A")</f>
        <v>N/A</v>
      </c>
      <c r="S220" s="344" t="str">
        <f t="shared" si="126"/>
        <v>N/A</v>
      </c>
      <c r="T220" s="366">
        <f t="shared" si="115"/>
        <v>0</v>
      </c>
      <c r="U220" s="360" t="str">
        <f>IFERROR( VLOOKUP($D220, 'AM23.Param'!$C$61:$Q$114, COLUMNS('AM23.Param'!$C$60:$L$60), FALSE), "N/A")</f>
        <v>N/A</v>
      </c>
      <c r="V220" s="344" t="str">
        <f t="shared" si="127"/>
        <v>N/A</v>
      </c>
      <c r="W220" s="361" t="str">
        <f t="shared" si="116"/>
        <v>N/A</v>
      </c>
      <c r="X220" s="356" t="str">
        <f>IFERROR( VLOOKUP($D220, 'AM23.Param'!$C$61:$Q$114, COLUMNS('AM23.Param'!$C$60:$M$60), FALSE), "N/A")</f>
        <v>N/A</v>
      </c>
      <c r="Y220" s="344" t="str">
        <f t="shared" si="128"/>
        <v>N/A</v>
      </c>
      <c r="Z220" s="366">
        <f t="shared" si="117"/>
        <v>0</v>
      </c>
      <c r="AA220" s="360" t="str">
        <f>IFERROR( VLOOKUP($D220, 'AM23.Param'!$C$61:$Q$114, COLUMNS('AM23.Param'!$C$60:$N$60), FALSE), "N/A")</f>
        <v>N/A</v>
      </c>
      <c r="AB220" s="344" t="str">
        <f t="shared" si="129"/>
        <v>N/A</v>
      </c>
      <c r="AC220" s="366" t="str">
        <f t="shared" si="118"/>
        <v>N/A</v>
      </c>
      <c r="AD220" s="360" t="str">
        <f>IFERROR( VLOOKUP($D220, 'AM23.Param'!$C$61:$Q$114, COLUMNS('AM23.Param'!$C$60:$O$60), FALSE), "N/A")</f>
        <v>N/A</v>
      </c>
      <c r="AE220" s="344" t="str">
        <f t="shared" si="130"/>
        <v>N/A</v>
      </c>
      <c r="AF220" s="361" t="str">
        <f t="shared" si="119"/>
        <v>N/A</v>
      </c>
      <c r="AG220" s="356" t="str">
        <f>IFERROR( VLOOKUP($D220, 'AM23.Param'!$C$61:$Q$114, COLUMNS('AM23.Param'!$C$60:$P$60), FALSE), "N/A")</f>
        <v>N/A</v>
      </c>
      <c r="AH220" s="344" t="str">
        <f t="shared" si="131"/>
        <v>N/A</v>
      </c>
      <c r="AI220" s="361" t="str">
        <f t="shared" si="120"/>
        <v>N/A</v>
      </c>
    </row>
    <row r="221" spans="1:35" x14ac:dyDescent="0.2">
      <c r="A221" s="30">
        <f t="shared" si="121"/>
        <v>144</v>
      </c>
      <c r="B221" s="342">
        <f>'AM23.Entity Input'!D161</f>
        <v>0</v>
      </c>
      <c r="C221" s="343">
        <f>'AM23.Entity Input'!F161</f>
        <v>0</v>
      </c>
      <c r="D221" s="343">
        <f>'AM23.Entity Input'!G161</f>
        <v>0</v>
      </c>
      <c r="E221" s="343">
        <f>'AM23.Entity Input'!P161</f>
        <v>0</v>
      </c>
      <c r="F221" s="343">
        <f>'AM23.Entity Input'!AD161</f>
        <v>0</v>
      </c>
      <c r="G221" s="343">
        <f>'AM23.Entity Input'!AN161</f>
        <v>0</v>
      </c>
      <c r="H221" s="353" t="str">
        <f>IFERROR( VLOOKUP($D221, 'AM23.Param'!$C$61:$Q$114, COLUMNS('AM23.Param'!$C$60:$G$60), FALSE), "N/A")</f>
        <v>N/A</v>
      </c>
      <c r="I221" s="360" t="str">
        <f>IFERROR( VLOOKUP($D221, 'AM23.Param'!$C$61:$Q$114, COLUMNS('AM23.Param'!$C$60:$H$60), FALSE), "N/A")</f>
        <v>N/A</v>
      </c>
      <c r="J221" s="344" t="str">
        <f t="shared" si="122"/>
        <v>N/A</v>
      </c>
      <c r="K221" s="361" t="str">
        <f t="shared" si="123"/>
        <v>N/A</v>
      </c>
      <c r="L221" s="356" t="str">
        <f>IFERROR( VLOOKUP($D221, 'AM23.Param'!$C$61:$Q$114, COLUMNS('AM23.Param'!$C$60:$I$60), FALSE), "N/A")</f>
        <v>N/A</v>
      </c>
      <c r="M221" s="344" t="str">
        <f t="shared" si="124"/>
        <v>N/A</v>
      </c>
      <c r="N221" s="366" t="str">
        <f t="shared" si="113"/>
        <v>N/A</v>
      </c>
      <c r="O221" s="360" t="str">
        <f>IFERROR( VLOOKUP($D221, 'AM23.Param'!$C$61:$Q$114, COLUMNS('AM23.Param'!$C$60:$J$60), FALSE), "N/A")</f>
        <v>N/A</v>
      </c>
      <c r="P221" s="344" t="str">
        <f t="shared" si="125"/>
        <v>N/A</v>
      </c>
      <c r="Q221" s="361" t="str">
        <f t="shared" si="114"/>
        <v>N/A</v>
      </c>
      <c r="R221" s="356" t="str">
        <f>IFERROR( VLOOKUP($D221, 'AM23.Param'!$C$61:$Q$114, COLUMNS('AM23.Param'!$C$60:$K$60), FALSE), "N/A")</f>
        <v>N/A</v>
      </c>
      <c r="S221" s="344" t="str">
        <f t="shared" si="126"/>
        <v>N/A</v>
      </c>
      <c r="T221" s="366">
        <f t="shared" si="115"/>
        <v>0</v>
      </c>
      <c r="U221" s="360" t="str">
        <f>IFERROR( VLOOKUP($D221, 'AM23.Param'!$C$61:$Q$114, COLUMNS('AM23.Param'!$C$60:$L$60), FALSE), "N/A")</f>
        <v>N/A</v>
      </c>
      <c r="V221" s="344" t="str">
        <f t="shared" si="127"/>
        <v>N/A</v>
      </c>
      <c r="W221" s="361" t="str">
        <f t="shared" si="116"/>
        <v>N/A</v>
      </c>
      <c r="X221" s="356" t="str">
        <f>IFERROR( VLOOKUP($D221, 'AM23.Param'!$C$61:$Q$114, COLUMNS('AM23.Param'!$C$60:$M$60), FALSE), "N/A")</f>
        <v>N/A</v>
      </c>
      <c r="Y221" s="344" t="str">
        <f t="shared" si="128"/>
        <v>N/A</v>
      </c>
      <c r="Z221" s="366">
        <f t="shared" si="117"/>
        <v>0</v>
      </c>
      <c r="AA221" s="360" t="str">
        <f>IFERROR( VLOOKUP($D221, 'AM23.Param'!$C$61:$Q$114, COLUMNS('AM23.Param'!$C$60:$N$60), FALSE), "N/A")</f>
        <v>N/A</v>
      </c>
      <c r="AB221" s="344" t="str">
        <f t="shared" si="129"/>
        <v>N/A</v>
      </c>
      <c r="AC221" s="366" t="str">
        <f t="shared" si="118"/>
        <v>N/A</v>
      </c>
      <c r="AD221" s="360" t="str">
        <f>IFERROR( VLOOKUP($D221, 'AM23.Param'!$C$61:$Q$114, COLUMNS('AM23.Param'!$C$60:$O$60), FALSE), "N/A")</f>
        <v>N/A</v>
      </c>
      <c r="AE221" s="344" t="str">
        <f t="shared" si="130"/>
        <v>N/A</v>
      </c>
      <c r="AF221" s="361" t="str">
        <f t="shared" si="119"/>
        <v>N/A</v>
      </c>
      <c r="AG221" s="356" t="str">
        <f>IFERROR( VLOOKUP($D221, 'AM23.Param'!$C$61:$Q$114, COLUMNS('AM23.Param'!$C$60:$P$60), FALSE), "N/A")</f>
        <v>N/A</v>
      </c>
      <c r="AH221" s="344" t="str">
        <f t="shared" si="131"/>
        <v>N/A</v>
      </c>
      <c r="AI221" s="361" t="str">
        <f t="shared" si="120"/>
        <v>N/A</v>
      </c>
    </row>
    <row r="222" spans="1:35" x14ac:dyDescent="0.2">
      <c r="A222" s="30">
        <f t="shared" si="121"/>
        <v>145</v>
      </c>
      <c r="B222" s="342">
        <f>'AM23.Entity Input'!D162</f>
        <v>0</v>
      </c>
      <c r="C222" s="343">
        <f>'AM23.Entity Input'!F162</f>
        <v>0</v>
      </c>
      <c r="D222" s="343">
        <f>'AM23.Entity Input'!G162</f>
        <v>0</v>
      </c>
      <c r="E222" s="343">
        <f>'AM23.Entity Input'!P162</f>
        <v>0</v>
      </c>
      <c r="F222" s="343">
        <f>'AM23.Entity Input'!AD162</f>
        <v>0</v>
      </c>
      <c r="G222" s="343">
        <f>'AM23.Entity Input'!AN162</f>
        <v>0</v>
      </c>
      <c r="H222" s="353" t="str">
        <f>IFERROR( VLOOKUP($D222, 'AM23.Param'!$C$61:$Q$114, COLUMNS('AM23.Param'!$C$60:$G$60), FALSE), "N/A")</f>
        <v>N/A</v>
      </c>
      <c r="I222" s="360" t="str">
        <f>IFERROR( VLOOKUP($D222, 'AM23.Param'!$C$61:$Q$114, COLUMNS('AM23.Param'!$C$60:$H$60), FALSE), "N/A")</f>
        <v>N/A</v>
      </c>
      <c r="J222" s="344" t="str">
        <f t="shared" si="122"/>
        <v>N/A</v>
      </c>
      <c r="K222" s="361" t="str">
        <f t="shared" si="123"/>
        <v>N/A</v>
      </c>
      <c r="L222" s="356" t="str">
        <f>IFERROR( VLOOKUP($D222, 'AM23.Param'!$C$61:$Q$114, COLUMNS('AM23.Param'!$C$60:$I$60), FALSE), "N/A")</f>
        <v>N/A</v>
      </c>
      <c r="M222" s="344" t="str">
        <f t="shared" si="124"/>
        <v>N/A</v>
      </c>
      <c r="N222" s="366" t="str">
        <f t="shared" si="113"/>
        <v>N/A</v>
      </c>
      <c r="O222" s="360" t="str">
        <f>IFERROR( VLOOKUP($D222, 'AM23.Param'!$C$61:$Q$114, COLUMNS('AM23.Param'!$C$60:$J$60), FALSE), "N/A")</f>
        <v>N/A</v>
      </c>
      <c r="P222" s="344" t="str">
        <f t="shared" si="125"/>
        <v>N/A</v>
      </c>
      <c r="Q222" s="361" t="str">
        <f t="shared" si="114"/>
        <v>N/A</v>
      </c>
      <c r="R222" s="356" t="str">
        <f>IFERROR( VLOOKUP($D222, 'AM23.Param'!$C$61:$Q$114, COLUMNS('AM23.Param'!$C$60:$K$60), FALSE), "N/A")</f>
        <v>N/A</v>
      </c>
      <c r="S222" s="344" t="str">
        <f t="shared" si="126"/>
        <v>N/A</v>
      </c>
      <c r="T222" s="366">
        <f t="shared" si="115"/>
        <v>0</v>
      </c>
      <c r="U222" s="360" t="str">
        <f>IFERROR( VLOOKUP($D222, 'AM23.Param'!$C$61:$Q$114, COLUMNS('AM23.Param'!$C$60:$L$60), FALSE), "N/A")</f>
        <v>N/A</v>
      </c>
      <c r="V222" s="344" t="str">
        <f t="shared" si="127"/>
        <v>N/A</v>
      </c>
      <c r="W222" s="361" t="str">
        <f t="shared" si="116"/>
        <v>N/A</v>
      </c>
      <c r="X222" s="356" t="str">
        <f>IFERROR( VLOOKUP($D222, 'AM23.Param'!$C$61:$Q$114, COLUMNS('AM23.Param'!$C$60:$M$60), FALSE), "N/A")</f>
        <v>N/A</v>
      </c>
      <c r="Y222" s="344" t="str">
        <f t="shared" si="128"/>
        <v>N/A</v>
      </c>
      <c r="Z222" s="366">
        <f t="shared" si="117"/>
        <v>0</v>
      </c>
      <c r="AA222" s="360" t="str">
        <f>IFERROR( VLOOKUP($D222, 'AM23.Param'!$C$61:$Q$114, COLUMNS('AM23.Param'!$C$60:$N$60), FALSE), "N/A")</f>
        <v>N/A</v>
      </c>
      <c r="AB222" s="344" t="str">
        <f t="shared" si="129"/>
        <v>N/A</v>
      </c>
      <c r="AC222" s="366" t="str">
        <f t="shared" si="118"/>
        <v>N/A</v>
      </c>
      <c r="AD222" s="360" t="str">
        <f>IFERROR( VLOOKUP($D222, 'AM23.Param'!$C$61:$Q$114, COLUMNS('AM23.Param'!$C$60:$O$60), FALSE), "N/A")</f>
        <v>N/A</v>
      </c>
      <c r="AE222" s="344" t="str">
        <f t="shared" si="130"/>
        <v>N/A</v>
      </c>
      <c r="AF222" s="361" t="str">
        <f t="shared" si="119"/>
        <v>N/A</v>
      </c>
      <c r="AG222" s="356" t="str">
        <f>IFERROR( VLOOKUP($D222, 'AM23.Param'!$C$61:$Q$114, COLUMNS('AM23.Param'!$C$60:$P$60), FALSE), "N/A")</f>
        <v>N/A</v>
      </c>
      <c r="AH222" s="344" t="str">
        <f t="shared" si="131"/>
        <v>N/A</v>
      </c>
      <c r="AI222" s="361" t="str">
        <f t="shared" si="120"/>
        <v>N/A</v>
      </c>
    </row>
    <row r="223" spans="1:35" x14ac:dyDescent="0.2">
      <c r="A223" s="30">
        <f t="shared" si="121"/>
        <v>146</v>
      </c>
      <c r="B223" s="342">
        <f>'AM23.Entity Input'!D163</f>
        <v>0</v>
      </c>
      <c r="C223" s="343">
        <f>'AM23.Entity Input'!F163</f>
        <v>0</v>
      </c>
      <c r="D223" s="343">
        <f>'AM23.Entity Input'!G163</f>
        <v>0</v>
      </c>
      <c r="E223" s="343">
        <f>'AM23.Entity Input'!P163</f>
        <v>0</v>
      </c>
      <c r="F223" s="343">
        <f>'AM23.Entity Input'!AD163</f>
        <v>0</v>
      </c>
      <c r="G223" s="343">
        <f>'AM23.Entity Input'!AN163</f>
        <v>0</v>
      </c>
      <c r="H223" s="353" t="str">
        <f>IFERROR( VLOOKUP($D223, 'AM23.Param'!$C$61:$Q$114, COLUMNS('AM23.Param'!$C$60:$G$60), FALSE), "N/A")</f>
        <v>N/A</v>
      </c>
      <c r="I223" s="360" t="str">
        <f>IFERROR( VLOOKUP($D223, 'AM23.Param'!$C$61:$Q$114, COLUMNS('AM23.Param'!$C$60:$H$60), FALSE), "N/A")</f>
        <v>N/A</v>
      </c>
      <c r="J223" s="344" t="str">
        <f t="shared" si="122"/>
        <v>N/A</v>
      </c>
      <c r="K223" s="361" t="str">
        <f t="shared" si="123"/>
        <v>N/A</v>
      </c>
      <c r="L223" s="356" t="str">
        <f>IFERROR( VLOOKUP($D223, 'AM23.Param'!$C$61:$Q$114, COLUMNS('AM23.Param'!$C$60:$I$60), FALSE), "N/A")</f>
        <v>N/A</v>
      </c>
      <c r="M223" s="344" t="str">
        <f t="shared" si="124"/>
        <v>N/A</v>
      </c>
      <c r="N223" s="366" t="str">
        <f t="shared" si="113"/>
        <v>N/A</v>
      </c>
      <c r="O223" s="360" t="str">
        <f>IFERROR( VLOOKUP($D223, 'AM23.Param'!$C$61:$Q$114, COLUMNS('AM23.Param'!$C$60:$J$60), FALSE), "N/A")</f>
        <v>N/A</v>
      </c>
      <c r="P223" s="344" t="str">
        <f t="shared" si="125"/>
        <v>N/A</v>
      </c>
      <c r="Q223" s="361" t="str">
        <f t="shared" si="114"/>
        <v>N/A</v>
      </c>
      <c r="R223" s="356" t="str">
        <f>IFERROR( VLOOKUP($D223, 'AM23.Param'!$C$61:$Q$114, COLUMNS('AM23.Param'!$C$60:$K$60), FALSE), "N/A")</f>
        <v>N/A</v>
      </c>
      <c r="S223" s="344" t="str">
        <f t="shared" si="126"/>
        <v>N/A</v>
      </c>
      <c r="T223" s="366">
        <f t="shared" si="115"/>
        <v>0</v>
      </c>
      <c r="U223" s="360" t="str">
        <f>IFERROR( VLOOKUP($D223, 'AM23.Param'!$C$61:$Q$114, COLUMNS('AM23.Param'!$C$60:$L$60), FALSE), "N/A")</f>
        <v>N/A</v>
      </c>
      <c r="V223" s="344" t="str">
        <f t="shared" si="127"/>
        <v>N/A</v>
      </c>
      <c r="W223" s="361" t="str">
        <f t="shared" si="116"/>
        <v>N/A</v>
      </c>
      <c r="X223" s="356" t="str">
        <f>IFERROR( VLOOKUP($D223, 'AM23.Param'!$C$61:$Q$114, COLUMNS('AM23.Param'!$C$60:$M$60), FALSE), "N/A")</f>
        <v>N/A</v>
      </c>
      <c r="Y223" s="344" t="str">
        <f t="shared" si="128"/>
        <v>N/A</v>
      </c>
      <c r="Z223" s="366">
        <f t="shared" si="117"/>
        <v>0</v>
      </c>
      <c r="AA223" s="360" t="str">
        <f>IFERROR( VLOOKUP($D223, 'AM23.Param'!$C$61:$Q$114, COLUMNS('AM23.Param'!$C$60:$N$60), FALSE), "N/A")</f>
        <v>N/A</v>
      </c>
      <c r="AB223" s="344" t="str">
        <f t="shared" si="129"/>
        <v>N/A</v>
      </c>
      <c r="AC223" s="366" t="str">
        <f t="shared" si="118"/>
        <v>N/A</v>
      </c>
      <c r="AD223" s="360" t="str">
        <f>IFERROR( VLOOKUP($D223, 'AM23.Param'!$C$61:$Q$114, COLUMNS('AM23.Param'!$C$60:$O$60), FALSE), "N/A")</f>
        <v>N/A</v>
      </c>
      <c r="AE223" s="344" t="str">
        <f t="shared" si="130"/>
        <v>N/A</v>
      </c>
      <c r="AF223" s="361" t="str">
        <f t="shared" si="119"/>
        <v>N/A</v>
      </c>
      <c r="AG223" s="356" t="str">
        <f>IFERROR( VLOOKUP($D223, 'AM23.Param'!$C$61:$Q$114, COLUMNS('AM23.Param'!$C$60:$P$60), FALSE), "N/A")</f>
        <v>N/A</v>
      </c>
      <c r="AH223" s="344" t="str">
        <f t="shared" si="131"/>
        <v>N/A</v>
      </c>
      <c r="AI223" s="361" t="str">
        <f t="shared" si="120"/>
        <v>N/A</v>
      </c>
    </row>
    <row r="224" spans="1:35" x14ac:dyDescent="0.2">
      <c r="A224" s="30">
        <f t="shared" si="121"/>
        <v>147</v>
      </c>
      <c r="B224" s="342">
        <f>'AM23.Entity Input'!D164</f>
        <v>0</v>
      </c>
      <c r="C224" s="343">
        <f>'AM23.Entity Input'!F164</f>
        <v>0</v>
      </c>
      <c r="D224" s="343">
        <f>'AM23.Entity Input'!G164</f>
        <v>0</v>
      </c>
      <c r="E224" s="343">
        <f>'AM23.Entity Input'!P164</f>
        <v>0</v>
      </c>
      <c r="F224" s="343">
        <f>'AM23.Entity Input'!AD164</f>
        <v>0</v>
      </c>
      <c r="G224" s="343">
        <f>'AM23.Entity Input'!AN164</f>
        <v>0</v>
      </c>
      <c r="H224" s="353" t="str">
        <f>IFERROR( VLOOKUP($D224, 'AM23.Param'!$C$61:$Q$114, COLUMNS('AM23.Param'!$C$60:$G$60), FALSE), "N/A")</f>
        <v>N/A</v>
      </c>
      <c r="I224" s="360" t="str">
        <f>IFERROR( VLOOKUP($D224, 'AM23.Param'!$C$61:$Q$114, COLUMNS('AM23.Param'!$C$60:$H$60), FALSE), "N/A")</f>
        <v>N/A</v>
      </c>
      <c r="J224" s="344" t="str">
        <f t="shared" si="122"/>
        <v>N/A</v>
      </c>
      <c r="K224" s="361" t="str">
        <f t="shared" si="123"/>
        <v>N/A</v>
      </c>
      <c r="L224" s="356" t="str">
        <f>IFERROR( VLOOKUP($D224, 'AM23.Param'!$C$61:$Q$114, COLUMNS('AM23.Param'!$C$60:$I$60), FALSE), "N/A")</f>
        <v>N/A</v>
      </c>
      <c r="M224" s="344" t="str">
        <f t="shared" si="124"/>
        <v>N/A</v>
      </c>
      <c r="N224" s="366" t="str">
        <f t="shared" si="113"/>
        <v>N/A</v>
      </c>
      <c r="O224" s="360" t="str">
        <f>IFERROR( VLOOKUP($D224, 'AM23.Param'!$C$61:$Q$114, COLUMNS('AM23.Param'!$C$60:$J$60), FALSE), "N/A")</f>
        <v>N/A</v>
      </c>
      <c r="P224" s="344" t="str">
        <f t="shared" si="125"/>
        <v>N/A</v>
      </c>
      <c r="Q224" s="361" t="str">
        <f t="shared" si="114"/>
        <v>N/A</v>
      </c>
      <c r="R224" s="356" t="str">
        <f>IFERROR( VLOOKUP($D224, 'AM23.Param'!$C$61:$Q$114, COLUMNS('AM23.Param'!$C$60:$K$60), FALSE), "N/A")</f>
        <v>N/A</v>
      </c>
      <c r="S224" s="344" t="str">
        <f t="shared" si="126"/>
        <v>N/A</v>
      </c>
      <c r="T224" s="366">
        <f t="shared" si="115"/>
        <v>0</v>
      </c>
      <c r="U224" s="360" t="str">
        <f>IFERROR( VLOOKUP($D224, 'AM23.Param'!$C$61:$Q$114, COLUMNS('AM23.Param'!$C$60:$L$60), FALSE), "N/A")</f>
        <v>N/A</v>
      </c>
      <c r="V224" s="344" t="str">
        <f t="shared" si="127"/>
        <v>N/A</v>
      </c>
      <c r="W224" s="361" t="str">
        <f t="shared" si="116"/>
        <v>N/A</v>
      </c>
      <c r="X224" s="356" t="str">
        <f>IFERROR( VLOOKUP($D224, 'AM23.Param'!$C$61:$Q$114, COLUMNS('AM23.Param'!$C$60:$M$60), FALSE), "N/A")</f>
        <v>N/A</v>
      </c>
      <c r="Y224" s="344" t="str">
        <f t="shared" si="128"/>
        <v>N/A</v>
      </c>
      <c r="Z224" s="366">
        <f t="shared" si="117"/>
        <v>0</v>
      </c>
      <c r="AA224" s="360" t="str">
        <f>IFERROR( VLOOKUP($D224, 'AM23.Param'!$C$61:$Q$114, COLUMNS('AM23.Param'!$C$60:$N$60), FALSE), "N/A")</f>
        <v>N/A</v>
      </c>
      <c r="AB224" s="344" t="str">
        <f t="shared" si="129"/>
        <v>N/A</v>
      </c>
      <c r="AC224" s="366" t="str">
        <f t="shared" si="118"/>
        <v>N/A</v>
      </c>
      <c r="AD224" s="360" t="str">
        <f>IFERROR( VLOOKUP($D224, 'AM23.Param'!$C$61:$Q$114, COLUMNS('AM23.Param'!$C$60:$O$60), FALSE), "N/A")</f>
        <v>N/A</v>
      </c>
      <c r="AE224" s="344" t="str">
        <f t="shared" si="130"/>
        <v>N/A</v>
      </c>
      <c r="AF224" s="361" t="str">
        <f t="shared" si="119"/>
        <v>N/A</v>
      </c>
      <c r="AG224" s="356" t="str">
        <f>IFERROR( VLOOKUP($D224, 'AM23.Param'!$C$61:$Q$114, COLUMNS('AM23.Param'!$C$60:$P$60), FALSE), "N/A")</f>
        <v>N/A</v>
      </c>
      <c r="AH224" s="344" t="str">
        <f t="shared" si="131"/>
        <v>N/A</v>
      </c>
      <c r="AI224" s="361" t="str">
        <f t="shared" si="120"/>
        <v>N/A</v>
      </c>
    </row>
    <row r="225" spans="1:35" x14ac:dyDescent="0.2">
      <c r="A225" s="30">
        <f t="shared" si="121"/>
        <v>148</v>
      </c>
      <c r="B225" s="342">
        <f>'AM23.Entity Input'!D165</f>
        <v>0</v>
      </c>
      <c r="C225" s="343">
        <f>'AM23.Entity Input'!F165</f>
        <v>0</v>
      </c>
      <c r="D225" s="343">
        <f>'AM23.Entity Input'!G165</f>
        <v>0</v>
      </c>
      <c r="E225" s="343">
        <f>'AM23.Entity Input'!P165</f>
        <v>0</v>
      </c>
      <c r="F225" s="343">
        <f>'AM23.Entity Input'!AD165</f>
        <v>0</v>
      </c>
      <c r="G225" s="343">
        <f>'AM23.Entity Input'!AN165</f>
        <v>0</v>
      </c>
      <c r="H225" s="353" t="str">
        <f>IFERROR( VLOOKUP($D225, 'AM23.Param'!$C$61:$Q$114, COLUMNS('AM23.Param'!$C$60:$G$60), FALSE), "N/A")</f>
        <v>N/A</v>
      </c>
      <c r="I225" s="360" t="str">
        <f>IFERROR( VLOOKUP($D225, 'AM23.Param'!$C$61:$Q$114, COLUMNS('AM23.Param'!$C$60:$H$60), FALSE), "N/A")</f>
        <v>N/A</v>
      </c>
      <c r="J225" s="344" t="str">
        <f t="shared" si="122"/>
        <v>N/A</v>
      </c>
      <c r="K225" s="361" t="str">
        <f t="shared" si="123"/>
        <v>N/A</v>
      </c>
      <c r="L225" s="356" t="str">
        <f>IFERROR( VLOOKUP($D225, 'AM23.Param'!$C$61:$Q$114, COLUMNS('AM23.Param'!$C$60:$I$60), FALSE), "N/A")</f>
        <v>N/A</v>
      </c>
      <c r="M225" s="344" t="str">
        <f t="shared" si="124"/>
        <v>N/A</v>
      </c>
      <c r="N225" s="366" t="str">
        <f t="shared" si="113"/>
        <v>N/A</v>
      </c>
      <c r="O225" s="360" t="str">
        <f>IFERROR( VLOOKUP($D225, 'AM23.Param'!$C$61:$Q$114, COLUMNS('AM23.Param'!$C$60:$J$60), FALSE), "N/A")</f>
        <v>N/A</v>
      </c>
      <c r="P225" s="344" t="str">
        <f t="shared" si="125"/>
        <v>N/A</v>
      </c>
      <c r="Q225" s="361" t="str">
        <f t="shared" si="114"/>
        <v>N/A</v>
      </c>
      <c r="R225" s="356" t="str">
        <f>IFERROR( VLOOKUP($D225, 'AM23.Param'!$C$61:$Q$114, COLUMNS('AM23.Param'!$C$60:$K$60), FALSE), "N/A")</f>
        <v>N/A</v>
      </c>
      <c r="S225" s="344" t="str">
        <f t="shared" si="126"/>
        <v>N/A</v>
      </c>
      <c r="T225" s="366">
        <f t="shared" si="115"/>
        <v>0</v>
      </c>
      <c r="U225" s="360" t="str">
        <f>IFERROR( VLOOKUP($D225, 'AM23.Param'!$C$61:$Q$114, COLUMNS('AM23.Param'!$C$60:$L$60), FALSE), "N/A")</f>
        <v>N/A</v>
      </c>
      <c r="V225" s="344" t="str">
        <f t="shared" si="127"/>
        <v>N/A</v>
      </c>
      <c r="W225" s="361" t="str">
        <f t="shared" si="116"/>
        <v>N/A</v>
      </c>
      <c r="X225" s="356" t="str">
        <f>IFERROR( VLOOKUP($D225, 'AM23.Param'!$C$61:$Q$114, COLUMNS('AM23.Param'!$C$60:$M$60), FALSE), "N/A")</f>
        <v>N/A</v>
      </c>
      <c r="Y225" s="344" t="str">
        <f t="shared" si="128"/>
        <v>N/A</v>
      </c>
      <c r="Z225" s="366">
        <f t="shared" si="117"/>
        <v>0</v>
      </c>
      <c r="AA225" s="360" t="str">
        <f>IFERROR( VLOOKUP($D225, 'AM23.Param'!$C$61:$Q$114, COLUMNS('AM23.Param'!$C$60:$N$60), FALSE), "N/A")</f>
        <v>N/A</v>
      </c>
      <c r="AB225" s="344" t="str">
        <f t="shared" si="129"/>
        <v>N/A</v>
      </c>
      <c r="AC225" s="366" t="str">
        <f t="shared" si="118"/>
        <v>N/A</v>
      </c>
      <c r="AD225" s="360" t="str">
        <f>IFERROR( VLOOKUP($D225, 'AM23.Param'!$C$61:$Q$114, COLUMNS('AM23.Param'!$C$60:$O$60), FALSE), "N/A")</f>
        <v>N/A</v>
      </c>
      <c r="AE225" s="344" t="str">
        <f t="shared" si="130"/>
        <v>N/A</v>
      </c>
      <c r="AF225" s="361" t="str">
        <f t="shared" si="119"/>
        <v>N/A</v>
      </c>
      <c r="AG225" s="356" t="str">
        <f>IFERROR( VLOOKUP($D225, 'AM23.Param'!$C$61:$Q$114, COLUMNS('AM23.Param'!$C$60:$P$60), FALSE), "N/A")</f>
        <v>N/A</v>
      </c>
      <c r="AH225" s="344" t="str">
        <f t="shared" si="131"/>
        <v>N/A</v>
      </c>
      <c r="AI225" s="361" t="str">
        <f t="shared" si="120"/>
        <v>N/A</v>
      </c>
    </row>
    <row r="226" spans="1:35" x14ac:dyDescent="0.2">
      <c r="A226" s="30">
        <f t="shared" si="121"/>
        <v>149</v>
      </c>
      <c r="B226" s="342">
        <f>'AM23.Entity Input'!D166</f>
        <v>0</v>
      </c>
      <c r="C226" s="343">
        <f>'AM23.Entity Input'!F166</f>
        <v>0</v>
      </c>
      <c r="D226" s="343">
        <f>'AM23.Entity Input'!G166</f>
        <v>0</v>
      </c>
      <c r="E226" s="343">
        <f>'AM23.Entity Input'!P166</f>
        <v>0</v>
      </c>
      <c r="F226" s="343">
        <f>'AM23.Entity Input'!AD166</f>
        <v>0</v>
      </c>
      <c r="G226" s="343">
        <f>'AM23.Entity Input'!AN166</f>
        <v>0</v>
      </c>
      <c r="H226" s="353" t="str">
        <f>IFERROR( VLOOKUP($D226, 'AM23.Param'!$C$61:$Q$114, COLUMNS('AM23.Param'!$C$60:$G$60), FALSE), "N/A")</f>
        <v>N/A</v>
      </c>
      <c r="I226" s="360" t="str">
        <f>IFERROR( VLOOKUP($D226, 'AM23.Param'!$C$61:$Q$114, COLUMNS('AM23.Param'!$C$60:$H$60), FALSE), "N/A")</f>
        <v>N/A</v>
      </c>
      <c r="J226" s="344" t="str">
        <f t="shared" si="122"/>
        <v>N/A</v>
      </c>
      <c r="K226" s="361" t="str">
        <f t="shared" si="123"/>
        <v>N/A</v>
      </c>
      <c r="L226" s="356" t="str">
        <f>IFERROR( VLOOKUP($D226, 'AM23.Param'!$C$61:$Q$114, COLUMNS('AM23.Param'!$C$60:$I$60), FALSE), "N/A")</f>
        <v>N/A</v>
      </c>
      <c r="M226" s="344" t="str">
        <f t="shared" si="124"/>
        <v>N/A</v>
      </c>
      <c r="N226" s="366" t="str">
        <f t="shared" si="113"/>
        <v>N/A</v>
      </c>
      <c r="O226" s="360" t="str">
        <f>IFERROR( VLOOKUP($D226, 'AM23.Param'!$C$61:$Q$114, COLUMNS('AM23.Param'!$C$60:$J$60), FALSE), "N/A")</f>
        <v>N/A</v>
      </c>
      <c r="P226" s="344" t="str">
        <f t="shared" si="125"/>
        <v>N/A</v>
      </c>
      <c r="Q226" s="361" t="str">
        <f t="shared" si="114"/>
        <v>N/A</v>
      </c>
      <c r="R226" s="356" t="str">
        <f>IFERROR( VLOOKUP($D226, 'AM23.Param'!$C$61:$Q$114, COLUMNS('AM23.Param'!$C$60:$K$60), FALSE), "N/A")</f>
        <v>N/A</v>
      </c>
      <c r="S226" s="344" t="str">
        <f t="shared" si="126"/>
        <v>N/A</v>
      </c>
      <c r="T226" s="366">
        <f t="shared" si="115"/>
        <v>0</v>
      </c>
      <c r="U226" s="360" t="str">
        <f>IFERROR( VLOOKUP($D226, 'AM23.Param'!$C$61:$Q$114, COLUMNS('AM23.Param'!$C$60:$L$60), FALSE), "N/A")</f>
        <v>N/A</v>
      </c>
      <c r="V226" s="344" t="str">
        <f t="shared" si="127"/>
        <v>N/A</v>
      </c>
      <c r="W226" s="361" t="str">
        <f t="shared" si="116"/>
        <v>N/A</v>
      </c>
      <c r="X226" s="356" t="str">
        <f>IFERROR( VLOOKUP($D226, 'AM23.Param'!$C$61:$Q$114, COLUMNS('AM23.Param'!$C$60:$M$60), FALSE), "N/A")</f>
        <v>N/A</v>
      </c>
      <c r="Y226" s="344" t="str">
        <f t="shared" si="128"/>
        <v>N/A</v>
      </c>
      <c r="Z226" s="366">
        <f t="shared" si="117"/>
        <v>0</v>
      </c>
      <c r="AA226" s="360" t="str">
        <f>IFERROR( VLOOKUP($D226, 'AM23.Param'!$C$61:$Q$114, COLUMNS('AM23.Param'!$C$60:$N$60), FALSE), "N/A")</f>
        <v>N/A</v>
      </c>
      <c r="AB226" s="344" t="str">
        <f t="shared" si="129"/>
        <v>N/A</v>
      </c>
      <c r="AC226" s="366" t="str">
        <f t="shared" si="118"/>
        <v>N/A</v>
      </c>
      <c r="AD226" s="360" t="str">
        <f>IFERROR( VLOOKUP($D226, 'AM23.Param'!$C$61:$Q$114, COLUMNS('AM23.Param'!$C$60:$O$60), FALSE), "N/A")</f>
        <v>N/A</v>
      </c>
      <c r="AE226" s="344" t="str">
        <f t="shared" si="130"/>
        <v>N/A</v>
      </c>
      <c r="AF226" s="361" t="str">
        <f t="shared" si="119"/>
        <v>N/A</v>
      </c>
      <c r="AG226" s="356" t="str">
        <f>IFERROR( VLOOKUP($D226, 'AM23.Param'!$C$61:$Q$114, COLUMNS('AM23.Param'!$C$60:$P$60), FALSE), "N/A")</f>
        <v>N/A</v>
      </c>
      <c r="AH226" s="344" t="str">
        <f t="shared" si="131"/>
        <v>N/A</v>
      </c>
      <c r="AI226" s="361" t="str">
        <f t="shared" si="120"/>
        <v>N/A</v>
      </c>
    </row>
    <row r="227" spans="1:35" x14ac:dyDescent="0.2">
      <c r="A227" s="30">
        <f t="shared" si="121"/>
        <v>150</v>
      </c>
      <c r="B227" s="342">
        <f>'AM23.Entity Input'!D167</f>
        <v>0</v>
      </c>
      <c r="C227" s="343">
        <f>'AM23.Entity Input'!F167</f>
        <v>0</v>
      </c>
      <c r="D227" s="343">
        <f>'AM23.Entity Input'!G167</f>
        <v>0</v>
      </c>
      <c r="E227" s="343">
        <f>'AM23.Entity Input'!P167</f>
        <v>0</v>
      </c>
      <c r="F227" s="343">
        <f>'AM23.Entity Input'!AD167</f>
        <v>0</v>
      </c>
      <c r="G227" s="343">
        <f>'AM23.Entity Input'!AN167</f>
        <v>0</v>
      </c>
      <c r="H227" s="353" t="str">
        <f>IFERROR( VLOOKUP($D227, 'AM23.Param'!$C$61:$Q$114, COLUMNS('AM23.Param'!$C$60:$G$60), FALSE), "N/A")</f>
        <v>N/A</v>
      </c>
      <c r="I227" s="360" t="str">
        <f>IFERROR( VLOOKUP($D227, 'AM23.Param'!$C$61:$Q$114, COLUMNS('AM23.Param'!$C$60:$H$60), FALSE), "N/A")</f>
        <v>N/A</v>
      </c>
      <c r="J227" s="344" t="str">
        <f t="shared" si="122"/>
        <v>N/A</v>
      </c>
      <c r="K227" s="361" t="str">
        <f t="shared" si="123"/>
        <v>N/A</v>
      </c>
      <c r="L227" s="356" t="str">
        <f>IFERROR( VLOOKUP($D227, 'AM23.Param'!$C$61:$Q$114, COLUMNS('AM23.Param'!$C$60:$I$60), FALSE), "N/A")</f>
        <v>N/A</v>
      </c>
      <c r="M227" s="344" t="str">
        <f t="shared" si="124"/>
        <v>N/A</v>
      </c>
      <c r="N227" s="366" t="str">
        <f t="shared" si="113"/>
        <v>N/A</v>
      </c>
      <c r="O227" s="360" t="str">
        <f>IFERROR( VLOOKUP($D227, 'AM23.Param'!$C$61:$Q$114, COLUMNS('AM23.Param'!$C$60:$J$60), FALSE), "N/A")</f>
        <v>N/A</v>
      </c>
      <c r="P227" s="344" t="str">
        <f t="shared" si="125"/>
        <v>N/A</v>
      </c>
      <c r="Q227" s="361" t="str">
        <f t="shared" si="114"/>
        <v>N/A</v>
      </c>
      <c r="R227" s="356" t="str">
        <f>IFERROR( VLOOKUP($D227, 'AM23.Param'!$C$61:$Q$114, COLUMNS('AM23.Param'!$C$60:$K$60), FALSE), "N/A")</f>
        <v>N/A</v>
      </c>
      <c r="S227" s="344" t="str">
        <f t="shared" si="126"/>
        <v>N/A</v>
      </c>
      <c r="T227" s="366">
        <f t="shared" si="115"/>
        <v>0</v>
      </c>
      <c r="U227" s="360" t="str">
        <f>IFERROR( VLOOKUP($D227, 'AM23.Param'!$C$61:$Q$114, COLUMNS('AM23.Param'!$C$60:$L$60), FALSE), "N/A")</f>
        <v>N/A</v>
      </c>
      <c r="V227" s="344" t="str">
        <f t="shared" si="127"/>
        <v>N/A</v>
      </c>
      <c r="W227" s="361" t="str">
        <f t="shared" si="116"/>
        <v>N/A</v>
      </c>
      <c r="X227" s="356" t="str">
        <f>IFERROR( VLOOKUP($D227, 'AM23.Param'!$C$61:$Q$114, COLUMNS('AM23.Param'!$C$60:$M$60), FALSE), "N/A")</f>
        <v>N/A</v>
      </c>
      <c r="Y227" s="344" t="str">
        <f t="shared" si="128"/>
        <v>N/A</v>
      </c>
      <c r="Z227" s="366">
        <f t="shared" si="117"/>
        <v>0</v>
      </c>
      <c r="AA227" s="360" t="str">
        <f>IFERROR( VLOOKUP($D227, 'AM23.Param'!$C$61:$Q$114, COLUMNS('AM23.Param'!$C$60:$N$60), FALSE), "N/A")</f>
        <v>N/A</v>
      </c>
      <c r="AB227" s="344" t="str">
        <f t="shared" si="129"/>
        <v>N/A</v>
      </c>
      <c r="AC227" s="366" t="str">
        <f t="shared" si="118"/>
        <v>N/A</v>
      </c>
      <c r="AD227" s="360" t="str">
        <f>IFERROR( VLOOKUP($D227, 'AM23.Param'!$C$61:$Q$114, COLUMNS('AM23.Param'!$C$60:$O$60), FALSE), "N/A")</f>
        <v>N/A</v>
      </c>
      <c r="AE227" s="344" t="str">
        <f t="shared" si="130"/>
        <v>N/A</v>
      </c>
      <c r="AF227" s="361" t="str">
        <f t="shared" si="119"/>
        <v>N/A</v>
      </c>
      <c r="AG227" s="356" t="str">
        <f>IFERROR( VLOOKUP($D227, 'AM23.Param'!$C$61:$Q$114, COLUMNS('AM23.Param'!$C$60:$P$60), FALSE), "N/A")</f>
        <v>N/A</v>
      </c>
      <c r="AH227" s="344" t="str">
        <f t="shared" si="131"/>
        <v>N/A</v>
      </c>
      <c r="AI227" s="361" t="str">
        <f t="shared" si="120"/>
        <v>N/A</v>
      </c>
    </row>
    <row r="228" spans="1:35" x14ac:dyDescent="0.2">
      <c r="A228" s="30">
        <f t="shared" si="121"/>
        <v>151</v>
      </c>
      <c r="B228" s="342">
        <f>'AM23.Entity Input'!D168</f>
        <v>0</v>
      </c>
      <c r="C228" s="343">
        <f>'AM23.Entity Input'!F168</f>
        <v>0</v>
      </c>
      <c r="D228" s="343">
        <f>'AM23.Entity Input'!G168</f>
        <v>0</v>
      </c>
      <c r="E228" s="343">
        <f>'AM23.Entity Input'!P168</f>
        <v>0</v>
      </c>
      <c r="F228" s="343">
        <f>'AM23.Entity Input'!AD168</f>
        <v>0</v>
      </c>
      <c r="G228" s="343">
        <f>'AM23.Entity Input'!AN168</f>
        <v>0</v>
      </c>
      <c r="H228" s="353" t="str">
        <f>IFERROR( VLOOKUP($D228, 'AM23.Param'!$C$61:$Q$114, COLUMNS('AM23.Param'!$C$60:$G$60), FALSE), "N/A")</f>
        <v>N/A</v>
      </c>
      <c r="I228" s="360" t="str">
        <f>IFERROR( VLOOKUP($D228, 'AM23.Param'!$C$61:$Q$114, COLUMNS('AM23.Param'!$C$60:$H$60), FALSE), "N/A")</f>
        <v>N/A</v>
      </c>
      <c r="J228" s="344" t="str">
        <f t="shared" si="122"/>
        <v>N/A</v>
      </c>
      <c r="K228" s="361" t="str">
        <f t="shared" si="123"/>
        <v>N/A</v>
      </c>
      <c r="L228" s="356" t="str">
        <f>IFERROR( VLOOKUP($D228, 'AM23.Param'!$C$61:$Q$114, COLUMNS('AM23.Param'!$C$60:$I$60), FALSE), "N/A")</f>
        <v>N/A</v>
      </c>
      <c r="M228" s="344" t="str">
        <f t="shared" si="124"/>
        <v>N/A</v>
      </c>
      <c r="N228" s="366" t="str">
        <f t="shared" si="113"/>
        <v>N/A</v>
      </c>
      <c r="O228" s="360" t="str">
        <f>IFERROR( VLOOKUP($D228, 'AM23.Param'!$C$61:$Q$114, COLUMNS('AM23.Param'!$C$60:$J$60), FALSE), "N/A")</f>
        <v>N/A</v>
      </c>
      <c r="P228" s="344" t="str">
        <f t="shared" si="125"/>
        <v>N/A</v>
      </c>
      <c r="Q228" s="361" t="str">
        <f t="shared" si="114"/>
        <v>N/A</v>
      </c>
      <c r="R228" s="356" t="str">
        <f>IFERROR( VLOOKUP($D228, 'AM23.Param'!$C$61:$Q$114, COLUMNS('AM23.Param'!$C$60:$K$60), FALSE), "N/A")</f>
        <v>N/A</v>
      </c>
      <c r="S228" s="344" t="str">
        <f t="shared" si="126"/>
        <v>N/A</v>
      </c>
      <c r="T228" s="366">
        <f t="shared" si="115"/>
        <v>0</v>
      </c>
      <c r="U228" s="360" t="str">
        <f>IFERROR( VLOOKUP($D228, 'AM23.Param'!$C$61:$Q$114, COLUMNS('AM23.Param'!$C$60:$L$60), FALSE), "N/A")</f>
        <v>N/A</v>
      </c>
      <c r="V228" s="344" t="str">
        <f t="shared" si="127"/>
        <v>N/A</v>
      </c>
      <c r="W228" s="361" t="str">
        <f t="shared" si="116"/>
        <v>N/A</v>
      </c>
      <c r="X228" s="356" t="str">
        <f>IFERROR( VLOOKUP($D228, 'AM23.Param'!$C$61:$Q$114, COLUMNS('AM23.Param'!$C$60:$M$60), FALSE), "N/A")</f>
        <v>N/A</v>
      </c>
      <c r="Y228" s="344" t="str">
        <f t="shared" si="128"/>
        <v>N/A</v>
      </c>
      <c r="Z228" s="366">
        <f t="shared" si="117"/>
        <v>0</v>
      </c>
      <c r="AA228" s="360" t="str">
        <f>IFERROR( VLOOKUP($D228, 'AM23.Param'!$C$61:$Q$114, COLUMNS('AM23.Param'!$C$60:$N$60), FALSE), "N/A")</f>
        <v>N/A</v>
      </c>
      <c r="AB228" s="344" t="str">
        <f t="shared" si="129"/>
        <v>N/A</v>
      </c>
      <c r="AC228" s="366" t="str">
        <f t="shared" si="118"/>
        <v>N/A</v>
      </c>
      <c r="AD228" s="360" t="str">
        <f>IFERROR( VLOOKUP($D228, 'AM23.Param'!$C$61:$Q$114, COLUMNS('AM23.Param'!$C$60:$O$60), FALSE), "N/A")</f>
        <v>N/A</v>
      </c>
      <c r="AE228" s="344" t="str">
        <f t="shared" si="130"/>
        <v>N/A</v>
      </c>
      <c r="AF228" s="361" t="str">
        <f t="shared" si="119"/>
        <v>N/A</v>
      </c>
      <c r="AG228" s="356" t="str">
        <f>IFERROR( VLOOKUP($D228, 'AM23.Param'!$C$61:$Q$114, COLUMNS('AM23.Param'!$C$60:$P$60), FALSE), "N/A")</f>
        <v>N/A</v>
      </c>
      <c r="AH228" s="344" t="str">
        <f t="shared" si="131"/>
        <v>N/A</v>
      </c>
      <c r="AI228" s="361" t="str">
        <f t="shared" si="120"/>
        <v>N/A</v>
      </c>
    </row>
    <row r="229" spans="1:35" x14ac:dyDescent="0.2">
      <c r="A229" s="30">
        <f t="shared" si="121"/>
        <v>152</v>
      </c>
      <c r="B229" s="342">
        <f>'AM23.Entity Input'!D169</f>
        <v>0</v>
      </c>
      <c r="C229" s="343">
        <f>'AM23.Entity Input'!F169</f>
        <v>0</v>
      </c>
      <c r="D229" s="343">
        <f>'AM23.Entity Input'!G169</f>
        <v>0</v>
      </c>
      <c r="E229" s="343">
        <f>'AM23.Entity Input'!P169</f>
        <v>0</v>
      </c>
      <c r="F229" s="343">
        <f>'AM23.Entity Input'!AD169</f>
        <v>0</v>
      </c>
      <c r="G229" s="343">
        <f>'AM23.Entity Input'!AN169</f>
        <v>0</v>
      </c>
      <c r="H229" s="353" t="str">
        <f>IFERROR( VLOOKUP($D229, 'AM23.Param'!$C$61:$Q$114, COLUMNS('AM23.Param'!$C$60:$G$60), FALSE), "N/A")</f>
        <v>N/A</v>
      </c>
      <c r="I229" s="360" t="str">
        <f>IFERROR( VLOOKUP($D229, 'AM23.Param'!$C$61:$Q$114, COLUMNS('AM23.Param'!$C$60:$H$60), FALSE), "N/A")</f>
        <v>N/A</v>
      </c>
      <c r="J229" s="344" t="str">
        <f t="shared" si="122"/>
        <v>N/A</v>
      </c>
      <c r="K229" s="361" t="str">
        <f t="shared" si="123"/>
        <v>N/A</v>
      </c>
      <c r="L229" s="356" t="str">
        <f>IFERROR( VLOOKUP($D229, 'AM23.Param'!$C$61:$Q$114, COLUMNS('AM23.Param'!$C$60:$I$60), FALSE), "N/A")</f>
        <v>N/A</v>
      </c>
      <c r="M229" s="344" t="str">
        <f t="shared" si="124"/>
        <v>N/A</v>
      </c>
      <c r="N229" s="366" t="str">
        <f t="shared" si="113"/>
        <v>N/A</v>
      </c>
      <c r="O229" s="360" t="str">
        <f>IFERROR( VLOOKUP($D229, 'AM23.Param'!$C$61:$Q$114, COLUMNS('AM23.Param'!$C$60:$J$60), FALSE), "N/A")</f>
        <v>N/A</v>
      </c>
      <c r="P229" s="344" t="str">
        <f t="shared" si="125"/>
        <v>N/A</v>
      </c>
      <c r="Q229" s="361" t="str">
        <f t="shared" si="114"/>
        <v>N/A</v>
      </c>
      <c r="R229" s="356" t="str">
        <f>IFERROR( VLOOKUP($D229, 'AM23.Param'!$C$61:$Q$114, COLUMNS('AM23.Param'!$C$60:$K$60), FALSE), "N/A")</f>
        <v>N/A</v>
      </c>
      <c r="S229" s="344" t="str">
        <f t="shared" si="126"/>
        <v>N/A</v>
      </c>
      <c r="T229" s="366">
        <f t="shared" si="115"/>
        <v>0</v>
      </c>
      <c r="U229" s="360" t="str">
        <f>IFERROR( VLOOKUP($D229, 'AM23.Param'!$C$61:$Q$114, COLUMNS('AM23.Param'!$C$60:$L$60), FALSE), "N/A")</f>
        <v>N/A</v>
      </c>
      <c r="V229" s="344" t="str">
        <f t="shared" si="127"/>
        <v>N/A</v>
      </c>
      <c r="W229" s="361" t="str">
        <f t="shared" si="116"/>
        <v>N/A</v>
      </c>
      <c r="X229" s="356" t="str">
        <f>IFERROR( VLOOKUP($D229, 'AM23.Param'!$C$61:$Q$114, COLUMNS('AM23.Param'!$C$60:$M$60), FALSE), "N/A")</f>
        <v>N/A</v>
      </c>
      <c r="Y229" s="344" t="str">
        <f t="shared" si="128"/>
        <v>N/A</v>
      </c>
      <c r="Z229" s="366">
        <f t="shared" si="117"/>
        <v>0</v>
      </c>
      <c r="AA229" s="360" t="str">
        <f>IFERROR( VLOOKUP($D229, 'AM23.Param'!$C$61:$Q$114, COLUMNS('AM23.Param'!$C$60:$N$60), FALSE), "N/A")</f>
        <v>N/A</v>
      </c>
      <c r="AB229" s="344" t="str">
        <f t="shared" si="129"/>
        <v>N/A</v>
      </c>
      <c r="AC229" s="366" t="str">
        <f t="shared" si="118"/>
        <v>N/A</v>
      </c>
      <c r="AD229" s="360" t="str">
        <f>IFERROR( VLOOKUP($D229, 'AM23.Param'!$C$61:$Q$114, COLUMNS('AM23.Param'!$C$60:$O$60), FALSE), "N/A")</f>
        <v>N/A</v>
      </c>
      <c r="AE229" s="344" t="str">
        <f t="shared" si="130"/>
        <v>N/A</v>
      </c>
      <c r="AF229" s="361" t="str">
        <f t="shared" si="119"/>
        <v>N/A</v>
      </c>
      <c r="AG229" s="356" t="str">
        <f>IFERROR( VLOOKUP($D229, 'AM23.Param'!$C$61:$Q$114, COLUMNS('AM23.Param'!$C$60:$P$60), FALSE), "N/A")</f>
        <v>N/A</v>
      </c>
      <c r="AH229" s="344" t="str">
        <f t="shared" si="131"/>
        <v>N/A</v>
      </c>
      <c r="AI229" s="361" t="str">
        <f t="shared" si="120"/>
        <v>N/A</v>
      </c>
    </row>
    <row r="230" spans="1:35" x14ac:dyDescent="0.2">
      <c r="A230" s="30">
        <f t="shared" si="121"/>
        <v>153</v>
      </c>
      <c r="B230" s="342">
        <f>'AM23.Entity Input'!D170</f>
        <v>0</v>
      </c>
      <c r="C230" s="343">
        <f>'AM23.Entity Input'!F170</f>
        <v>0</v>
      </c>
      <c r="D230" s="343">
        <f>'AM23.Entity Input'!G170</f>
        <v>0</v>
      </c>
      <c r="E230" s="343">
        <f>'AM23.Entity Input'!P170</f>
        <v>0</v>
      </c>
      <c r="F230" s="343">
        <f>'AM23.Entity Input'!AD170</f>
        <v>0</v>
      </c>
      <c r="G230" s="343">
        <f>'AM23.Entity Input'!AN170</f>
        <v>0</v>
      </c>
      <c r="H230" s="353" t="str">
        <f>IFERROR( VLOOKUP($D230, 'AM23.Param'!$C$61:$Q$114, COLUMNS('AM23.Param'!$C$60:$G$60), FALSE), "N/A")</f>
        <v>N/A</v>
      </c>
      <c r="I230" s="360" t="str">
        <f>IFERROR( VLOOKUP($D230, 'AM23.Param'!$C$61:$Q$114, COLUMNS('AM23.Param'!$C$60:$H$60), FALSE), "N/A")</f>
        <v>N/A</v>
      </c>
      <c r="J230" s="344" t="str">
        <f t="shared" si="122"/>
        <v>N/A</v>
      </c>
      <c r="K230" s="361" t="str">
        <f t="shared" si="123"/>
        <v>N/A</v>
      </c>
      <c r="L230" s="356" t="str">
        <f>IFERROR( VLOOKUP($D230, 'AM23.Param'!$C$61:$Q$114, COLUMNS('AM23.Param'!$C$60:$I$60), FALSE), "N/A")</f>
        <v>N/A</v>
      </c>
      <c r="M230" s="344" t="str">
        <f t="shared" si="124"/>
        <v>N/A</v>
      </c>
      <c r="N230" s="366" t="str">
        <f t="shared" si="113"/>
        <v>N/A</v>
      </c>
      <c r="O230" s="360" t="str">
        <f>IFERROR( VLOOKUP($D230, 'AM23.Param'!$C$61:$Q$114, COLUMNS('AM23.Param'!$C$60:$J$60), FALSE), "N/A")</f>
        <v>N/A</v>
      </c>
      <c r="P230" s="344" t="str">
        <f t="shared" si="125"/>
        <v>N/A</v>
      </c>
      <c r="Q230" s="361" t="str">
        <f t="shared" si="114"/>
        <v>N/A</v>
      </c>
      <c r="R230" s="356" t="str">
        <f>IFERROR( VLOOKUP($D230, 'AM23.Param'!$C$61:$Q$114, COLUMNS('AM23.Param'!$C$60:$K$60), FALSE), "N/A")</f>
        <v>N/A</v>
      </c>
      <c r="S230" s="344" t="str">
        <f t="shared" si="126"/>
        <v>N/A</v>
      </c>
      <c r="T230" s="366">
        <f t="shared" si="115"/>
        <v>0</v>
      </c>
      <c r="U230" s="360" t="str">
        <f>IFERROR( VLOOKUP($D230, 'AM23.Param'!$C$61:$Q$114, COLUMNS('AM23.Param'!$C$60:$L$60), FALSE), "N/A")</f>
        <v>N/A</v>
      </c>
      <c r="V230" s="344" t="str">
        <f t="shared" si="127"/>
        <v>N/A</v>
      </c>
      <c r="W230" s="361" t="str">
        <f t="shared" si="116"/>
        <v>N/A</v>
      </c>
      <c r="X230" s="356" t="str">
        <f>IFERROR( VLOOKUP($D230, 'AM23.Param'!$C$61:$Q$114, COLUMNS('AM23.Param'!$C$60:$M$60), FALSE), "N/A")</f>
        <v>N/A</v>
      </c>
      <c r="Y230" s="344" t="str">
        <f t="shared" si="128"/>
        <v>N/A</v>
      </c>
      <c r="Z230" s="366">
        <f t="shared" si="117"/>
        <v>0</v>
      </c>
      <c r="AA230" s="360" t="str">
        <f>IFERROR( VLOOKUP($D230, 'AM23.Param'!$C$61:$Q$114, COLUMNS('AM23.Param'!$C$60:$N$60), FALSE), "N/A")</f>
        <v>N/A</v>
      </c>
      <c r="AB230" s="344" t="str">
        <f t="shared" si="129"/>
        <v>N/A</v>
      </c>
      <c r="AC230" s="366" t="str">
        <f t="shared" si="118"/>
        <v>N/A</v>
      </c>
      <c r="AD230" s="360" t="str">
        <f>IFERROR( VLOOKUP($D230, 'AM23.Param'!$C$61:$Q$114, COLUMNS('AM23.Param'!$C$60:$O$60), FALSE), "N/A")</f>
        <v>N/A</v>
      </c>
      <c r="AE230" s="344" t="str">
        <f t="shared" si="130"/>
        <v>N/A</v>
      </c>
      <c r="AF230" s="361" t="str">
        <f t="shared" si="119"/>
        <v>N/A</v>
      </c>
      <c r="AG230" s="356" t="str">
        <f>IFERROR( VLOOKUP($D230, 'AM23.Param'!$C$61:$Q$114, COLUMNS('AM23.Param'!$C$60:$P$60), FALSE), "N/A")</f>
        <v>N/A</v>
      </c>
      <c r="AH230" s="344" t="str">
        <f t="shared" si="131"/>
        <v>N/A</v>
      </c>
      <c r="AI230" s="361" t="str">
        <f t="shared" si="120"/>
        <v>N/A</v>
      </c>
    </row>
    <row r="231" spans="1:35" x14ac:dyDescent="0.2">
      <c r="A231" s="30">
        <f t="shared" si="121"/>
        <v>154</v>
      </c>
      <c r="B231" s="342">
        <f>'AM23.Entity Input'!D171</f>
        <v>0</v>
      </c>
      <c r="C231" s="343">
        <f>'AM23.Entity Input'!F171</f>
        <v>0</v>
      </c>
      <c r="D231" s="343">
        <f>'AM23.Entity Input'!G171</f>
        <v>0</v>
      </c>
      <c r="E231" s="343">
        <f>'AM23.Entity Input'!P171</f>
        <v>0</v>
      </c>
      <c r="F231" s="343">
        <f>'AM23.Entity Input'!AD171</f>
        <v>0</v>
      </c>
      <c r="G231" s="343">
        <f>'AM23.Entity Input'!AN171</f>
        <v>0</v>
      </c>
      <c r="H231" s="353" t="str">
        <f>IFERROR( VLOOKUP($D231, 'AM23.Param'!$C$61:$Q$114, COLUMNS('AM23.Param'!$C$60:$G$60), FALSE), "N/A")</f>
        <v>N/A</v>
      </c>
      <c r="I231" s="360" t="str">
        <f>IFERROR( VLOOKUP($D231, 'AM23.Param'!$C$61:$Q$114, COLUMNS('AM23.Param'!$C$60:$H$60), FALSE), "N/A")</f>
        <v>N/A</v>
      </c>
      <c r="J231" s="344" t="str">
        <f t="shared" si="122"/>
        <v>N/A</v>
      </c>
      <c r="K231" s="361" t="str">
        <f t="shared" si="123"/>
        <v>N/A</v>
      </c>
      <c r="L231" s="356" t="str">
        <f>IFERROR( VLOOKUP($D231, 'AM23.Param'!$C$61:$Q$114, COLUMNS('AM23.Param'!$C$60:$I$60), FALSE), "N/A")</f>
        <v>N/A</v>
      </c>
      <c r="M231" s="344" t="str">
        <f t="shared" si="124"/>
        <v>N/A</v>
      </c>
      <c r="N231" s="366" t="str">
        <f t="shared" si="113"/>
        <v>N/A</v>
      </c>
      <c r="O231" s="360" t="str">
        <f>IFERROR( VLOOKUP($D231, 'AM23.Param'!$C$61:$Q$114, COLUMNS('AM23.Param'!$C$60:$J$60), FALSE), "N/A")</f>
        <v>N/A</v>
      </c>
      <c r="P231" s="344" t="str">
        <f t="shared" si="125"/>
        <v>N/A</v>
      </c>
      <c r="Q231" s="361" t="str">
        <f t="shared" si="114"/>
        <v>N/A</v>
      </c>
      <c r="R231" s="356" t="str">
        <f>IFERROR( VLOOKUP($D231, 'AM23.Param'!$C$61:$Q$114, COLUMNS('AM23.Param'!$C$60:$K$60), FALSE), "N/A")</f>
        <v>N/A</v>
      </c>
      <c r="S231" s="344" t="str">
        <f t="shared" si="126"/>
        <v>N/A</v>
      </c>
      <c r="T231" s="366">
        <f t="shared" si="115"/>
        <v>0</v>
      </c>
      <c r="U231" s="360" t="str">
        <f>IFERROR( VLOOKUP($D231, 'AM23.Param'!$C$61:$Q$114, COLUMNS('AM23.Param'!$C$60:$L$60), FALSE), "N/A")</f>
        <v>N/A</v>
      </c>
      <c r="V231" s="344" t="str">
        <f t="shared" si="127"/>
        <v>N/A</v>
      </c>
      <c r="W231" s="361" t="str">
        <f t="shared" si="116"/>
        <v>N/A</v>
      </c>
      <c r="X231" s="356" t="str">
        <f>IFERROR( VLOOKUP($D231, 'AM23.Param'!$C$61:$Q$114, COLUMNS('AM23.Param'!$C$60:$M$60), FALSE), "N/A")</f>
        <v>N/A</v>
      </c>
      <c r="Y231" s="344" t="str">
        <f t="shared" si="128"/>
        <v>N/A</v>
      </c>
      <c r="Z231" s="366">
        <f t="shared" si="117"/>
        <v>0</v>
      </c>
      <c r="AA231" s="360" t="str">
        <f>IFERROR( VLOOKUP($D231, 'AM23.Param'!$C$61:$Q$114, COLUMNS('AM23.Param'!$C$60:$N$60), FALSE), "N/A")</f>
        <v>N/A</v>
      </c>
      <c r="AB231" s="344" t="str">
        <f t="shared" si="129"/>
        <v>N/A</v>
      </c>
      <c r="AC231" s="366" t="str">
        <f t="shared" si="118"/>
        <v>N/A</v>
      </c>
      <c r="AD231" s="360" t="str">
        <f>IFERROR( VLOOKUP($D231, 'AM23.Param'!$C$61:$Q$114, COLUMNS('AM23.Param'!$C$60:$O$60), FALSE), "N/A")</f>
        <v>N/A</v>
      </c>
      <c r="AE231" s="344" t="str">
        <f t="shared" si="130"/>
        <v>N/A</v>
      </c>
      <c r="AF231" s="361" t="str">
        <f t="shared" si="119"/>
        <v>N/A</v>
      </c>
      <c r="AG231" s="356" t="str">
        <f>IFERROR( VLOOKUP($D231, 'AM23.Param'!$C$61:$Q$114, COLUMNS('AM23.Param'!$C$60:$P$60), FALSE), "N/A")</f>
        <v>N/A</v>
      </c>
      <c r="AH231" s="344" t="str">
        <f t="shared" si="131"/>
        <v>N/A</v>
      </c>
      <c r="AI231" s="361" t="str">
        <f t="shared" si="120"/>
        <v>N/A</v>
      </c>
    </row>
    <row r="232" spans="1:35" x14ac:dyDescent="0.2">
      <c r="A232" s="30">
        <f t="shared" si="121"/>
        <v>155</v>
      </c>
      <c r="B232" s="342">
        <f>'AM23.Entity Input'!D172</f>
        <v>0</v>
      </c>
      <c r="C232" s="343">
        <f>'AM23.Entity Input'!F172</f>
        <v>0</v>
      </c>
      <c r="D232" s="343">
        <f>'AM23.Entity Input'!G172</f>
        <v>0</v>
      </c>
      <c r="E232" s="343">
        <f>'AM23.Entity Input'!P172</f>
        <v>0</v>
      </c>
      <c r="F232" s="343">
        <f>'AM23.Entity Input'!AD172</f>
        <v>0</v>
      </c>
      <c r="G232" s="343">
        <f>'AM23.Entity Input'!AN172</f>
        <v>0</v>
      </c>
      <c r="H232" s="353" t="str">
        <f>IFERROR( VLOOKUP($D232, 'AM23.Param'!$C$61:$Q$114, COLUMNS('AM23.Param'!$C$60:$G$60), FALSE), "N/A")</f>
        <v>N/A</v>
      </c>
      <c r="I232" s="360" t="str">
        <f>IFERROR( VLOOKUP($D232, 'AM23.Param'!$C$61:$Q$114, COLUMNS('AM23.Param'!$C$60:$H$60), FALSE), "N/A")</f>
        <v>N/A</v>
      </c>
      <c r="J232" s="344" t="str">
        <f t="shared" si="122"/>
        <v>N/A</v>
      </c>
      <c r="K232" s="361" t="str">
        <f t="shared" si="123"/>
        <v>N/A</v>
      </c>
      <c r="L232" s="356" t="str">
        <f>IFERROR( VLOOKUP($D232, 'AM23.Param'!$C$61:$Q$114, COLUMNS('AM23.Param'!$C$60:$I$60), FALSE), "N/A")</f>
        <v>N/A</v>
      </c>
      <c r="M232" s="344" t="str">
        <f t="shared" si="124"/>
        <v>N/A</v>
      </c>
      <c r="N232" s="366" t="str">
        <f t="shared" si="113"/>
        <v>N/A</v>
      </c>
      <c r="O232" s="360" t="str">
        <f>IFERROR( VLOOKUP($D232, 'AM23.Param'!$C$61:$Q$114, COLUMNS('AM23.Param'!$C$60:$J$60), FALSE), "N/A")</f>
        <v>N/A</v>
      </c>
      <c r="P232" s="344" t="str">
        <f t="shared" si="125"/>
        <v>N/A</v>
      </c>
      <c r="Q232" s="361" t="str">
        <f t="shared" si="114"/>
        <v>N/A</v>
      </c>
      <c r="R232" s="356" t="str">
        <f>IFERROR( VLOOKUP($D232, 'AM23.Param'!$C$61:$Q$114, COLUMNS('AM23.Param'!$C$60:$K$60), FALSE), "N/A")</f>
        <v>N/A</v>
      </c>
      <c r="S232" s="344" t="str">
        <f t="shared" si="126"/>
        <v>N/A</v>
      </c>
      <c r="T232" s="366">
        <f t="shared" si="115"/>
        <v>0</v>
      </c>
      <c r="U232" s="360" t="str">
        <f>IFERROR( VLOOKUP($D232, 'AM23.Param'!$C$61:$Q$114, COLUMNS('AM23.Param'!$C$60:$L$60), FALSE), "N/A")</f>
        <v>N/A</v>
      </c>
      <c r="V232" s="344" t="str">
        <f t="shared" si="127"/>
        <v>N/A</v>
      </c>
      <c r="W232" s="361" t="str">
        <f t="shared" si="116"/>
        <v>N/A</v>
      </c>
      <c r="X232" s="356" t="str">
        <f>IFERROR( VLOOKUP($D232, 'AM23.Param'!$C$61:$Q$114, COLUMNS('AM23.Param'!$C$60:$M$60), FALSE), "N/A")</f>
        <v>N/A</v>
      </c>
      <c r="Y232" s="344" t="str">
        <f t="shared" si="128"/>
        <v>N/A</v>
      </c>
      <c r="Z232" s="366">
        <f t="shared" si="117"/>
        <v>0</v>
      </c>
      <c r="AA232" s="360" t="str">
        <f>IFERROR( VLOOKUP($D232, 'AM23.Param'!$C$61:$Q$114, COLUMNS('AM23.Param'!$C$60:$N$60), FALSE), "N/A")</f>
        <v>N/A</v>
      </c>
      <c r="AB232" s="344" t="str">
        <f t="shared" si="129"/>
        <v>N/A</v>
      </c>
      <c r="AC232" s="366" t="str">
        <f t="shared" si="118"/>
        <v>N/A</v>
      </c>
      <c r="AD232" s="360" t="str">
        <f>IFERROR( VLOOKUP($D232, 'AM23.Param'!$C$61:$Q$114, COLUMNS('AM23.Param'!$C$60:$O$60), FALSE), "N/A")</f>
        <v>N/A</v>
      </c>
      <c r="AE232" s="344" t="str">
        <f t="shared" si="130"/>
        <v>N/A</v>
      </c>
      <c r="AF232" s="361" t="str">
        <f t="shared" si="119"/>
        <v>N/A</v>
      </c>
      <c r="AG232" s="356" t="str">
        <f>IFERROR( VLOOKUP($D232, 'AM23.Param'!$C$61:$Q$114, COLUMNS('AM23.Param'!$C$60:$P$60), FALSE), "N/A")</f>
        <v>N/A</v>
      </c>
      <c r="AH232" s="344" t="str">
        <f t="shared" si="131"/>
        <v>N/A</v>
      </c>
      <c r="AI232" s="361" t="str">
        <f t="shared" si="120"/>
        <v>N/A</v>
      </c>
    </row>
    <row r="233" spans="1:35" x14ac:dyDescent="0.2">
      <c r="A233" s="30">
        <f t="shared" si="121"/>
        <v>156</v>
      </c>
      <c r="B233" s="342">
        <f>'AM23.Entity Input'!D173</f>
        <v>0</v>
      </c>
      <c r="C233" s="343">
        <f>'AM23.Entity Input'!F173</f>
        <v>0</v>
      </c>
      <c r="D233" s="343">
        <f>'AM23.Entity Input'!G173</f>
        <v>0</v>
      </c>
      <c r="E233" s="343">
        <f>'AM23.Entity Input'!P173</f>
        <v>0</v>
      </c>
      <c r="F233" s="343">
        <f>'AM23.Entity Input'!AD173</f>
        <v>0</v>
      </c>
      <c r="G233" s="343">
        <f>'AM23.Entity Input'!AN173</f>
        <v>0</v>
      </c>
      <c r="H233" s="353" t="str">
        <f>IFERROR( VLOOKUP($D233, 'AM23.Param'!$C$61:$Q$114, COLUMNS('AM23.Param'!$C$60:$G$60), FALSE), "N/A")</f>
        <v>N/A</v>
      </c>
      <c r="I233" s="360" t="str">
        <f>IFERROR( VLOOKUP($D233, 'AM23.Param'!$C$61:$Q$114, COLUMNS('AM23.Param'!$C$60:$H$60), FALSE), "N/A")</f>
        <v>N/A</v>
      </c>
      <c r="J233" s="344" t="str">
        <f t="shared" si="122"/>
        <v>N/A</v>
      </c>
      <c r="K233" s="361" t="str">
        <f t="shared" si="123"/>
        <v>N/A</v>
      </c>
      <c r="L233" s="356" t="str">
        <f>IFERROR( VLOOKUP($D233, 'AM23.Param'!$C$61:$Q$114, COLUMNS('AM23.Param'!$C$60:$I$60), FALSE), "N/A")</f>
        <v>N/A</v>
      </c>
      <c r="M233" s="344" t="str">
        <f t="shared" si="124"/>
        <v>N/A</v>
      </c>
      <c r="N233" s="366" t="str">
        <f t="shared" si="113"/>
        <v>N/A</v>
      </c>
      <c r="O233" s="360" t="str">
        <f>IFERROR( VLOOKUP($D233, 'AM23.Param'!$C$61:$Q$114, COLUMNS('AM23.Param'!$C$60:$J$60), FALSE), "N/A")</f>
        <v>N/A</v>
      </c>
      <c r="P233" s="344" t="str">
        <f t="shared" si="125"/>
        <v>N/A</v>
      </c>
      <c r="Q233" s="361" t="str">
        <f t="shared" si="114"/>
        <v>N/A</v>
      </c>
      <c r="R233" s="356" t="str">
        <f>IFERROR( VLOOKUP($D233, 'AM23.Param'!$C$61:$Q$114, COLUMNS('AM23.Param'!$C$60:$K$60), FALSE), "N/A")</f>
        <v>N/A</v>
      </c>
      <c r="S233" s="344" t="str">
        <f t="shared" si="126"/>
        <v>N/A</v>
      </c>
      <c r="T233" s="366">
        <f t="shared" si="115"/>
        <v>0</v>
      </c>
      <c r="U233" s="360" t="str">
        <f>IFERROR( VLOOKUP($D233, 'AM23.Param'!$C$61:$Q$114, COLUMNS('AM23.Param'!$C$60:$L$60), FALSE), "N/A")</f>
        <v>N/A</v>
      </c>
      <c r="V233" s="344" t="str">
        <f t="shared" si="127"/>
        <v>N/A</v>
      </c>
      <c r="W233" s="361" t="str">
        <f t="shared" si="116"/>
        <v>N/A</v>
      </c>
      <c r="X233" s="356" t="str">
        <f>IFERROR( VLOOKUP($D233, 'AM23.Param'!$C$61:$Q$114, COLUMNS('AM23.Param'!$C$60:$M$60), FALSE), "N/A")</f>
        <v>N/A</v>
      </c>
      <c r="Y233" s="344" t="str">
        <f t="shared" si="128"/>
        <v>N/A</v>
      </c>
      <c r="Z233" s="366">
        <f t="shared" si="117"/>
        <v>0</v>
      </c>
      <c r="AA233" s="360" t="str">
        <f>IFERROR( VLOOKUP($D233, 'AM23.Param'!$C$61:$Q$114, COLUMNS('AM23.Param'!$C$60:$N$60), FALSE), "N/A")</f>
        <v>N/A</v>
      </c>
      <c r="AB233" s="344" t="str">
        <f t="shared" si="129"/>
        <v>N/A</v>
      </c>
      <c r="AC233" s="366" t="str">
        <f t="shared" si="118"/>
        <v>N/A</v>
      </c>
      <c r="AD233" s="360" t="str">
        <f>IFERROR( VLOOKUP($D233, 'AM23.Param'!$C$61:$Q$114, COLUMNS('AM23.Param'!$C$60:$O$60), FALSE), "N/A")</f>
        <v>N/A</v>
      </c>
      <c r="AE233" s="344" t="str">
        <f t="shared" si="130"/>
        <v>N/A</v>
      </c>
      <c r="AF233" s="361" t="str">
        <f t="shared" si="119"/>
        <v>N/A</v>
      </c>
      <c r="AG233" s="356" t="str">
        <f>IFERROR( VLOOKUP($D233, 'AM23.Param'!$C$61:$Q$114, COLUMNS('AM23.Param'!$C$60:$P$60), FALSE), "N/A")</f>
        <v>N/A</v>
      </c>
      <c r="AH233" s="344" t="str">
        <f t="shared" si="131"/>
        <v>N/A</v>
      </c>
      <c r="AI233" s="361" t="str">
        <f t="shared" si="120"/>
        <v>N/A</v>
      </c>
    </row>
    <row r="234" spans="1:35" x14ac:dyDescent="0.2">
      <c r="A234" s="30">
        <f t="shared" si="121"/>
        <v>157</v>
      </c>
      <c r="B234" s="342">
        <f>'AM23.Entity Input'!D174</f>
        <v>0</v>
      </c>
      <c r="C234" s="343">
        <f>'AM23.Entity Input'!F174</f>
        <v>0</v>
      </c>
      <c r="D234" s="343">
        <f>'AM23.Entity Input'!G174</f>
        <v>0</v>
      </c>
      <c r="E234" s="343">
        <f>'AM23.Entity Input'!P174</f>
        <v>0</v>
      </c>
      <c r="F234" s="343">
        <f>'AM23.Entity Input'!AD174</f>
        <v>0</v>
      </c>
      <c r="G234" s="343">
        <f>'AM23.Entity Input'!AN174</f>
        <v>0</v>
      </c>
      <c r="H234" s="353" t="str">
        <f>IFERROR( VLOOKUP($D234, 'AM23.Param'!$C$61:$Q$114, COLUMNS('AM23.Param'!$C$60:$G$60), FALSE), "N/A")</f>
        <v>N/A</v>
      </c>
      <c r="I234" s="360" t="str">
        <f>IFERROR( VLOOKUP($D234, 'AM23.Param'!$C$61:$Q$114, COLUMNS('AM23.Param'!$C$60:$H$60), FALSE), "N/A")</f>
        <v>N/A</v>
      </c>
      <c r="J234" s="344" t="str">
        <f t="shared" si="122"/>
        <v>N/A</v>
      </c>
      <c r="K234" s="361" t="str">
        <f t="shared" si="123"/>
        <v>N/A</v>
      </c>
      <c r="L234" s="356" t="str">
        <f>IFERROR( VLOOKUP($D234, 'AM23.Param'!$C$61:$Q$114, COLUMNS('AM23.Param'!$C$60:$I$60), FALSE), "N/A")</f>
        <v>N/A</v>
      </c>
      <c r="M234" s="344" t="str">
        <f t="shared" si="124"/>
        <v>N/A</v>
      </c>
      <c r="N234" s="366" t="str">
        <f t="shared" si="113"/>
        <v>N/A</v>
      </c>
      <c r="O234" s="360" t="str">
        <f>IFERROR( VLOOKUP($D234, 'AM23.Param'!$C$61:$Q$114, COLUMNS('AM23.Param'!$C$60:$J$60), FALSE), "N/A")</f>
        <v>N/A</v>
      </c>
      <c r="P234" s="344" t="str">
        <f t="shared" si="125"/>
        <v>N/A</v>
      </c>
      <c r="Q234" s="361" t="str">
        <f t="shared" si="114"/>
        <v>N/A</v>
      </c>
      <c r="R234" s="356" t="str">
        <f>IFERROR( VLOOKUP($D234, 'AM23.Param'!$C$61:$Q$114, COLUMNS('AM23.Param'!$C$60:$K$60), FALSE), "N/A")</f>
        <v>N/A</v>
      </c>
      <c r="S234" s="344" t="str">
        <f t="shared" si="126"/>
        <v>N/A</v>
      </c>
      <c r="T234" s="366">
        <f t="shared" si="115"/>
        <v>0</v>
      </c>
      <c r="U234" s="360" t="str">
        <f>IFERROR( VLOOKUP($D234, 'AM23.Param'!$C$61:$Q$114, COLUMNS('AM23.Param'!$C$60:$L$60), FALSE), "N/A")</f>
        <v>N/A</v>
      </c>
      <c r="V234" s="344" t="str">
        <f t="shared" si="127"/>
        <v>N/A</v>
      </c>
      <c r="W234" s="361" t="str">
        <f t="shared" si="116"/>
        <v>N/A</v>
      </c>
      <c r="X234" s="356" t="str">
        <f>IFERROR( VLOOKUP($D234, 'AM23.Param'!$C$61:$Q$114, COLUMNS('AM23.Param'!$C$60:$M$60), FALSE), "N/A")</f>
        <v>N/A</v>
      </c>
      <c r="Y234" s="344" t="str">
        <f t="shared" si="128"/>
        <v>N/A</v>
      </c>
      <c r="Z234" s="366">
        <f t="shared" si="117"/>
        <v>0</v>
      </c>
      <c r="AA234" s="360" t="str">
        <f>IFERROR( VLOOKUP($D234, 'AM23.Param'!$C$61:$Q$114, COLUMNS('AM23.Param'!$C$60:$N$60), FALSE), "N/A")</f>
        <v>N/A</v>
      </c>
      <c r="AB234" s="344" t="str">
        <f t="shared" si="129"/>
        <v>N/A</v>
      </c>
      <c r="AC234" s="366" t="str">
        <f t="shared" si="118"/>
        <v>N/A</v>
      </c>
      <c r="AD234" s="360" t="str">
        <f>IFERROR( VLOOKUP($D234, 'AM23.Param'!$C$61:$Q$114, COLUMNS('AM23.Param'!$C$60:$O$60), FALSE), "N/A")</f>
        <v>N/A</v>
      </c>
      <c r="AE234" s="344" t="str">
        <f t="shared" si="130"/>
        <v>N/A</v>
      </c>
      <c r="AF234" s="361" t="str">
        <f t="shared" si="119"/>
        <v>N/A</v>
      </c>
      <c r="AG234" s="356" t="str">
        <f>IFERROR( VLOOKUP($D234, 'AM23.Param'!$C$61:$Q$114, COLUMNS('AM23.Param'!$C$60:$P$60), FALSE), "N/A")</f>
        <v>N/A</v>
      </c>
      <c r="AH234" s="344" t="str">
        <f t="shared" si="131"/>
        <v>N/A</v>
      </c>
      <c r="AI234" s="361" t="str">
        <f t="shared" si="120"/>
        <v>N/A</v>
      </c>
    </row>
    <row r="235" spans="1:35" x14ac:dyDescent="0.2">
      <c r="A235" s="30">
        <f t="shared" si="121"/>
        <v>158</v>
      </c>
      <c r="B235" s="342">
        <f>'AM23.Entity Input'!D175</f>
        <v>0</v>
      </c>
      <c r="C235" s="343">
        <f>'AM23.Entity Input'!F175</f>
        <v>0</v>
      </c>
      <c r="D235" s="343">
        <f>'AM23.Entity Input'!G175</f>
        <v>0</v>
      </c>
      <c r="E235" s="343">
        <f>'AM23.Entity Input'!P175</f>
        <v>0</v>
      </c>
      <c r="F235" s="343">
        <f>'AM23.Entity Input'!AD175</f>
        <v>0</v>
      </c>
      <c r="G235" s="343">
        <f>'AM23.Entity Input'!AN175</f>
        <v>0</v>
      </c>
      <c r="H235" s="353" t="str">
        <f>IFERROR( VLOOKUP($D235, 'AM23.Param'!$C$61:$Q$114, COLUMNS('AM23.Param'!$C$60:$G$60), FALSE), "N/A")</f>
        <v>N/A</v>
      </c>
      <c r="I235" s="360" t="str">
        <f>IFERROR( VLOOKUP($D235, 'AM23.Param'!$C$61:$Q$114, COLUMNS('AM23.Param'!$C$60:$H$60), FALSE), "N/A")</f>
        <v>N/A</v>
      </c>
      <c r="J235" s="344" t="str">
        <f t="shared" si="122"/>
        <v>N/A</v>
      </c>
      <c r="K235" s="361" t="str">
        <f t="shared" si="123"/>
        <v>N/A</v>
      </c>
      <c r="L235" s="356" t="str">
        <f>IFERROR( VLOOKUP($D235, 'AM23.Param'!$C$61:$Q$114, COLUMNS('AM23.Param'!$C$60:$I$60), FALSE), "N/A")</f>
        <v>N/A</v>
      </c>
      <c r="M235" s="344" t="str">
        <f t="shared" si="124"/>
        <v>N/A</v>
      </c>
      <c r="N235" s="366" t="str">
        <f t="shared" si="113"/>
        <v>N/A</v>
      </c>
      <c r="O235" s="360" t="str">
        <f>IFERROR( VLOOKUP($D235, 'AM23.Param'!$C$61:$Q$114, COLUMNS('AM23.Param'!$C$60:$J$60), FALSE), "N/A")</f>
        <v>N/A</v>
      </c>
      <c r="P235" s="344" t="str">
        <f t="shared" si="125"/>
        <v>N/A</v>
      </c>
      <c r="Q235" s="361" t="str">
        <f t="shared" si="114"/>
        <v>N/A</v>
      </c>
      <c r="R235" s="356" t="str">
        <f>IFERROR( VLOOKUP($D235, 'AM23.Param'!$C$61:$Q$114, COLUMNS('AM23.Param'!$C$60:$K$60), FALSE), "N/A")</f>
        <v>N/A</v>
      </c>
      <c r="S235" s="344" t="str">
        <f t="shared" si="126"/>
        <v>N/A</v>
      </c>
      <c r="T235" s="366">
        <f t="shared" si="115"/>
        <v>0</v>
      </c>
      <c r="U235" s="360" t="str">
        <f>IFERROR( VLOOKUP($D235, 'AM23.Param'!$C$61:$Q$114, COLUMNS('AM23.Param'!$C$60:$L$60), FALSE), "N/A")</f>
        <v>N/A</v>
      </c>
      <c r="V235" s="344" t="str">
        <f t="shared" si="127"/>
        <v>N/A</v>
      </c>
      <c r="W235" s="361" t="str">
        <f t="shared" si="116"/>
        <v>N/A</v>
      </c>
      <c r="X235" s="356" t="str">
        <f>IFERROR( VLOOKUP($D235, 'AM23.Param'!$C$61:$Q$114, COLUMNS('AM23.Param'!$C$60:$M$60), FALSE), "N/A")</f>
        <v>N/A</v>
      </c>
      <c r="Y235" s="344" t="str">
        <f t="shared" si="128"/>
        <v>N/A</v>
      </c>
      <c r="Z235" s="366">
        <f t="shared" si="117"/>
        <v>0</v>
      </c>
      <c r="AA235" s="360" t="str">
        <f>IFERROR( VLOOKUP($D235, 'AM23.Param'!$C$61:$Q$114, COLUMNS('AM23.Param'!$C$60:$N$60), FALSE), "N/A")</f>
        <v>N/A</v>
      </c>
      <c r="AB235" s="344" t="str">
        <f t="shared" si="129"/>
        <v>N/A</v>
      </c>
      <c r="AC235" s="366" t="str">
        <f t="shared" si="118"/>
        <v>N/A</v>
      </c>
      <c r="AD235" s="360" t="str">
        <f>IFERROR( VLOOKUP($D235, 'AM23.Param'!$C$61:$Q$114, COLUMNS('AM23.Param'!$C$60:$O$60), FALSE), "N/A")</f>
        <v>N/A</v>
      </c>
      <c r="AE235" s="344" t="str">
        <f t="shared" si="130"/>
        <v>N/A</v>
      </c>
      <c r="AF235" s="361" t="str">
        <f t="shared" si="119"/>
        <v>N/A</v>
      </c>
      <c r="AG235" s="356" t="str">
        <f>IFERROR( VLOOKUP($D235, 'AM23.Param'!$C$61:$Q$114, COLUMNS('AM23.Param'!$C$60:$P$60), FALSE), "N/A")</f>
        <v>N/A</v>
      </c>
      <c r="AH235" s="344" t="str">
        <f t="shared" si="131"/>
        <v>N/A</v>
      </c>
      <c r="AI235" s="361" t="str">
        <f t="shared" si="120"/>
        <v>N/A</v>
      </c>
    </row>
    <row r="236" spans="1:35" x14ac:dyDescent="0.2">
      <c r="A236" s="30">
        <f t="shared" si="121"/>
        <v>159</v>
      </c>
      <c r="B236" s="342">
        <f>'AM23.Entity Input'!D176</f>
        <v>0</v>
      </c>
      <c r="C236" s="343">
        <f>'AM23.Entity Input'!F176</f>
        <v>0</v>
      </c>
      <c r="D236" s="343">
        <f>'AM23.Entity Input'!G176</f>
        <v>0</v>
      </c>
      <c r="E236" s="343">
        <f>'AM23.Entity Input'!P176</f>
        <v>0</v>
      </c>
      <c r="F236" s="343">
        <f>'AM23.Entity Input'!AD176</f>
        <v>0</v>
      </c>
      <c r="G236" s="343">
        <f>'AM23.Entity Input'!AN176</f>
        <v>0</v>
      </c>
      <c r="H236" s="353" t="str">
        <f>IFERROR( VLOOKUP($D236, 'AM23.Param'!$C$61:$Q$114, COLUMNS('AM23.Param'!$C$60:$G$60), FALSE), "N/A")</f>
        <v>N/A</v>
      </c>
      <c r="I236" s="360" t="str">
        <f>IFERROR( VLOOKUP($D236, 'AM23.Param'!$C$61:$Q$114, COLUMNS('AM23.Param'!$C$60:$H$60), FALSE), "N/A")</f>
        <v>N/A</v>
      </c>
      <c r="J236" s="344" t="str">
        <f t="shared" si="122"/>
        <v>N/A</v>
      </c>
      <c r="K236" s="361" t="str">
        <f t="shared" si="123"/>
        <v>N/A</v>
      </c>
      <c r="L236" s="356" t="str">
        <f>IFERROR( VLOOKUP($D236, 'AM23.Param'!$C$61:$Q$114, COLUMNS('AM23.Param'!$C$60:$I$60), FALSE), "N/A")</f>
        <v>N/A</v>
      </c>
      <c r="M236" s="344" t="str">
        <f t="shared" si="124"/>
        <v>N/A</v>
      </c>
      <c r="N236" s="366" t="str">
        <f t="shared" si="113"/>
        <v>N/A</v>
      </c>
      <c r="O236" s="360" t="str">
        <f>IFERROR( VLOOKUP($D236, 'AM23.Param'!$C$61:$Q$114, COLUMNS('AM23.Param'!$C$60:$J$60), FALSE), "N/A")</f>
        <v>N/A</v>
      </c>
      <c r="P236" s="344" t="str">
        <f t="shared" si="125"/>
        <v>N/A</v>
      </c>
      <c r="Q236" s="361" t="str">
        <f t="shared" si="114"/>
        <v>N/A</v>
      </c>
      <c r="R236" s="356" t="str">
        <f>IFERROR( VLOOKUP($D236, 'AM23.Param'!$C$61:$Q$114, COLUMNS('AM23.Param'!$C$60:$K$60), FALSE), "N/A")</f>
        <v>N/A</v>
      </c>
      <c r="S236" s="344" t="str">
        <f t="shared" si="126"/>
        <v>N/A</v>
      </c>
      <c r="T236" s="366">
        <f t="shared" si="115"/>
        <v>0</v>
      </c>
      <c r="U236" s="360" t="str">
        <f>IFERROR( VLOOKUP($D236, 'AM23.Param'!$C$61:$Q$114, COLUMNS('AM23.Param'!$C$60:$L$60), FALSE), "N/A")</f>
        <v>N/A</v>
      </c>
      <c r="V236" s="344" t="str">
        <f t="shared" si="127"/>
        <v>N/A</v>
      </c>
      <c r="W236" s="361" t="str">
        <f t="shared" si="116"/>
        <v>N/A</v>
      </c>
      <c r="X236" s="356" t="str">
        <f>IFERROR( VLOOKUP($D236, 'AM23.Param'!$C$61:$Q$114, COLUMNS('AM23.Param'!$C$60:$M$60), FALSE), "N/A")</f>
        <v>N/A</v>
      </c>
      <c r="Y236" s="344" t="str">
        <f t="shared" si="128"/>
        <v>N/A</v>
      </c>
      <c r="Z236" s="366">
        <f t="shared" si="117"/>
        <v>0</v>
      </c>
      <c r="AA236" s="360" t="str">
        <f>IFERROR( VLOOKUP($D236, 'AM23.Param'!$C$61:$Q$114, COLUMNS('AM23.Param'!$C$60:$N$60), FALSE), "N/A")</f>
        <v>N/A</v>
      </c>
      <c r="AB236" s="344" t="str">
        <f t="shared" si="129"/>
        <v>N/A</v>
      </c>
      <c r="AC236" s="366" t="str">
        <f t="shared" si="118"/>
        <v>N/A</v>
      </c>
      <c r="AD236" s="360" t="str">
        <f>IFERROR( VLOOKUP($D236, 'AM23.Param'!$C$61:$Q$114, COLUMNS('AM23.Param'!$C$60:$O$60), FALSE), "N/A")</f>
        <v>N/A</v>
      </c>
      <c r="AE236" s="344" t="str">
        <f t="shared" si="130"/>
        <v>N/A</v>
      </c>
      <c r="AF236" s="361" t="str">
        <f t="shared" si="119"/>
        <v>N/A</v>
      </c>
      <c r="AG236" s="356" t="str">
        <f>IFERROR( VLOOKUP($D236, 'AM23.Param'!$C$61:$Q$114, COLUMNS('AM23.Param'!$C$60:$P$60), FALSE), "N/A")</f>
        <v>N/A</v>
      </c>
      <c r="AH236" s="344" t="str">
        <f t="shared" si="131"/>
        <v>N/A</v>
      </c>
      <c r="AI236" s="361" t="str">
        <f t="shared" si="120"/>
        <v>N/A</v>
      </c>
    </row>
    <row r="237" spans="1:35" x14ac:dyDescent="0.2">
      <c r="A237" s="30">
        <f t="shared" si="121"/>
        <v>160</v>
      </c>
      <c r="B237" s="342">
        <f>'AM23.Entity Input'!D177</f>
        <v>0</v>
      </c>
      <c r="C237" s="343">
        <f>'AM23.Entity Input'!F177</f>
        <v>0</v>
      </c>
      <c r="D237" s="343">
        <f>'AM23.Entity Input'!G177</f>
        <v>0</v>
      </c>
      <c r="E237" s="343">
        <f>'AM23.Entity Input'!P177</f>
        <v>0</v>
      </c>
      <c r="F237" s="343">
        <f>'AM23.Entity Input'!AD177</f>
        <v>0</v>
      </c>
      <c r="G237" s="343">
        <f>'AM23.Entity Input'!AN177</f>
        <v>0</v>
      </c>
      <c r="H237" s="353" t="str">
        <f>IFERROR( VLOOKUP($D237, 'AM23.Param'!$C$61:$Q$114, COLUMNS('AM23.Param'!$C$60:$G$60), FALSE), "N/A")</f>
        <v>N/A</v>
      </c>
      <c r="I237" s="360" t="str">
        <f>IFERROR( VLOOKUP($D237, 'AM23.Param'!$C$61:$Q$114, COLUMNS('AM23.Param'!$C$60:$H$60), FALSE), "N/A")</f>
        <v>N/A</v>
      </c>
      <c r="J237" s="344" t="str">
        <f t="shared" si="122"/>
        <v>N/A</v>
      </c>
      <c r="K237" s="361" t="str">
        <f t="shared" si="123"/>
        <v>N/A</v>
      </c>
      <c r="L237" s="356" t="str">
        <f>IFERROR( VLOOKUP($D237, 'AM23.Param'!$C$61:$Q$114, COLUMNS('AM23.Param'!$C$60:$I$60), FALSE), "N/A")</f>
        <v>N/A</v>
      </c>
      <c r="M237" s="344" t="str">
        <f t="shared" si="124"/>
        <v>N/A</v>
      </c>
      <c r="N237" s="366" t="str">
        <f t="shared" si="113"/>
        <v>N/A</v>
      </c>
      <c r="O237" s="360" t="str">
        <f>IFERROR( VLOOKUP($D237, 'AM23.Param'!$C$61:$Q$114, COLUMNS('AM23.Param'!$C$60:$J$60), FALSE), "N/A")</f>
        <v>N/A</v>
      </c>
      <c r="P237" s="344" t="str">
        <f t="shared" si="125"/>
        <v>N/A</v>
      </c>
      <c r="Q237" s="361" t="str">
        <f t="shared" si="114"/>
        <v>N/A</v>
      </c>
      <c r="R237" s="356" t="str">
        <f>IFERROR( VLOOKUP($D237, 'AM23.Param'!$C$61:$Q$114, COLUMNS('AM23.Param'!$C$60:$K$60), FALSE), "N/A")</f>
        <v>N/A</v>
      </c>
      <c r="S237" s="344" t="str">
        <f t="shared" si="126"/>
        <v>N/A</v>
      </c>
      <c r="T237" s="366">
        <f t="shared" si="115"/>
        <v>0</v>
      </c>
      <c r="U237" s="360" t="str">
        <f>IFERROR( VLOOKUP($D237, 'AM23.Param'!$C$61:$Q$114, COLUMNS('AM23.Param'!$C$60:$L$60), FALSE), "N/A")</f>
        <v>N/A</v>
      </c>
      <c r="V237" s="344" t="str">
        <f t="shared" si="127"/>
        <v>N/A</v>
      </c>
      <c r="W237" s="361" t="str">
        <f t="shared" si="116"/>
        <v>N/A</v>
      </c>
      <c r="X237" s="356" t="str">
        <f>IFERROR( VLOOKUP($D237, 'AM23.Param'!$C$61:$Q$114, COLUMNS('AM23.Param'!$C$60:$M$60), FALSE), "N/A")</f>
        <v>N/A</v>
      </c>
      <c r="Y237" s="344" t="str">
        <f t="shared" si="128"/>
        <v>N/A</v>
      </c>
      <c r="Z237" s="366">
        <f t="shared" si="117"/>
        <v>0</v>
      </c>
      <c r="AA237" s="360" t="str">
        <f>IFERROR( VLOOKUP($D237, 'AM23.Param'!$C$61:$Q$114, COLUMNS('AM23.Param'!$C$60:$N$60), FALSE), "N/A")</f>
        <v>N/A</v>
      </c>
      <c r="AB237" s="344" t="str">
        <f t="shared" si="129"/>
        <v>N/A</v>
      </c>
      <c r="AC237" s="366" t="str">
        <f t="shared" si="118"/>
        <v>N/A</v>
      </c>
      <c r="AD237" s="360" t="str">
        <f>IFERROR( VLOOKUP($D237, 'AM23.Param'!$C$61:$Q$114, COLUMNS('AM23.Param'!$C$60:$O$60), FALSE), "N/A")</f>
        <v>N/A</v>
      </c>
      <c r="AE237" s="344" t="str">
        <f t="shared" si="130"/>
        <v>N/A</v>
      </c>
      <c r="AF237" s="361" t="str">
        <f t="shared" si="119"/>
        <v>N/A</v>
      </c>
      <c r="AG237" s="356" t="str">
        <f>IFERROR( VLOOKUP($D237, 'AM23.Param'!$C$61:$Q$114, COLUMNS('AM23.Param'!$C$60:$P$60), FALSE), "N/A")</f>
        <v>N/A</v>
      </c>
      <c r="AH237" s="344" t="str">
        <f t="shared" si="131"/>
        <v>N/A</v>
      </c>
      <c r="AI237" s="361" t="str">
        <f t="shared" si="120"/>
        <v>N/A</v>
      </c>
    </row>
    <row r="238" spans="1:35" x14ac:dyDescent="0.2">
      <c r="A238" s="30">
        <f t="shared" si="121"/>
        <v>161</v>
      </c>
      <c r="B238" s="342">
        <f>'AM23.Entity Input'!D178</f>
        <v>0</v>
      </c>
      <c r="C238" s="343">
        <f>'AM23.Entity Input'!F178</f>
        <v>0</v>
      </c>
      <c r="D238" s="343">
        <f>'AM23.Entity Input'!G178</f>
        <v>0</v>
      </c>
      <c r="E238" s="343">
        <f>'AM23.Entity Input'!P178</f>
        <v>0</v>
      </c>
      <c r="F238" s="343">
        <f>'AM23.Entity Input'!AD178</f>
        <v>0</v>
      </c>
      <c r="G238" s="343">
        <f>'AM23.Entity Input'!AN178</f>
        <v>0</v>
      </c>
      <c r="H238" s="353" t="str">
        <f>IFERROR( VLOOKUP($D238, 'AM23.Param'!$C$61:$Q$114, COLUMNS('AM23.Param'!$C$60:$G$60), FALSE), "N/A")</f>
        <v>N/A</v>
      </c>
      <c r="I238" s="360" t="str">
        <f>IFERROR( VLOOKUP($D238, 'AM23.Param'!$C$61:$Q$114, COLUMNS('AM23.Param'!$C$60:$H$60), FALSE), "N/A")</f>
        <v>N/A</v>
      </c>
      <c r="J238" s="344" t="str">
        <f t="shared" si="122"/>
        <v>N/A</v>
      </c>
      <c r="K238" s="361" t="str">
        <f t="shared" si="123"/>
        <v>N/A</v>
      </c>
      <c r="L238" s="356" t="str">
        <f>IFERROR( VLOOKUP($D238, 'AM23.Param'!$C$61:$Q$114, COLUMNS('AM23.Param'!$C$60:$I$60), FALSE), "N/A")</f>
        <v>N/A</v>
      </c>
      <c r="M238" s="344" t="str">
        <f t="shared" si="124"/>
        <v>N/A</v>
      </c>
      <c r="N238" s="366" t="str">
        <f t="shared" si="113"/>
        <v>N/A</v>
      </c>
      <c r="O238" s="360" t="str">
        <f>IFERROR( VLOOKUP($D238, 'AM23.Param'!$C$61:$Q$114, COLUMNS('AM23.Param'!$C$60:$J$60), FALSE), "N/A")</f>
        <v>N/A</v>
      </c>
      <c r="P238" s="344" t="str">
        <f t="shared" si="125"/>
        <v>N/A</v>
      </c>
      <c r="Q238" s="361" t="str">
        <f t="shared" si="114"/>
        <v>N/A</v>
      </c>
      <c r="R238" s="356" t="str">
        <f>IFERROR( VLOOKUP($D238, 'AM23.Param'!$C$61:$Q$114, COLUMNS('AM23.Param'!$C$60:$K$60), FALSE), "N/A")</f>
        <v>N/A</v>
      </c>
      <c r="S238" s="344" t="str">
        <f t="shared" si="126"/>
        <v>N/A</v>
      </c>
      <c r="T238" s="366">
        <f t="shared" si="115"/>
        <v>0</v>
      </c>
      <c r="U238" s="360" t="str">
        <f>IFERROR( VLOOKUP($D238, 'AM23.Param'!$C$61:$Q$114, COLUMNS('AM23.Param'!$C$60:$L$60), FALSE), "N/A")</f>
        <v>N/A</v>
      </c>
      <c r="V238" s="344" t="str">
        <f t="shared" si="127"/>
        <v>N/A</v>
      </c>
      <c r="W238" s="361" t="str">
        <f t="shared" si="116"/>
        <v>N/A</v>
      </c>
      <c r="X238" s="356" t="str">
        <f>IFERROR( VLOOKUP($D238, 'AM23.Param'!$C$61:$Q$114, COLUMNS('AM23.Param'!$C$60:$M$60), FALSE), "N/A")</f>
        <v>N/A</v>
      </c>
      <c r="Y238" s="344" t="str">
        <f t="shared" si="128"/>
        <v>N/A</v>
      </c>
      <c r="Z238" s="366">
        <f t="shared" si="117"/>
        <v>0</v>
      </c>
      <c r="AA238" s="360" t="str">
        <f>IFERROR( VLOOKUP($D238, 'AM23.Param'!$C$61:$Q$114, COLUMNS('AM23.Param'!$C$60:$N$60), FALSE), "N/A")</f>
        <v>N/A</v>
      </c>
      <c r="AB238" s="344" t="str">
        <f t="shared" si="129"/>
        <v>N/A</v>
      </c>
      <c r="AC238" s="366" t="str">
        <f t="shared" si="118"/>
        <v>N/A</v>
      </c>
      <c r="AD238" s="360" t="str">
        <f>IFERROR( VLOOKUP($D238, 'AM23.Param'!$C$61:$Q$114, COLUMNS('AM23.Param'!$C$60:$O$60), FALSE), "N/A")</f>
        <v>N/A</v>
      </c>
      <c r="AE238" s="344" t="str">
        <f t="shared" si="130"/>
        <v>N/A</v>
      </c>
      <c r="AF238" s="361" t="str">
        <f t="shared" si="119"/>
        <v>N/A</v>
      </c>
      <c r="AG238" s="356" t="str">
        <f>IFERROR( VLOOKUP($D238, 'AM23.Param'!$C$61:$Q$114, COLUMNS('AM23.Param'!$C$60:$P$60), FALSE), "N/A")</f>
        <v>N/A</v>
      </c>
      <c r="AH238" s="344" t="str">
        <f t="shared" si="131"/>
        <v>N/A</v>
      </c>
      <c r="AI238" s="361" t="str">
        <f t="shared" si="120"/>
        <v>N/A</v>
      </c>
    </row>
    <row r="239" spans="1:35" x14ac:dyDescent="0.2">
      <c r="A239" s="30">
        <f t="shared" si="121"/>
        <v>162</v>
      </c>
      <c r="B239" s="342">
        <f>'AM23.Entity Input'!D179</f>
        <v>0</v>
      </c>
      <c r="C239" s="343">
        <f>'AM23.Entity Input'!F179</f>
        <v>0</v>
      </c>
      <c r="D239" s="343">
        <f>'AM23.Entity Input'!G179</f>
        <v>0</v>
      </c>
      <c r="E239" s="343">
        <f>'AM23.Entity Input'!P179</f>
        <v>0</v>
      </c>
      <c r="F239" s="343">
        <f>'AM23.Entity Input'!AD179</f>
        <v>0</v>
      </c>
      <c r="G239" s="343">
        <f>'AM23.Entity Input'!AN179</f>
        <v>0</v>
      </c>
      <c r="H239" s="353" t="str">
        <f>IFERROR( VLOOKUP($D239, 'AM23.Param'!$C$61:$Q$114, COLUMNS('AM23.Param'!$C$60:$G$60), FALSE), "N/A")</f>
        <v>N/A</v>
      </c>
      <c r="I239" s="360" t="str">
        <f>IFERROR( VLOOKUP($D239, 'AM23.Param'!$C$61:$Q$114, COLUMNS('AM23.Param'!$C$60:$H$60), FALSE), "N/A")</f>
        <v>N/A</v>
      </c>
      <c r="J239" s="344" t="str">
        <f t="shared" si="122"/>
        <v>N/A</v>
      </c>
      <c r="K239" s="361" t="str">
        <f t="shared" si="123"/>
        <v>N/A</v>
      </c>
      <c r="L239" s="356" t="str">
        <f>IFERROR( VLOOKUP($D239, 'AM23.Param'!$C$61:$Q$114, COLUMNS('AM23.Param'!$C$60:$I$60), FALSE), "N/A")</f>
        <v>N/A</v>
      </c>
      <c r="M239" s="344" t="str">
        <f t="shared" si="124"/>
        <v>N/A</v>
      </c>
      <c r="N239" s="366" t="str">
        <f t="shared" si="113"/>
        <v>N/A</v>
      </c>
      <c r="O239" s="360" t="str">
        <f>IFERROR( VLOOKUP($D239, 'AM23.Param'!$C$61:$Q$114, COLUMNS('AM23.Param'!$C$60:$J$60), FALSE), "N/A")</f>
        <v>N/A</v>
      </c>
      <c r="P239" s="344" t="str">
        <f t="shared" si="125"/>
        <v>N/A</v>
      </c>
      <c r="Q239" s="361" t="str">
        <f t="shared" si="114"/>
        <v>N/A</v>
      </c>
      <c r="R239" s="356" t="str">
        <f>IFERROR( VLOOKUP($D239, 'AM23.Param'!$C$61:$Q$114, COLUMNS('AM23.Param'!$C$60:$K$60), FALSE), "N/A")</f>
        <v>N/A</v>
      </c>
      <c r="S239" s="344" t="str">
        <f t="shared" si="126"/>
        <v>N/A</v>
      </c>
      <c r="T239" s="366">
        <f t="shared" si="115"/>
        <v>0</v>
      </c>
      <c r="U239" s="360" t="str">
        <f>IFERROR( VLOOKUP($D239, 'AM23.Param'!$C$61:$Q$114, COLUMNS('AM23.Param'!$C$60:$L$60), FALSE), "N/A")</f>
        <v>N/A</v>
      </c>
      <c r="V239" s="344" t="str">
        <f t="shared" si="127"/>
        <v>N/A</v>
      </c>
      <c r="W239" s="361" t="str">
        <f t="shared" si="116"/>
        <v>N/A</v>
      </c>
      <c r="X239" s="356" t="str">
        <f>IFERROR( VLOOKUP($D239, 'AM23.Param'!$C$61:$Q$114, COLUMNS('AM23.Param'!$C$60:$M$60), FALSE), "N/A")</f>
        <v>N/A</v>
      </c>
      <c r="Y239" s="344" t="str">
        <f t="shared" si="128"/>
        <v>N/A</v>
      </c>
      <c r="Z239" s="366">
        <f t="shared" si="117"/>
        <v>0</v>
      </c>
      <c r="AA239" s="360" t="str">
        <f>IFERROR( VLOOKUP($D239, 'AM23.Param'!$C$61:$Q$114, COLUMNS('AM23.Param'!$C$60:$N$60), FALSE), "N/A")</f>
        <v>N/A</v>
      </c>
      <c r="AB239" s="344" t="str">
        <f t="shared" si="129"/>
        <v>N/A</v>
      </c>
      <c r="AC239" s="366" t="str">
        <f t="shared" si="118"/>
        <v>N/A</v>
      </c>
      <c r="AD239" s="360" t="str">
        <f>IFERROR( VLOOKUP($D239, 'AM23.Param'!$C$61:$Q$114, COLUMNS('AM23.Param'!$C$60:$O$60), FALSE), "N/A")</f>
        <v>N/A</v>
      </c>
      <c r="AE239" s="344" t="str">
        <f t="shared" si="130"/>
        <v>N/A</v>
      </c>
      <c r="AF239" s="361" t="str">
        <f t="shared" si="119"/>
        <v>N/A</v>
      </c>
      <c r="AG239" s="356" t="str">
        <f>IFERROR( VLOOKUP($D239, 'AM23.Param'!$C$61:$Q$114, COLUMNS('AM23.Param'!$C$60:$P$60), FALSE), "N/A")</f>
        <v>N/A</v>
      </c>
      <c r="AH239" s="344" t="str">
        <f t="shared" si="131"/>
        <v>N/A</v>
      </c>
      <c r="AI239" s="361" t="str">
        <f t="shared" si="120"/>
        <v>N/A</v>
      </c>
    </row>
    <row r="240" spans="1:35" x14ac:dyDescent="0.2">
      <c r="A240" s="30">
        <f t="shared" si="121"/>
        <v>163</v>
      </c>
      <c r="B240" s="342">
        <f>'AM23.Entity Input'!D180</f>
        <v>0</v>
      </c>
      <c r="C240" s="343">
        <f>'AM23.Entity Input'!F180</f>
        <v>0</v>
      </c>
      <c r="D240" s="343">
        <f>'AM23.Entity Input'!G180</f>
        <v>0</v>
      </c>
      <c r="E240" s="343">
        <f>'AM23.Entity Input'!P180</f>
        <v>0</v>
      </c>
      <c r="F240" s="343">
        <f>'AM23.Entity Input'!AD180</f>
        <v>0</v>
      </c>
      <c r="G240" s="343">
        <f>'AM23.Entity Input'!AN180</f>
        <v>0</v>
      </c>
      <c r="H240" s="353" t="str">
        <f>IFERROR( VLOOKUP($D240, 'AM23.Param'!$C$61:$Q$114, COLUMNS('AM23.Param'!$C$60:$G$60), FALSE), "N/A")</f>
        <v>N/A</v>
      </c>
      <c r="I240" s="360" t="str">
        <f>IFERROR( VLOOKUP($D240, 'AM23.Param'!$C$61:$Q$114, COLUMNS('AM23.Param'!$C$60:$H$60), FALSE), "N/A")</f>
        <v>N/A</v>
      </c>
      <c r="J240" s="344" t="str">
        <f t="shared" si="122"/>
        <v>N/A</v>
      </c>
      <c r="K240" s="361" t="str">
        <f t="shared" si="123"/>
        <v>N/A</v>
      </c>
      <c r="L240" s="356" t="str">
        <f>IFERROR( VLOOKUP($D240, 'AM23.Param'!$C$61:$Q$114, COLUMNS('AM23.Param'!$C$60:$I$60), FALSE), "N/A")</f>
        <v>N/A</v>
      </c>
      <c r="M240" s="344" t="str">
        <f t="shared" si="124"/>
        <v>N/A</v>
      </c>
      <c r="N240" s="366" t="str">
        <f t="shared" si="113"/>
        <v>N/A</v>
      </c>
      <c r="O240" s="360" t="str">
        <f>IFERROR( VLOOKUP($D240, 'AM23.Param'!$C$61:$Q$114, COLUMNS('AM23.Param'!$C$60:$J$60), FALSE), "N/A")</f>
        <v>N/A</v>
      </c>
      <c r="P240" s="344" t="str">
        <f t="shared" si="125"/>
        <v>N/A</v>
      </c>
      <c r="Q240" s="361" t="str">
        <f t="shared" si="114"/>
        <v>N/A</v>
      </c>
      <c r="R240" s="356" t="str">
        <f>IFERROR( VLOOKUP($D240, 'AM23.Param'!$C$61:$Q$114, COLUMNS('AM23.Param'!$C$60:$K$60), FALSE), "N/A")</f>
        <v>N/A</v>
      </c>
      <c r="S240" s="344" t="str">
        <f t="shared" si="126"/>
        <v>N/A</v>
      </c>
      <c r="T240" s="366">
        <f t="shared" si="115"/>
        <v>0</v>
      </c>
      <c r="U240" s="360" t="str">
        <f>IFERROR( VLOOKUP($D240, 'AM23.Param'!$C$61:$Q$114, COLUMNS('AM23.Param'!$C$60:$L$60), FALSE), "N/A")</f>
        <v>N/A</v>
      </c>
      <c r="V240" s="344" t="str">
        <f t="shared" si="127"/>
        <v>N/A</v>
      </c>
      <c r="W240" s="361" t="str">
        <f t="shared" si="116"/>
        <v>N/A</v>
      </c>
      <c r="X240" s="356" t="str">
        <f>IFERROR( VLOOKUP($D240, 'AM23.Param'!$C$61:$Q$114, COLUMNS('AM23.Param'!$C$60:$M$60), FALSE), "N/A")</f>
        <v>N/A</v>
      </c>
      <c r="Y240" s="344" t="str">
        <f t="shared" si="128"/>
        <v>N/A</v>
      </c>
      <c r="Z240" s="366">
        <f t="shared" si="117"/>
        <v>0</v>
      </c>
      <c r="AA240" s="360" t="str">
        <f>IFERROR( VLOOKUP($D240, 'AM23.Param'!$C$61:$Q$114, COLUMNS('AM23.Param'!$C$60:$N$60), FALSE), "N/A")</f>
        <v>N/A</v>
      </c>
      <c r="AB240" s="344" t="str">
        <f t="shared" si="129"/>
        <v>N/A</v>
      </c>
      <c r="AC240" s="366" t="str">
        <f t="shared" si="118"/>
        <v>N/A</v>
      </c>
      <c r="AD240" s="360" t="str">
        <f>IFERROR( VLOOKUP($D240, 'AM23.Param'!$C$61:$Q$114, COLUMNS('AM23.Param'!$C$60:$O$60), FALSE), "N/A")</f>
        <v>N/A</v>
      </c>
      <c r="AE240" s="344" t="str">
        <f t="shared" si="130"/>
        <v>N/A</v>
      </c>
      <c r="AF240" s="361" t="str">
        <f t="shared" si="119"/>
        <v>N/A</v>
      </c>
      <c r="AG240" s="356" t="str">
        <f>IFERROR( VLOOKUP($D240, 'AM23.Param'!$C$61:$Q$114, COLUMNS('AM23.Param'!$C$60:$P$60), FALSE), "N/A")</f>
        <v>N/A</v>
      </c>
      <c r="AH240" s="344" t="str">
        <f t="shared" si="131"/>
        <v>N/A</v>
      </c>
      <c r="AI240" s="361" t="str">
        <f t="shared" si="120"/>
        <v>N/A</v>
      </c>
    </row>
    <row r="241" spans="1:35" x14ac:dyDescent="0.2">
      <c r="A241" s="30">
        <f t="shared" si="121"/>
        <v>164</v>
      </c>
      <c r="B241" s="342">
        <f>'AM23.Entity Input'!D181</f>
        <v>0</v>
      </c>
      <c r="C241" s="343">
        <f>'AM23.Entity Input'!F181</f>
        <v>0</v>
      </c>
      <c r="D241" s="343">
        <f>'AM23.Entity Input'!G181</f>
        <v>0</v>
      </c>
      <c r="E241" s="343">
        <f>'AM23.Entity Input'!P181</f>
        <v>0</v>
      </c>
      <c r="F241" s="343">
        <f>'AM23.Entity Input'!AD181</f>
        <v>0</v>
      </c>
      <c r="G241" s="343">
        <f>'AM23.Entity Input'!AN181</f>
        <v>0</v>
      </c>
      <c r="H241" s="353" t="str">
        <f>IFERROR( VLOOKUP($D241, 'AM23.Param'!$C$61:$Q$114, COLUMNS('AM23.Param'!$C$60:$G$60), FALSE), "N/A")</f>
        <v>N/A</v>
      </c>
      <c r="I241" s="360" t="str">
        <f>IFERROR( VLOOKUP($D241, 'AM23.Param'!$C$61:$Q$114, COLUMNS('AM23.Param'!$C$60:$H$60), FALSE), "N/A")</f>
        <v>N/A</v>
      </c>
      <c r="J241" s="344" t="str">
        <f t="shared" si="122"/>
        <v>N/A</v>
      </c>
      <c r="K241" s="361" t="str">
        <f t="shared" si="123"/>
        <v>N/A</v>
      </c>
      <c r="L241" s="356" t="str">
        <f>IFERROR( VLOOKUP($D241, 'AM23.Param'!$C$61:$Q$114, COLUMNS('AM23.Param'!$C$60:$I$60), FALSE), "N/A")</f>
        <v>N/A</v>
      </c>
      <c r="M241" s="344" t="str">
        <f t="shared" si="124"/>
        <v>N/A</v>
      </c>
      <c r="N241" s="366" t="str">
        <f t="shared" si="113"/>
        <v>N/A</v>
      </c>
      <c r="O241" s="360" t="str">
        <f>IFERROR( VLOOKUP($D241, 'AM23.Param'!$C$61:$Q$114, COLUMNS('AM23.Param'!$C$60:$J$60), FALSE), "N/A")</f>
        <v>N/A</v>
      </c>
      <c r="P241" s="344" t="str">
        <f t="shared" si="125"/>
        <v>N/A</v>
      </c>
      <c r="Q241" s="361" t="str">
        <f t="shared" si="114"/>
        <v>N/A</v>
      </c>
      <c r="R241" s="356" t="str">
        <f>IFERROR( VLOOKUP($D241, 'AM23.Param'!$C$61:$Q$114, COLUMNS('AM23.Param'!$C$60:$K$60), FALSE), "N/A")</f>
        <v>N/A</v>
      </c>
      <c r="S241" s="344" t="str">
        <f t="shared" si="126"/>
        <v>N/A</v>
      </c>
      <c r="T241" s="366">
        <f t="shared" si="115"/>
        <v>0</v>
      </c>
      <c r="U241" s="360" t="str">
        <f>IFERROR( VLOOKUP($D241, 'AM23.Param'!$C$61:$Q$114, COLUMNS('AM23.Param'!$C$60:$L$60), FALSE), "N/A")</f>
        <v>N/A</v>
      </c>
      <c r="V241" s="344" t="str">
        <f t="shared" si="127"/>
        <v>N/A</v>
      </c>
      <c r="W241" s="361" t="str">
        <f t="shared" si="116"/>
        <v>N/A</v>
      </c>
      <c r="X241" s="356" t="str">
        <f>IFERROR( VLOOKUP($D241, 'AM23.Param'!$C$61:$Q$114, COLUMNS('AM23.Param'!$C$60:$M$60), FALSE), "N/A")</f>
        <v>N/A</v>
      </c>
      <c r="Y241" s="344" t="str">
        <f t="shared" si="128"/>
        <v>N/A</v>
      </c>
      <c r="Z241" s="366">
        <f t="shared" si="117"/>
        <v>0</v>
      </c>
      <c r="AA241" s="360" t="str">
        <f>IFERROR( VLOOKUP($D241, 'AM23.Param'!$C$61:$Q$114, COLUMNS('AM23.Param'!$C$60:$N$60), FALSE), "N/A")</f>
        <v>N/A</v>
      </c>
      <c r="AB241" s="344" t="str">
        <f t="shared" si="129"/>
        <v>N/A</v>
      </c>
      <c r="AC241" s="366" t="str">
        <f t="shared" si="118"/>
        <v>N/A</v>
      </c>
      <c r="AD241" s="360" t="str">
        <f>IFERROR( VLOOKUP($D241, 'AM23.Param'!$C$61:$Q$114, COLUMNS('AM23.Param'!$C$60:$O$60), FALSE), "N/A")</f>
        <v>N/A</v>
      </c>
      <c r="AE241" s="344" t="str">
        <f t="shared" si="130"/>
        <v>N/A</v>
      </c>
      <c r="AF241" s="361" t="str">
        <f t="shared" si="119"/>
        <v>N/A</v>
      </c>
      <c r="AG241" s="356" t="str">
        <f>IFERROR( VLOOKUP($D241, 'AM23.Param'!$C$61:$Q$114, COLUMNS('AM23.Param'!$C$60:$P$60), FALSE), "N/A")</f>
        <v>N/A</v>
      </c>
      <c r="AH241" s="344" t="str">
        <f t="shared" si="131"/>
        <v>N/A</v>
      </c>
      <c r="AI241" s="361" t="str">
        <f t="shared" si="120"/>
        <v>N/A</v>
      </c>
    </row>
    <row r="242" spans="1:35" x14ac:dyDescent="0.2">
      <c r="A242" s="30">
        <f t="shared" si="121"/>
        <v>165</v>
      </c>
      <c r="B242" s="342">
        <f>'AM23.Entity Input'!D182</f>
        <v>0</v>
      </c>
      <c r="C242" s="343">
        <f>'AM23.Entity Input'!F182</f>
        <v>0</v>
      </c>
      <c r="D242" s="343">
        <f>'AM23.Entity Input'!G182</f>
        <v>0</v>
      </c>
      <c r="E242" s="343">
        <f>'AM23.Entity Input'!P182</f>
        <v>0</v>
      </c>
      <c r="F242" s="343">
        <f>'AM23.Entity Input'!AD182</f>
        <v>0</v>
      </c>
      <c r="G242" s="343">
        <f>'AM23.Entity Input'!AN182</f>
        <v>0</v>
      </c>
      <c r="H242" s="353" t="str">
        <f>IFERROR( VLOOKUP($D242, 'AM23.Param'!$C$61:$Q$114, COLUMNS('AM23.Param'!$C$60:$G$60), FALSE), "N/A")</f>
        <v>N/A</v>
      </c>
      <c r="I242" s="360" t="str">
        <f>IFERROR( VLOOKUP($D242, 'AM23.Param'!$C$61:$Q$114, COLUMNS('AM23.Param'!$C$60:$H$60), FALSE), "N/A")</f>
        <v>N/A</v>
      </c>
      <c r="J242" s="344" t="str">
        <f t="shared" si="122"/>
        <v>N/A</v>
      </c>
      <c r="K242" s="361" t="str">
        <f t="shared" si="123"/>
        <v>N/A</v>
      </c>
      <c r="L242" s="356" t="str">
        <f>IFERROR( VLOOKUP($D242, 'AM23.Param'!$C$61:$Q$114, COLUMNS('AM23.Param'!$C$60:$I$60), FALSE), "N/A")</f>
        <v>N/A</v>
      </c>
      <c r="M242" s="344" t="str">
        <f t="shared" si="124"/>
        <v>N/A</v>
      </c>
      <c r="N242" s="366" t="str">
        <f t="shared" si="113"/>
        <v>N/A</v>
      </c>
      <c r="O242" s="360" t="str">
        <f>IFERROR( VLOOKUP($D242, 'AM23.Param'!$C$61:$Q$114, COLUMNS('AM23.Param'!$C$60:$J$60), FALSE), "N/A")</f>
        <v>N/A</v>
      </c>
      <c r="P242" s="344" t="str">
        <f t="shared" si="125"/>
        <v>N/A</v>
      </c>
      <c r="Q242" s="361" t="str">
        <f t="shared" si="114"/>
        <v>N/A</v>
      </c>
      <c r="R242" s="356" t="str">
        <f>IFERROR( VLOOKUP($D242, 'AM23.Param'!$C$61:$Q$114, COLUMNS('AM23.Param'!$C$60:$K$60), FALSE), "N/A")</f>
        <v>N/A</v>
      </c>
      <c r="S242" s="344" t="str">
        <f t="shared" si="126"/>
        <v>N/A</v>
      </c>
      <c r="T242" s="366">
        <f t="shared" si="115"/>
        <v>0</v>
      </c>
      <c r="U242" s="360" t="str">
        <f>IFERROR( VLOOKUP($D242, 'AM23.Param'!$C$61:$Q$114, COLUMNS('AM23.Param'!$C$60:$L$60), FALSE), "N/A")</f>
        <v>N/A</v>
      </c>
      <c r="V242" s="344" t="str">
        <f t="shared" si="127"/>
        <v>N/A</v>
      </c>
      <c r="W242" s="361" t="str">
        <f t="shared" si="116"/>
        <v>N/A</v>
      </c>
      <c r="X242" s="356" t="str">
        <f>IFERROR( VLOOKUP($D242, 'AM23.Param'!$C$61:$Q$114, COLUMNS('AM23.Param'!$C$60:$M$60), FALSE), "N/A")</f>
        <v>N/A</v>
      </c>
      <c r="Y242" s="344" t="str">
        <f t="shared" si="128"/>
        <v>N/A</v>
      </c>
      <c r="Z242" s="366">
        <f t="shared" si="117"/>
        <v>0</v>
      </c>
      <c r="AA242" s="360" t="str">
        <f>IFERROR( VLOOKUP($D242, 'AM23.Param'!$C$61:$Q$114, COLUMNS('AM23.Param'!$C$60:$N$60), FALSE), "N/A")</f>
        <v>N/A</v>
      </c>
      <c r="AB242" s="344" t="str">
        <f t="shared" si="129"/>
        <v>N/A</v>
      </c>
      <c r="AC242" s="366" t="str">
        <f t="shared" si="118"/>
        <v>N/A</v>
      </c>
      <c r="AD242" s="360" t="str">
        <f>IFERROR( VLOOKUP($D242, 'AM23.Param'!$C$61:$Q$114, COLUMNS('AM23.Param'!$C$60:$O$60), FALSE), "N/A")</f>
        <v>N/A</v>
      </c>
      <c r="AE242" s="344" t="str">
        <f t="shared" si="130"/>
        <v>N/A</v>
      </c>
      <c r="AF242" s="361" t="str">
        <f t="shared" si="119"/>
        <v>N/A</v>
      </c>
      <c r="AG242" s="356" t="str">
        <f>IFERROR( VLOOKUP($D242, 'AM23.Param'!$C$61:$Q$114, COLUMNS('AM23.Param'!$C$60:$P$60), FALSE), "N/A")</f>
        <v>N/A</v>
      </c>
      <c r="AH242" s="344" t="str">
        <f t="shared" si="131"/>
        <v>N/A</v>
      </c>
      <c r="AI242" s="361" t="str">
        <f t="shared" si="120"/>
        <v>N/A</v>
      </c>
    </row>
    <row r="243" spans="1:35" x14ac:dyDescent="0.2">
      <c r="A243" s="30">
        <f t="shared" si="121"/>
        <v>166</v>
      </c>
      <c r="B243" s="342">
        <f>'AM23.Entity Input'!D183</f>
        <v>0</v>
      </c>
      <c r="C243" s="343">
        <f>'AM23.Entity Input'!F183</f>
        <v>0</v>
      </c>
      <c r="D243" s="343">
        <f>'AM23.Entity Input'!G183</f>
        <v>0</v>
      </c>
      <c r="E243" s="343">
        <f>'AM23.Entity Input'!P183</f>
        <v>0</v>
      </c>
      <c r="F243" s="343">
        <f>'AM23.Entity Input'!AD183</f>
        <v>0</v>
      </c>
      <c r="G243" s="343">
        <f>'AM23.Entity Input'!AN183</f>
        <v>0</v>
      </c>
      <c r="H243" s="353" t="str">
        <f>IFERROR( VLOOKUP($D243, 'AM23.Param'!$C$61:$Q$114, COLUMNS('AM23.Param'!$C$60:$G$60), FALSE), "N/A")</f>
        <v>N/A</v>
      </c>
      <c r="I243" s="360" t="str">
        <f>IFERROR( VLOOKUP($D243, 'AM23.Param'!$C$61:$Q$114, COLUMNS('AM23.Param'!$C$60:$H$60), FALSE), "N/A")</f>
        <v>N/A</v>
      </c>
      <c r="J243" s="344" t="str">
        <f t="shared" si="122"/>
        <v>N/A</v>
      </c>
      <c r="K243" s="361" t="str">
        <f t="shared" si="123"/>
        <v>N/A</v>
      </c>
      <c r="L243" s="356" t="str">
        <f>IFERROR( VLOOKUP($D243, 'AM23.Param'!$C$61:$Q$114, COLUMNS('AM23.Param'!$C$60:$I$60), FALSE), "N/A")</f>
        <v>N/A</v>
      </c>
      <c r="M243" s="344" t="str">
        <f t="shared" si="124"/>
        <v>N/A</v>
      </c>
      <c r="N243" s="366" t="str">
        <f t="shared" si="113"/>
        <v>N/A</v>
      </c>
      <c r="O243" s="360" t="str">
        <f>IFERROR( VLOOKUP($D243, 'AM23.Param'!$C$61:$Q$114, COLUMNS('AM23.Param'!$C$60:$J$60), FALSE), "N/A")</f>
        <v>N/A</v>
      </c>
      <c r="P243" s="344" t="str">
        <f t="shared" si="125"/>
        <v>N/A</v>
      </c>
      <c r="Q243" s="361" t="str">
        <f t="shared" si="114"/>
        <v>N/A</v>
      </c>
      <c r="R243" s="356" t="str">
        <f>IFERROR( VLOOKUP($D243, 'AM23.Param'!$C$61:$Q$114, COLUMNS('AM23.Param'!$C$60:$K$60), FALSE), "N/A")</f>
        <v>N/A</v>
      </c>
      <c r="S243" s="344" t="str">
        <f t="shared" si="126"/>
        <v>N/A</v>
      </c>
      <c r="T243" s="366">
        <f t="shared" si="115"/>
        <v>0</v>
      </c>
      <c r="U243" s="360" t="str">
        <f>IFERROR( VLOOKUP($D243, 'AM23.Param'!$C$61:$Q$114, COLUMNS('AM23.Param'!$C$60:$L$60), FALSE), "N/A")</f>
        <v>N/A</v>
      </c>
      <c r="V243" s="344" t="str">
        <f t="shared" si="127"/>
        <v>N/A</v>
      </c>
      <c r="W243" s="361" t="str">
        <f t="shared" si="116"/>
        <v>N/A</v>
      </c>
      <c r="X243" s="356" t="str">
        <f>IFERROR( VLOOKUP($D243, 'AM23.Param'!$C$61:$Q$114, COLUMNS('AM23.Param'!$C$60:$M$60), FALSE), "N/A")</f>
        <v>N/A</v>
      </c>
      <c r="Y243" s="344" t="str">
        <f t="shared" si="128"/>
        <v>N/A</v>
      </c>
      <c r="Z243" s="366">
        <f t="shared" si="117"/>
        <v>0</v>
      </c>
      <c r="AA243" s="360" t="str">
        <f>IFERROR( VLOOKUP($D243, 'AM23.Param'!$C$61:$Q$114, COLUMNS('AM23.Param'!$C$60:$N$60), FALSE), "N/A")</f>
        <v>N/A</v>
      </c>
      <c r="AB243" s="344" t="str">
        <f t="shared" si="129"/>
        <v>N/A</v>
      </c>
      <c r="AC243" s="366" t="str">
        <f t="shared" si="118"/>
        <v>N/A</v>
      </c>
      <c r="AD243" s="360" t="str">
        <f>IFERROR( VLOOKUP($D243, 'AM23.Param'!$C$61:$Q$114, COLUMNS('AM23.Param'!$C$60:$O$60), FALSE), "N/A")</f>
        <v>N/A</v>
      </c>
      <c r="AE243" s="344" t="str">
        <f t="shared" si="130"/>
        <v>N/A</v>
      </c>
      <c r="AF243" s="361" t="str">
        <f t="shared" si="119"/>
        <v>N/A</v>
      </c>
      <c r="AG243" s="356" t="str">
        <f>IFERROR( VLOOKUP($D243, 'AM23.Param'!$C$61:$Q$114, COLUMNS('AM23.Param'!$C$60:$P$60), FALSE), "N/A")</f>
        <v>N/A</v>
      </c>
      <c r="AH243" s="344" t="str">
        <f t="shared" si="131"/>
        <v>N/A</v>
      </c>
      <c r="AI243" s="361" t="str">
        <f t="shared" si="120"/>
        <v>N/A</v>
      </c>
    </row>
    <row r="244" spans="1:35" x14ac:dyDescent="0.2">
      <c r="A244" s="30">
        <f t="shared" si="121"/>
        <v>167</v>
      </c>
      <c r="B244" s="342">
        <f>'AM23.Entity Input'!D184</f>
        <v>0</v>
      </c>
      <c r="C244" s="343">
        <f>'AM23.Entity Input'!F184</f>
        <v>0</v>
      </c>
      <c r="D244" s="343">
        <f>'AM23.Entity Input'!G184</f>
        <v>0</v>
      </c>
      <c r="E244" s="343">
        <f>'AM23.Entity Input'!P184</f>
        <v>0</v>
      </c>
      <c r="F244" s="343">
        <f>'AM23.Entity Input'!AD184</f>
        <v>0</v>
      </c>
      <c r="G244" s="343">
        <f>'AM23.Entity Input'!AN184</f>
        <v>0</v>
      </c>
      <c r="H244" s="353" t="str">
        <f>IFERROR( VLOOKUP($D244, 'AM23.Param'!$C$61:$Q$114, COLUMNS('AM23.Param'!$C$60:$G$60), FALSE), "N/A")</f>
        <v>N/A</v>
      </c>
      <c r="I244" s="360" t="str">
        <f>IFERROR( VLOOKUP($D244, 'AM23.Param'!$C$61:$Q$114, COLUMNS('AM23.Param'!$C$60:$H$60), FALSE), "N/A")</f>
        <v>N/A</v>
      </c>
      <c r="J244" s="344" t="str">
        <f t="shared" si="122"/>
        <v>N/A</v>
      </c>
      <c r="K244" s="361" t="str">
        <f t="shared" si="123"/>
        <v>N/A</v>
      </c>
      <c r="L244" s="356" t="str">
        <f>IFERROR( VLOOKUP($D244, 'AM23.Param'!$C$61:$Q$114, COLUMNS('AM23.Param'!$C$60:$I$60), FALSE), "N/A")</f>
        <v>N/A</v>
      </c>
      <c r="M244" s="344" t="str">
        <f t="shared" si="124"/>
        <v>N/A</v>
      </c>
      <c r="N244" s="366" t="str">
        <f t="shared" si="113"/>
        <v>N/A</v>
      </c>
      <c r="O244" s="360" t="str">
        <f>IFERROR( VLOOKUP($D244, 'AM23.Param'!$C$61:$Q$114, COLUMNS('AM23.Param'!$C$60:$J$60), FALSE), "N/A")</f>
        <v>N/A</v>
      </c>
      <c r="P244" s="344" t="str">
        <f t="shared" si="125"/>
        <v>N/A</v>
      </c>
      <c r="Q244" s="361" t="str">
        <f t="shared" si="114"/>
        <v>N/A</v>
      </c>
      <c r="R244" s="356" t="str">
        <f>IFERROR( VLOOKUP($D244, 'AM23.Param'!$C$61:$Q$114, COLUMNS('AM23.Param'!$C$60:$K$60), FALSE), "N/A")</f>
        <v>N/A</v>
      </c>
      <c r="S244" s="344" t="str">
        <f t="shared" si="126"/>
        <v>N/A</v>
      </c>
      <c r="T244" s="366">
        <f t="shared" si="115"/>
        <v>0</v>
      </c>
      <c r="U244" s="360" t="str">
        <f>IFERROR( VLOOKUP($D244, 'AM23.Param'!$C$61:$Q$114, COLUMNS('AM23.Param'!$C$60:$L$60), FALSE), "N/A")</f>
        <v>N/A</v>
      </c>
      <c r="V244" s="344" t="str">
        <f t="shared" si="127"/>
        <v>N/A</v>
      </c>
      <c r="W244" s="361" t="str">
        <f t="shared" si="116"/>
        <v>N/A</v>
      </c>
      <c r="X244" s="356" t="str">
        <f>IFERROR( VLOOKUP($D244, 'AM23.Param'!$C$61:$Q$114, COLUMNS('AM23.Param'!$C$60:$M$60), FALSE), "N/A")</f>
        <v>N/A</v>
      </c>
      <c r="Y244" s="344" t="str">
        <f t="shared" si="128"/>
        <v>N/A</v>
      </c>
      <c r="Z244" s="366">
        <f t="shared" si="117"/>
        <v>0</v>
      </c>
      <c r="AA244" s="360" t="str">
        <f>IFERROR( VLOOKUP($D244, 'AM23.Param'!$C$61:$Q$114, COLUMNS('AM23.Param'!$C$60:$N$60), FALSE), "N/A")</f>
        <v>N/A</v>
      </c>
      <c r="AB244" s="344" t="str">
        <f t="shared" si="129"/>
        <v>N/A</v>
      </c>
      <c r="AC244" s="366" t="str">
        <f t="shared" si="118"/>
        <v>N/A</v>
      </c>
      <c r="AD244" s="360" t="str">
        <f>IFERROR( VLOOKUP($D244, 'AM23.Param'!$C$61:$Q$114, COLUMNS('AM23.Param'!$C$60:$O$60), FALSE), "N/A")</f>
        <v>N/A</v>
      </c>
      <c r="AE244" s="344" t="str">
        <f t="shared" si="130"/>
        <v>N/A</v>
      </c>
      <c r="AF244" s="361" t="str">
        <f t="shared" si="119"/>
        <v>N/A</v>
      </c>
      <c r="AG244" s="356" t="str">
        <f>IFERROR( VLOOKUP($D244, 'AM23.Param'!$C$61:$Q$114, COLUMNS('AM23.Param'!$C$60:$P$60), FALSE), "N/A")</f>
        <v>N/A</v>
      </c>
      <c r="AH244" s="344" t="str">
        <f t="shared" si="131"/>
        <v>N/A</v>
      </c>
      <c r="AI244" s="361" t="str">
        <f t="shared" si="120"/>
        <v>N/A</v>
      </c>
    </row>
    <row r="245" spans="1:35" x14ac:dyDescent="0.2">
      <c r="A245" s="30">
        <f t="shared" si="121"/>
        <v>168</v>
      </c>
      <c r="B245" s="342">
        <f>'AM23.Entity Input'!D185</f>
        <v>0</v>
      </c>
      <c r="C245" s="343">
        <f>'AM23.Entity Input'!F185</f>
        <v>0</v>
      </c>
      <c r="D245" s="343">
        <f>'AM23.Entity Input'!G185</f>
        <v>0</v>
      </c>
      <c r="E245" s="343">
        <f>'AM23.Entity Input'!P185</f>
        <v>0</v>
      </c>
      <c r="F245" s="343">
        <f>'AM23.Entity Input'!AD185</f>
        <v>0</v>
      </c>
      <c r="G245" s="343">
        <f>'AM23.Entity Input'!AN185</f>
        <v>0</v>
      </c>
      <c r="H245" s="353" t="str">
        <f>IFERROR( VLOOKUP($D245, 'AM23.Param'!$C$61:$Q$114, COLUMNS('AM23.Param'!$C$60:$G$60), FALSE), "N/A")</f>
        <v>N/A</v>
      </c>
      <c r="I245" s="360" t="str">
        <f>IFERROR( VLOOKUP($D245, 'AM23.Param'!$C$61:$Q$114, COLUMNS('AM23.Param'!$C$60:$H$60), FALSE), "N/A")</f>
        <v>N/A</v>
      </c>
      <c r="J245" s="344" t="str">
        <f t="shared" si="122"/>
        <v>N/A</v>
      </c>
      <c r="K245" s="361" t="str">
        <f t="shared" si="123"/>
        <v>N/A</v>
      </c>
      <c r="L245" s="356" t="str">
        <f>IFERROR( VLOOKUP($D245, 'AM23.Param'!$C$61:$Q$114, COLUMNS('AM23.Param'!$C$60:$I$60), FALSE), "N/A")</f>
        <v>N/A</v>
      </c>
      <c r="M245" s="344" t="str">
        <f t="shared" si="124"/>
        <v>N/A</v>
      </c>
      <c r="N245" s="366" t="str">
        <f t="shared" si="113"/>
        <v>N/A</v>
      </c>
      <c r="O245" s="360" t="str">
        <f>IFERROR( VLOOKUP($D245, 'AM23.Param'!$C$61:$Q$114, COLUMNS('AM23.Param'!$C$60:$J$60), FALSE), "N/A")</f>
        <v>N/A</v>
      </c>
      <c r="P245" s="344" t="str">
        <f t="shared" si="125"/>
        <v>N/A</v>
      </c>
      <c r="Q245" s="361" t="str">
        <f t="shared" si="114"/>
        <v>N/A</v>
      </c>
      <c r="R245" s="356" t="str">
        <f>IFERROR( VLOOKUP($D245, 'AM23.Param'!$C$61:$Q$114, COLUMNS('AM23.Param'!$C$60:$K$60), FALSE), "N/A")</f>
        <v>N/A</v>
      </c>
      <c r="S245" s="344" t="str">
        <f t="shared" si="126"/>
        <v>N/A</v>
      </c>
      <c r="T245" s="366">
        <f t="shared" si="115"/>
        <v>0</v>
      </c>
      <c r="U245" s="360" t="str">
        <f>IFERROR( VLOOKUP($D245, 'AM23.Param'!$C$61:$Q$114, COLUMNS('AM23.Param'!$C$60:$L$60), FALSE), "N/A")</f>
        <v>N/A</v>
      </c>
      <c r="V245" s="344" t="str">
        <f t="shared" si="127"/>
        <v>N/A</v>
      </c>
      <c r="W245" s="361" t="str">
        <f t="shared" si="116"/>
        <v>N/A</v>
      </c>
      <c r="X245" s="356" t="str">
        <f>IFERROR( VLOOKUP($D245, 'AM23.Param'!$C$61:$Q$114, COLUMNS('AM23.Param'!$C$60:$M$60), FALSE), "N/A")</f>
        <v>N/A</v>
      </c>
      <c r="Y245" s="344" t="str">
        <f t="shared" si="128"/>
        <v>N/A</v>
      </c>
      <c r="Z245" s="366">
        <f t="shared" si="117"/>
        <v>0</v>
      </c>
      <c r="AA245" s="360" t="str">
        <f>IFERROR( VLOOKUP($D245, 'AM23.Param'!$C$61:$Q$114, COLUMNS('AM23.Param'!$C$60:$N$60), FALSE), "N/A")</f>
        <v>N/A</v>
      </c>
      <c r="AB245" s="344" t="str">
        <f t="shared" si="129"/>
        <v>N/A</v>
      </c>
      <c r="AC245" s="366" t="str">
        <f t="shared" si="118"/>
        <v>N/A</v>
      </c>
      <c r="AD245" s="360" t="str">
        <f>IFERROR( VLOOKUP($D245, 'AM23.Param'!$C$61:$Q$114, COLUMNS('AM23.Param'!$C$60:$O$60), FALSE), "N/A")</f>
        <v>N/A</v>
      </c>
      <c r="AE245" s="344" t="str">
        <f t="shared" si="130"/>
        <v>N/A</v>
      </c>
      <c r="AF245" s="361" t="str">
        <f t="shared" si="119"/>
        <v>N/A</v>
      </c>
      <c r="AG245" s="356" t="str">
        <f>IFERROR( VLOOKUP($D245, 'AM23.Param'!$C$61:$Q$114, COLUMNS('AM23.Param'!$C$60:$P$60), FALSE), "N/A")</f>
        <v>N/A</v>
      </c>
      <c r="AH245" s="344" t="str">
        <f t="shared" si="131"/>
        <v>N/A</v>
      </c>
      <c r="AI245" s="361" t="str">
        <f t="shared" si="120"/>
        <v>N/A</v>
      </c>
    </row>
    <row r="246" spans="1:35" x14ac:dyDescent="0.2">
      <c r="A246" s="30">
        <f t="shared" si="121"/>
        <v>169</v>
      </c>
      <c r="B246" s="342">
        <f>'AM23.Entity Input'!D186</f>
        <v>0</v>
      </c>
      <c r="C246" s="343">
        <f>'AM23.Entity Input'!F186</f>
        <v>0</v>
      </c>
      <c r="D246" s="343">
        <f>'AM23.Entity Input'!G186</f>
        <v>0</v>
      </c>
      <c r="E246" s="343">
        <f>'AM23.Entity Input'!P186</f>
        <v>0</v>
      </c>
      <c r="F246" s="343">
        <f>'AM23.Entity Input'!AD186</f>
        <v>0</v>
      </c>
      <c r="G246" s="343">
        <f>'AM23.Entity Input'!AN186</f>
        <v>0</v>
      </c>
      <c r="H246" s="353" t="str">
        <f>IFERROR( VLOOKUP($D246, 'AM23.Param'!$C$61:$Q$114, COLUMNS('AM23.Param'!$C$60:$G$60), FALSE), "N/A")</f>
        <v>N/A</v>
      </c>
      <c r="I246" s="360" t="str">
        <f>IFERROR( VLOOKUP($D246, 'AM23.Param'!$C$61:$Q$114, COLUMNS('AM23.Param'!$C$60:$H$60), FALSE), "N/A")</f>
        <v>N/A</v>
      </c>
      <c r="J246" s="344" t="str">
        <f t="shared" si="122"/>
        <v>N/A</v>
      </c>
      <c r="K246" s="361" t="str">
        <f t="shared" si="123"/>
        <v>N/A</v>
      </c>
      <c r="L246" s="356" t="str">
        <f>IFERROR( VLOOKUP($D246, 'AM23.Param'!$C$61:$Q$114, COLUMNS('AM23.Param'!$C$60:$I$60), FALSE), "N/A")</f>
        <v>N/A</v>
      </c>
      <c r="M246" s="344" t="str">
        <f t="shared" si="124"/>
        <v>N/A</v>
      </c>
      <c r="N246" s="366" t="str">
        <f t="shared" si="113"/>
        <v>N/A</v>
      </c>
      <c r="O246" s="360" t="str">
        <f>IFERROR( VLOOKUP($D246, 'AM23.Param'!$C$61:$Q$114, COLUMNS('AM23.Param'!$C$60:$J$60), FALSE), "N/A")</f>
        <v>N/A</v>
      </c>
      <c r="P246" s="344" t="str">
        <f t="shared" si="125"/>
        <v>N/A</v>
      </c>
      <c r="Q246" s="361" t="str">
        <f t="shared" si="114"/>
        <v>N/A</v>
      </c>
      <c r="R246" s="356" t="str">
        <f>IFERROR( VLOOKUP($D246, 'AM23.Param'!$C$61:$Q$114, COLUMNS('AM23.Param'!$C$60:$K$60), FALSE), "N/A")</f>
        <v>N/A</v>
      </c>
      <c r="S246" s="344" t="str">
        <f t="shared" si="126"/>
        <v>N/A</v>
      </c>
      <c r="T246" s="366">
        <f t="shared" si="115"/>
        <v>0</v>
      </c>
      <c r="U246" s="360" t="str">
        <f>IFERROR( VLOOKUP($D246, 'AM23.Param'!$C$61:$Q$114, COLUMNS('AM23.Param'!$C$60:$L$60), FALSE), "N/A")</f>
        <v>N/A</v>
      </c>
      <c r="V246" s="344" t="str">
        <f t="shared" si="127"/>
        <v>N/A</v>
      </c>
      <c r="W246" s="361" t="str">
        <f t="shared" si="116"/>
        <v>N/A</v>
      </c>
      <c r="X246" s="356" t="str">
        <f>IFERROR( VLOOKUP($D246, 'AM23.Param'!$C$61:$Q$114, COLUMNS('AM23.Param'!$C$60:$M$60), FALSE), "N/A")</f>
        <v>N/A</v>
      </c>
      <c r="Y246" s="344" t="str">
        <f t="shared" si="128"/>
        <v>N/A</v>
      </c>
      <c r="Z246" s="366">
        <f t="shared" si="117"/>
        <v>0</v>
      </c>
      <c r="AA246" s="360" t="str">
        <f>IFERROR( VLOOKUP($D246, 'AM23.Param'!$C$61:$Q$114, COLUMNS('AM23.Param'!$C$60:$N$60), FALSE), "N/A")</f>
        <v>N/A</v>
      </c>
      <c r="AB246" s="344" t="str">
        <f t="shared" si="129"/>
        <v>N/A</v>
      </c>
      <c r="AC246" s="366" t="str">
        <f t="shared" si="118"/>
        <v>N/A</v>
      </c>
      <c r="AD246" s="360" t="str">
        <f>IFERROR( VLOOKUP($D246, 'AM23.Param'!$C$61:$Q$114, COLUMNS('AM23.Param'!$C$60:$O$60), FALSE), "N/A")</f>
        <v>N/A</v>
      </c>
      <c r="AE246" s="344" t="str">
        <f t="shared" si="130"/>
        <v>N/A</v>
      </c>
      <c r="AF246" s="361" t="str">
        <f t="shared" si="119"/>
        <v>N/A</v>
      </c>
      <c r="AG246" s="356" t="str">
        <f>IFERROR( VLOOKUP($D246, 'AM23.Param'!$C$61:$Q$114, COLUMNS('AM23.Param'!$C$60:$P$60), FALSE), "N/A")</f>
        <v>N/A</v>
      </c>
      <c r="AH246" s="344" t="str">
        <f t="shared" si="131"/>
        <v>N/A</v>
      </c>
      <c r="AI246" s="361" t="str">
        <f t="shared" si="120"/>
        <v>N/A</v>
      </c>
    </row>
    <row r="247" spans="1:35" x14ac:dyDescent="0.2">
      <c r="A247" s="30">
        <f t="shared" si="121"/>
        <v>170</v>
      </c>
      <c r="B247" s="342">
        <f>'AM23.Entity Input'!D187</f>
        <v>0</v>
      </c>
      <c r="C247" s="343">
        <f>'AM23.Entity Input'!F187</f>
        <v>0</v>
      </c>
      <c r="D247" s="343">
        <f>'AM23.Entity Input'!G187</f>
        <v>0</v>
      </c>
      <c r="E247" s="343">
        <f>'AM23.Entity Input'!P187</f>
        <v>0</v>
      </c>
      <c r="F247" s="343">
        <f>'AM23.Entity Input'!AD187</f>
        <v>0</v>
      </c>
      <c r="G247" s="343">
        <f>'AM23.Entity Input'!AN187</f>
        <v>0</v>
      </c>
      <c r="H247" s="353" t="str">
        <f>IFERROR( VLOOKUP($D247, 'AM23.Param'!$C$61:$Q$114, COLUMNS('AM23.Param'!$C$60:$G$60), FALSE), "N/A")</f>
        <v>N/A</v>
      </c>
      <c r="I247" s="360" t="str">
        <f>IFERROR( VLOOKUP($D247, 'AM23.Param'!$C$61:$Q$114, COLUMNS('AM23.Param'!$C$60:$H$60), FALSE), "N/A")</f>
        <v>N/A</v>
      </c>
      <c r="J247" s="344" t="str">
        <f t="shared" si="122"/>
        <v>N/A</v>
      </c>
      <c r="K247" s="361" t="str">
        <f t="shared" si="123"/>
        <v>N/A</v>
      </c>
      <c r="L247" s="356" t="str">
        <f>IFERROR( VLOOKUP($D247, 'AM23.Param'!$C$61:$Q$114, COLUMNS('AM23.Param'!$C$60:$I$60), FALSE), "N/A")</f>
        <v>N/A</v>
      </c>
      <c r="M247" s="344" t="str">
        <f t="shared" si="124"/>
        <v>N/A</v>
      </c>
      <c r="N247" s="366" t="str">
        <f t="shared" si="113"/>
        <v>N/A</v>
      </c>
      <c r="O247" s="360" t="str">
        <f>IFERROR( VLOOKUP($D247, 'AM23.Param'!$C$61:$Q$114, COLUMNS('AM23.Param'!$C$60:$J$60), FALSE), "N/A")</f>
        <v>N/A</v>
      </c>
      <c r="P247" s="344" t="str">
        <f t="shared" si="125"/>
        <v>N/A</v>
      </c>
      <c r="Q247" s="361" t="str">
        <f t="shared" si="114"/>
        <v>N/A</v>
      </c>
      <c r="R247" s="356" t="str">
        <f>IFERROR( VLOOKUP($D247, 'AM23.Param'!$C$61:$Q$114, COLUMNS('AM23.Param'!$C$60:$K$60), FALSE), "N/A")</f>
        <v>N/A</v>
      </c>
      <c r="S247" s="344" t="str">
        <f t="shared" si="126"/>
        <v>N/A</v>
      </c>
      <c r="T247" s="366">
        <f t="shared" si="115"/>
        <v>0</v>
      </c>
      <c r="U247" s="360" t="str">
        <f>IFERROR( VLOOKUP($D247, 'AM23.Param'!$C$61:$Q$114, COLUMNS('AM23.Param'!$C$60:$L$60), FALSE), "N/A")</f>
        <v>N/A</v>
      </c>
      <c r="V247" s="344" t="str">
        <f t="shared" si="127"/>
        <v>N/A</v>
      </c>
      <c r="W247" s="361" t="str">
        <f t="shared" si="116"/>
        <v>N/A</v>
      </c>
      <c r="X247" s="356" t="str">
        <f>IFERROR( VLOOKUP($D247, 'AM23.Param'!$C$61:$Q$114, COLUMNS('AM23.Param'!$C$60:$M$60), FALSE), "N/A")</f>
        <v>N/A</v>
      </c>
      <c r="Y247" s="344" t="str">
        <f t="shared" si="128"/>
        <v>N/A</v>
      </c>
      <c r="Z247" s="366">
        <f t="shared" si="117"/>
        <v>0</v>
      </c>
      <c r="AA247" s="360" t="str">
        <f>IFERROR( VLOOKUP($D247, 'AM23.Param'!$C$61:$Q$114, COLUMNS('AM23.Param'!$C$60:$N$60), FALSE), "N/A")</f>
        <v>N/A</v>
      </c>
      <c r="AB247" s="344" t="str">
        <f t="shared" si="129"/>
        <v>N/A</v>
      </c>
      <c r="AC247" s="366" t="str">
        <f t="shared" si="118"/>
        <v>N/A</v>
      </c>
      <c r="AD247" s="360" t="str">
        <f>IFERROR( VLOOKUP($D247, 'AM23.Param'!$C$61:$Q$114, COLUMNS('AM23.Param'!$C$60:$O$60), FALSE), "N/A")</f>
        <v>N/A</v>
      </c>
      <c r="AE247" s="344" t="str">
        <f t="shared" si="130"/>
        <v>N/A</v>
      </c>
      <c r="AF247" s="361" t="str">
        <f t="shared" si="119"/>
        <v>N/A</v>
      </c>
      <c r="AG247" s="356" t="str">
        <f>IFERROR( VLOOKUP($D247, 'AM23.Param'!$C$61:$Q$114, COLUMNS('AM23.Param'!$C$60:$P$60), FALSE), "N/A")</f>
        <v>N/A</v>
      </c>
      <c r="AH247" s="344" t="str">
        <f t="shared" si="131"/>
        <v>N/A</v>
      </c>
      <c r="AI247" s="361" t="str">
        <f t="shared" si="120"/>
        <v>N/A</v>
      </c>
    </row>
    <row r="248" spans="1:35" x14ac:dyDescent="0.2">
      <c r="A248" s="30">
        <f t="shared" si="121"/>
        <v>171</v>
      </c>
      <c r="B248" s="342">
        <f>'AM23.Entity Input'!D188</f>
        <v>0</v>
      </c>
      <c r="C248" s="343">
        <f>'AM23.Entity Input'!F188</f>
        <v>0</v>
      </c>
      <c r="D248" s="343">
        <f>'AM23.Entity Input'!G188</f>
        <v>0</v>
      </c>
      <c r="E248" s="343">
        <f>'AM23.Entity Input'!P188</f>
        <v>0</v>
      </c>
      <c r="F248" s="343">
        <f>'AM23.Entity Input'!AD188</f>
        <v>0</v>
      </c>
      <c r="G248" s="343">
        <f>'AM23.Entity Input'!AN188</f>
        <v>0</v>
      </c>
      <c r="H248" s="353" t="str">
        <f>IFERROR( VLOOKUP($D248, 'AM23.Param'!$C$61:$Q$114, COLUMNS('AM23.Param'!$C$60:$G$60), FALSE), "N/A")</f>
        <v>N/A</v>
      </c>
      <c r="I248" s="360" t="str">
        <f>IFERROR( VLOOKUP($D248, 'AM23.Param'!$C$61:$Q$114, COLUMNS('AM23.Param'!$C$60:$H$60), FALSE), "N/A")</f>
        <v>N/A</v>
      </c>
      <c r="J248" s="344" t="str">
        <f t="shared" si="122"/>
        <v>N/A</v>
      </c>
      <c r="K248" s="361" t="str">
        <f t="shared" si="123"/>
        <v>N/A</v>
      </c>
      <c r="L248" s="356" t="str">
        <f>IFERROR( VLOOKUP($D248, 'AM23.Param'!$C$61:$Q$114, COLUMNS('AM23.Param'!$C$60:$I$60), FALSE), "N/A")</f>
        <v>N/A</v>
      </c>
      <c r="M248" s="344" t="str">
        <f t="shared" si="124"/>
        <v>N/A</v>
      </c>
      <c r="N248" s="366" t="str">
        <f t="shared" si="113"/>
        <v>N/A</v>
      </c>
      <c r="O248" s="360" t="str">
        <f>IFERROR( VLOOKUP($D248, 'AM23.Param'!$C$61:$Q$114, COLUMNS('AM23.Param'!$C$60:$J$60), FALSE), "N/A")</f>
        <v>N/A</v>
      </c>
      <c r="P248" s="344" t="str">
        <f t="shared" si="125"/>
        <v>N/A</v>
      </c>
      <c r="Q248" s="361" t="str">
        <f t="shared" si="114"/>
        <v>N/A</v>
      </c>
      <c r="R248" s="356" t="str">
        <f>IFERROR( VLOOKUP($D248, 'AM23.Param'!$C$61:$Q$114, COLUMNS('AM23.Param'!$C$60:$K$60), FALSE), "N/A")</f>
        <v>N/A</v>
      </c>
      <c r="S248" s="344" t="str">
        <f t="shared" si="126"/>
        <v>N/A</v>
      </c>
      <c r="T248" s="366">
        <f t="shared" si="115"/>
        <v>0</v>
      </c>
      <c r="U248" s="360" t="str">
        <f>IFERROR( VLOOKUP($D248, 'AM23.Param'!$C$61:$Q$114, COLUMNS('AM23.Param'!$C$60:$L$60), FALSE), "N/A")</f>
        <v>N/A</v>
      </c>
      <c r="V248" s="344" t="str">
        <f t="shared" si="127"/>
        <v>N/A</v>
      </c>
      <c r="W248" s="361" t="str">
        <f t="shared" si="116"/>
        <v>N/A</v>
      </c>
      <c r="X248" s="356" t="str">
        <f>IFERROR( VLOOKUP($D248, 'AM23.Param'!$C$61:$Q$114, COLUMNS('AM23.Param'!$C$60:$M$60), FALSE), "N/A")</f>
        <v>N/A</v>
      </c>
      <c r="Y248" s="344" t="str">
        <f t="shared" si="128"/>
        <v>N/A</v>
      </c>
      <c r="Z248" s="366">
        <f t="shared" si="117"/>
        <v>0</v>
      </c>
      <c r="AA248" s="360" t="str">
        <f>IFERROR( VLOOKUP($D248, 'AM23.Param'!$C$61:$Q$114, COLUMNS('AM23.Param'!$C$60:$N$60), FALSE), "N/A")</f>
        <v>N/A</v>
      </c>
      <c r="AB248" s="344" t="str">
        <f t="shared" si="129"/>
        <v>N/A</v>
      </c>
      <c r="AC248" s="366" t="str">
        <f t="shared" si="118"/>
        <v>N/A</v>
      </c>
      <c r="AD248" s="360" t="str">
        <f>IFERROR( VLOOKUP($D248, 'AM23.Param'!$C$61:$Q$114, COLUMNS('AM23.Param'!$C$60:$O$60), FALSE), "N/A")</f>
        <v>N/A</v>
      </c>
      <c r="AE248" s="344" t="str">
        <f t="shared" si="130"/>
        <v>N/A</v>
      </c>
      <c r="AF248" s="361" t="str">
        <f t="shared" si="119"/>
        <v>N/A</v>
      </c>
      <c r="AG248" s="356" t="str">
        <f>IFERROR( VLOOKUP($D248, 'AM23.Param'!$C$61:$Q$114, COLUMNS('AM23.Param'!$C$60:$P$60), FALSE), "N/A")</f>
        <v>N/A</v>
      </c>
      <c r="AH248" s="344" t="str">
        <f t="shared" si="131"/>
        <v>N/A</v>
      </c>
      <c r="AI248" s="361" t="str">
        <f t="shared" si="120"/>
        <v>N/A</v>
      </c>
    </row>
    <row r="249" spans="1:35" x14ac:dyDescent="0.2">
      <c r="A249" s="30">
        <f t="shared" si="121"/>
        <v>172</v>
      </c>
      <c r="B249" s="342">
        <f>'AM23.Entity Input'!D189</f>
        <v>0</v>
      </c>
      <c r="C249" s="343">
        <f>'AM23.Entity Input'!F189</f>
        <v>0</v>
      </c>
      <c r="D249" s="343">
        <f>'AM23.Entity Input'!G189</f>
        <v>0</v>
      </c>
      <c r="E249" s="343">
        <f>'AM23.Entity Input'!P189</f>
        <v>0</v>
      </c>
      <c r="F249" s="343">
        <f>'AM23.Entity Input'!AD189</f>
        <v>0</v>
      </c>
      <c r="G249" s="343">
        <f>'AM23.Entity Input'!AN189</f>
        <v>0</v>
      </c>
      <c r="H249" s="353" t="str">
        <f>IFERROR( VLOOKUP($D249, 'AM23.Param'!$C$61:$Q$114, COLUMNS('AM23.Param'!$C$60:$G$60), FALSE), "N/A")</f>
        <v>N/A</v>
      </c>
      <c r="I249" s="360" t="str">
        <f>IFERROR( VLOOKUP($D249, 'AM23.Param'!$C$61:$Q$114, COLUMNS('AM23.Param'!$C$60:$H$60), FALSE), "N/A")</f>
        <v>N/A</v>
      </c>
      <c r="J249" s="344" t="str">
        <f t="shared" si="122"/>
        <v>N/A</v>
      </c>
      <c r="K249" s="361" t="str">
        <f t="shared" si="123"/>
        <v>N/A</v>
      </c>
      <c r="L249" s="356" t="str">
        <f>IFERROR( VLOOKUP($D249, 'AM23.Param'!$C$61:$Q$114, COLUMNS('AM23.Param'!$C$60:$I$60), FALSE), "N/A")</f>
        <v>N/A</v>
      </c>
      <c r="M249" s="344" t="str">
        <f t="shared" si="124"/>
        <v>N/A</v>
      </c>
      <c r="N249" s="366" t="str">
        <f t="shared" si="113"/>
        <v>N/A</v>
      </c>
      <c r="O249" s="360" t="str">
        <f>IFERROR( VLOOKUP($D249, 'AM23.Param'!$C$61:$Q$114, COLUMNS('AM23.Param'!$C$60:$J$60), FALSE), "N/A")</f>
        <v>N/A</v>
      </c>
      <c r="P249" s="344" t="str">
        <f t="shared" si="125"/>
        <v>N/A</v>
      </c>
      <c r="Q249" s="361" t="str">
        <f t="shared" si="114"/>
        <v>N/A</v>
      </c>
      <c r="R249" s="356" t="str">
        <f>IFERROR( VLOOKUP($D249, 'AM23.Param'!$C$61:$Q$114, COLUMNS('AM23.Param'!$C$60:$K$60), FALSE), "N/A")</f>
        <v>N/A</v>
      </c>
      <c r="S249" s="344" t="str">
        <f t="shared" si="126"/>
        <v>N/A</v>
      </c>
      <c r="T249" s="366">
        <f t="shared" si="115"/>
        <v>0</v>
      </c>
      <c r="U249" s="360" t="str">
        <f>IFERROR( VLOOKUP($D249, 'AM23.Param'!$C$61:$Q$114, COLUMNS('AM23.Param'!$C$60:$L$60), FALSE), "N/A")</f>
        <v>N/A</v>
      </c>
      <c r="V249" s="344" t="str">
        <f t="shared" si="127"/>
        <v>N/A</v>
      </c>
      <c r="W249" s="361" t="str">
        <f t="shared" si="116"/>
        <v>N/A</v>
      </c>
      <c r="X249" s="356" t="str">
        <f>IFERROR( VLOOKUP($D249, 'AM23.Param'!$C$61:$Q$114, COLUMNS('AM23.Param'!$C$60:$M$60), FALSE), "N/A")</f>
        <v>N/A</v>
      </c>
      <c r="Y249" s="344" t="str">
        <f t="shared" si="128"/>
        <v>N/A</v>
      </c>
      <c r="Z249" s="366">
        <f t="shared" si="117"/>
        <v>0</v>
      </c>
      <c r="AA249" s="360" t="str">
        <f>IFERROR( VLOOKUP($D249, 'AM23.Param'!$C$61:$Q$114, COLUMNS('AM23.Param'!$C$60:$N$60), FALSE), "N/A")</f>
        <v>N/A</v>
      </c>
      <c r="AB249" s="344" t="str">
        <f t="shared" si="129"/>
        <v>N/A</v>
      </c>
      <c r="AC249" s="366" t="str">
        <f t="shared" si="118"/>
        <v>N/A</v>
      </c>
      <c r="AD249" s="360" t="str">
        <f>IFERROR( VLOOKUP($D249, 'AM23.Param'!$C$61:$Q$114, COLUMNS('AM23.Param'!$C$60:$O$60), FALSE), "N/A")</f>
        <v>N/A</v>
      </c>
      <c r="AE249" s="344" t="str">
        <f t="shared" si="130"/>
        <v>N/A</v>
      </c>
      <c r="AF249" s="361" t="str">
        <f t="shared" si="119"/>
        <v>N/A</v>
      </c>
      <c r="AG249" s="356" t="str">
        <f>IFERROR( VLOOKUP($D249, 'AM23.Param'!$C$61:$Q$114, COLUMNS('AM23.Param'!$C$60:$P$60), FALSE), "N/A")</f>
        <v>N/A</v>
      </c>
      <c r="AH249" s="344" t="str">
        <f t="shared" si="131"/>
        <v>N/A</v>
      </c>
      <c r="AI249" s="361" t="str">
        <f t="shared" si="120"/>
        <v>N/A</v>
      </c>
    </row>
    <row r="250" spans="1:35" x14ac:dyDescent="0.2">
      <c r="A250" s="30">
        <f t="shared" si="121"/>
        <v>173</v>
      </c>
      <c r="B250" s="342">
        <f>'AM23.Entity Input'!D190</f>
        <v>0</v>
      </c>
      <c r="C250" s="343">
        <f>'AM23.Entity Input'!F190</f>
        <v>0</v>
      </c>
      <c r="D250" s="343">
        <f>'AM23.Entity Input'!G190</f>
        <v>0</v>
      </c>
      <c r="E250" s="343">
        <f>'AM23.Entity Input'!P190</f>
        <v>0</v>
      </c>
      <c r="F250" s="343">
        <f>'AM23.Entity Input'!AD190</f>
        <v>0</v>
      </c>
      <c r="G250" s="343">
        <f>'AM23.Entity Input'!AN190</f>
        <v>0</v>
      </c>
      <c r="H250" s="353" t="str">
        <f>IFERROR( VLOOKUP($D250, 'AM23.Param'!$C$61:$Q$114, COLUMNS('AM23.Param'!$C$60:$G$60), FALSE), "N/A")</f>
        <v>N/A</v>
      </c>
      <c r="I250" s="360" t="str">
        <f>IFERROR( VLOOKUP($D250, 'AM23.Param'!$C$61:$Q$114, COLUMNS('AM23.Param'!$C$60:$H$60), FALSE), "N/A")</f>
        <v>N/A</v>
      </c>
      <c r="J250" s="344" t="str">
        <f t="shared" si="122"/>
        <v>N/A</v>
      </c>
      <c r="K250" s="361" t="str">
        <f t="shared" si="123"/>
        <v>N/A</v>
      </c>
      <c r="L250" s="356" t="str">
        <f>IFERROR( VLOOKUP($D250, 'AM23.Param'!$C$61:$Q$114, COLUMNS('AM23.Param'!$C$60:$I$60), FALSE), "N/A")</f>
        <v>N/A</v>
      </c>
      <c r="M250" s="344" t="str">
        <f t="shared" si="124"/>
        <v>N/A</v>
      </c>
      <c r="N250" s="366" t="str">
        <f t="shared" si="113"/>
        <v>N/A</v>
      </c>
      <c r="O250" s="360" t="str">
        <f>IFERROR( VLOOKUP($D250, 'AM23.Param'!$C$61:$Q$114, COLUMNS('AM23.Param'!$C$60:$J$60), FALSE), "N/A")</f>
        <v>N/A</v>
      </c>
      <c r="P250" s="344" t="str">
        <f t="shared" si="125"/>
        <v>N/A</v>
      </c>
      <c r="Q250" s="361" t="str">
        <f t="shared" si="114"/>
        <v>N/A</v>
      </c>
      <c r="R250" s="356" t="str">
        <f>IFERROR( VLOOKUP($D250, 'AM23.Param'!$C$61:$Q$114, COLUMNS('AM23.Param'!$C$60:$K$60), FALSE), "N/A")</f>
        <v>N/A</v>
      </c>
      <c r="S250" s="344" t="str">
        <f t="shared" si="126"/>
        <v>N/A</v>
      </c>
      <c r="T250" s="366">
        <f t="shared" si="115"/>
        <v>0</v>
      </c>
      <c r="U250" s="360" t="str">
        <f>IFERROR( VLOOKUP($D250, 'AM23.Param'!$C$61:$Q$114, COLUMNS('AM23.Param'!$C$60:$L$60), FALSE), "N/A")</f>
        <v>N/A</v>
      </c>
      <c r="V250" s="344" t="str">
        <f t="shared" si="127"/>
        <v>N/A</v>
      </c>
      <c r="W250" s="361" t="str">
        <f t="shared" si="116"/>
        <v>N/A</v>
      </c>
      <c r="X250" s="356" t="str">
        <f>IFERROR( VLOOKUP($D250, 'AM23.Param'!$C$61:$Q$114, COLUMNS('AM23.Param'!$C$60:$M$60), FALSE), "N/A")</f>
        <v>N/A</v>
      </c>
      <c r="Y250" s="344" t="str">
        <f t="shared" si="128"/>
        <v>N/A</v>
      </c>
      <c r="Z250" s="366">
        <f t="shared" si="117"/>
        <v>0</v>
      </c>
      <c r="AA250" s="360" t="str">
        <f>IFERROR( VLOOKUP($D250, 'AM23.Param'!$C$61:$Q$114, COLUMNS('AM23.Param'!$C$60:$N$60), FALSE), "N/A")</f>
        <v>N/A</v>
      </c>
      <c r="AB250" s="344" t="str">
        <f t="shared" si="129"/>
        <v>N/A</v>
      </c>
      <c r="AC250" s="366" t="str">
        <f t="shared" si="118"/>
        <v>N/A</v>
      </c>
      <c r="AD250" s="360" t="str">
        <f>IFERROR( VLOOKUP($D250, 'AM23.Param'!$C$61:$Q$114, COLUMNS('AM23.Param'!$C$60:$O$60), FALSE), "N/A")</f>
        <v>N/A</v>
      </c>
      <c r="AE250" s="344" t="str">
        <f t="shared" si="130"/>
        <v>N/A</v>
      </c>
      <c r="AF250" s="361" t="str">
        <f t="shared" si="119"/>
        <v>N/A</v>
      </c>
      <c r="AG250" s="356" t="str">
        <f>IFERROR( VLOOKUP($D250, 'AM23.Param'!$C$61:$Q$114, COLUMNS('AM23.Param'!$C$60:$P$60), FALSE), "N/A")</f>
        <v>N/A</v>
      </c>
      <c r="AH250" s="344" t="str">
        <f t="shared" si="131"/>
        <v>N/A</v>
      </c>
      <c r="AI250" s="361" t="str">
        <f t="shared" si="120"/>
        <v>N/A</v>
      </c>
    </row>
    <row r="251" spans="1:35" x14ac:dyDescent="0.2">
      <c r="A251" s="30">
        <f t="shared" si="121"/>
        <v>174</v>
      </c>
      <c r="B251" s="342">
        <f>'AM23.Entity Input'!D191</f>
        <v>0</v>
      </c>
      <c r="C251" s="343">
        <f>'AM23.Entity Input'!F191</f>
        <v>0</v>
      </c>
      <c r="D251" s="343">
        <f>'AM23.Entity Input'!G191</f>
        <v>0</v>
      </c>
      <c r="E251" s="343">
        <f>'AM23.Entity Input'!P191</f>
        <v>0</v>
      </c>
      <c r="F251" s="343">
        <f>'AM23.Entity Input'!AD191</f>
        <v>0</v>
      </c>
      <c r="G251" s="343">
        <f>'AM23.Entity Input'!AN191</f>
        <v>0</v>
      </c>
      <c r="H251" s="353" t="str">
        <f>IFERROR( VLOOKUP($D251, 'AM23.Param'!$C$61:$Q$114, COLUMNS('AM23.Param'!$C$60:$G$60), FALSE), "N/A")</f>
        <v>N/A</v>
      </c>
      <c r="I251" s="360" t="str">
        <f>IFERROR( VLOOKUP($D251, 'AM23.Param'!$C$61:$Q$114, COLUMNS('AM23.Param'!$C$60:$H$60), FALSE), "N/A")</f>
        <v>N/A</v>
      </c>
      <c r="J251" s="344" t="str">
        <f t="shared" si="122"/>
        <v>N/A</v>
      </c>
      <c r="K251" s="361" t="str">
        <f t="shared" si="123"/>
        <v>N/A</v>
      </c>
      <c r="L251" s="356" t="str">
        <f>IFERROR( VLOOKUP($D251, 'AM23.Param'!$C$61:$Q$114, COLUMNS('AM23.Param'!$C$60:$I$60), FALSE), "N/A")</f>
        <v>N/A</v>
      </c>
      <c r="M251" s="344" t="str">
        <f t="shared" si="124"/>
        <v>N/A</v>
      </c>
      <c r="N251" s="366" t="str">
        <f t="shared" si="113"/>
        <v>N/A</v>
      </c>
      <c r="O251" s="360" t="str">
        <f>IFERROR( VLOOKUP($D251, 'AM23.Param'!$C$61:$Q$114, COLUMNS('AM23.Param'!$C$60:$J$60), FALSE), "N/A")</f>
        <v>N/A</v>
      </c>
      <c r="P251" s="344" t="str">
        <f t="shared" si="125"/>
        <v>N/A</v>
      </c>
      <c r="Q251" s="361" t="str">
        <f t="shared" si="114"/>
        <v>N/A</v>
      </c>
      <c r="R251" s="356" t="str">
        <f>IFERROR( VLOOKUP($D251, 'AM23.Param'!$C$61:$Q$114, COLUMNS('AM23.Param'!$C$60:$K$60), FALSE), "N/A")</f>
        <v>N/A</v>
      </c>
      <c r="S251" s="344" t="str">
        <f t="shared" si="126"/>
        <v>N/A</v>
      </c>
      <c r="T251" s="366">
        <f t="shared" si="115"/>
        <v>0</v>
      </c>
      <c r="U251" s="360" t="str">
        <f>IFERROR( VLOOKUP($D251, 'AM23.Param'!$C$61:$Q$114, COLUMNS('AM23.Param'!$C$60:$L$60), FALSE), "N/A")</f>
        <v>N/A</v>
      </c>
      <c r="V251" s="344" t="str">
        <f t="shared" si="127"/>
        <v>N/A</v>
      </c>
      <c r="W251" s="361" t="str">
        <f t="shared" si="116"/>
        <v>N/A</v>
      </c>
      <c r="X251" s="356" t="str">
        <f>IFERROR( VLOOKUP($D251, 'AM23.Param'!$C$61:$Q$114, COLUMNS('AM23.Param'!$C$60:$M$60), FALSE), "N/A")</f>
        <v>N/A</v>
      </c>
      <c r="Y251" s="344" t="str">
        <f t="shared" si="128"/>
        <v>N/A</v>
      </c>
      <c r="Z251" s="366">
        <f t="shared" si="117"/>
        <v>0</v>
      </c>
      <c r="AA251" s="360" t="str">
        <f>IFERROR( VLOOKUP($D251, 'AM23.Param'!$C$61:$Q$114, COLUMNS('AM23.Param'!$C$60:$N$60), FALSE), "N/A")</f>
        <v>N/A</v>
      </c>
      <c r="AB251" s="344" t="str">
        <f t="shared" si="129"/>
        <v>N/A</v>
      </c>
      <c r="AC251" s="366" t="str">
        <f t="shared" si="118"/>
        <v>N/A</v>
      </c>
      <c r="AD251" s="360" t="str">
        <f>IFERROR( VLOOKUP($D251, 'AM23.Param'!$C$61:$Q$114, COLUMNS('AM23.Param'!$C$60:$O$60), FALSE), "N/A")</f>
        <v>N/A</v>
      </c>
      <c r="AE251" s="344" t="str">
        <f t="shared" si="130"/>
        <v>N/A</v>
      </c>
      <c r="AF251" s="361" t="str">
        <f t="shared" si="119"/>
        <v>N/A</v>
      </c>
      <c r="AG251" s="356" t="str">
        <f>IFERROR( VLOOKUP($D251, 'AM23.Param'!$C$61:$Q$114, COLUMNS('AM23.Param'!$C$60:$P$60), FALSE), "N/A")</f>
        <v>N/A</v>
      </c>
      <c r="AH251" s="344" t="str">
        <f t="shared" si="131"/>
        <v>N/A</v>
      </c>
      <c r="AI251" s="361" t="str">
        <f t="shared" si="120"/>
        <v>N/A</v>
      </c>
    </row>
    <row r="252" spans="1:35" x14ac:dyDescent="0.2">
      <c r="A252" s="30">
        <f t="shared" si="121"/>
        <v>175</v>
      </c>
      <c r="B252" s="342">
        <f>'AM23.Entity Input'!D192</f>
        <v>0</v>
      </c>
      <c r="C252" s="343">
        <f>'AM23.Entity Input'!F192</f>
        <v>0</v>
      </c>
      <c r="D252" s="343">
        <f>'AM23.Entity Input'!G192</f>
        <v>0</v>
      </c>
      <c r="E252" s="343">
        <f>'AM23.Entity Input'!P192</f>
        <v>0</v>
      </c>
      <c r="F252" s="343">
        <f>'AM23.Entity Input'!AD192</f>
        <v>0</v>
      </c>
      <c r="G252" s="343">
        <f>'AM23.Entity Input'!AN192</f>
        <v>0</v>
      </c>
      <c r="H252" s="353" t="str">
        <f>IFERROR( VLOOKUP($D252, 'AM23.Param'!$C$61:$Q$114, COLUMNS('AM23.Param'!$C$60:$G$60), FALSE), "N/A")</f>
        <v>N/A</v>
      </c>
      <c r="I252" s="360" t="str">
        <f>IFERROR( VLOOKUP($D252, 'AM23.Param'!$C$61:$Q$114, COLUMNS('AM23.Param'!$C$60:$H$60), FALSE), "N/A")</f>
        <v>N/A</v>
      </c>
      <c r="J252" s="344" t="str">
        <f t="shared" si="122"/>
        <v>N/A</v>
      </c>
      <c r="K252" s="361" t="str">
        <f t="shared" si="123"/>
        <v>N/A</v>
      </c>
      <c r="L252" s="356" t="str">
        <f>IFERROR( VLOOKUP($D252, 'AM23.Param'!$C$61:$Q$114, COLUMNS('AM23.Param'!$C$60:$I$60), FALSE), "N/A")</f>
        <v>N/A</v>
      </c>
      <c r="M252" s="344" t="str">
        <f t="shared" si="124"/>
        <v>N/A</v>
      </c>
      <c r="N252" s="366" t="str">
        <f t="shared" si="113"/>
        <v>N/A</v>
      </c>
      <c r="O252" s="360" t="str">
        <f>IFERROR( VLOOKUP($D252, 'AM23.Param'!$C$61:$Q$114, COLUMNS('AM23.Param'!$C$60:$J$60), FALSE), "N/A")</f>
        <v>N/A</v>
      </c>
      <c r="P252" s="344" t="str">
        <f t="shared" si="125"/>
        <v>N/A</v>
      </c>
      <c r="Q252" s="361" t="str">
        <f t="shared" si="114"/>
        <v>N/A</v>
      </c>
      <c r="R252" s="356" t="str">
        <f>IFERROR( VLOOKUP($D252, 'AM23.Param'!$C$61:$Q$114, COLUMNS('AM23.Param'!$C$60:$K$60), FALSE), "N/A")</f>
        <v>N/A</v>
      </c>
      <c r="S252" s="344" t="str">
        <f t="shared" si="126"/>
        <v>N/A</v>
      </c>
      <c r="T252" s="366">
        <f t="shared" si="115"/>
        <v>0</v>
      </c>
      <c r="U252" s="360" t="str">
        <f>IFERROR( VLOOKUP($D252, 'AM23.Param'!$C$61:$Q$114, COLUMNS('AM23.Param'!$C$60:$L$60), FALSE), "N/A")</f>
        <v>N/A</v>
      </c>
      <c r="V252" s="344" t="str">
        <f t="shared" si="127"/>
        <v>N/A</v>
      </c>
      <c r="W252" s="361" t="str">
        <f t="shared" si="116"/>
        <v>N/A</v>
      </c>
      <c r="X252" s="356" t="str">
        <f>IFERROR( VLOOKUP($D252, 'AM23.Param'!$C$61:$Q$114, COLUMNS('AM23.Param'!$C$60:$M$60), FALSE), "N/A")</f>
        <v>N/A</v>
      </c>
      <c r="Y252" s="344" t="str">
        <f t="shared" si="128"/>
        <v>N/A</v>
      </c>
      <c r="Z252" s="366">
        <f t="shared" si="117"/>
        <v>0</v>
      </c>
      <c r="AA252" s="360" t="str">
        <f>IFERROR( VLOOKUP($D252, 'AM23.Param'!$C$61:$Q$114, COLUMNS('AM23.Param'!$C$60:$N$60), FALSE), "N/A")</f>
        <v>N/A</v>
      </c>
      <c r="AB252" s="344" t="str">
        <f t="shared" si="129"/>
        <v>N/A</v>
      </c>
      <c r="AC252" s="366" t="str">
        <f t="shared" si="118"/>
        <v>N/A</v>
      </c>
      <c r="AD252" s="360" t="str">
        <f>IFERROR( VLOOKUP($D252, 'AM23.Param'!$C$61:$Q$114, COLUMNS('AM23.Param'!$C$60:$O$60), FALSE), "N/A")</f>
        <v>N/A</v>
      </c>
      <c r="AE252" s="344" t="str">
        <f t="shared" si="130"/>
        <v>N/A</v>
      </c>
      <c r="AF252" s="361" t="str">
        <f t="shared" si="119"/>
        <v>N/A</v>
      </c>
      <c r="AG252" s="356" t="str">
        <f>IFERROR( VLOOKUP($D252, 'AM23.Param'!$C$61:$Q$114, COLUMNS('AM23.Param'!$C$60:$P$60), FALSE), "N/A")</f>
        <v>N/A</v>
      </c>
      <c r="AH252" s="344" t="str">
        <f t="shared" si="131"/>
        <v>N/A</v>
      </c>
      <c r="AI252" s="361" t="str">
        <f t="shared" si="120"/>
        <v>N/A</v>
      </c>
    </row>
    <row r="253" spans="1:35" x14ac:dyDescent="0.2">
      <c r="A253" s="30">
        <f t="shared" si="121"/>
        <v>176</v>
      </c>
      <c r="B253" s="342">
        <f>'AM23.Entity Input'!D193</f>
        <v>0</v>
      </c>
      <c r="C253" s="343">
        <f>'AM23.Entity Input'!F193</f>
        <v>0</v>
      </c>
      <c r="D253" s="343">
        <f>'AM23.Entity Input'!G193</f>
        <v>0</v>
      </c>
      <c r="E253" s="343">
        <f>'AM23.Entity Input'!P193</f>
        <v>0</v>
      </c>
      <c r="F253" s="343">
        <f>'AM23.Entity Input'!AD193</f>
        <v>0</v>
      </c>
      <c r="G253" s="343">
        <f>'AM23.Entity Input'!AN193</f>
        <v>0</v>
      </c>
      <c r="H253" s="353" t="str">
        <f>IFERROR( VLOOKUP($D253, 'AM23.Param'!$C$61:$Q$114, COLUMNS('AM23.Param'!$C$60:$G$60), FALSE), "N/A")</f>
        <v>N/A</v>
      </c>
      <c r="I253" s="360" t="str">
        <f>IFERROR( VLOOKUP($D253, 'AM23.Param'!$C$61:$Q$114, COLUMNS('AM23.Param'!$C$60:$H$60), FALSE), "N/A")</f>
        <v>N/A</v>
      </c>
      <c r="J253" s="344" t="str">
        <f t="shared" si="122"/>
        <v>N/A</v>
      </c>
      <c r="K253" s="361" t="str">
        <f t="shared" si="123"/>
        <v>N/A</v>
      </c>
      <c r="L253" s="356" t="str">
        <f>IFERROR( VLOOKUP($D253, 'AM23.Param'!$C$61:$Q$114, COLUMNS('AM23.Param'!$C$60:$I$60), FALSE), "N/A")</f>
        <v>N/A</v>
      </c>
      <c r="M253" s="344" t="str">
        <f t="shared" si="124"/>
        <v>N/A</v>
      </c>
      <c r="N253" s="366" t="str">
        <f t="shared" si="113"/>
        <v>N/A</v>
      </c>
      <c r="O253" s="360" t="str">
        <f>IFERROR( VLOOKUP($D253, 'AM23.Param'!$C$61:$Q$114, COLUMNS('AM23.Param'!$C$60:$J$60), FALSE), "N/A")</f>
        <v>N/A</v>
      </c>
      <c r="P253" s="344" t="str">
        <f t="shared" si="125"/>
        <v>N/A</v>
      </c>
      <c r="Q253" s="361" t="str">
        <f t="shared" si="114"/>
        <v>N/A</v>
      </c>
      <c r="R253" s="356" t="str">
        <f>IFERROR( VLOOKUP($D253, 'AM23.Param'!$C$61:$Q$114, COLUMNS('AM23.Param'!$C$60:$K$60), FALSE), "N/A")</f>
        <v>N/A</v>
      </c>
      <c r="S253" s="344" t="str">
        <f t="shared" si="126"/>
        <v>N/A</v>
      </c>
      <c r="T253" s="366">
        <f t="shared" si="115"/>
        <v>0</v>
      </c>
      <c r="U253" s="360" t="str">
        <f>IFERROR( VLOOKUP($D253, 'AM23.Param'!$C$61:$Q$114, COLUMNS('AM23.Param'!$C$60:$L$60), FALSE), "N/A")</f>
        <v>N/A</v>
      </c>
      <c r="V253" s="344" t="str">
        <f t="shared" si="127"/>
        <v>N/A</v>
      </c>
      <c r="W253" s="361" t="str">
        <f t="shared" si="116"/>
        <v>N/A</v>
      </c>
      <c r="X253" s="356" t="str">
        <f>IFERROR( VLOOKUP($D253, 'AM23.Param'!$C$61:$Q$114, COLUMNS('AM23.Param'!$C$60:$M$60), FALSE), "N/A")</f>
        <v>N/A</v>
      </c>
      <c r="Y253" s="344" t="str">
        <f t="shared" si="128"/>
        <v>N/A</v>
      </c>
      <c r="Z253" s="366">
        <f t="shared" si="117"/>
        <v>0</v>
      </c>
      <c r="AA253" s="360" t="str">
        <f>IFERROR( VLOOKUP($D253, 'AM23.Param'!$C$61:$Q$114, COLUMNS('AM23.Param'!$C$60:$N$60), FALSE), "N/A")</f>
        <v>N/A</v>
      </c>
      <c r="AB253" s="344" t="str">
        <f t="shared" si="129"/>
        <v>N/A</v>
      </c>
      <c r="AC253" s="366" t="str">
        <f t="shared" si="118"/>
        <v>N/A</v>
      </c>
      <c r="AD253" s="360" t="str">
        <f>IFERROR( VLOOKUP($D253, 'AM23.Param'!$C$61:$Q$114, COLUMNS('AM23.Param'!$C$60:$O$60), FALSE), "N/A")</f>
        <v>N/A</v>
      </c>
      <c r="AE253" s="344" t="str">
        <f t="shared" si="130"/>
        <v>N/A</v>
      </c>
      <c r="AF253" s="361" t="str">
        <f t="shared" si="119"/>
        <v>N/A</v>
      </c>
      <c r="AG253" s="356" t="str">
        <f>IFERROR( VLOOKUP($D253, 'AM23.Param'!$C$61:$Q$114, COLUMNS('AM23.Param'!$C$60:$P$60), FALSE), "N/A")</f>
        <v>N/A</v>
      </c>
      <c r="AH253" s="344" t="str">
        <f t="shared" si="131"/>
        <v>N/A</v>
      </c>
      <c r="AI253" s="361" t="str">
        <f t="shared" si="120"/>
        <v>N/A</v>
      </c>
    </row>
    <row r="254" spans="1:35" x14ac:dyDescent="0.2">
      <c r="A254" s="30">
        <f t="shared" si="121"/>
        <v>177</v>
      </c>
      <c r="B254" s="342">
        <f>'AM23.Entity Input'!D194</f>
        <v>0</v>
      </c>
      <c r="C254" s="343">
        <f>'AM23.Entity Input'!F194</f>
        <v>0</v>
      </c>
      <c r="D254" s="343">
        <f>'AM23.Entity Input'!G194</f>
        <v>0</v>
      </c>
      <c r="E254" s="343">
        <f>'AM23.Entity Input'!P194</f>
        <v>0</v>
      </c>
      <c r="F254" s="343">
        <f>'AM23.Entity Input'!AD194</f>
        <v>0</v>
      </c>
      <c r="G254" s="343">
        <f>'AM23.Entity Input'!AN194</f>
        <v>0</v>
      </c>
      <c r="H254" s="353" t="str">
        <f>IFERROR( VLOOKUP($D254, 'AM23.Param'!$C$61:$Q$114, COLUMNS('AM23.Param'!$C$60:$G$60), FALSE), "N/A")</f>
        <v>N/A</v>
      </c>
      <c r="I254" s="360" t="str">
        <f>IFERROR( VLOOKUP($D254, 'AM23.Param'!$C$61:$Q$114, COLUMNS('AM23.Param'!$C$60:$H$60), FALSE), "N/A")</f>
        <v>N/A</v>
      </c>
      <c r="J254" s="344" t="str">
        <f t="shared" si="122"/>
        <v>N/A</v>
      </c>
      <c r="K254" s="361" t="str">
        <f t="shared" si="123"/>
        <v>N/A</v>
      </c>
      <c r="L254" s="356" t="str">
        <f>IFERROR( VLOOKUP($D254, 'AM23.Param'!$C$61:$Q$114, COLUMNS('AM23.Param'!$C$60:$I$60), FALSE), "N/A")</f>
        <v>N/A</v>
      </c>
      <c r="M254" s="344" t="str">
        <f t="shared" si="124"/>
        <v>N/A</v>
      </c>
      <c r="N254" s="366" t="str">
        <f t="shared" si="113"/>
        <v>N/A</v>
      </c>
      <c r="O254" s="360" t="str">
        <f>IFERROR( VLOOKUP($D254, 'AM23.Param'!$C$61:$Q$114, COLUMNS('AM23.Param'!$C$60:$J$60), FALSE), "N/A")</f>
        <v>N/A</v>
      </c>
      <c r="P254" s="344" t="str">
        <f t="shared" si="125"/>
        <v>N/A</v>
      </c>
      <c r="Q254" s="361" t="str">
        <f t="shared" si="114"/>
        <v>N/A</v>
      </c>
      <c r="R254" s="356" t="str">
        <f>IFERROR( VLOOKUP($D254, 'AM23.Param'!$C$61:$Q$114, COLUMNS('AM23.Param'!$C$60:$K$60), FALSE), "N/A")</f>
        <v>N/A</v>
      </c>
      <c r="S254" s="344" t="str">
        <f t="shared" si="126"/>
        <v>N/A</v>
      </c>
      <c r="T254" s="366">
        <f t="shared" si="115"/>
        <v>0</v>
      </c>
      <c r="U254" s="360" t="str">
        <f>IFERROR( VLOOKUP($D254, 'AM23.Param'!$C$61:$Q$114, COLUMNS('AM23.Param'!$C$60:$L$60), FALSE), "N/A")</f>
        <v>N/A</v>
      </c>
      <c r="V254" s="344" t="str">
        <f t="shared" si="127"/>
        <v>N/A</v>
      </c>
      <c r="W254" s="361" t="str">
        <f t="shared" si="116"/>
        <v>N/A</v>
      </c>
      <c r="X254" s="356" t="str">
        <f>IFERROR( VLOOKUP($D254, 'AM23.Param'!$C$61:$Q$114, COLUMNS('AM23.Param'!$C$60:$M$60), FALSE), "N/A")</f>
        <v>N/A</v>
      </c>
      <c r="Y254" s="344" t="str">
        <f t="shared" si="128"/>
        <v>N/A</v>
      </c>
      <c r="Z254" s="366">
        <f t="shared" si="117"/>
        <v>0</v>
      </c>
      <c r="AA254" s="360" t="str">
        <f>IFERROR( VLOOKUP($D254, 'AM23.Param'!$C$61:$Q$114, COLUMNS('AM23.Param'!$C$60:$N$60), FALSE), "N/A")</f>
        <v>N/A</v>
      </c>
      <c r="AB254" s="344" t="str">
        <f t="shared" si="129"/>
        <v>N/A</v>
      </c>
      <c r="AC254" s="366" t="str">
        <f t="shared" si="118"/>
        <v>N/A</v>
      </c>
      <c r="AD254" s="360" t="str">
        <f>IFERROR( VLOOKUP($D254, 'AM23.Param'!$C$61:$Q$114, COLUMNS('AM23.Param'!$C$60:$O$60), FALSE), "N/A")</f>
        <v>N/A</v>
      </c>
      <c r="AE254" s="344" t="str">
        <f t="shared" si="130"/>
        <v>N/A</v>
      </c>
      <c r="AF254" s="361" t="str">
        <f t="shared" si="119"/>
        <v>N/A</v>
      </c>
      <c r="AG254" s="356" t="str">
        <f>IFERROR( VLOOKUP($D254, 'AM23.Param'!$C$61:$Q$114, COLUMNS('AM23.Param'!$C$60:$P$60), FALSE), "N/A")</f>
        <v>N/A</v>
      </c>
      <c r="AH254" s="344" t="str">
        <f t="shared" si="131"/>
        <v>N/A</v>
      </c>
      <c r="AI254" s="361" t="str">
        <f t="shared" si="120"/>
        <v>N/A</v>
      </c>
    </row>
    <row r="255" spans="1:35" x14ac:dyDescent="0.2">
      <c r="A255" s="30">
        <f t="shared" si="121"/>
        <v>178</v>
      </c>
      <c r="B255" s="342">
        <f>'AM23.Entity Input'!D195</f>
        <v>0</v>
      </c>
      <c r="C255" s="343">
        <f>'AM23.Entity Input'!F195</f>
        <v>0</v>
      </c>
      <c r="D255" s="343">
        <f>'AM23.Entity Input'!G195</f>
        <v>0</v>
      </c>
      <c r="E255" s="343">
        <f>'AM23.Entity Input'!P195</f>
        <v>0</v>
      </c>
      <c r="F255" s="343">
        <f>'AM23.Entity Input'!AD195</f>
        <v>0</v>
      </c>
      <c r="G255" s="343">
        <f>'AM23.Entity Input'!AN195</f>
        <v>0</v>
      </c>
      <c r="H255" s="353" t="str">
        <f>IFERROR( VLOOKUP($D255, 'AM23.Param'!$C$61:$Q$114, COLUMNS('AM23.Param'!$C$60:$G$60), FALSE), "N/A")</f>
        <v>N/A</v>
      </c>
      <c r="I255" s="360" t="str">
        <f>IFERROR( VLOOKUP($D255, 'AM23.Param'!$C$61:$Q$114, COLUMNS('AM23.Param'!$C$60:$H$60), FALSE), "N/A")</f>
        <v>N/A</v>
      </c>
      <c r="J255" s="344" t="str">
        <f t="shared" si="122"/>
        <v>N/A</v>
      </c>
      <c r="K255" s="361" t="str">
        <f t="shared" si="123"/>
        <v>N/A</v>
      </c>
      <c r="L255" s="356" t="str">
        <f>IFERROR( VLOOKUP($D255, 'AM23.Param'!$C$61:$Q$114, COLUMNS('AM23.Param'!$C$60:$I$60), FALSE), "N/A")</f>
        <v>N/A</v>
      </c>
      <c r="M255" s="344" t="str">
        <f t="shared" si="124"/>
        <v>N/A</v>
      </c>
      <c r="N255" s="366" t="str">
        <f t="shared" si="113"/>
        <v>N/A</v>
      </c>
      <c r="O255" s="360" t="str">
        <f>IFERROR( VLOOKUP($D255, 'AM23.Param'!$C$61:$Q$114, COLUMNS('AM23.Param'!$C$60:$J$60), FALSE), "N/A")</f>
        <v>N/A</v>
      </c>
      <c r="P255" s="344" t="str">
        <f t="shared" si="125"/>
        <v>N/A</v>
      </c>
      <c r="Q255" s="361" t="str">
        <f t="shared" si="114"/>
        <v>N/A</v>
      </c>
      <c r="R255" s="356" t="str">
        <f>IFERROR( VLOOKUP($D255, 'AM23.Param'!$C$61:$Q$114, COLUMNS('AM23.Param'!$C$60:$K$60), FALSE), "N/A")</f>
        <v>N/A</v>
      </c>
      <c r="S255" s="344" t="str">
        <f t="shared" si="126"/>
        <v>N/A</v>
      </c>
      <c r="T255" s="366">
        <f t="shared" si="115"/>
        <v>0</v>
      </c>
      <c r="U255" s="360" t="str">
        <f>IFERROR( VLOOKUP($D255, 'AM23.Param'!$C$61:$Q$114, COLUMNS('AM23.Param'!$C$60:$L$60), FALSE), "N/A")</f>
        <v>N/A</v>
      </c>
      <c r="V255" s="344" t="str">
        <f t="shared" si="127"/>
        <v>N/A</v>
      </c>
      <c r="W255" s="361" t="str">
        <f t="shared" si="116"/>
        <v>N/A</v>
      </c>
      <c r="X255" s="356" t="str">
        <f>IFERROR( VLOOKUP($D255, 'AM23.Param'!$C$61:$Q$114, COLUMNS('AM23.Param'!$C$60:$M$60), FALSE), "N/A")</f>
        <v>N/A</v>
      </c>
      <c r="Y255" s="344" t="str">
        <f t="shared" si="128"/>
        <v>N/A</v>
      </c>
      <c r="Z255" s="366">
        <f t="shared" si="117"/>
        <v>0</v>
      </c>
      <c r="AA255" s="360" t="str">
        <f>IFERROR( VLOOKUP($D255, 'AM23.Param'!$C$61:$Q$114, COLUMNS('AM23.Param'!$C$60:$N$60), FALSE), "N/A")</f>
        <v>N/A</v>
      </c>
      <c r="AB255" s="344" t="str">
        <f t="shared" si="129"/>
        <v>N/A</v>
      </c>
      <c r="AC255" s="366" t="str">
        <f t="shared" si="118"/>
        <v>N/A</v>
      </c>
      <c r="AD255" s="360" t="str">
        <f>IFERROR( VLOOKUP($D255, 'AM23.Param'!$C$61:$Q$114, COLUMNS('AM23.Param'!$C$60:$O$60), FALSE), "N/A")</f>
        <v>N/A</v>
      </c>
      <c r="AE255" s="344" t="str">
        <f t="shared" si="130"/>
        <v>N/A</v>
      </c>
      <c r="AF255" s="361" t="str">
        <f t="shared" si="119"/>
        <v>N/A</v>
      </c>
      <c r="AG255" s="356" t="str">
        <f>IFERROR( VLOOKUP($D255, 'AM23.Param'!$C$61:$Q$114, COLUMNS('AM23.Param'!$C$60:$P$60), FALSE), "N/A")</f>
        <v>N/A</v>
      </c>
      <c r="AH255" s="344" t="str">
        <f t="shared" si="131"/>
        <v>N/A</v>
      </c>
      <c r="AI255" s="361" t="str">
        <f t="shared" si="120"/>
        <v>N/A</v>
      </c>
    </row>
    <row r="256" spans="1:35" x14ac:dyDescent="0.2">
      <c r="A256" s="30">
        <f t="shared" si="121"/>
        <v>179</v>
      </c>
      <c r="B256" s="342">
        <f>'AM23.Entity Input'!D196</f>
        <v>0</v>
      </c>
      <c r="C256" s="343">
        <f>'AM23.Entity Input'!F196</f>
        <v>0</v>
      </c>
      <c r="D256" s="343">
        <f>'AM23.Entity Input'!G196</f>
        <v>0</v>
      </c>
      <c r="E256" s="343">
        <f>'AM23.Entity Input'!P196</f>
        <v>0</v>
      </c>
      <c r="F256" s="343">
        <f>'AM23.Entity Input'!AD196</f>
        <v>0</v>
      </c>
      <c r="G256" s="343">
        <f>'AM23.Entity Input'!AN196</f>
        <v>0</v>
      </c>
      <c r="H256" s="353" t="str">
        <f>IFERROR( VLOOKUP($D256, 'AM23.Param'!$C$61:$Q$114, COLUMNS('AM23.Param'!$C$60:$G$60), FALSE), "N/A")</f>
        <v>N/A</v>
      </c>
      <c r="I256" s="360" t="str">
        <f>IFERROR( VLOOKUP($D256, 'AM23.Param'!$C$61:$Q$114, COLUMNS('AM23.Param'!$C$60:$H$60), FALSE), "N/A")</f>
        <v>N/A</v>
      </c>
      <c r="J256" s="344" t="str">
        <f t="shared" si="122"/>
        <v>N/A</v>
      </c>
      <c r="K256" s="361" t="str">
        <f t="shared" si="123"/>
        <v>N/A</v>
      </c>
      <c r="L256" s="356" t="str">
        <f>IFERROR( VLOOKUP($D256, 'AM23.Param'!$C$61:$Q$114, COLUMNS('AM23.Param'!$C$60:$I$60), FALSE), "N/A")</f>
        <v>N/A</v>
      </c>
      <c r="M256" s="344" t="str">
        <f t="shared" si="124"/>
        <v>N/A</v>
      </c>
      <c r="N256" s="366" t="str">
        <f t="shared" si="113"/>
        <v>N/A</v>
      </c>
      <c r="O256" s="360" t="str">
        <f>IFERROR( VLOOKUP($D256, 'AM23.Param'!$C$61:$Q$114, COLUMNS('AM23.Param'!$C$60:$J$60), FALSE), "N/A")</f>
        <v>N/A</v>
      </c>
      <c r="P256" s="344" t="str">
        <f t="shared" si="125"/>
        <v>N/A</v>
      </c>
      <c r="Q256" s="361" t="str">
        <f t="shared" si="114"/>
        <v>N/A</v>
      </c>
      <c r="R256" s="356" t="str">
        <f>IFERROR( VLOOKUP($D256, 'AM23.Param'!$C$61:$Q$114, COLUMNS('AM23.Param'!$C$60:$K$60), FALSE), "N/A")</f>
        <v>N/A</v>
      </c>
      <c r="S256" s="344" t="str">
        <f t="shared" si="126"/>
        <v>N/A</v>
      </c>
      <c r="T256" s="366">
        <f t="shared" si="115"/>
        <v>0</v>
      </c>
      <c r="U256" s="360" t="str">
        <f>IFERROR( VLOOKUP($D256, 'AM23.Param'!$C$61:$Q$114, COLUMNS('AM23.Param'!$C$60:$L$60), FALSE), "N/A")</f>
        <v>N/A</v>
      </c>
      <c r="V256" s="344" t="str">
        <f t="shared" si="127"/>
        <v>N/A</v>
      </c>
      <c r="W256" s="361" t="str">
        <f t="shared" si="116"/>
        <v>N/A</v>
      </c>
      <c r="X256" s="356" t="str">
        <f>IFERROR( VLOOKUP($D256, 'AM23.Param'!$C$61:$Q$114, COLUMNS('AM23.Param'!$C$60:$M$60), FALSE), "N/A")</f>
        <v>N/A</v>
      </c>
      <c r="Y256" s="344" t="str">
        <f t="shared" si="128"/>
        <v>N/A</v>
      </c>
      <c r="Z256" s="366">
        <f t="shared" si="117"/>
        <v>0</v>
      </c>
      <c r="AA256" s="360" t="str">
        <f>IFERROR( VLOOKUP($D256, 'AM23.Param'!$C$61:$Q$114, COLUMNS('AM23.Param'!$C$60:$N$60), FALSE), "N/A")</f>
        <v>N/A</v>
      </c>
      <c r="AB256" s="344" t="str">
        <f t="shared" si="129"/>
        <v>N/A</v>
      </c>
      <c r="AC256" s="366" t="str">
        <f t="shared" si="118"/>
        <v>N/A</v>
      </c>
      <c r="AD256" s="360" t="str">
        <f>IFERROR( VLOOKUP($D256, 'AM23.Param'!$C$61:$Q$114, COLUMNS('AM23.Param'!$C$60:$O$60), FALSE), "N/A")</f>
        <v>N/A</v>
      </c>
      <c r="AE256" s="344" t="str">
        <f t="shared" si="130"/>
        <v>N/A</v>
      </c>
      <c r="AF256" s="361" t="str">
        <f t="shared" si="119"/>
        <v>N/A</v>
      </c>
      <c r="AG256" s="356" t="str">
        <f>IFERROR( VLOOKUP($D256, 'AM23.Param'!$C$61:$Q$114, COLUMNS('AM23.Param'!$C$60:$P$60), FALSE), "N/A")</f>
        <v>N/A</v>
      </c>
      <c r="AH256" s="344" t="str">
        <f t="shared" si="131"/>
        <v>N/A</v>
      </c>
      <c r="AI256" s="361" t="str">
        <f t="shared" si="120"/>
        <v>N/A</v>
      </c>
    </row>
    <row r="257" spans="1:35" x14ac:dyDescent="0.2">
      <c r="A257" s="30">
        <f t="shared" si="121"/>
        <v>180</v>
      </c>
      <c r="B257" s="342">
        <f>'AM23.Entity Input'!D197</f>
        <v>0</v>
      </c>
      <c r="C257" s="343">
        <f>'AM23.Entity Input'!F197</f>
        <v>0</v>
      </c>
      <c r="D257" s="343">
        <f>'AM23.Entity Input'!G197</f>
        <v>0</v>
      </c>
      <c r="E257" s="343">
        <f>'AM23.Entity Input'!P197</f>
        <v>0</v>
      </c>
      <c r="F257" s="343">
        <f>'AM23.Entity Input'!AD197</f>
        <v>0</v>
      </c>
      <c r="G257" s="343">
        <f>'AM23.Entity Input'!AN197</f>
        <v>0</v>
      </c>
      <c r="H257" s="353" t="str">
        <f>IFERROR( VLOOKUP($D257, 'AM23.Param'!$C$61:$Q$114, COLUMNS('AM23.Param'!$C$60:$G$60), FALSE), "N/A")</f>
        <v>N/A</v>
      </c>
      <c r="I257" s="360" t="str">
        <f>IFERROR( VLOOKUP($D257, 'AM23.Param'!$C$61:$Q$114, COLUMNS('AM23.Param'!$C$60:$H$60), FALSE), "N/A")</f>
        <v>N/A</v>
      </c>
      <c r="J257" s="344" t="str">
        <f t="shared" si="122"/>
        <v>N/A</v>
      </c>
      <c r="K257" s="361" t="str">
        <f t="shared" si="123"/>
        <v>N/A</v>
      </c>
      <c r="L257" s="356" t="str">
        <f>IFERROR( VLOOKUP($D257, 'AM23.Param'!$C$61:$Q$114, COLUMNS('AM23.Param'!$C$60:$I$60), FALSE), "N/A")</f>
        <v>N/A</v>
      </c>
      <c r="M257" s="344" t="str">
        <f t="shared" si="124"/>
        <v>N/A</v>
      </c>
      <c r="N257" s="366" t="str">
        <f t="shared" si="113"/>
        <v>N/A</v>
      </c>
      <c r="O257" s="360" t="str">
        <f>IFERROR( VLOOKUP($D257, 'AM23.Param'!$C$61:$Q$114, COLUMNS('AM23.Param'!$C$60:$J$60), FALSE), "N/A")</f>
        <v>N/A</v>
      </c>
      <c r="P257" s="344" t="str">
        <f t="shared" si="125"/>
        <v>N/A</v>
      </c>
      <c r="Q257" s="361" t="str">
        <f t="shared" si="114"/>
        <v>N/A</v>
      </c>
      <c r="R257" s="356" t="str">
        <f>IFERROR( VLOOKUP($D257, 'AM23.Param'!$C$61:$Q$114, COLUMNS('AM23.Param'!$C$60:$K$60), FALSE), "N/A")</f>
        <v>N/A</v>
      </c>
      <c r="S257" s="344" t="str">
        <f t="shared" si="126"/>
        <v>N/A</v>
      </c>
      <c r="T257" s="366">
        <f t="shared" si="115"/>
        <v>0</v>
      </c>
      <c r="U257" s="360" t="str">
        <f>IFERROR( VLOOKUP($D257, 'AM23.Param'!$C$61:$Q$114, COLUMNS('AM23.Param'!$C$60:$L$60), FALSE), "N/A")</f>
        <v>N/A</v>
      </c>
      <c r="V257" s="344" t="str">
        <f t="shared" si="127"/>
        <v>N/A</v>
      </c>
      <c r="W257" s="361" t="str">
        <f t="shared" si="116"/>
        <v>N/A</v>
      </c>
      <c r="X257" s="356" t="str">
        <f>IFERROR( VLOOKUP($D257, 'AM23.Param'!$C$61:$Q$114, COLUMNS('AM23.Param'!$C$60:$M$60), FALSE), "N/A")</f>
        <v>N/A</v>
      </c>
      <c r="Y257" s="344" t="str">
        <f t="shared" si="128"/>
        <v>N/A</v>
      </c>
      <c r="Z257" s="366">
        <f t="shared" si="117"/>
        <v>0</v>
      </c>
      <c r="AA257" s="360" t="str">
        <f>IFERROR( VLOOKUP($D257, 'AM23.Param'!$C$61:$Q$114, COLUMNS('AM23.Param'!$C$60:$N$60), FALSE), "N/A")</f>
        <v>N/A</v>
      </c>
      <c r="AB257" s="344" t="str">
        <f t="shared" si="129"/>
        <v>N/A</v>
      </c>
      <c r="AC257" s="366" t="str">
        <f t="shared" si="118"/>
        <v>N/A</v>
      </c>
      <c r="AD257" s="360" t="str">
        <f>IFERROR( VLOOKUP($D257, 'AM23.Param'!$C$61:$Q$114, COLUMNS('AM23.Param'!$C$60:$O$60), FALSE), "N/A")</f>
        <v>N/A</v>
      </c>
      <c r="AE257" s="344" t="str">
        <f t="shared" si="130"/>
        <v>N/A</v>
      </c>
      <c r="AF257" s="361" t="str">
        <f t="shared" si="119"/>
        <v>N/A</v>
      </c>
      <c r="AG257" s="356" t="str">
        <f>IFERROR( VLOOKUP($D257, 'AM23.Param'!$C$61:$Q$114, COLUMNS('AM23.Param'!$C$60:$P$60), FALSE), "N/A")</f>
        <v>N/A</v>
      </c>
      <c r="AH257" s="344" t="str">
        <f t="shared" si="131"/>
        <v>N/A</v>
      </c>
      <c r="AI257" s="361" t="str">
        <f t="shared" si="120"/>
        <v>N/A</v>
      </c>
    </row>
    <row r="258" spans="1:35" x14ac:dyDescent="0.2">
      <c r="A258" s="30">
        <f t="shared" si="121"/>
        <v>181</v>
      </c>
      <c r="B258" s="342">
        <f>'AM23.Entity Input'!D198</f>
        <v>0</v>
      </c>
      <c r="C258" s="343">
        <f>'AM23.Entity Input'!F198</f>
        <v>0</v>
      </c>
      <c r="D258" s="343">
        <f>'AM23.Entity Input'!G198</f>
        <v>0</v>
      </c>
      <c r="E258" s="343">
        <f>'AM23.Entity Input'!P198</f>
        <v>0</v>
      </c>
      <c r="F258" s="343">
        <f>'AM23.Entity Input'!AD198</f>
        <v>0</v>
      </c>
      <c r="G258" s="343">
        <f>'AM23.Entity Input'!AN198</f>
        <v>0</v>
      </c>
      <c r="H258" s="353" t="str">
        <f>IFERROR( VLOOKUP($D258, 'AM23.Param'!$C$61:$Q$114, COLUMNS('AM23.Param'!$C$60:$G$60), FALSE), "N/A")</f>
        <v>N/A</v>
      </c>
      <c r="I258" s="360" t="str">
        <f>IFERROR( VLOOKUP($D258, 'AM23.Param'!$C$61:$Q$114, COLUMNS('AM23.Param'!$C$60:$H$60), FALSE), "N/A")</f>
        <v>N/A</v>
      </c>
      <c r="J258" s="344" t="str">
        <f t="shared" si="122"/>
        <v>N/A</v>
      </c>
      <c r="K258" s="361" t="str">
        <f t="shared" si="123"/>
        <v>N/A</v>
      </c>
      <c r="L258" s="356" t="str">
        <f>IFERROR( VLOOKUP($D258, 'AM23.Param'!$C$61:$Q$114, COLUMNS('AM23.Param'!$C$60:$I$60), FALSE), "N/A")</f>
        <v>N/A</v>
      </c>
      <c r="M258" s="344" t="str">
        <f t="shared" si="124"/>
        <v>N/A</v>
      </c>
      <c r="N258" s="366" t="str">
        <f t="shared" si="113"/>
        <v>N/A</v>
      </c>
      <c r="O258" s="360" t="str">
        <f>IFERROR( VLOOKUP($D258, 'AM23.Param'!$C$61:$Q$114, COLUMNS('AM23.Param'!$C$60:$J$60), FALSE), "N/A")</f>
        <v>N/A</v>
      </c>
      <c r="P258" s="344" t="str">
        <f t="shared" si="125"/>
        <v>N/A</v>
      </c>
      <c r="Q258" s="361" t="str">
        <f t="shared" si="114"/>
        <v>N/A</v>
      </c>
      <c r="R258" s="356" t="str">
        <f>IFERROR( VLOOKUP($D258, 'AM23.Param'!$C$61:$Q$114, COLUMNS('AM23.Param'!$C$60:$K$60), FALSE), "N/A")</f>
        <v>N/A</v>
      </c>
      <c r="S258" s="344" t="str">
        <f t="shared" si="126"/>
        <v>N/A</v>
      </c>
      <c r="T258" s="366">
        <f t="shared" si="115"/>
        <v>0</v>
      </c>
      <c r="U258" s="360" t="str">
        <f>IFERROR( VLOOKUP($D258, 'AM23.Param'!$C$61:$Q$114, COLUMNS('AM23.Param'!$C$60:$L$60), FALSE), "N/A")</f>
        <v>N/A</v>
      </c>
      <c r="V258" s="344" t="str">
        <f t="shared" si="127"/>
        <v>N/A</v>
      </c>
      <c r="W258" s="361" t="str">
        <f t="shared" si="116"/>
        <v>N/A</v>
      </c>
      <c r="X258" s="356" t="str">
        <f>IFERROR( VLOOKUP($D258, 'AM23.Param'!$C$61:$Q$114, COLUMNS('AM23.Param'!$C$60:$M$60), FALSE), "N/A")</f>
        <v>N/A</v>
      </c>
      <c r="Y258" s="344" t="str">
        <f t="shared" si="128"/>
        <v>N/A</v>
      </c>
      <c r="Z258" s="366">
        <f t="shared" si="117"/>
        <v>0</v>
      </c>
      <c r="AA258" s="360" t="str">
        <f>IFERROR( VLOOKUP($D258, 'AM23.Param'!$C$61:$Q$114, COLUMNS('AM23.Param'!$C$60:$N$60), FALSE), "N/A")</f>
        <v>N/A</v>
      </c>
      <c r="AB258" s="344" t="str">
        <f t="shared" si="129"/>
        <v>N/A</v>
      </c>
      <c r="AC258" s="366" t="str">
        <f t="shared" si="118"/>
        <v>N/A</v>
      </c>
      <c r="AD258" s="360" t="str">
        <f>IFERROR( VLOOKUP($D258, 'AM23.Param'!$C$61:$Q$114, COLUMNS('AM23.Param'!$C$60:$O$60), FALSE), "N/A")</f>
        <v>N/A</v>
      </c>
      <c r="AE258" s="344" t="str">
        <f t="shared" si="130"/>
        <v>N/A</v>
      </c>
      <c r="AF258" s="361" t="str">
        <f t="shared" si="119"/>
        <v>N/A</v>
      </c>
      <c r="AG258" s="356" t="str">
        <f>IFERROR( VLOOKUP($D258, 'AM23.Param'!$C$61:$Q$114, COLUMNS('AM23.Param'!$C$60:$P$60), FALSE), "N/A")</f>
        <v>N/A</v>
      </c>
      <c r="AH258" s="344" t="str">
        <f t="shared" si="131"/>
        <v>N/A</v>
      </c>
      <c r="AI258" s="361" t="str">
        <f t="shared" si="120"/>
        <v>N/A</v>
      </c>
    </row>
    <row r="259" spans="1:35" x14ac:dyDescent="0.2">
      <c r="A259" s="30">
        <f t="shared" si="121"/>
        <v>182</v>
      </c>
      <c r="B259" s="342">
        <f>'AM23.Entity Input'!D199</f>
        <v>0</v>
      </c>
      <c r="C259" s="343">
        <f>'AM23.Entity Input'!F199</f>
        <v>0</v>
      </c>
      <c r="D259" s="343">
        <f>'AM23.Entity Input'!G199</f>
        <v>0</v>
      </c>
      <c r="E259" s="343">
        <f>'AM23.Entity Input'!P199</f>
        <v>0</v>
      </c>
      <c r="F259" s="343">
        <f>'AM23.Entity Input'!AD199</f>
        <v>0</v>
      </c>
      <c r="G259" s="343">
        <f>'AM23.Entity Input'!AN199</f>
        <v>0</v>
      </c>
      <c r="H259" s="353" t="str">
        <f>IFERROR( VLOOKUP($D259, 'AM23.Param'!$C$61:$Q$114, COLUMNS('AM23.Param'!$C$60:$G$60), FALSE), "N/A")</f>
        <v>N/A</v>
      </c>
      <c r="I259" s="360" t="str">
        <f>IFERROR( VLOOKUP($D259, 'AM23.Param'!$C$61:$Q$114, COLUMNS('AM23.Param'!$C$60:$H$60), FALSE), "N/A")</f>
        <v>N/A</v>
      </c>
      <c r="J259" s="344" t="str">
        <f t="shared" si="122"/>
        <v>N/A</v>
      </c>
      <c r="K259" s="361" t="str">
        <f t="shared" si="123"/>
        <v>N/A</v>
      </c>
      <c r="L259" s="356" t="str">
        <f>IFERROR( VLOOKUP($D259, 'AM23.Param'!$C$61:$Q$114, COLUMNS('AM23.Param'!$C$60:$I$60), FALSE), "N/A")</f>
        <v>N/A</v>
      </c>
      <c r="M259" s="344" t="str">
        <f t="shared" si="124"/>
        <v>N/A</v>
      </c>
      <c r="N259" s="366" t="str">
        <f t="shared" si="113"/>
        <v>N/A</v>
      </c>
      <c r="O259" s="360" t="str">
        <f>IFERROR( VLOOKUP($D259, 'AM23.Param'!$C$61:$Q$114, COLUMNS('AM23.Param'!$C$60:$J$60), FALSE), "N/A")</f>
        <v>N/A</v>
      </c>
      <c r="P259" s="344" t="str">
        <f t="shared" si="125"/>
        <v>N/A</v>
      </c>
      <c r="Q259" s="361" t="str">
        <f t="shared" si="114"/>
        <v>N/A</v>
      </c>
      <c r="R259" s="356" t="str">
        <f>IFERROR( VLOOKUP($D259, 'AM23.Param'!$C$61:$Q$114, COLUMNS('AM23.Param'!$C$60:$K$60), FALSE), "N/A")</f>
        <v>N/A</v>
      </c>
      <c r="S259" s="344" t="str">
        <f t="shared" si="126"/>
        <v>N/A</v>
      </c>
      <c r="T259" s="366">
        <f t="shared" si="115"/>
        <v>0</v>
      </c>
      <c r="U259" s="360" t="str">
        <f>IFERROR( VLOOKUP($D259, 'AM23.Param'!$C$61:$Q$114, COLUMNS('AM23.Param'!$C$60:$L$60), FALSE), "N/A")</f>
        <v>N/A</v>
      </c>
      <c r="V259" s="344" t="str">
        <f t="shared" si="127"/>
        <v>N/A</v>
      </c>
      <c r="W259" s="361" t="str">
        <f t="shared" si="116"/>
        <v>N/A</v>
      </c>
      <c r="X259" s="356" t="str">
        <f>IFERROR( VLOOKUP($D259, 'AM23.Param'!$C$61:$Q$114, COLUMNS('AM23.Param'!$C$60:$M$60), FALSE), "N/A")</f>
        <v>N/A</v>
      </c>
      <c r="Y259" s="344" t="str">
        <f t="shared" si="128"/>
        <v>N/A</v>
      </c>
      <c r="Z259" s="366">
        <f t="shared" si="117"/>
        <v>0</v>
      </c>
      <c r="AA259" s="360" t="str">
        <f>IFERROR( VLOOKUP($D259, 'AM23.Param'!$C$61:$Q$114, COLUMNS('AM23.Param'!$C$60:$N$60), FALSE), "N/A")</f>
        <v>N/A</v>
      </c>
      <c r="AB259" s="344" t="str">
        <f t="shared" si="129"/>
        <v>N/A</v>
      </c>
      <c r="AC259" s="366" t="str">
        <f t="shared" si="118"/>
        <v>N/A</v>
      </c>
      <c r="AD259" s="360" t="str">
        <f>IFERROR( VLOOKUP($D259, 'AM23.Param'!$C$61:$Q$114, COLUMNS('AM23.Param'!$C$60:$O$60), FALSE), "N/A")</f>
        <v>N/A</v>
      </c>
      <c r="AE259" s="344" t="str">
        <f t="shared" si="130"/>
        <v>N/A</v>
      </c>
      <c r="AF259" s="361" t="str">
        <f t="shared" si="119"/>
        <v>N/A</v>
      </c>
      <c r="AG259" s="356" t="str">
        <f>IFERROR( VLOOKUP($D259, 'AM23.Param'!$C$61:$Q$114, COLUMNS('AM23.Param'!$C$60:$P$60), FALSE), "N/A")</f>
        <v>N/A</v>
      </c>
      <c r="AH259" s="344" t="str">
        <f t="shared" si="131"/>
        <v>N/A</v>
      </c>
      <c r="AI259" s="361" t="str">
        <f t="shared" si="120"/>
        <v>N/A</v>
      </c>
    </row>
    <row r="260" spans="1:35" x14ac:dyDescent="0.2">
      <c r="A260" s="30">
        <f t="shared" si="121"/>
        <v>183</v>
      </c>
      <c r="B260" s="342">
        <f>'AM23.Entity Input'!D200</f>
        <v>0</v>
      </c>
      <c r="C260" s="343">
        <f>'AM23.Entity Input'!F200</f>
        <v>0</v>
      </c>
      <c r="D260" s="343">
        <f>'AM23.Entity Input'!G200</f>
        <v>0</v>
      </c>
      <c r="E260" s="343">
        <f>'AM23.Entity Input'!P200</f>
        <v>0</v>
      </c>
      <c r="F260" s="343">
        <f>'AM23.Entity Input'!AD200</f>
        <v>0</v>
      </c>
      <c r="G260" s="343">
        <f>'AM23.Entity Input'!AN200</f>
        <v>0</v>
      </c>
      <c r="H260" s="353" t="str">
        <f>IFERROR( VLOOKUP($D260, 'AM23.Param'!$C$61:$Q$114, COLUMNS('AM23.Param'!$C$60:$G$60), FALSE), "N/A")</f>
        <v>N/A</v>
      </c>
      <c r="I260" s="360" t="str">
        <f>IFERROR( VLOOKUP($D260, 'AM23.Param'!$C$61:$Q$114, COLUMNS('AM23.Param'!$C$60:$H$60), FALSE), "N/A")</f>
        <v>N/A</v>
      </c>
      <c r="J260" s="344" t="str">
        <f t="shared" si="122"/>
        <v>N/A</v>
      </c>
      <c r="K260" s="361" t="str">
        <f t="shared" si="123"/>
        <v>N/A</v>
      </c>
      <c r="L260" s="356" t="str">
        <f>IFERROR( VLOOKUP($D260, 'AM23.Param'!$C$61:$Q$114, COLUMNS('AM23.Param'!$C$60:$I$60), FALSE), "N/A")</f>
        <v>N/A</v>
      </c>
      <c r="M260" s="344" t="str">
        <f t="shared" si="124"/>
        <v>N/A</v>
      </c>
      <c r="N260" s="366" t="str">
        <f t="shared" si="113"/>
        <v>N/A</v>
      </c>
      <c r="O260" s="360" t="str">
        <f>IFERROR( VLOOKUP($D260, 'AM23.Param'!$C$61:$Q$114, COLUMNS('AM23.Param'!$C$60:$J$60), FALSE), "N/A")</f>
        <v>N/A</v>
      </c>
      <c r="P260" s="344" t="str">
        <f t="shared" si="125"/>
        <v>N/A</v>
      </c>
      <c r="Q260" s="361" t="str">
        <f t="shared" si="114"/>
        <v>N/A</v>
      </c>
      <c r="R260" s="356" t="str">
        <f>IFERROR( VLOOKUP($D260, 'AM23.Param'!$C$61:$Q$114, COLUMNS('AM23.Param'!$C$60:$K$60), FALSE), "N/A")</f>
        <v>N/A</v>
      </c>
      <c r="S260" s="344" t="str">
        <f t="shared" si="126"/>
        <v>N/A</v>
      </c>
      <c r="T260" s="366">
        <f t="shared" si="115"/>
        <v>0</v>
      </c>
      <c r="U260" s="360" t="str">
        <f>IFERROR( VLOOKUP($D260, 'AM23.Param'!$C$61:$Q$114, COLUMNS('AM23.Param'!$C$60:$L$60), FALSE), "N/A")</f>
        <v>N/A</v>
      </c>
      <c r="V260" s="344" t="str">
        <f t="shared" si="127"/>
        <v>N/A</v>
      </c>
      <c r="W260" s="361" t="str">
        <f t="shared" si="116"/>
        <v>N/A</v>
      </c>
      <c r="X260" s="356" t="str">
        <f>IFERROR( VLOOKUP($D260, 'AM23.Param'!$C$61:$Q$114, COLUMNS('AM23.Param'!$C$60:$M$60), FALSE), "N/A")</f>
        <v>N/A</v>
      </c>
      <c r="Y260" s="344" t="str">
        <f t="shared" si="128"/>
        <v>N/A</v>
      </c>
      <c r="Z260" s="366">
        <f t="shared" si="117"/>
        <v>0</v>
      </c>
      <c r="AA260" s="360" t="str">
        <f>IFERROR( VLOOKUP($D260, 'AM23.Param'!$C$61:$Q$114, COLUMNS('AM23.Param'!$C$60:$N$60), FALSE), "N/A")</f>
        <v>N/A</v>
      </c>
      <c r="AB260" s="344" t="str">
        <f t="shared" si="129"/>
        <v>N/A</v>
      </c>
      <c r="AC260" s="366" t="str">
        <f t="shared" si="118"/>
        <v>N/A</v>
      </c>
      <c r="AD260" s="360" t="str">
        <f>IFERROR( VLOOKUP($D260, 'AM23.Param'!$C$61:$Q$114, COLUMNS('AM23.Param'!$C$60:$O$60), FALSE), "N/A")</f>
        <v>N/A</v>
      </c>
      <c r="AE260" s="344" t="str">
        <f t="shared" si="130"/>
        <v>N/A</v>
      </c>
      <c r="AF260" s="361" t="str">
        <f t="shared" si="119"/>
        <v>N/A</v>
      </c>
      <c r="AG260" s="356" t="str">
        <f>IFERROR( VLOOKUP($D260, 'AM23.Param'!$C$61:$Q$114, COLUMNS('AM23.Param'!$C$60:$P$60), FALSE), "N/A")</f>
        <v>N/A</v>
      </c>
      <c r="AH260" s="344" t="str">
        <f t="shared" si="131"/>
        <v>N/A</v>
      </c>
      <c r="AI260" s="361" t="str">
        <f t="shared" si="120"/>
        <v>N/A</v>
      </c>
    </row>
    <row r="261" spans="1:35" x14ac:dyDescent="0.2">
      <c r="A261" s="30">
        <f t="shared" si="121"/>
        <v>184</v>
      </c>
      <c r="B261" s="342">
        <f>'AM23.Entity Input'!D201</f>
        <v>0</v>
      </c>
      <c r="C261" s="343">
        <f>'AM23.Entity Input'!F201</f>
        <v>0</v>
      </c>
      <c r="D261" s="343">
        <f>'AM23.Entity Input'!G201</f>
        <v>0</v>
      </c>
      <c r="E261" s="343">
        <f>'AM23.Entity Input'!P201</f>
        <v>0</v>
      </c>
      <c r="F261" s="343">
        <f>'AM23.Entity Input'!AD201</f>
        <v>0</v>
      </c>
      <c r="G261" s="343">
        <f>'AM23.Entity Input'!AN201</f>
        <v>0</v>
      </c>
      <c r="H261" s="353" t="str">
        <f>IFERROR( VLOOKUP($D261, 'AM23.Param'!$C$61:$Q$114, COLUMNS('AM23.Param'!$C$60:$G$60), FALSE), "N/A")</f>
        <v>N/A</v>
      </c>
      <c r="I261" s="360" t="str">
        <f>IFERROR( VLOOKUP($D261, 'AM23.Param'!$C$61:$Q$114, COLUMNS('AM23.Param'!$C$60:$H$60), FALSE), "N/A")</f>
        <v>N/A</v>
      </c>
      <c r="J261" s="344" t="str">
        <f t="shared" si="122"/>
        <v>N/A</v>
      </c>
      <c r="K261" s="361" t="str">
        <f t="shared" si="123"/>
        <v>N/A</v>
      </c>
      <c r="L261" s="356" t="str">
        <f>IFERROR( VLOOKUP($D261, 'AM23.Param'!$C$61:$Q$114, COLUMNS('AM23.Param'!$C$60:$I$60), FALSE), "N/A")</f>
        <v>N/A</v>
      </c>
      <c r="M261" s="344" t="str">
        <f t="shared" si="124"/>
        <v>N/A</v>
      </c>
      <c r="N261" s="366" t="str">
        <f t="shared" si="113"/>
        <v>N/A</v>
      </c>
      <c r="O261" s="360" t="str">
        <f>IFERROR( VLOOKUP($D261, 'AM23.Param'!$C$61:$Q$114, COLUMNS('AM23.Param'!$C$60:$J$60), FALSE), "N/A")</f>
        <v>N/A</v>
      </c>
      <c r="P261" s="344" t="str">
        <f t="shared" si="125"/>
        <v>N/A</v>
      </c>
      <c r="Q261" s="361" t="str">
        <f t="shared" si="114"/>
        <v>N/A</v>
      </c>
      <c r="R261" s="356" t="str">
        <f>IFERROR( VLOOKUP($D261, 'AM23.Param'!$C$61:$Q$114, COLUMNS('AM23.Param'!$C$60:$K$60), FALSE), "N/A")</f>
        <v>N/A</v>
      </c>
      <c r="S261" s="344" t="str">
        <f t="shared" si="126"/>
        <v>N/A</v>
      </c>
      <c r="T261" s="366">
        <f t="shared" si="115"/>
        <v>0</v>
      </c>
      <c r="U261" s="360" t="str">
        <f>IFERROR( VLOOKUP($D261, 'AM23.Param'!$C$61:$Q$114, COLUMNS('AM23.Param'!$C$60:$L$60), FALSE), "N/A")</f>
        <v>N/A</v>
      </c>
      <c r="V261" s="344" t="str">
        <f t="shared" si="127"/>
        <v>N/A</v>
      </c>
      <c r="W261" s="361" t="str">
        <f t="shared" si="116"/>
        <v>N/A</v>
      </c>
      <c r="X261" s="356" t="str">
        <f>IFERROR( VLOOKUP($D261, 'AM23.Param'!$C$61:$Q$114, COLUMNS('AM23.Param'!$C$60:$M$60), FALSE), "N/A")</f>
        <v>N/A</v>
      </c>
      <c r="Y261" s="344" t="str">
        <f t="shared" si="128"/>
        <v>N/A</v>
      </c>
      <c r="Z261" s="366">
        <f t="shared" si="117"/>
        <v>0</v>
      </c>
      <c r="AA261" s="360" t="str">
        <f>IFERROR( VLOOKUP($D261, 'AM23.Param'!$C$61:$Q$114, COLUMNS('AM23.Param'!$C$60:$N$60), FALSE), "N/A")</f>
        <v>N/A</v>
      </c>
      <c r="AB261" s="344" t="str">
        <f t="shared" si="129"/>
        <v>N/A</v>
      </c>
      <c r="AC261" s="366" t="str">
        <f t="shared" si="118"/>
        <v>N/A</v>
      </c>
      <c r="AD261" s="360" t="str">
        <f>IFERROR( VLOOKUP($D261, 'AM23.Param'!$C$61:$Q$114, COLUMNS('AM23.Param'!$C$60:$O$60), FALSE), "N/A")</f>
        <v>N/A</v>
      </c>
      <c r="AE261" s="344" t="str">
        <f t="shared" si="130"/>
        <v>N/A</v>
      </c>
      <c r="AF261" s="361" t="str">
        <f t="shared" si="119"/>
        <v>N/A</v>
      </c>
      <c r="AG261" s="356" t="str">
        <f>IFERROR( VLOOKUP($D261, 'AM23.Param'!$C$61:$Q$114, COLUMNS('AM23.Param'!$C$60:$P$60), FALSE), "N/A")</f>
        <v>N/A</v>
      </c>
      <c r="AH261" s="344" t="str">
        <f t="shared" si="131"/>
        <v>N/A</v>
      </c>
      <c r="AI261" s="361" t="str">
        <f t="shared" si="120"/>
        <v>N/A</v>
      </c>
    </row>
    <row r="262" spans="1:35" x14ac:dyDescent="0.2">
      <c r="A262" s="30">
        <f t="shared" si="121"/>
        <v>185</v>
      </c>
      <c r="B262" s="342">
        <f>'AM23.Entity Input'!D202</f>
        <v>0</v>
      </c>
      <c r="C262" s="343">
        <f>'AM23.Entity Input'!F202</f>
        <v>0</v>
      </c>
      <c r="D262" s="343">
        <f>'AM23.Entity Input'!G202</f>
        <v>0</v>
      </c>
      <c r="E262" s="343">
        <f>'AM23.Entity Input'!P202</f>
        <v>0</v>
      </c>
      <c r="F262" s="343">
        <f>'AM23.Entity Input'!AD202</f>
        <v>0</v>
      </c>
      <c r="G262" s="343">
        <f>'AM23.Entity Input'!AN202</f>
        <v>0</v>
      </c>
      <c r="H262" s="353" t="str">
        <f>IFERROR( VLOOKUP($D262, 'AM23.Param'!$C$61:$Q$114, COLUMNS('AM23.Param'!$C$60:$G$60), FALSE), "N/A")</f>
        <v>N/A</v>
      </c>
      <c r="I262" s="360" t="str">
        <f>IFERROR( VLOOKUP($D262, 'AM23.Param'!$C$61:$Q$114, COLUMNS('AM23.Param'!$C$60:$H$60), FALSE), "N/A")</f>
        <v>N/A</v>
      </c>
      <c r="J262" s="344" t="str">
        <f t="shared" si="122"/>
        <v>N/A</v>
      </c>
      <c r="K262" s="361" t="str">
        <f t="shared" si="123"/>
        <v>N/A</v>
      </c>
      <c r="L262" s="356" t="str">
        <f>IFERROR( VLOOKUP($D262, 'AM23.Param'!$C$61:$Q$114, COLUMNS('AM23.Param'!$C$60:$I$60), FALSE), "N/A")</f>
        <v>N/A</v>
      </c>
      <c r="M262" s="344" t="str">
        <f t="shared" si="124"/>
        <v>N/A</v>
      </c>
      <c r="N262" s="366" t="str">
        <f t="shared" si="113"/>
        <v>N/A</v>
      </c>
      <c r="O262" s="360" t="str">
        <f>IFERROR( VLOOKUP($D262, 'AM23.Param'!$C$61:$Q$114, COLUMNS('AM23.Param'!$C$60:$J$60), FALSE), "N/A")</f>
        <v>N/A</v>
      </c>
      <c r="P262" s="344" t="str">
        <f t="shared" si="125"/>
        <v>N/A</v>
      </c>
      <c r="Q262" s="361" t="str">
        <f t="shared" si="114"/>
        <v>N/A</v>
      </c>
      <c r="R262" s="356" t="str">
        <f>IFERROR( VLOOKUP($D262, 'AM23.Param'!$C$61:$Q$114, COLUMNS('AM23.Param'!$C$60:$K$60), FALSE), "N/A")</f>
        <v>N/A</v>
      </c>
      <c r="S262" s="344" t="str">
        <f t="shared" si="126"/>
        <v>N/A</v>
      </c>
      <c r="T262" s="366">
        <f t="shared" si="115"/>
        <v>0</v>
      </c>
      <c r="U262" s="360" t="str">
        <f>IFERROR( VLOOKUP($D262, 'AM23.Param'!$C$61:$Q$114, COLUMNS('AM23.Param'!$C$60:$L$60), FALSE), "N/A")</f>
        <v>N/A</v>
      </c>
      <c r="V262" s="344" t="str">
        <f t="shared" si="127"/>
        <v>N/A</v>
      </c>
      <c r="W262" s="361" t="str">
        <f t="shared" si="116"/>
        <v>N/A</v>
      </c>
      <c r="X262" s="356" t="str">
        <f>IFERROR( VLOOKUP($D262, 'AM23.Param'!$C$61:$Q$114, COLUMNS('AM23.Param'!$C$60:$M$60), FALSE), "N/A")</f>
        <v>N/A</v>
      </c>
      <c r="Y262" s="344" t="str">
        <f t="shared" si="128"/>
        <v>N/A</v>
      </c>
      <c r="Z262" s="366">
        <f t="shared" si="117"/>
        <v>0</v>
      </c>
      <c r="AA262" s="360" t="str">
        <f>IFERROR( VLOOKUP($D262, 'AM23.Param'!$C$61:$Q$114, COLUMNS('AM23.Param'!$C$60:$N$60), FALSE), "N/A")</f>
        <v>N/A</v>
      </c>
      <c r="AB262" s="344" t="str">
        <f t="shared" si="129"/>
        <v>N/A</v>
      </c>
      <c r="AC262" s="366" t="str">
        <f t="shared" si="118"/>
        <v>N/A</v>
      </c>
      <c r="AD262" s="360" t="str">
        <f>IFERROR( VLOOKUP($D262, 'AM23.Param'!$C$61:$Q$114, COLUMNS('AM23.Param'!$C$60:$O$60), FALSE), "N/A")</f>
        <v>N/A</v>
      </c>
      <c r="AE262" s="344" t="str">
        <f t="shared" si="130"/>
        <v>N/A</v>
      </c>
      <c r="AF262" s="361" t="str">
        <f t="shared" si="119"/>
        <v>N/A</v>
      </c>
      <c r="AG262" s="356" t="str">
        <f>IFERROR( VLOOKUP($D262, 'AM23.Param'!$C$61:$Q$114, COLUMNS('AM23.Param'!$C$60:$P$60), FALSE), "N/A")</f>
        <v>N/A</v>
      </c>
      <c r="AH262" s="344" t="str">
        <f t="shared" si="131"/>
        <v>N/A</v>
      </c>
      <c r="AI262" s="361" t="str">
        <f t="shared" si="120"/>
        <v>N/A</v>
      </c>
    </row>
    <row r="263" spans="1:35" x14ac:dyDescent="0.2">
      <c r="A263" s="30">
        <f t="shared" si="121"/>
        <v>186</v>
      </c>
      <c r="B263" s="342">
        <f>'AM23.Entity Input'!D203</f>
        <v>0</v>
      </c>
      <c r="C263" s="343">
        <f>'AM23.Entity Input'!F203</f>
        <v>0</v>
      </c>
      <c r="D263" s="343">
        <f>'AM23.Entity Input'!G203</f>
        <v>0</v>
      </c>
      <c r="E263" s="343">
        <f>'AM23.Entity Input'!P203</f>
        <v>0</v>
      </c>
      <c r="F263" s="343">
        <f>'AM23.Entity Input'!AD203</f>
        <v>0</v>
      </c>
      <c r="G263" s="343">
        <f>'AM23.Entity Input'!AN203</f>
        <v>0</v>
      </c>
      <c r="H263" s="353" t="str">
        <f>IFERROR( VLOOKUP($D263, 'AM23.Param'!$C$61:$Q$114, COLUMNS('AM23.Param'!$C$60:$G$60), FALSE), "N/A")</f>
        <v>N/A</v>
      </c>
      <c r="I263" s="360" t="str">
        <f>IFERROR( VLOOKUP($D263, 'AM23.Param'!$C$61:$Q$114, COLUMNS('AM23.Param'!$C$60:$H$60), FALSE), "N/A")</f>
        <v>N/A</v>
      </c>
      <c r="J263" s="344" t="str">
        <f t="shared" si="122"/>
        <v>N/A</v>
      </c>
      <c r="K263" s="361" t="str">
        <f t="shared" si="123"/>
        <v>N/A</v>
      </c>
      <c r="L263" s="356" t="str">
        <f>IFERROR( VLOOKUP($D263, 'AM23.Param'!$C$61:$Q$114, COLUMNS('AM23.Param'!$C$60:$I$60), FALSE), "N/A")</f>
        <v>N/A</v>
      </c>
      <c r="M263" s="344" t="str">
        <f t="shared" si="124"/>
        <v>N/A</v>
      </c>
      <c r="N263" s="366" t="str">
        <f t="shared" si="113"/>
        <v>N/A</v>
      </c>
      <c r="O263" s="360" t="str">
        <f>IFERROR( VLOOKUP($D263, 'AM23.Param'!$C$61:$Q$114, COLUMNS('AM23.Param'!$C$60:$J$60), FALSE), "N/A")</f>
        <v>N/A</v>
      </c>
      <c r="P263" s="344" t="str">
        <f t="shared" si="125"/>
        <v>N/A</v>
      </c>
      <c r="Q263" s="361" t="str">
        <f t="shared" si="114"/>
        <v>N/A</v>
      </c>
      <c r="R263" s="356" t="str">
        <f>IFERROR( VLOOKUP($D263, 'AM23.Param'!$C$61:$Q$114, COLUMNS('AM23.Param'!$C$60:$K$60), FALSE), "N/A")</f>
        <v>N/A</v>
      </c>
      <c r="S263" s="344" t="str">
        <f t="shared" si="126"/>
        <v>N/A</v>
      </c>
      <c r="T263" s="366">
        <f t="shared" si="115"/>
        <v>0</v>
      </c>
      <c r="U263" s="360" t="str">
        <f>IFERROR( VLOOKUP($D263, 'AM23.Param'!$C$61:$Q$114, COLUMNS('AM23.Param'!$C$60:$L$60), FALSE), "N/A")</f>
        <v>N/A</v>
      </c>
      <c r="V263" s="344" t="str">
        <f t="shared" si="127"/>
        <v>N/A</v>
      </c>
      <c r="W263" s="361" t="str">
        <f t="shared" si="116"/>
        <v>N/A</v>
      </c>
      <c r="X263" s="356" t="str">
        <f>IFERROR( VLOOKUP($D263, 'AM23.Param'!$C$61:$Q$114, COLUMNS('AM23.Param'!$C$60:$M$60), FALSE), "N/A")</f>
        <v>N/A</v>
      </c>
      <c r="Y263" s="344" t="str">
        <f t="shared" si="128"/>
        <v>N/A</v>
      </c>
      <c r="Z263" s="366">
        <f t="shared" si="117"/>
        <v>0</v>
      </c>
      <c r="AA263" s="360" t="str">
        <f>IFERROR( VLOOKUP($D263, 'AM23.Param'!$C$61:$Q$114, COLUMNS('AM23.Param'!$C$60:$N$60), FALSE), "N/A")</f>
        <v>N/A</v>
      </c>
      <c r="AB263" s="344" t="str">
        <f t="shared" si="129"/>
        <v>N/A</v>
      </c>
      <c r="AC263" s="366" t="str">
        <f t="shared" si="118"/>
        <v>N/A</v>
      </c>
      <c r="AD263" s="360" t="str">
        <f>IFERROR( VLOOKUP($D263, 'AM23.Param'!$C$61:$Q$114, COLUMNS('AM23.Param'!$C$60:$O$60), FALSE), "N/A")</f>
        <v>N/A</v>
      </c>
      <c r="AE263" s="344" t="str">
        <f t="shared" si="130"/>
        <v>N/A</v>
      </c>
      <c r="AF263" s="361" t="str">
        <f t="shared" si="119"/>
        <v>N/A</v>
      </c>
      <c r="AG263" s="356" t="str">
        <f>IFERROR( VLOOKUP($D263, 'AM23.Param'!$C$61:$Q$114, COLUMNS('AM23.Param'!$C$60:$P$60), FALSE), "N/A")</f>
        <v>N/A</v>
      </c>
      <c r="AH263" s="344" t="str">
        <f t="shared" si="131"/>
        <v>N/A</v>
      </c>
      <c r="AI263" s="361" t="str">
        <f t="shared" si="120"/>
        <v>N/A</v>
      </c>
    </row>
    <row r="264" spans="1:35" x14ac:dyDescent="0.2">
      <c r="A264" s="30">
        <f t="shared" si="121"/>
        <v>187</v>
      </c>
      <c r="B264" s="342">
        <f>'AM23.Entity Input'!D204</f>
        <v>0</v>
      </c>
      <c r="C264" s="343">
        <f>'AM23.Entity Input'!F204</f>
        <v>0</v>
      </c>
      <c r="D264" s="343">
        <f>'AM23.Entity Input'!G204</f>
        <v>0</v>
      </c>
      <c r="E264" s="343">
        <f>'AM23.Entity Input'!P204</f>
        <v>0</v>
      </c>
      <c r="F264" s="343">
        <f>'AM23.Entity Input'!AD204</f>
        <v>0</v>
      </c>
      <c r="G264" s="343">
        <f>'AM23.Entity Input'!AN204</f>
        <v>0</v>
      </c>
      <c r="H264" s="353" t="str">
        <f>IFERROR( VLOOKUP($D264, 'AM23.Param'!$C$61:$Q$114, COLUMNS('AM23.Param'!$C$60:$G$60), FALSE), "N/A")</f>
        <v>N/A</v>
      </c>
      <c r="I264" s="360" t="str">
        <f>IFERROR( VLOOKUP($D264, 'AM23.Param'!$C$61:$Q$114, COLUMNS('AM23.Param'!$C$60:$H$60), FALSE), "N/A")</f>
        <v>N/A</v>
      </c>
      <c r="J264" s="344" t="str">
        <f t="shared" si="122"/>
        <v>N/A</v>
      </c>
      <c r="K264" s="361" t="str">
        <f t="shared" si="123"/>
        <v>N/A</v>
      </c>
      <c r="L264" s="356" t="str">
        <f>IFERROR( VLOOKUP($D264, 'AM23.Param'!$C$61:$Q$114, COLUMNS('AM23.Param'!$C$60:$I$60), FALSE), "N/A")</f>
        <v>N/A</v>
      </c>
      <c r="M264" s="344" t="str">
        <f t="shared" si="124"/>
        <v>N/A</v>
      </c>
      <c r="N264" s="366" t="str">
        <f t="shared" si="113"/>
        <v>N/A</v>
      </c>
      <c r="O264" s="360" t="str">
        <f>IFERROR( VLOOKUP($D264, 'AM23.Param'!$C$61:$Q$114, COLUMNS('AM23.Param'!$C$60:$J$60), FALSE), "N/A")</f>
        <v>N/A</v>
      </c>
      <c r="P264" s="344" t="str">
        <f t="shared" si="125"/>
        <v>N/A</v>
      </c>
      <c r="Q264" s="361" t="str">
        <f t="shared" si="114"/>
        <v>N/A</v>
      </c>
      <c r="R264" s="356" t="str">
        <f>IFERROR( VLOOKUP($D264, 'AM23.Param'!$C$61:$Q$114, COLUMNS('AM23.Param'!$C$60:$K$60), FALSE), "N/A")</f>
        <v>N/A</v>
      </c>
      <c r="S264" s="344" t="str">
        <f t="shared" si="126"/>
        <v>N/A</v>
      </c>
      <c r="T264" s="366">
        <f t="shared" si="115"/>
        <v>0</v>
      </c>
      <c r="U264" s="360" t="str">
        <f>IFERROR( VLOOKUP($D264, 'AM23.Param'!$C$61:$Q$114, COLUMNS('AM23.Param'!$C$60:$L$60), FALSE), "N/A")</f>
        <v>N/A</v>
      </c>
      <c r="V264" s="344" t="str">
        <f t="shared" si="127"/>
        <v>N/A</v>
      </c>
      <c r="W264" s="361" t="str">
        <f t="shared" si="116"/>
        <v>N/A</v>
      </c>
      <c r="X264" s="356" t="str">
        <f>IFERROR( VLOOKUP($D264, 'AM23.Param'!$C$61:$Q$114, COLUMNS('AM23.Param'!$C$60:$M$60), FALSE), "N/A")</f>
        <v>N/A</v>
      </c>
      <c r="Y264" s="344" t="str">
        <f t="shared" si="128"/>
        <v>N/A</v>
      </c>
      <c r="Z264" s="366">
        <f t="shared" si="117"/>
        <v>0</v>
      </c>
      <c r="AA264" s="360" t="str">
        <f>IFERROR( VLOOKUP($D264, 'AM23.Param'!$C$61:$Q$114, COLUMNS('AM23.Param'!$C$60:$N$60), FALSE), "N/A")</f>
        <v>N/A</v>
      </c>
      <c r="AB264" s="344" t="str">
        <f t="shared" si="129"/>
        <v>N/A</v>
      </c>
      <c r="AC264" s="366" t="str">
        <f t="shared" si="118"/>
        <v>N/A</v>
      </c>
      <c r="AD264" s="360" t="str">
        <f>IFERROR( VLOOKUP($D264, 'AM23.Param'!$C$61:$Q$114, COLUMNS('AM23.Param'!$C$60:$O$60), FALSE), "N/A")</f>
        <v>N/A</v>
      </c>
      <c r="AE264" s="344" t="str">
        <f t="shared" si="130"/>
        <v>N/A</v>
      </c>
      <c r="AF264" s="361" t="str">
        <f t="shared" si="119"/>
        <v>N/A</v>
      </c>
      <c r="AG264" s="356" t="str">
        <f>IFERROR( VLOOKUP($D264, 'AM23.Param'!$C$61:$Q$114, COLUMNS('AM23.Param'!$C$60:$P$60), FALSE), "N/A")</f>
        <v>N/A</v>
      </c>
      <c r="AH264" s="344" t="str">
        <f t="shared" si="131"/>
        <v>N/A</v>
      </c>
      <c r="AI264" s="361" t="str">
        <f t="shared" si="120"/>
        <v>N/A</v>
      </c>
    </row>
    <row r="265" spans="1:35" x14ac:dyDescent="0.2">
      <c r="A265" s="30">
        <f t="shared" si="121"/>
        <v>188</v>
      </c>
      <c r="B265" s="342">
        <f>'AM23.Entity Input'!D205</f>
        <v>0</v>
      </c>
      <c r="C265" s="343">
        <f>'AM23.Entity Input'!F205</f>
        <v>0</v>
      </c>
      <c r="D265" s="343">
        <f>'AM23.Entity Input'!G205</f>
        <v>0</v>
      </c>
      <c r="E265" s="343">
        <f>'AM23.Entity Input'!P205</f>
        <v>0</v>
      </c>
      <c r="F265" s="343">
        <f>'AM23.Entity Input'!AD205</f>
        <v>0</v>
      </c>
      <c r="G265" s="343">
        <f>'AM23.Entity Input'!AN205</f>
        <v>0</v>
      </c>
      <c r="H265" s="353" t="str">
        <f>IFERROR( VLOOKUP($D265, 'AM23.Param'!$C$61:$Q$114, COLUMNS('AM23.Param'!$C$60:$G$60), FALSE), "N/A")</f>
        <v>N/A</v>
      </c>
      <c r="I265" s="360" t="str">
        <f>IFERROR( VLOOKUP($D265, 'AM23.Param'!$C$61:$Q$114, COLUMNS('AM23.Param'!$C$60:$H$60), FALSE), "N/A")</f>
        <v>N/A</v>
      </c>
      <c r="J265" s="344" t="str">
        <f t="shared" si="122"/>
        <v>N/A</v>
      </c>
      <c r="K265" s="361" t="str">
        <f t="shared" si="123"/>
        <v>N/A</v>
      </c>
      <c r="L265" s="356" t="str">
        <f>IFERROR( VLOOKUP($D265, 'AM23.Param'!$C$61:$Q$114, COLUMNS('AM23.Param'!$C$60:$I$60), FALSE), "N/A")</f>
        <v>N/A</v>
      </c>
      <c r="M265" s="344" t="str">
        <f t="shared" si="124"/>
        <v>N/A</v>
      </c>
      <c r="N265" s="366" t="str">
        <f t="shared" si="113"/>
        <v>N/A</v>
      </c>
      <c r="O265" s="360" t="str">
        <f>IFERROR( VLOOKUP($D265, 'AM23.Param'!$C$61:$Q$114, COLUMNS('AM23.Param'!$C$60:$J$60), FALSE), "N/A")</f>
        <v>N/A</v>
      </c>
      <c r="P265" s="344" t="str">
        <f t="shared" si="125"/>
        <v>N/A</v>
      </c>
      <c r="Q265" s="361" t="str">
        <f t="shared" si="114"/>
        <v>N/A</v>
      </c>
      <c r="R265" s="356" t="str">
        <f>IFERROR( VLOOKUP($D265, 'AM23.Param'!$C$61:$Q$114, COLUMNS('AM23.Param'!$C$60:$K$60), FALSE), "N/A")</f>
        <v>N/A</v>
      </c>
      <c r="S265" s="344" t="str">
        <f t="shared" si="126"/>
        <v>N/A</v>
      </c>
      <c r="T265" s="366">
        <f t="shared" si="115"/>
        <v>0</v>
      </c>
      <c r="U265" s="360" t="str">
        <f>IFERROR( VLOOKUP($D265, 'AM23.Param'!$C$61:$Q$114, COLUMNS('AM23.Param'!$C$60:$L$60), FALSE), "N/A")</f>
        <v>N/A</v>
      </c>
      <c r="V265" s="344" t="str">
        <f t="shared" si="127"/>
        <v>N/A</v>
      </c>
      <c r="W265" s="361" t="str">
        <f t="shared" si="116"/>
        <v>N/A</v>
      </c>
      <c r="X265" s="356" t="str">
        <f>IFERROR( VLOOKUP($D265, 'AM23.Param'!$C$61:$Q$114, COLUMNS('AM23.Param'!$C$60:$M$60), FALSE), "N/A")</f>
        <v>N/A</v>
      </c>
      <c r="Y265" s="344" t="str">
        <f t="shared" si="128"/>
        <v>N/A</v>
      </c>
      <c r="Z265" s="366">
        <f t="shared" si="117"/>
        <v>0</v>
      </c>
      <c r="AA265" s="360" t="str">
        <f>IFERROR( VLOOKUP($D265, 'AM23.Param'!$C$61:$Q$114, COLUMNS('AM23.Param'!$C$60:$N$60), FALSE), "N/A")</f>
        <v>N/A</v>
      </c>
      <c r="AB265" s="344" t="str">
        <f t="shared" si="129"/>
        <v>N/A</v>
      </c>
      <c r="AC265" s="366" t="str">
        <f t="shared" si="118"/>
        <v>N/A</v>
      </c>
      <c r="AD265" s="360" t="str">
        <f>IFERROR( VLOOKUP($D265, 'AM23.Param'!$C$61:$Q$114, COLUMNS('AM23.Param'!$C$60:$O$60), FALSE), "N/A")</f>
        <v>N/A</v>
      </c>
      <c r="AE265" s="344" t="str">
        <f t="shared" si="130"/>
        <v>N/A</v>
      </c>
      <c r="AF265" s="361" t="str">
        <f t="shared" si="119"/>
        <v>N/A</v>
      </c>
      <c r="AG265" s="356" t="str">
        <f>IFERROR( VLOOKUP($D265, 'AM23.Param'!$C$61:$Q$114, COLUMNS('AM23.Param'!$C$60:$P$60), FALSE), "N/A")</f>
        <v>N/A</v>
      </c>
      <c r="AH265" s="344" t="str">
        <f t="shared" si="131"/>
        <v>N/A</v>
      </c>
      <c r="AI265" s="361" t="str">
        <f t="shared" si="120"/>
        <v>N/A</v>
      </c>
    </row>
    <row r="266" spans="1:35" x14ac:dyDescent="0.2">
      <c r="A266" s="30">
        <f t="shared" si="121"/>
        <v>189</v>
      </c>
      <c r="B266" s="342">
        <f>'AM23.Entity Input'!D206</f>
        <v>0</v>
      </c>
      <c r="C266" s="343">
        <f>'AM23.Entity Input'!F206</f>
        <v>0</v>
      </c>
      <c r="D266" s="343">
        <f>'AM23.Entity Input'!G206</f>
        <v>0</v>
      </c>
      <c r="E266" s="343">
        <f>'AM23.Entity Input'!P206</f>
        <v>0</v>
      </c>
      <c r="F266" s="343">
        <f>'AM23.Entity Input'!AD206</f>
        <v>0</v>
      </c>
      <c r="G266" s="343">
        <f>'AM23.Entity Input'!AN206</f>
        <v>0</v>
      </c>
      <c r="H266" s="353" t="str">
        <f>IFERROR( VLOOKUP($D266, 'AM23.Param'!$C$61:$Q$114, COLUMNS('AM23.Param'!$C$60:$G$60), FALSE), "N/A")</f>
        <v>N/A</v>
      </c>
      <c r="I266" s="360" t="str">
        <f>IFERROR( VLOOKUP($D266, 'AM23.Param'!$C$61:$Q$114, COLUMNS('AM23.Param'!$C$60:$H$60), FALSE), "N/A")</f>
        <v>N/A</v>
      </c>
      <c r="J266" s="344" t="str">
        <f t="shared" si="122"/>
        <v>N/A</v>
      </c>
      <c r="K266" s="361" t="str">
        <f t="shared" si="123"/>
        <v>N/A</v>
      </c>
      <c r="L266" s="356" t="str">
        <f>IFERROR( VLOOKUP($D266, 'AM23.Param'!$C$61:$Q$114, COLUMNS('AM23.Param'!$C$60:$I$60), FALSE), "N/A")</f>
        <v>N/A</v>
      </c>
      <c r="M266" s="344" t="str">
        <f t="shared" si="124"/>
        <v>N/A</v>
      </c>
      <c r="N266" s="366" t="str">
        <f t="shared" si="113"/>
        <v>N/A</v>
      </c>
      <c r="O266" s="360" t="str">
        <f>IFERROR( VLOOKUP($D266, 'AM23.Param'!$C$61:$Q$114, COLUMNS('AM23.Param'!$C$60:$J$60), FALSE), "N/A")</f>
        <v>N/A</v>
      </c>
      <c r="P266" s="344" t="str">
        <f t="shared" si="125"/>
        <v>N/A</v>
      </c>
      <c r="Q266" s="361" t="str">
        <f t="shared" si="114"/>
        <v>N/A</v>
      </c>
      <c r="R266" s="356" t="str">
        <f>IFERROR( VLOOKUP($D266, 'AM23.Param'!$C$61:$Q$114, COLUMNS('AM23.Param'!$C$60:$K$60), FALSE), "N/A")</f>
        <v>N/A</v>
      </c>
      <c r="S266" s="344" t="str">
        <f t="shared" si="126"/>
        <v>N/A</v>
      </c>
      <c r="T266" s="366">
        <f t="shared" si="115"/>
        <v>0</v>
      </c>
      <c r="U266" s="360" t="str">
        <f>IFERROR( VLOOKUP($D266, 'AM23.Param'!$C$61:$Q$114, COLUMNS('AM23.Param'!$C$60:$L$60), FALSE), "N/A")</f>
        <v>N/A</v>
      </c>
      <c r="V266" s="344" t="str">
        <f t="shared" si="127"/>
        <v>N/A</v>
      </c>
      <c r="W266" s="361" t="str">
        <f t="shared" si="116"/>
        <v>N/A</v>
      </c>
      <c r="X266" s="356" t="str">
        <f>IFERROR( VLOOKUP($D266, 'AM23.Param'!$C$61:$Q$114, COLUMNS('AM23.Param'!$C$60:$M$60), FALSE), "N/A")</f>
        <v>N/A</v>
      </c>
      <c r="Y266" s="344" t="str">
        <f t="shared" si="128"/>
        <v>N/A</v>
      </c>
      <c r="Z266" s="366">
        <f t="shared" si="117"/>
        <v>0</v>
      </c>
      <c r="AA266" s="360" t="str">
        <f>IFERROR( VLOOKUP($D266, 'AM23.Param'!$C$61:$Q$114, COLUMNS('AM23.Param'!$C$60:$N$60), FALSE), "N/A")</f>
        <v>N/A</v>
      </c>
      <c r="AB266" s="344" t="str">
        <f t="shared" si="129"/>
        <v>N/A</v>
      </c>
      <c r="AC266" s="366" t="str">
        <f t="shared" si="118"/>
        <v>N/A</v>
      </c>
      <c r="AD266" s="360" t="str">
        <f>IFERROR( VLOOKUP($D266, 'AM23.Param'!$C$61:$Q$114, COLUMNS('AM23.Param'!$C$60:$O$60), FALSE), "N/A")</f>
        <v>N/A</v>
      </c>
      <c r="AE266" s="344" t="str">
        <f t="shared" si="130"/>
        <v>N/A</v>
      </c>
      <c r="AF266" s="361" t="str">
        <f t="shared" si="119"/>
        <v>N/A</v>
      </c>
      <c r="AG266" s="356" t="str">
        <f>IFERROR( VLOOKUP($D266, 'AM23.Param'!$C$61:$Q$114, COLUMNS('AM23.Param'!$C$60:$P$60), FALSE), "N/A")</f>
        <v>N/A</v>
      </c>
      <c r="AH266" s="344" t="str">
        <f t="shared" si="131"/>
        <v>N/A</v>
      </c>
      <c r="AI266" s="361" t="str">
        <f t="shared" si="120"/>
        <v>N/A</v>
      </c>
    </row>
    <row r="267" spans="1:35" x14ac:dyDescent="0.2">
      <c r="A267" s="30">
        <f t="shared" si="121"/>
        <v>190</v>
      </c>
      <c r="B267" s="342">
        <f>'AM23.Entity Input'!D207</f>
        <v>0</v>
      </c>
      <c r="C267" s="343">
        <f>'AM23.Entity Input'!F207</f>
        <v>0</v>
      </c>
      <c r="D267" s="343">
        <f>'AM23.Entity Input'!G207</f>
        <v>0</v>
      </c>
      <c r="E267" s="343">
        <f>'AM23.Entity Input'!P207</f>
        <v>0</v>
      </c>
      <c r="F267" s="343">
        <f>'AM23.Entity Input'!AD207</f>
        <v>0</v>
      </c>
      <c r="G267" s="343">
        <f>'AM23.Entity Input'!AN207</f>
        <v>0</v>
      </c>
      <c r="H267" s="353" t="str">
        <f>IFERROR( VLOOKUP($D267, 'AM23.Param'!$C$61:$Q$114, COLUMNS('AM23.Param'!$C$60:$G$60), FALSE), "N/A")</f>
        <v>N/A</v>
      </c>
      <c r="I267" s="360" t="str">
        <f>IFERROR( VLOOKUP($D267, 'AM23.Param'!$C$61:$Q$114, COLUMNS('AM23.Param'!$C$60:$H$60), FALSE), "N/A")</f>
        <v>N/A</v>
      </c>
      <c r="J267" s="344" t="str">
        <f t="shared" si="122"/>
        <v>N/A</v>
      </c>
      <c r="K267" s="361" t="str">
        <f t="shared" si="123"/>
        <v>N/A</v>
      </c>
      <c r="L267" s="356" t="str">
        <f>IFERROR( VLOOKUP($D267, 'AM23.Param'!$C$61:$Q$114, COLUMNS('AM23.Param'!$C$60:$I$60), FALSE), "N/A")</f>
        <v>N/A</v>
      </c>
      <c r="M267" s="344" t="str">
        <f t="shared" si="124"/>
        <v>N/A</v>
      </c>
      <c r="N267" s="366" t="str">
        <f t="shared" si="113"/>
        <v>N/A</v>
      </c>
      <c r="O267" s="360" t="str">
        <f>IFERROR( VLOOKUP($D267, 'AM23.Param'!$C$61:$Q$114, COLUMNS('AM23.Param'!$C$60:$J$60), FALSE), "N/A")</f>
        <v>N/A</v>
      </c>
      <c r="P267" s="344" t="str">
        <f t="shared" si="125"/>
        <v>N/A</v>
      </c>
      <c r="Q267" s="361" t="str">
        <f t="shared" si="114"/>
        <v>N/A</v>
      </c>
      <c r="R267" s="356" t="str">
        <f>IFERROR( VLOOKUP($D267, 'AM23.Param'!$C$61:$Q$114, COLUMNS('AM23.Param'!$C$60:$K$60), FALSE), "N/A")</f>
        <v>N/A</v>
      </c>
      <c r="S267" s="344" t="str">
        <f t="shared" si="126"/>
        <v>N/A</v>
      </c>
      <c r="T267" s="366">
        <f t="shared" si="115"/>
        <v>0</v>
      </c>
      <c r="U267" s="360" t="str">
        <f>IFERROR( VLOOKUP($D267, 'AM23.Param'!$C$61:$Q$114, COLUMNS('AM23.Param'!$C$60:$L$60), FALSE), "N/A")</f>
        <v>N/A</v>
      </c>
      <c r="V267" s="344" t="str">
        <f t="shared" si="127"/>
        <v>N/A</v>
      </c>
      <c r="W267" s="361" t="str">
        <f t="shared" si="116"/>
        <v>N/A</v>
      </c>
      <c r="X267" s="356" t="str">
        <f>IFERROR( VLOOKUP($D267, 'AM23.Param'!$C$61:$Q$114, COLUMNS('AM23.Param'!$C$60:$M$60), FALSE), "N/A")</f>
        <v>N/A</v>
      </c>
      <c r="Y267" s="344" t="str">
        <f t="shared" si="128"/>
        <v>N/A</v>
      </c>
      <c r="Z267" s="366">
        <f t="shared" si="117"/>
        <v>0</v>
      </c>
      <c r="AA267" s="360" t="str">
        <f>IFERROR( VLOOKUP($D267, 'AM23.Param'!$C$61:$Q$114, COLUMNS('AM23.Param'!$C$60:$N$60), FALSE), "N/A")</f>
        <v>N/A</v>
      </c>
      <c r="AB267" s="344" t="str">
        <f t="shared" si="129"/>
        <v>N/A</v>
      </c>
      <c r="AC267" s="366" t="str">
        <f t="shared" si="118"/>
        <v>N/A</v>
      </c>
      <c r="AD267" s="360" t="str">
        <f>IFERROR( VLOOKUP($D267, 'AM23.Param'!$C$61:$Q$114, COLUMNS('AM23.Param'!$C$60:$O$60), FALSE), "N/A")</f>
        <v>N/A</v>
      </c>
      <c r="AE267" s="344" t="str">
        <f t="shared" si="130"/>
        <v>N/A</v>
      </c>
      <c r="AF267" s="361" t="str">
        <f t="shared" si="119"/>
        <v>N/A</v>
      </c>
      <c r="AG267" s="356" t="str">
        <f>IFERROR( VLOOKUP($D267, 'AM23.Param'!$C$61:$Q$114, COLUMNS('AM23.Param'!$C$60:$P$60), FALSE), "N/A")</f>
        <v>N/A</v>
      </c>
      <c r="AH267" s="344" t="str">
        <f t="shared" si="131"/>
        <v>N/A</v>
      </c>
      <c r="AI267" s="361" t="str">
        <f t="shared" si="120"/>
        <v>N/A</v>
      </c>
    </row>
    <row r="268" spans="1:35" x14ac:dyDescent="0.2">
      <c r="A268" s="30">
        <f t="shared" si="121"/>
        <v>191</v>
      </c>
      <c r="B268" s="342">
        <f>'AM23.Entity Input'!D208</f>
        <v>0</v>
      </c>
      <c r="C268" s="343">
        <f>'AM23.Entity Input'!F208</f>
        <v>0</v>
      </c>
      <c r="D268" s="343">
        <f>'AM23.Entity Input'!G208</f>
        <v>0</v>
      </c>
      <c r="E268" s="343">
        <f>'AM23.Entity Input'!P208</f>
        <v>0</v>
      </c>
      <c r="F268" s="343">
        <f>'AM23.Entity Input'!AD208</f>
        <v>0</v>
      </c>
      <c r="G268" s="343">
        <f>'AM23.Entity Input'!AN208</f>
        <v>0</v>
      </c>
      <c r="H268" s="353" t="str">
        <f>IFERROR( VLOOKUP($D268, 'AM23.Param'!$C$61:$Q$114, COLUMNS('AM23.Param'!$C$60:$G$60), FALSE), "N/A")</f>
        <v>N/A</v>
      </c>
      <c r="I268" s="360" t="str">
        <f>IFERROR( VLOOKUP($D268, 'AM23.Param'!$C$61:$Q$114, COLUMNS('AM23.Param'!$C$60:$H$60), FALSE), "N/A")</f>
        <v>N/A</v>
      </c>
      <c r="J268" s="344" t="str">
        <f t="shared" si="122"/>
        <v>N/A</v>
      </c>
      <c r="K268" s="361" t="str">
        <f t="shared" si="123"/>
        <v>N/A</v>
      </c>
      <c r="L268" s="356" t="str">
        <f>IFERROR( VLOOKUP($D268, 'AM23.Param'!$C$61:$Q$114, COLUMNS('AM23.Param'!$C$60:$I$60), FALSE), "N/A")</f>
        <v>N/A</v>
      </c>
      <c r="M268" s="344" t="str">
        <f t="shared" si="124"/>
        <v>N/A</v>
      </c>
      <c r="N268" s="366" t="str">
        <f t="shared" si="113"/>
        <v>N/A</v>
      </c>
      <c r="O268" s="360" t="str">
        <f>IFERROR( VLOOKUP($D268, 'AM23.Param'!$C$61:$Q$114, COLUMNS('AM23.Param'!$C$60:$J$60), FALSE), "N/A")</f>
        <v>N/A</v>
      </c>
      <c r="P268" s="344" t="str">
        <f t="shared" si="125"/>
        <v>N/A</v>
      </c>
      <c r="Q268" s="361" t="str">
        <f t="shared" si="114"/>
        <v>N/A</v>
      </c>
      <c r="R268" s="356" t="str">
        <f>IFERROR( VLOOKUP($D268, 'AM23.Param'!$C$61:$Q$114, COLUMNS('AM23.Param'!$C$60:$K$60), FALSE), "N/A")</f>
        <v>N/A</v>
      </c>
      <c r="S268" s="344" t="str">
        <f t="shared" si="126"/>
        <v>N/A</v>
      </c>
      <c r="T268" s="366">
        <f t="shared" si="115"/>
        <v>0</v>
      </c>
      <c r="U268" s="360" t="str">
        <f>IFERROR( VLOOKUP($D268, 'AM23.Param'!$C$61:$Q$114, COLUMNS('AM23.Param'!$C$60:$L$60), FALSE), "N/A")</f>
        <v>N/A</v>
      </c>
      <c r="V268" s="344" t="str">
        <f t="shared" si="127"/>
        <v>N/A</v>
      </c>
      <c r="W268" s="361" t="str">
        <f t="shared" si="116"/>
        <v>N/A</v>
      </c>
      <c r="X268" s="356" t="str">
        <f>IFERROR( VLOOKUP($D268, 'AM23.Param'!$C$61:$Q$114, COLUMNS('AM23.Param'!$C$60:$M$60), FALSE), "N/A")</f>
        <v>N/A</v>
      </c>
      <c r="Y268" s="344" t="str">
        <f t="shared" si="128"/>
        <v>N/A</v>
      </c>
      <c r="Z268" s="366">
        <f t="shared" si="117"/>
        <v>0</v>
      </c>
      <c r="AA268" s="360" t="str">
        <f>IFERROR( VLOOKUP($D268, 'AM23.Param'!$C$61:$Q$114, COLUMNS('AM23.Param'!$C$60:$N$60), FALSE), "N/A")</f>
        <v>N/A</v>
      </c>
      <c r="AB268" s="344" t="str">
        <f t="shared" si="129"/>
        <v>N/A</v>
      </c>
      <c r="AC268" s="366" t="str">
        <f t="shared" si="118"/>
        <v>N/A</v>
      </c>
      <c r="AD268" s="360" t="str">
        <f>IFERROR( VLOOKUP($D268, 'AM23.Param'!$C$61:$Q$114, COLUMNS('AM23.Param'!$C$60:$O$60), FALSE), "N/A")</f>
        <v>N/A</v>
      </c>
      <c r="AE268" s="344" t="str">
        <f t="shared" si="130"/>
        <v>N/A</v>
      </c>
      <c r="AF268" s="361" t="str">
        <f t="shared" si="119"/>
        <v>N/A</v>
      </c>
      <c r="AG268" s="356" t="str">
        <f>IFERROR( VLOOKUP($D268, 'AM23.Param'!$C$61:$Q$114, COLUMNS('AM23.Param'!$C$60:$P$60), FALSE), "N/A")</f>
        <v>N/A</v>
      </c>
      <c r="AH268" s="344" t="str">
        <f t="shared" si="131"/>
        <v>N/A</v>
      </c>
      <c r="AI268" s="361" t="str">
        <f t="shared" si="120"/>
        <v>N/A</v>
      </c>
    </row>
    <row r="269" spans="1:35" x14ac:dyDescent="0.2">
      <c r="A269" s="30">
        <f t="shared" si="121"/>
        <v>192</v>
      </c>
      <c r="B269" s="342">
        <f>'AM23.Entity Input'!D209</f>
        <v>0</v>
      </c>
      <c r="C269" s="343">
        <f>'AM23.Entity Input'!F209</f>
        <v>0</v>
      </c>
      <c r="D269" s="343">
        <f>'AM23.Entity Input'!G209</f>
        <v>0</v>
      </c>
      <c r="E269" s="343">
        <f>'AM23.Entity Input'!P209</f>
        <v>0</v>
      </c>
      <c r="F269" s="343">
        <f>'AM23.Entity Input'!AD209</f>
        <v>0</v>
      </c>
      <c r="G269" s="343">
        <f>'AM23.Entity Input'!AN209</f>
        <v>0</v>
      </c>
      <c r="H269" s="353" t="str">
        <f>IFERROR( VLOOKUP($D269, 'AM23.Param'!$C$61:$Q$114, COLUMNS('AM23.Param'!$C$60:$G$60), FALSE), "N/A")</f>
        <v>N/A</v>
      </c>
      <c r="I269" s="360" t="str">
        <f>IFERROR( VLOOKUP($D269, 'AM23.Param'!$C$61:$Q$114, COLUMNS('AM23.Param'!$C$60:$H$60), FALSE), "N/A")</f>
        <v>N/A</v>
      </c>
      <c r="J269" s="344" t="str">
        <f t="shared" si="122"/>
        <v>N/A</v>
      </c>
      <c r="K269" s="361" t="str">
        <f t="shared" si="123"/>
        <v>N/A</v>
      </c>
      <c r="L269" s="356" t="str">
        <f>IFERROR( VLOOKUP($D269, 'AM23.Param'!$C$61:$Q$114, COLUMNS('AM23.Param'!$C$60:$I$60), FALSE), "N/A")</f>
        <v>N/A</v>
      </c>
      <c r="M269" s="344" t="str">
        <f t="shared" si="124"/>
        <v>N/A</v>
      </c>
      <c r="N269" s="366" t="str">
        <f t="shared" si="113"/>
        <v>N/A</v>
      </c>
      <c r="O269" s="360" t="str">
        <f>IFERROR( VLOOKUP($D269, 'AM23.Param'!$C$61:$Q$114, COLUMNS('AM23.Param'!$C$60:$J$60), FALSE), "N/A")</f>
        <v>N/A</v>
      </c>
      <c r="P269" s="344" t="str">
        <f t="shared" si="125"/>
        <v>N/A</v>
      </c>
      <c r="Q269" s="361" t="str">
        <f t="shared" si="114"/>
        <v>N/A</v>
      </c>
      <c r="R269" s="356" t="str">
        <f>IFERROR( VLOOKUP($D269, 'AM23.Param'!$C$61:$Q$114, COLUMNS('AM23.Param'!$C$60:$K$60), FALSE), "N/A")</f>
        <v>N/A</v>
      </c>
      <c r="S269" s="344" t="str">
        <f t="shared" si="126"/>
        <v>N/A</v>
      </c>
      <c r="T269" s="366">
        <f t="shared" si="115"/>
        <v>0</v>
      </c>
      <c r="U269" s="360" t="str">
        <f>IFERROR( VLOOKUP($D269, 'AM23.Param'!$C$61:$Q$114, COLUMNS('AM23.Param'!$C$60:$L$60), FALSE), "N/A")</f>
        <v>N/A</v>
      </c>
      <c r="V269" s="344" t="str">
        <f t="shared" si="127"/>
        <v>N/A</v>
      </c>
      <c r="W269" s="361" t="str">
        <f t="shared" si="116"/>
        <v>N/A</v>
      </c>
      <c r="X269" s="356" t="str">
        <f>IFERROR( VLOOKUP($D269, 'AM23.Param'!$C$61:$Q$114, COLUMNS('AM23.Param'!$C$60:$M$60), FALSE), "N/A")</f>
        <v>N/A</v>
      </c>
      <c r="Y269" s="344" t="str">
        <f t="shared" si="128"/>
        <v>N/A</v>
      </c>
      <c r="Z269" s="366">
        <f t="shared" si="117"/>
        <v>0</v>
      </c>
      <c r="AA269" s="360" t="str">
        <f>IFERROR( VLOOKUP($D269, 'AM23.Param'!$C$61:$Q$114, COLUMNS('AM23.Param'!$C$60:$N$60), FALSE), "N/A")</f>
        <v>N/A</v>
      </c>
      <c r="AB269" s="344" t="str">
        <f t="shared" si="129"/>
        <v>N/A</v>
      </c>
      <c r="AC269" s="366" t="str">
        <f t="shared" si="118"/>
        <v>N/A</v>
      </c>
      <c r="AD269" s="360" t="str">
        <f>IFERROR( VLOOKUP($D269, 'AM23.Param'!$C$61:$Q$114, COLUMNS('AM23.Param'!$C$60:$O$60), FALSE), "N/A")</f>
        <v>N/A</v>
      </c>
      <c r="AE269" s="344" t="str">
        <f t="shared" si="130"/>
        <v>N/A</v>
      </c>
      <c r="AF269" s="361" t="str">
        <f t="shared" si="119"/>
        <v>N/A</v>
      </c>
      <c r="AG269" s="356" t="str">
        <f>IFERROR( VLOOKUP($D269, 'AM23.Param'!$C$61:$Q$114, COLUMNS('AM23.Param'!$C$60:$P$60), FALSE), "N/A")</f>
        <v>N/A</v>
      </c>
      <c r="AH269" s="344" t="str">
        <f t="shared" si="131"/>
        <v>N/A</v>
      </c>
      <c r="AI269" s="361" t="str">
        <f t="shared" si="120"/>
        <v>N/A</v>
      </c>
    </row>
    <row r="270" spans="1:35" x14ac:dyDescent="0.2">
      <c r="A270" s="30">
        <f t="shared" si="121"/>
        <v>193</v>
      </c>
      <c r="B270" s="342">
        <f>'AM23.Entity Input'!D210</f>
        <v>0</v>
      </c>
      <c r="C270" s="343">
        <f>'AM23.Entity Input'!F210</f>
        <v>0</v>
      </c>
      <c r="D270" s="343">
        <f>'AM23.Entity Input'!G210</f>
        <v>0</v>
      </c>
      <c r="E270" s="343">
        <f>'AM23.Entity Input'!P210</f>
        <v>0</v>
      </c>
      <c r="F270" s="343">
        <f>'AM23.Entity Input'!AD210</f>
        <v>0</v>
      </c>
      <c r="G270" s="343">
        <f>'AM23.Entity Input'!AN210</f>
        <v>0</v>
      </c>
      <c r="H270" s="353" t="str">
        <f>IFERROR( VLOOKUP($D270, 'AM23.Param'!$C$61:$Q$114, COLUMNS('AM23.Param'!$C$60:$G$60), FALSE), "N/A")</f>
        <v>N/A</v>
      </c>
      <c r="I270" s="360" t="str">
        <f>IFERROR( VLOOKUP($D270, 'AM23.Param'!$C$61:$Q$114, COLUMNS('AM23.Param'!$C$60:$H$60), FALSE), "N/A")</f>
        <v>N/A</v>
      </c>
      <c r="J270" s="344" t="str">
        <f t="shared" si="122"/>
        <v>N/A</v>
      </c>
      <c r="K270" s="361" t="str">
        <f t="shared" si="123"/>
        <v>N/A</v>
      </c>
      <c r="L270" s="356" t="str">
        <f>IFERROR( VLOOKUP($D270, 'AM23.Param'!$C$61:$Q$114, COLUMNS('AM23.Param'!$C$60:$I$60), FALSE), "N/A")</f>
        <v>N/A</v>
      </c>
      <c r="M270" s="344" t="str">
        <f t="shared" si="124"/>
        <v>N/A</v>
      </c>
      <c r="N270" s="366" t="str">
        <f t="shared" ref="N270:N333" si="132">IF(L270="N/A","N/A",$F270)</f>
        <v>N/A</v>
      </c>
      <c r="O270" s="360" t="str">
        <f>IFERROR( VLOOKUP($D270, 'AM23.Param'!$C$61:$Q$114, COLUMNS('AM23.Param'!$C$60:$J$60), FALSE), "N/A")</f>
        <v>N/A</v>
      </c>
      <c r="P270" s="344" t="str">
        <f t="shared" si="125"/>
        <v>N/A</v>
      </c>
      <c r="Q270" s="361" t="str">
        <f t="shared" ref="Q270:Q333" si="133">IF(O270="N/A","N/A",$F270)</f>
        <v>N/A</v>
      </c>
      <c r="R270" s="356" t="str">
        <f>IFERROR( VLOOKUP($D270, 'AM23.Param'!$C$61:$Q$114, COLUMNS('AM23.Param'!$C$60:$K$60), FALSE), "N/A")</f>
        <v>N/A</v>
      </c>
      <c r="S270" s="344" t="str">
        <f t="shared" si="126"/>
        <v>N/A</v>
      </c>
      <c r="T270" s="366">
        <f t="shared" ref="T270:T333" si="134">IF(S270="N/A",0,N270-M270+S270)</f>
        <v>0</v>
      </c>
      <c r="U270" s="360" t="str">
        <f>IFERROR( VLOOKUP($D270, 'AM23.Param'!$C$61:$Q$114, COLUMNS('AM23.Param'!$C$60:$L$60), FALSE), "N/A")</f>
        <v>N/A</v>
      </c>
      <c r="V270" s="344" t="str">
        <f t="shared" si="127"/>
        <v>N/A</v>
      </c>
      <c r="W270" s="361" t="str">
        <f t="shared" ref="W270:W333" si="135">IF(U270="N/A","N/A",$F270)</f>
        <v>N/A</v>
      </c>
      <c r="X270" s="356" t="str">
        <f>IFERROR( VLOOKUP($D270, 'AM23.Param'!$C$61:$Q$114, COLUMNS('AM23.Param'!$C$60:$M$60), FALSE), "N/A")</f>
        <v>N/A</v>
      </c>
      <c r="Y270" s="344" t="str">
        <f t="shared" si="128"/>
        <v>N/A</v>
      </c>
      <c r="Z270" s="366">
        <f t="shared" ref="Z270:Z333" si="136">IF(Y270="N/A",0,T270-S270+Y270)</f>
        <v>0</v>
      </c>
      <c r="AA270" s="360" t="str">
        <f>IFERROR( VLOOKUP($D270, 'AM23.Param'!$C$61:$Q$114, COLUMNS('AM23.Param'!$C$60:$N$60), FALSE), "N/A")</f>
        <v>N/A</v>
      </c>
      <c r="AB270" s="344" t="str">
        <f t="shared" si="129"/>
        <v>N/A</v>
      </c>
      <c r="AC270" s="366" t="str">
        <f t="shared" ref="AC270:AC333" si="137">IF(AA270="N/A","N/A",$F270)</f>
        <v>N/A</v>
      </c>
      <c r="AD270" s="360" t="str">
        <f>IFERROR( VLOOKUP($D270, 'AM23.Param'!$C$61:$Q$114, COLUMNS('AM23.Param'!$C$60:$O$60), FALSE), "N/A")</f>
        <v>N/A</v>
      </c>
      <c r="AE270" s="344" t="str">
        <f t="shared" si="130"/>
        <v>N/A</v>
      </c>
      <c r="AF270" s="361" t="str">
        <f t="shared" ref="AF270:AF333" si="138">IF(AD270="N/A","N/A",$F270)</f>
        <v>N/A</v>
      </c>
      <c r="AG270" s="356" t="str">
        <f>IFERROR( VLOOKUP($D270, 'AM23.Param'!$C$61:$Q$114, COLUMNS('AM23.Param'!$C$60:$P$60), FALSE), "N/A")</f>
        <v>N/A</v>
      </c>
      <c r="AH270" s="344" t="str">
        <f t="shared" si="131"/>
        <v>N/A</v>
      </c>
      <c r="AI270" s="361" t="str">
        <f t="shared" ref="AI270:AI333" si="139">IF(AG270="N/A","N/A",$F270)</f>
        <v>N/A</v>
      </c>
    </row>
    <row r="271" spans="1:35" x14ac:dyDescent="0.2">
      <c r="A271" s="30">
        <f t="shared" ref="A271:A334" si="140">A270+1</f>
        <v>194</v>
      </c>
      <c r="B271" s="342">
        <f>'AM23.Entity Input'!D211</f>
        <v>0</v>
      </c>
      <c r="C271" s="343">
        <f>'AM23.Entity Input'!F211</f>
        <v>0</v>
      </c>
      <c r="D271" s="343">
        <f>'AM23.Entity Input'!G211</f>
        <v>0</v>
      </c>
      <c r="E271" s="343">
        <f>'AM23.Entity Input'!P211</f>
        <v>0</v>
      </c>
      <c r="F271" s="343">
        <f>'AM23.Entity Input'!AD211</f>
        <v>0</v>
      </c>
      <c r="G271" s="343">
        <f>'AM23.Entity Input'!AN211</f>
        <v>0</v>
      </c>
      <c r="H271" s="353" t="str">
        <f>IFERROR( VLOOKUP($D271, 'AM23.Param'!$C$61:$Q$114, COLUMNS('AM23.Param'!$C$60:$G$60), FALSE), "N/A")</f>
        <v>N/A</v>
      </c>
      <c r="I271" s="360" t="str">
        <f>IFERROR( VLOOKUP($D271, 'AM23.Param'!$C$61:$Q$114, COLUMNS('AM23.Param'!$C$60:$H$60), FALSE), "N/A")</f>
        <v>N/A</v>
      </c>
      <c r="J271" s="344" t="str">
        <f t="shared" ref="J271:J334" si="141">IF(I271="N/A", "N/A", I271 * IF($H271 = "Scalar", $G271, IF($H271="Carrying Value", $F271, IF($H271 = "Carrying Value with safeguard", MAX($G$75 * $F271, $G271), $E271) )) )</f>
        <v>N/A</v>
      </c>
      <c r="K271" s="361" t="str">
        <f t="shared" ref="K271:K334" si="142">IF(I271="N/A","N/A",$F271)</f>
        <v>N/A</v>
      </c>
      <c r="L271" s="356" t="str">
        <f>IFERROR( VLOOKUP($D271, 'AM23.Param'!$C$61:$Q$114, COLUMNS('AM23.Param'!$C$60:$I$60), FALSE), "N/A")</f>
        <v>N/A</v>
      </c>
      <c r="M271" s="344" t="str">
        <f t="shared" ref="M271:M334" si="143">IF(L271="N/A", "N/A", L271 * IF($H271 = "Scalar", $G271, IF($H271="Carrying Value", $F271, IF($H271 = "Carrying Value with safeguard", MAX($G$75 * $F271, $G271), $E271) )) )</f>
        <v>N/A</v>
      </c>
      <c r="N271" s="366" t="str">
        <f t="shared" si="132"/>
        <v>N/A</v>
      </c>
      <c r="O271" s="360" t="str">
        <f>IFERROR( VLOOKUP($D271, 'AM23.Param'!$C$61:$Q$114, COLUMNS('AM23.Param'!$C$60:$J$60), FALSE), "N/A")</f>
        <v>N/A</v>
      </c>
      <c r="P271" s="344" t="str">
        <f t="shared" ref="P271:P334" si="144">IF(O271="N/A", "N/A", O271 * IF($H271 = "Scalar", $G271, IF($H271="Carrying Value", $F271, IF($H271 = "Carrying Value with safeguard", MAX($G$75 * $F271, $G271), $E271) )) )</f>
        <v>N/A</v>
      </c>
      <c r="Q271" s="361" t="str">
        <f t="shared" si="133"/>
        <v>N/A</v>
      </c>
      <c r="R271" s="356" t="str">
        <f>IFERROR( VLOOKUP($D271, 'AM23.Param'!$C$61:$Q$114, COLUMNS('AM23.Param'!$C$60:$K$60), FALSE), "N/A")</f>
        <v>N/A</v>
      </c>
      <c r="S271" s="344" t="str">
        <f t="shared" ref="S271:S334" si="145">IF(R271="N/A", "N/A", R271 * IF($H271 = "Scalar", $G271, IF($H271="Carrying Value", $F271, IF($H271 = "Carrying Value with safeguard", MAX($G$75 * $F271, $G271), $E271) )) )</f>
        <v>N/A</v>
      </c>
      <c r="T271" s="366">
        <f t="shared" si="134"/>
        <v>0</v>
      </c>
      <c r="U271" s="360" t="str">
        <f>IFERROR( VLOOKUP($D271, 'AM23.Param'!$C$61:$Q$114, COLUMNS('AM23.Param'!$C$60:$L$60), FALSE), "N/A")</f>
        <v>N/A</v>
      </c>
      <c r="V271" s="344" t="str">
        <f t="shared" ref="V271:V334" si="146">IF(U271="N/A", "N/A", U271 * IF($H271 = "Scalar", $G271, IF($H271="Carrying Value", $F271, IF($H271 = "Carrying Value with safeguard", MAX($G$75 * $F271, $G271), $E271) )) )</f>
        <v>N/A</v>
      </c>
      <c r="W271" s="361" t="str">
        <f t="shared" si="135"/>
        <v>N/A</v>
      </c>
      <c r="X271" s="356" t="str">
        <f>IFERROR( VLOOKUP($D271, 'AM23.Param'!$C$61:$Q$114, COLUMNS('AM23.Param'!$C$60:$M$60), FALSE), "N/A")</f>
        <v>N/A</v>
      </c>
      <c r="Y271" s="344" t="str">
        <f t="shared" ref="Y271:Y334" si="147">IF(X271="N/A", "N/A", X271 * IF($H271 = "Scalar", $G271, IF($H271="Carrying Value", $F271, IF($H271 = "Carrying Value with safeguard", MAX($G$75 * $F271, $G271), $E271) )) )</f>
        <v>N/A</v>
      </c>
      <c r="Z271" s="366">
        <f t="shared" si="136"/>
        <v>0</v>
      </c>
      <c r="AA271" s="360" t="str">
        <f>IFERROR( VLOOKUP($D271, 'AM23.Param'!$C$61:$Q$114, COLUMNS('AM23.Param'!$C$60:$N$60), FALSE), "N/A")</f>
        <v>N/A</v>
      </c>
      <c r="AB271" s="344" t="str">
        <f t="shared" ref="AB271:AB334" si="148">IF(AA271="N/A", "N/A", AA271 * IF($H271 = "Scalar", $G271, IF($H271="Carrying Value", $F271, IF($H271 = "Carrying Value with safeguard", MAX($G$75 * $F271, $G271), $E271) )) )</f>
        <v>N/A</v>
      </c>
      <c r="AC271" s="366" t="str">
        <f t="shared" si="137"/>
        <v>N/A</v>
      </c>
      <c r="AD271" s="360" t="str">
        <f>IFERROR( VLOOKUP($D271, 'AM23.Param'!$C$61:$Q$114, COLUMNS('AM23.Param'!$C$60:$O$60), FALSE), "N/A")</f>
        <v>N/A</v>
      </c>
      <c r="AE271" s="344" t="str">
        <f t="shared" ref="AE271:AE334" si="149">IF(AD271="N/A", "N/A", AD271 * IF($H271 = "Scalar", $G271, IF($H271="Carrying Value", $F271, IF($H271 = "Carrying Value with safeguard", MAX($G$75 * $F271, $G271), $E271) )) )</f>
        <v>N/A</v>
      </c>
      <c r="AF271" s="361" t="str">
        <f t="shared" si="138"/>
        <v>N/A</v>
      </c>
      <c r="AG271" s="356" t="str">
        <f>IFERROR( VLOOKUP($D271, 'AM23.Param'!$C$61:$Q$114, COLUMNS('AM23.Param'!$C$60:$P$60), FALSE), "N/A")</f>
        <v>N/A</v>
      </c>
      <c r="AH271" s="344" t="str">
        <f t="shared" ref="AH271:AH334" si="150">IF(AG271="N/A", "N/A", AG271 * IF($H271 = "Scalar", $G271, IF($H271="Carrying Value", $F271, IF($H271 = "Carrying Value with safeguard", MAX($G$75 * $F271, $G271), $E271) )) )</f>
        <v>N/A</v>
      </c>
      <c r="AI271" s="361" t="str">
        <f t="shared" si="139"/>
        <v>N/A</v>
      </c>
    </row>
    <row r="272" spans="1:35" x14ac:dyDescent="0.2">
      <c r="A272" s="30">
        <f t="shared" si="140"/>
        <v>195</v>
      </c>
      <c r="B272" s="342">
        <f>'AM23.Entity Input'!D212</f>
        <v>0</v>
      </c>
      <c r="C272" s="343">
        <f>'AM23.Entity Input'!F212</f>
        <v>0</v>
      </c>
      <c r="D272" s="343">
        <f>'AM23.Entity Input'!G212</f>
        <v>0</v>
      </c>
      <c r="E272" s="343">
        <f>'AM23.Entity Input'!P212</f>
        <v>0</v>
      </c>
      <c r="F272" s="343">
        <f>'AM23.Entity Input'!AD212</f>
        <v>0</v>
      </c>
      <c r="G272" s="343">
        <f>'AM23.Entity Input'!AN212</f>
        <v>0</v>
      </c>
      <c r="H272" s="353" t="str">
        <f>IFERROR( VLOOKUP($D272, 'AM23.Param'!$C$61:$Q$114, COLUMNS('AM23.Param'!$C$60:$G$60), FALSE), "N/A")</f>
        <v>N/A</v>
      </c>
      <c r="I272" s="360" t="str">
        <f>IFERROR( VLOOKUP($D272, 'AM23.Param'!$C$61:$Q$114, COLUMNS('AM23.Param'!$C$60:$H$60), FALSE), "N/A")</f>
        <v>N/A</v>
      </c>
      <c r="J272" s="344" t="str">
        <f t="shared" si="141"/>
        <v>N/A</v>
      </c>
      <c r="K272" s="361" t="str">
        <f t="shared" si="142"/>
        <v>N/A</v>
      </c>
      <c r="L272" s="356" t="str">
        <f>IFERROR( VLOOKUP($D272, 'AM23.Param'!$C$61:$Q$114, COLUMNS('AM23.Param'!$C$60:$I$60), FALSE), "N/A")</f>
        <v>N/A</v>
      </c>
      <c r="M272" s="344" t="str">
        <f t="shared" si="143"/>
        <v>N/A</v>
      </c>
      <c r="N272" s="366" t="str">
        <f t="shared" si="132"/>
        <v>N/A</v>
      </c>
      <c r="O272" s="360" t="str">
        <f>IFERROR( VLOOKUP($D272, 'AM23.Param'!$C$61:$Q$114, COLUMNS('AM23.Param'!$C$60:$J$60), FALSE), "N/A")</f>
        <v>N/A</v>
      </c>
      <c r="P272" s="344" t="str">
        <f t="shared" si="144"/>
        <v>N/A</v>
      </c>
      <c r="Q272" s="361" t="str">
        <f t="shared" si="133"/>
        <v>N/A</v>
      </c>
      <c r="R272" s="356" t="str">
        <f>IFERROR( VLOOKUP($D272, 'AM23.Param'!$C$61:$Q$114, COLUMNS('AM23.Param'!$C$60:$K$60), FALSE), "N/A")</f>
        <v>N/A</v>
      </c>
      <c r="S272" s="344" t="str">
        <f t="shared" si="145"/>
        <v>N/A</v>
      </c>
      <c r="T272" s="366">
        <f t="shared" si="134"/>
        <v>0</v>
      </c>
      <c r="U272" s="360" t="str">
        <f>IFERROR( VLOOKUP($D272, 'AM23.Param'!$C$61:$Q$114, COLUMNS('AM23.Param'!$C$60:$L$60), FALSE), "N/A")</f>
        <v>N/A</v>
      </c>
      <c r="V272" s="344" t="str">
        <f t="shared" si="146"/>
        <v>N/A</v>
      </c>
      <c r="W272" s="361" t="str">
        <f t="shared" si="135"/>
        <v>N/A</v>
      </c>
      <c r="X272" s="356" t="str">
        <f>IFERROR( VLOOKUP($D272, 'AM23.Param'!$C$61:$Q$114, COLUMNS('AM23.Param'!$C$60:$M$60), FALSE), "N/A")</f>
        <v>N/A</v>
      </c>
      <c r="Y272" s="344" t="str">
        <f t="shared" si="147"/>
        <v>N/A</v>
      </c>
      <c r="Z272" s="366">
        <f t="shared" si="136"/>
        <v>0</v>
      </c>
      <c r="AA272" s="360" t="str">
        <f>IFERROR( VLOOKUP($D272, 'AM23.Param'!$C$61:$Q$114, COLUMNS('AM23.Param'!$C$60:$N$60), FALSE), "N/A")</f>
        <v>N/A</v>
      </c>
      <c r="AB272" s="344" t="str">
        <f t="shared" si="148"/>
        <v>N/A</v>
      </c>
      <c r="AC272" s="366" t="str">
        <f t="shared" si="137"/>
        <v>N/A</v>
      </c>
      <c r="AD272" s="360" t="str">
        <f>IFERROR( VLOOKUP($D272, 'AM23.Param'!$C$61:$Q$114, COLUMNS('AM23.Param'!$C$60:$O$60), FALSE), "N/A")</f>
        <v>N/A</v>
      </c>
      <c r="AE272" s="344" t="str">
        <f t="shared" si="149"/>
        <v>N/A</v>
      </c>
      <c r="AF272" s="361" t="str">
        <f t="shared" si="138"/>
        <v>N/A</v>
      </c>
      <c r="AG272" s="356" t="str">
        <f>IFERROR( VLOOKUP($D272, 'AM23.Param'!$C$61:$Q$114, COLUMNS('AM23.Param'!$C$60:$P$60), FALSE), "N/A")</f>
        <v>N/A</v>
      </c>
      <c r="AH272" s="344" t="str">
        <f t="shared" si="150"/>
        <v>N/A</v>
      </c>
      <c r="AI272" s="361" t="str">
        <f t="shared" si="139"/>
        <v>N/A</v>
      </c>
    </row>
    <row r="273" spans="1:35" x14ac:dyDescent="0.2">
      <c r="A273" s="30">
        <f t="shared" si="140"/>
        <v>196</v>
      </c>
      <c r="B273" s="342">
        <f>'AM23.Entity Input'!D213</f>
        <v>0</v>
      </c>
      <c r="C273" s="343">
        <f>'AM23.Entity Input'!F213</f>
        <v>0</v>
      </c>
      <c r="D273" s="343">
        <f>'AM23.Entity Input'!G213</f>
        <v>0</v>
      </c>
      <c r="E273" s="343">
        <f>'AM23.Entity Input'!P213</f>
        <v>0</v>
      </c>
      <c r="F273" s="343">
        <f>'AM23.Entity Input'!AD213</f>
        <v>0</v>
      </c>
      <c r="G273" s="343">
        <f>'AM23.Entity Input'!AN213</f>
        <v>0</v>
      </c>
      <c r="H273" s="353" t="str">
        <f>IFERROR( VLOOKUP($D273, 'AM23.Param'!$C$61:$Q$114, COLUMNS('AM23.Param'!$C$60:$G$60), FALSE), "N/A")</f>
        <v>N/A</v>
      </c>
      <c r="I273" s="360" t="str">
        <f>IFERROR( VLOOKUP($D273, 'AM23.Param'!$C$61:$Q$114, COLUMNS('AM23.Param'!$C$60:$H$60), FALSE), "N/A")</f>
        <v>N/A</v>
      </c>
      <c r="J273" s="344" t="str">
        <f t="shared" si="141"/>
        <v>N/A</v>
      </c>
      <c r="K273" s="361" t="str">
        <f t="shared" si="142"/>
        <v>N/A</v>
      </c>
      <c r="L273" s="356" t="str">
        <f>IFERROR( VLOOKUP($D273, 'AM23.Param'!$C$61:$Q$114, COLUMNS('AM23.Param'!$C$60:$I$60), FALSE), "N/A")</f>
        <v>N/A</v>
      </c>
      <c r="M273" s="344" t="str">
        <f t="shared" si="143"/>
        <v>N/A</v>
      </c>
      <c r="N273" s="366" t="str">
        <f t="shared" si="132"/>
        <v>N/A</v>
      </c>
      <c r="O273" s="360" t="str">
        <f>IFERROR( VLOOKUP($D273, 'AM23.Param'!$C$61:$Q$114, COLUMNS('AM23.Param'!$C$60:$J$60), FALSE), "N/A")</f>
        <v>N/A</v>
      </c>
      <c r="P273" s="344" t="str">
        <f t="shared" si="144"/>
        <v>N/A</v>
      </c>
      <c r="Q273" s="361" t="str">
        <f t="shared" si="133"/>
        <v>N/A</v>
      </c>
      <c r="R273" s="356" t="str">
        <f>IFERROR( VLOOKUP($D273, 'AM23.Param'!$C$61:$Q$114, COLUMNS('AM23.Param'!$C$60:$K$60), FALSE), "N/A")</f>
        <v>N/A</v>
      </c>
      <c r="S273" s="344" t="str">
        <f t="shared" si="145"/>
        <v>N/A</v>
      </c>
      <c r="T273" s="366">
        <f t="shared" si="134"/>
        <v>0</v>
      </c>
      <c r="U273" s="360" t="str">
        <f>IFERROR( VLOOKUP($D273, 'AM23.Param'!$C$61:$Q$114, COLUMNS('AM23.Param'!$C$60:$L$60), FALSE), "N/A")</f>
        <v>N/A</v>
      </c>
      <c r="V273" s="344" t="str">
        <f t="shared" si="146"/>
        <v>N/A</v>
      </c>
      <c r="W273" s="361" t="str">
        <f t="shared" si="135"/>
        <v>N/A</v>
      </c>
      <c r="X273" s="356" t="str">
        <f>IFERROR( VLOOKUP($D273, 'AM23.Param'!$C$61:$Q$114, COLUMNS('AM23.Param'!$C$60:$M$60), FALSE), "N/A")</f>
        <v>N/A</v>
      </c>
      <c r="Y273" s="344" t="str">
        <f t="shared" si="147"/>
        <v>N/A</v>
      </c>
      <c r="Z273" s="366">
        <f t="shared" si="136"/>
        <v>0</v>
      </c>
      <c r="AA273" s="360" t="str">
        <f>IFERROR( VLOOKUP($D273, 'AM23.Param'!$C$61:$Q$114, COLUMNS('AM23.Param'!$C$60:$N$60), FALSE), "N/A")</f>
        <v>N/A</v>
      </c>
      <c r="AB273" s="344" t="str">
        <f t="shared" si="148"/>
        <v>N/A</v>
      </c>
      <c r="AC273" s="366" t="str">
        <f t="shared" si="137"/>
        <v>N/A</v>
      </c>
      <c r="AD273" s="360" t="str">
        <f>IFERROR( VLOOKUP($D273, 'AM23.Param'!$C$61:$Q$114, COLUMNS('AM23.Param'!$C$60:$O$60), FALSE), "N/A")</f>
        <v>N/A</v>
      </c>
      <c r="AE273" s="344" t="str">
        <f t="shared" si="149"/>
        <v>N/A</v>
      </c>
      <c r="AF273" s="361" t="str">
        <f t="shared" si="138"/>
        <v>N/A</v>
      </c>
      <c r="AG273" s="356" t="str">
        <f>IFERROR( VLOOKUP($D273, 'AM23.Param'!$C$61:$Q$114, COLUMNS('AM23.Param'!$C$60:$P$60), FALSE), "N/A")</f>
        <v>N/A</v>
      </c>
      <c r="AH273" s="344" t="str">
        <f t="shared" si="150"/>
        <v>N/A</v>
      </c>
      <c r="AI273" s="361" t="str">
        <f t="shared" si="139"/>
        <v>N/A</v>
      </c>
    </row>
    <row r="274" spans="1:35" x14ac:dyDescent="0.2">
      <c r="A274" s="30">
        <f t="shared" si="140"/>
        <v>197</v>
      </c>
      <c r="B274" s="342">
        <f>'AM23.Entity Input'!D214</f>
        <v>0</v>
      </c>
      <c r="C274" s="343">
        <f>'AM23.Entity Input'!F214</f>
        <v>0</v>
      </c>
      <c r="D274" s="343">
        <f>'AM23.Entity Input'!G214</f>
        <v>0</v>
      </c>
      <c r="E274" s="343">
        <f>'AM23.Entity Input'!P214</f>
        <v>0</v>
      </c>
      <c r="F274" s="343">
        <f>'AM23.Entity Input'!AD214</f>
        <v>0</v>
      </c>
      <c r="G274" s="343">
        <f>'AM23.Entity Input'!AN214</f>
        <v>0</v>
      </c>
      <c r="H274" s="353" t="str">
        <f>IFERROR( VLOOKUP($D274, 'AM23.Param'!$C$61:$Q$114, COLUMNS('AM23.Param'!$C$60:$G$60), FALSE), "N/A")</f>
        <v>N/A</v>
      </c>
      <c r="I274" s="360" t="str">
        <f>IFERROR( VLOOKUP($D274, 'AM23.Param'!$C$61:$Q$114, COLUMNS('AM23.Param'!$C$60:$H$60), FALSE), "N/A")</f>
        <v>N/A</v>
      </c>
      <c r="J274" s="344" t="str">
        <f t="shared" si="141"/>
        <v>N/A</v>
      </c>
      <c r="K274" s="361" t="str">
        <f t="shared" si="142"/>
        <v>N/A</v>
      </c>
      <c r="L274" s="356" t="str">
        <f>IFERROR( VLOOKUP($D274, 'AM23.Param'!$C$61:$Q$114, COLUMNS('AM23.Param'!$C$60:$I$60), FALSE), "N/A")</f>
        <v>N/A</v>
      </c>
      <c r="M274" s="344" t="str">
        <f t="shared" si="143"/>
        <v>N/A</v>
      </c>
      <c r="N274" s="366" t="str">
        <f t="shared" si="132"/>
        <v>N/A</v>
      </c>
      <c r="O274" s="360" t="str">
        <f>IFERROR( VLOOKUP($D274, 'AM23.Param'!$C$61:$Q$114, COLUMNS('AM23.Param'!$C$60:$J$60), FALSE), "N/A")</f>
        <v>N/A</v>
      </c>
      <c r="P274" s="344" t="str">
        <f t="shared" si="144"/>
        <v>N/A</v>
      </c>
      <c r="Q274" s="361" t="str">
        <f t="shared" si="133"/>
        <v>N/A</v>
      </c>
      <c r="R274" s="356" t="str">
        <f>IFERROR( VLOOKUP($D274, 'AM23.Param'!$C$61:$Q$114, COLUMNS('AM23.Param'!$C$60:$K$60), FALSE), "N/A")</f>
        <v>N/A</v>
      </c>
      <c r="S274" s="344" t="str">
        <f t="shared" si="145"/>
        <v>N/A</v>
      </c>
      <c r="T274" s="366">
        <f t="shared" si="134"/>
        <v>0</v>
      </c>
      <c r="U274" s="360" t="str">
        <f>IFERROR( VLOOKUP($D274, 'AM23.Param'!$C$61:$Q$114, COLUMNS('AM23.Param'!$C$60:$L$60), FALSE), "N/A")</f>
        <v>N/A</v>
      </c>
      <c r="V274" s="344" t="str">
        <f t="shared" si="146"/>
        <v>N/A</v>
      </c>
      <c r="W274" s="361" t="str">
        <f t="shared" si="135"/>
        <v>N/A</v>
      </c>
      <c r="X274" s="356" t="str">
        <f>IFERROR( VLOOKUP($D274, 'AM23.Param'!$C$61:$Q$114, COLUMNS('AM23.Param'!$C$60:$M$60), FALSE), "N/A")</f>
        <v>N/A</v>
      </c>
      <c r="Y274" s="344" t="str">
        <f t="shared" si="147"/>
        <v>N/A</v>
      </c>
      <c r="Z274" s="366">
        <f t="shared" si="136"/>
        <v>0</v>
      </c>
      <c r="AA274" s="360" t="str">
        <f>IFERROR( VLOOKUP($D274, 'AM23.Param'!$C$61:$Q$114, COLUMNS('AM23.Param'!$C$60:$N$60), FALSE), "N/A")</f>
        <v>N/A</v>
      </c>
      <c r="AB274" s="344" t="str">
        <f t="shared" si="148"/>
        <v>N/A</v>
      </c>
      <c r="AC274" s="366" t="str">
        <f t="shared" si="137"/>
        <v>N/A</v>
      </c>
      <c r="AD274" s="360" t="str">
        <f>IFERROR( VLOOKUP($D274, 'AM23.Param'!$C$61:$Q$114, COLUMNS('AM23.Param'!$C$60:$O$60), FALSE), "N/A")</f>
        <v>N/A</v>
      </c>
      <c r="AE274" s="344" t="str">
        <f t="shared" si="149"/>
        <v>N/A</v>
      </c>
      <c r="AF274" s="361" t="str">
        <f t="shared" si="138"/>
        <v>N/A</v>
      </c>
      <c r="AG274" s="356" t="str">
        <f>IFERROR( VLOOKUP($D274, 'AM23.Param'!$C$61:$Q$114, COLUMNS('AM23.Param'!$C$60:$P$60), FALSE), "N/A")</f>
        <v>N/A</v>
      </c>
      <c r="AH274" s="344" t="str">
        <f t="shared" si="150"/>
        <v>N/A</v>
      </c>
      <c r="AI274" s="361" t="str">
        <f t="shared" si="139"/>
        <v>N/A</v>
      </c>
    </row>
    <row r="275" spans="1:35" x14ac:dyDescent="0.2">
      <c r="A275" s="30">
        <f t="shared" si="140"/>
        <v>198</v>
      </c>
      <c r="B275" s="342">
        <f>'AM23.Entity Input'!D215</f>
        <v>0</v>
      </c>
      <c r="C275" s="343">
        <f>'AM23.Entity Input'!F215</f>
        <v>0</v>
      </c>
      <c r="D275" s="343">
        <f>'AM23.Entity Input'!G215</f>
        <v>0</v>
      </c>
      <c r="E275" s="343">
        <f>'AM23.Entity Input'!P215</f>
        <v>0</v>
      </c>
      <c r="F275" s="343">
        <f>'AM23.Entity Input'!AD215</f>
        <v>0</v>
      </c>
      <c r="G275" s="343">
        <f>'AM23.Entity Input'!AN215</f>
        <v>0</v>
      </c>
      <c r="H275" s="353" t="str">
        <f>IFERROR( VLOOKUP($D275, 'AM23.Param'!$C$61:$Q$114, COLUMNS('AM23.Param'!$C$60:$G$60), FALSE), "N/A")</f>
        <v>N/A</v>
      </c>
      <c r="I275" s="360" t="str">
        <f>IFERROR( VLOOKUP($D275, 'AM23.Param'!$C$61:$Q$114, COLUMNS('AM23.Param'!$C$60:$H$60), FALSE), "N/A")</f>
        <v>N/A</v>
      </c>
      <c r="J275" s="344" t="str">
        <f t="shared" si="141"/>
        <v>N/A</v>
      </c>
      <c r="K275" s="361" t="str">
        <f t="shared" si="142"/>
        <v>N/A</v>
      </c>
      <c r="L275" s="356" t="str">
        <f>IFERROR( VLOOKUP($D275, 'AM23.Param'!$C$61:$Q$114, COLUMNS('AM23.Param'!$C$60:$I$60), FALSE), "N/A")</f>
        <v>N/A</v>
      </c>
      <c r="M275" s="344" t="str">
        <f t="shared" si="143"/>
        <v>N/A</v>
      </c>
      <c r="N275" s="366" t="str">
        <f t="shared" si="132"/>
        <v>N/A</v>
      </c>
      <c r="O275" s="360" t="str">
        <f>IFERROR( VLOOKUP($D275, 'AM23.Param'!$C$61:$Q$114, COLUMNS('AM23.Param'!$C$60:$J$60), FALSE), "N/A")</f>
        <v>N/A</v>
      </c>
      <c r="P275" s="344" t="str">
        <f t="shared" si="144"/>
        <v>N/A</v>
      </c>
      <c r="Q275" s="361" t="str">
        <f t="shared" si="133"/>
        <v>N/A</v>
      </c>
      <c r="R275" s="356" t="str">
        <f>IFERROR( VLOOKUP($D275, 'AM23.Param'!$C$61:$Q$114, COLUMNS('AM23.Param'!$C$60:$K$60), FALSE), "N/A")</f>
        <v>N/A</v>
      </c>
      <c r="S275" s="344" t="str">
        <f t="shared" si="145"/>
        <v>N/A</v>
      </c>
      <c r="T275" s="366">
        <f t="shared" si="134"/>
        <v>0</v>
      </c>
      <c r="U275" s="360" t="str">
        <f>IFERROR( VLOOKUP($D275, 'AM23.Param'!$C$61:$Q$114, COLUMNS('AM23.Param'!$C$60:$L$60), FALSE), "N/A")</f>
        <v>N/A</v>
      </c>
      <c r="V275" s="344" t="str">
        <f t="shared" si="146"/>
        <v>N/A</v>
      </c>
      <c r="W275" s="361" t="str">
        <f t="shared" si="135"/>
        <v>N/A</v>
      </c>
      <c r="X275" s="356" t="str">
        <f>IFERROR( VLOOKUP($D275, 'AM23.Param'!$C$61:$Q$114, COLUMNS('AM23.Param'!$C$60:$M$60), FALSE), "N/A")</f>
        <v>N/A</v>
      </c>
      <c r="Y275" s="344" t="str">
        <f t="shared" si="147"/>
        <v>N/A</v>
      </c>
      <c r="Z275" s="366">
        <f t="shared" si="136"/>
        <v>0</v>
      </c>
      <c r="AA275" s="360" t="str">
        <f>IFERROR( VLOOKUP($D275, 'AM23.Param'!$C$61:$Q$114, COLUMNS('AM23.Param'!$C$60:$N$60), FALSE), "N/A")</f>
        <v>N/A</v>
      </c>
      <c r="AB275" s="344" t="str">
        <f t="shared" si="148"/>
        <v>N/A</v>
      </c>
      <c r="AC275" s="366" t="str">
        <f t="shared" si="137"/>
        <v>N/A</v>
      </c>
      <c r="AD275" s="360" t="str">
        <f>IFERROR( VLOOKUP($D275, 'AM23.Param'!$C$61:$Q$114, COLUMNS('AM23.Param'!$C$60:$O$60), FALSE), "N/A")</f>
        <v>N/A</v>
      </c>
      <c r="AE275" s="344" t="str">
        <f t="shared" si="149"/>
        <v>N/A</v>
      </c>
      <c r="AF275" s="361" t="str">
        <f t="shared" si="138"/>
        <v>N/A</v>
      </c>
      <c r="AG275" s="356" t="str">
        <f>IFERROR( VLOOKUP($D275, 'AM23.Param'!$C$61:$Q$114, COLUMNS('AM23.Param'!$C$60:$P$60), FALSE), "N/A")</f>
        <v>N/A</v>
      </c>
      <c r="AH275" s="344" t="str">
        <f t="shared" si="150"/>
        <v>N/A</v>
      </c>
      <c r="AI275" s="361" t="str">
        <f t="shared" si="139"/>
        <v>N/A</v>
      </c>
    </row>
    <row r="276" spans="1:35" x14ac:dyDescent="0.2">
      <c r="A276" s="241">
        <f t="shared" si="140"/>
        <v>199</v>
      </c>
      <c r="B276" s="345">
        <f>'AM23.Entity Input'!D216</f>
        <v>0</v>
      </c>
      <c r="C276" s="343">
        <f>'AM23.Entity Input'!F216</f>
        <v>0</v>
      </c>
      <c r="D276" s="343">
        <f>'AM23.Entity Input'!G216</f>
        <v>0</v>
      </c>
      <c r="E276" s="343">
        <f>'AM23.Entity Input'!P216</f>
        <v>0</v>
      </c>
      <c r="F276" s="343">
        <f>'AM23.Entity Input'!AD216</f>
        <v>0</v>
      </c>
      <c r="G276" s="343">
        <f>'AM23.Entity Input'!AN216</f>
        <v>0</v>
      </c>
      <c r="H276" s="353" t="str">
        <f>IFERROR( VLOOKUP($D276, 'AM23.Param'!$C$61:$Q$114, COLUMNS('AM23.Param'!$C$60:$G$60), FALSE), "N/A")</f>
        <v>N/A</v>
      </c>
      <c r="I276" s="360" t="str">
        <f>IFERROR( VLOOKUP($D276, 'AM23.Param'!$C$61:$Q$114, COLUMNS('AM23.Param'!$C$60:$H$60), FALSE), "N/A")</f>
        <v>N/A</v>
      </c>
      <c r="J276" s="344" t="str">
        <f t="shared" si="141"/>
        <v>N/A</v>
      </c>
      <c r="K276" s="361" t="str">
        <f t="shared" si="142"/>
        <v>N/A</v>
      </c>
      <c r="L276" s="356" t="str">
        <f>IFERROR( VLOOKUP($D276, 'AM23.Param'!$C$61:$Q$114, COLUMNS('AM23.Param'!$C$60:$I$60), FALSE), "N/A")</f>
        <v>N/A</v>
      </c>
      <c r="M276" s="344" t="str">
        <f t="shared" si="143"/>
        <v>N/A</v>
      </c>
      <c r="N276" s="366" t="str">
        <f t="shared" si="132"/>
        <v>N/A</v>
      </c>
      <c r="O276" s="360" t="str">
        <f>IFERROR( VLOOKUP($D276, 'AM23.Param'!$C$61:$Q$114, COLUMNS('AM23.Param'!$C$60:$J$60), FALSE), "N/A")</f>
        <v>N/A</v>
      </c>
      <c r="P276" s="344" t="str">
        <f t="shared" si="144"/>
        <v>N/A</v>
      </c>
      <c r="Q276" s="361" t="str">
        <f t="shared" si="133"/>
        <v>N/A</v>
      </c>
      <c r="R276" s="356" t="str">
        <f>IFERROR( VLOOKUP($D276, 'AM23.Param'!$C$61:$Q$114, COLUMNS('AM23.Param'!$C$60:$K$60), FALSE), "N/A")</f>
        <v>N/A</v>
      </c>
      <c r="S276" s="344" t="str">
        <f t="shared" si="145"/>
        <v>N/A</v>
      </c>
      <c r="T276" s="366">
        <f t="shared" si="134"/>
        <v>0</v>
      </c>
      <c r="U276" s="360" t="str">
        <f>IFERROR( VLOOKUP($D276, 'AM23.Param'!$C$61:$Q$114, COLUMNS('AM23.Param'!$C$60:$L$60), FALSE), "N/A")</f>
        <v>N/A</v>
      </c>
      <c r="V276" s="344" t="str">
        <f t="shared" si="146"/>
        <v>N/A</v>
      </c>
      <c r="W276" s="361" t="str">
        <f t="shared" si="135"/>
        <v>N/A</v>
      </c>
      <c r="X276" s="356" t="str">
        <f>IFERROR( VLOOKUP($D276, 'AM23.Param'!$C$61:$Q$114, COLUMNS('AM23.Param'!$C$60:$M$60), FALSE), "N/A")</f>
        <v>N/A</v>
      </c>
      <c r="Y276" s="344" t="str">
        <f t="shared" si="147"/>
        <v>N/A</v>
      </c>
      <c r="Z276" s="366">
        <f t="shared" si="136"/>
        <v>0</v>
      </c>
      <c r="AA276" s="360" t="str">
        <f>IFERROR( VLOOKUP($D276, 'AM23.Param'!$C$61:$Q$114, COLUMNS('AM23.Param'!$C$60:$N$60), FALSE), "N/A")</f>
        <v>N/A</v>
      </c>
      <c r="AB276" s="344" t="str">
        <f t="shared" si="148"/>
        <v>N/A</v>
      </c>
      <c r="AC276" s="366" t="str">
        <f t="shared" si="137"/>
        <v>N/A</v>
      </c>
      <c r="AD276" s="360" t="str">
        <f>IFERROR( VLOOKUP($D276, 'AM23.Param'!$C$61:$Q$114, COLUMNS('AM23.Param'!$C$60:$O$60), FALSE), "N/A")</f>
        <v>N/A</v>
      </c>
      <c r="AE276" s="344" t="str">
        <f t="shared" si="149"/>
        <v>N/A</v>
      </c>
      <c r="AF276" s="361" t="str">
        <f t="shared" si="138"/>
        <v>N/A</v>
      </c>
      <c r="AG276" s="356" t="str">
        <f>IFERROR( VLOOKUP($D276, 'AM23.Param'!$C$61:$Q$114, COLUMNS('AM23.Param'!$C$60:$P$60), FALSE), "N/A")</f>
        <v>N/A</v>
      </c>
      <c r="AH276" s="344" t="str">
        <f t="shared" si="150"/>
        <v>N/A</v>
      </c>
      <c r="AI276" s="361" t="str">
        <f t="shared" si="139"/>
        <v>N/A</v>
      </c>
    </row>
    <row r="277" spans="1:35" x14ac:dyDescent="0.2">
      <c r="A277" s="241">
        <f t="shared" si="140"/>
        <v>200</v>
      </c>
      <c r="B277" s="345">
        <f>'AM23.Entity Input'!D217</f>
        <v>0</v>
      </c>
      <c r="C277" s="343">
        <f>'AM23.Entity Input'!F217</f>
        <v>0</v>
      </c>
      <c r="D277" s="343">
        <f>'AM23.Entity Input'!G217</f>
        <v>0</v>
      </c>
      <c r="E277" s="343">
        <f>'AM23.Entity Input'!P217</f>
        <v>0</v>
      </c>
      <c r="F277" s="343">
        <f>'AM23.Entity Input'!AD217</f>
        <v>0</v>
      </c>
      <c r="G277" s="343">
        <f>'AM23.Entity Input'!AN217</f>
        <v>0</v>
      </c>
      <c r="H277" s="353" t="str">
        <f>IFERROR( VLOOKUP($D277, 'AM23.Param'!$C$61:$Q$114, COLUMNS('AM23.Param'!$C$60:$G$60), FALSE), "N/A")</f>
        <v>N/A</v>
      </c>
      <c r="I277" s="360" t="str">
        <f>IFERROR( VLOOKUP($D277, 'AM23.Param'!$C$61:$Q$114, COLUMNS('AM23.Param'!$C$60:$H$60), FALSE), "N/A")</f>
        <v>N/A</v>
      </c>
      <c r="J277" s="344" t="str">
        <f t="shared" si="141"/>
        <v>N/A</v>
      </c>
      <c r="K277" s="361" t="str">
        <f t="shared" si="142"/>
        <v>N/A</v>
      </c>
      <c r="L277" s="356" t="str">
        <f>IFERROR( VLOOKUP($D277, 'AM23.Param'!$C$61:$Q$114, COLUMNS('AM23.Param'!$C$60:$I$60), FALSE), "N/A")</f>
        <v>N/A</v>
      </c>
      <c r="M277" s="344" t="str">
        <f t="shared" si="143"/>
        <v>N/A</v>
      </c>
      <c r="N277" s="366" t="str">
        <f t="shared" si="132"/>
        <v>N/A</v>
      </c>
      <c r="O277" s="360" t="str">
        <f>IFERROR( VLOOKUP($D277, 'AM23.Param'!$C$61:$Q$114, COLUMNS('AM23.Param'!$C$60:$J$60), FALSE), "N/A")</f>
        <v>N/A</v>
      </c>
      <c r="P277" s="344" t="str">
        <f t="shared" si="144"/>
        <v>N/A</v>
      </c>
      <c r="Q277" s="361" t="str">
        <f t="shared" si="133"/>
        <v>N/A</v>
      </c>
      <c r="R277" s="356" t="str">
        <f>IFERROR( VLOOKUP($D277, 'AM23.Param'!$C$61:$Q$114, COLUMNS('AM23.Param'!$C$60:$K$60), FALSE), "N/A")</f>
        <v>N/A</v>
      </c>
      <c r="S277" s="344" t="str">
        <f t="shared" si="145"/>
        <v>N/A</v>
      </c>
      <c r="T277" s="366">
        <f t="shared" si="134"/>
        <v>0</v>
      </c>
      <c r="U277" s="360" t="str">
        <f>IFERROR( VLOOKUP($D277, 'AM23.Param'!$C$61:$Q$114, COLUMNS('AM23.Param'!$C$60:$L$60), FALSE), "N/A")</f>
        <v>N/A</v>
      </c>
      <c r="V277" s="344" t="str">
        <f t="shared" si="146"/>
        <v>N/A</v>
      </c>
      <c r="W277" s="361" t="str">
        <f t="shared" si="135"/>
        <v>N/A</v>
      </c>
      <c r="X277" s="356" t="str">
        <f>IFERROR( VLOOKUP($D277, 'AM23.Param'!$C$61:$Q$114, COLUMNS('AM23.Param'!$C$60:$M$60), FALSE), "N/A")</f>
        <v>N/A</v>
      </c>
      <c r="Y277" s="344" t="str">
        <f t="shared" si="147"/>
        <v>N/A</v>
      </c>
      <c r="Z277" s="366">
        <f t="shared" si="136"/>
        <v>0</v>
      </c>
      <c r="AA277" s="360" t="str">
        <f>IFERROR( VLOOKUP($D277, 'AM23.Param'!$C$61:$Q$114, COLUMNS('AM23.Param'!$C$60:$N$60), FALSE), "N/A")</f>
        <v>N/A</v>
      </c>
      <c r="AB277" s="344" t="str">
        <f t="shared" si="148"/>
        <v>N/A</v>
      </c>
      <c r="AC277" s="366" t="str">
        <f t="shared" si="137"/>
        <v>N/A</v>
      </c>
      <c r="AD277" s="360" t="str">
        <f>IFERROR( VLOOKUP($D277, 'AM23.Param'!$C$61:$Q$114, COLUMNS('AM23.Param'!$C$60:$O$60), FALSE), "N/A")</f>
        <v>N/A</v>
      </c>
      <c r="AE277" s="344" t="str">
        <f t="shared" si="149"/>
        <v>N/A</v>
      </c>
      <c r="AF277" s="361" t="str">
        <f t="shared" si="138"/>
        <v>N/A</v>
      </c>
      <c r="AG277" s="356" t="str">
        <f>IFERROR( VLOOKUP($D277, 'AM23.Param'!$C$61:$Q$114, COLUMNS('AM23.Param'!$C$60:$P$60), FALSE), "N/A")</f>
        <v>N/A</v>
      </c>
      <c r="AH277" s="344" t="str">
        <f t="shared" si="150"/>
        <v>N/A</v>
      </c>
      <c r="AI277" s="361" t="str">
        <f t="shared" si="139"/>
        <v>N/A</v>
      </c>
    </row>
    <row r="278" spans="1:35" x14ac:dyDescent="0.2">
      <c r="A278" s="241">
        <f t="shared" si="140"/>
        <v>201</v>
      </c>
      <c r="B278" s="345">
        <f>'AM23.Entity Input'!D218</f>
        <v>0</v>
      </c>
      <c r="C278" s="343">
        <f>'AM23.Entity Input'!F218</f>
        <v>0</v>
      </c>
      <c r="D278" s="343">
        <f>'AM23.Entity Input'!G218</f>
        <v>0</v>
      </c>
      <c r="E278" s="343">
        <f>'AM23.Entity Input'!P218</f>
        <v>0</v>
      </c>
      <c r="F278" s="343">
        <f>'AM23.Entity Input'!AD218</f>
        <v>0</v>
      </c>
      <c r="G278" s="343">
        <f>'AM23.Entity Input'!AN218</f>
        <v>0</v>
      </c>
      <c r="H278" s="353" t="str">
        <f>IFERROR( VLOOKUP($D278, 'AM23.Param'!$C$61:$Q$114, COLUMNS('AM23.Param'!$C$60:$G$60), FALSE), "N/A")</f>
        <v>N/A</v>
      </c>
      <c r="I278" s="360" t="str">
        <f>IFERROR( VLOOKUP($D278, 'AM23.Param'!$C$61:$Q$114, COLUMNS('AM23.Param'!$C$60:$H$60), FALSE), "N/A")</f>
        <v>N/A</v>
      </c>
      <c r="J278" s="344" t="str">
        <f t="shared" si="141"/>
        <v>N/A</v>
      </c>
      <c r="K278" s="361" t="str">
        <f t="shared" si="142"/>
        <v>N/A</v>
      </c>
      <c r="L278" s="356" t="str">
        <f>IFERROR( VLOOKUP($D278, 'AM23.Param'!$C$61:$Q$114, COLUMNS('AM23.Param'!$C$60:$I$60), FALSE), "N/A")</f>
        <v>N/A</v>
      </c>
      <c r="M278" s="344" t="str">
        <f t="shared" si="143"/>
        <v>N/A</v>
      </c>
      <c r="N278" s="366" t="str">
        <f t="shared" si="132"/>
        <v>N/A</v>
      </c>
      <c r="O278" s="360" t="str">
        <f>IFERROR( VLOOKUP($D278, 'AM23.Param'!$C$61:$Q$114, COLUMNS('AM23.Param'!$C$60:$J$60), FALSE), "N/A")</f>
        <v>N/A</v>
      </c>
      <c r="P278" s="344" t="str">
        <f t="shared" si="144"/>
        <v>N/A</v>
      </c>
      <c r="Q278" s="361" t="str">
        <f t="shared" si="133"/>
        <v>N/A</v>
      </c>
      <c r="R278" s="356" t="str">
        <f>IFERROR( VLOOKUP($D278, 'AM23.Param'!$C$61:$Q$114, COLUMNS('AM23.Param'!$C$60:$K$60), FALSE), "N/A")</f>
        <v>N/A</v>
      </c>
      <c r="S278" s="344" t="str">
        <f t="shared" si="145"/>
        <v>N/A</v>
      </c>
      <c r="T278" s="366">
        <f t="shared" si="134"/>
        <v>0</v>
      </c>
      <c r="U278" s="360" t="str">
        <f>IFERROR( VLOOKUP($D278, 'AM23.Param'!$C$61:$Q$114, COLUMNS('AM23.Param'!$C$60:$L$60), FALSE), "N/A")</f>
        <v>N/A</v>
      </c>
      <c r="V278" s="344" t="str">
        <f t="shared" si="146"/>
        <v>N/A</v>
      </c>
      <c r="W278" s="361" t="str">
        <f t="shared" si="135"/>
        <v>N/A</v>
      </c>
      <c r="X278" s="356" t="str">
        <f>IFERROR( VLOOKUP($D278, 'AM23.Param'!$C$61:$Q$114, COLUMNS('AM23.Param'!$C$60:$M$60), FALSE), "N/A")</f>
        <v>N/A</v>
      </c>
      <c r="Y278" s="344" t="str">
        <f t="shared" si="147"/>
        <v>N/A</v>
      </c>
      <c r="Z278" s="366">
        <f t="shared" si="136"/>
        <v>0</v>
      </c>
      <c r="AA278" s="360" t="str">
        <f>IFERROR( VLOOKUP($D278, 'AM23.Param'!$C$61:$Q$114, COLUMNS('AM23.Param'!$C$60:$N$60), FALSE), "N/A")</f>
        <v>N/A</v>
      </c>
      <c r="AB278" s="344" t="str">
        <f t="shared" si="148"/>
        <v>N/A</v>
      </c>
      <c r="AC278" s="366" t="str">
        <f t="shared" si="137"/>
        <v>N/A</v>
      </c>
      <c r="AD278" s="360" t="str">
        <f>IFERROR( VLOOKUP($D278, 'AM23.Param'!$C$61:$Q$114, COLUMNS('AM23.Param'!$C$60:$O$60), FALSE), "N/A")</f>
        <v>N/A</v>
      </c>
      <c r="AE278" s="344" t="str">
        <f t="shared" si="149"/>
        <v>N/A</v>
      </c>
      <c r="AF278" s="361" t="str">
        <f t="shared" si="138"/>
        <v>N/A</v>
      </c>
      <c r="AG278" s="356" t="str">
        <f>IFERROR( VLOOKUP($D278, 'AM23.Param'!$C$61:$Q$114, COLUMNS('AM23.Param'!$C$60:$P$60), FALSE), "N/A")</f>
        <v>N/A</v>
      </c>
      <c r="AH278" s="344" t="str">
        <f t="shared" si="150"/>
        <v>N/A</v>
      </c>
      <c r="AI278" s="361" t="str">
        <f t="shared" si="139"/>
        <v>N/A</v>
      </c>
    </row>
    <row r="279" spans="1:35" x14ac:dyDescent="0.2">
      <c r="A279" s="241">
        <f t="shared" si="140"/>
        <v>202</v>
      </c>
      <c r="B279" s="345">
        <f>'AM23.Entity Input'!D219</f>
        <v>0</v>
      </c>
      <c r="C279" s="343">
        <f>'AM23.Entity Input'!F219</f>
        <v>0</v>
      </c>
      <c r="D279" s="343">
        <f>'AM23.Entity Input'!G219</f>
        <v>0</v>
      </c>
      <c r="E279" s="343">
        <f>'AM23.Entity Input'!P219</f>
        <v>0</v>
      </c>
      <c r="F279" s="343">
        <f>'AM23.Entity Input'!AD219</f>
        <v>0</v>
      </c>
      <c r="G279" s="343">
        <f>'AM23.Entity Input'!AN219</f>
        <v>0</v>
      </c>
      <c r="H279" s="353" t="str">
        <f>IFERROR( VLOOKUP($D279, 'AM23.Param'!$C$61:$Q$114, COLUMNS('AM23.Param'!$C$60:$G$60), FALSE), "N/A")</f>
        <v>N/A</v>
      </c>
      <c r="I279" s="360" t="str">
        <f>IFERROR( VLOOKUP($D279, 'AM23.Param'!$C$61:$Q$114, COLUMNS('AM23.Param'!$C$60:$H$60), FALSE), "N/A")</f>
        <v>N/A</v>
      </c>
      <c r="J279" s="344" t="str">
        <f t="shared" si="141"/>
        <v>N/A</v>
      </c>
      <c r="K279" s="361" t="str">
        <f t="shared" si="142"/>
        <v>N/A</v>
      </c>
      <c r="L279" s="356" t="str">
        <f>IFERROR( VLOOKUP($D279, 'AM23.Param'!$C$61:$Q$114, COLUMNS('AM23.Param'!$C$60:$I$60), FALSE), "N/A")</f>
        <v>N/A</v>
      </c>
      <c r="M279" s="344" t="str">
        <f t="shared" si="143"/>
        <v>N/A</v>
      </c>
      <c r="N279" s="366" t="str">
        <f t="shared" si="132"/>
        <v>N/A</v>
      </c>
      <c r="O279" s="360" t="str">
        <f>IFERROR( VLOOKUP($D279, 'AM23.Param'!$C$61:$Q$114, COLUMNS('AM23.Param'!$C$60:$J$60), FALSE), "N/A")</f>
        <v>N/A</v>
      </c>
      <c r="P279" s="344" t="str">
        <f t="shared" si="144"/>
        <v>N/A</v>
      </c>
      <c r="Q279" s="361" t="str">
        <f t="shared" si="133"/>
        <v>N/A</v>
      </c>
      <c r="R279" s="356" t="str">
        <f>IFERROR( VLOOKUP($D279, 'AM23.Param'!$C$61:$Q$114, COLUMNS('AM23.Param'!$C$60:$K$60), FALSE), "N/A")</f>
        <v>N/A</v>
      </c>
      <c r="S279" s="344" t="str">
        <f t="shared" si="145"/>
        <v>N/A</v>
      </c>
      <c r="T279" s="366">
        <f t="shared" si="134"/>
        <v>0</v>
      </c>
      <c r="U279" s="360" t="str">
        <f>IFERROR( VLOOKUP($D279, 'AM23.Param'!$C$61:$Q$114, COLUMNS('AM23.Param'!$C$60:$L$60), FALSE), "N/A")</f>
        <v>N/A</v>
      </c>
      <c r="V279" s="344" t="str">
        <f t="shared" si="146"/>
        <v>N/A</v>
      </c>
      <c r="W279" s="361" t="str">
        <f t="shared" si="135"/>
        <v>N/A</v>
      </c>
      <c r="X279" s="356" t="str">
        <f>IFERROR( VLOOKUP($D279, 'AM23.Param'!$C$61:$Q$114, COLUMNS('AM23.Param'!$C$60:$M$60), FALSE), "N/A")</f>
        <v>N/A</v>
      </c>
      <c r="Y279" s="344" t="str">
        <f t="shared" si="147"/>
        <v>N/A</v>
      </c>
      <c r="Z279" s="366">
        <f t="shared" si="136"/>
        <v>0</v>
      </c>
      <c r="AA279" s="360" t="str">
        <f>IFERROR( VLOOKUP($D279, 'AM23.Param'!$C$61:$Q$114, COLUMNS('AM23.Param'!$C$60:$N$60), FALSE), "N/A")</f>
        <v>N/A</v>
      </c>
      <c r="AB279" s="344" t="str">
        <f t="shared" si="148"/>
        <v>N/A</v>
      </c>
      <c r="AC279" s="366" t="str">
        <f t="shared" si="137"/>
        <v>N/A</v>
      </c>
      <c r="AD279" s="360" t="str">
        <f>IFERROR( VLOOKUP($D279, 'AM23.Param'!$C$61:$Q$114, COLUMNS('AM23.Param'!$C$60:$O$60), FALSE), "N/A")</f>
        <v>N/A</v>
      </c>
      <c r="AE279" s="344" t="str">
        <f t="shared" si="149"/>
        <v>N/A</v>
      </c>
      <c r="AF279" s="361" t="str">
        <f t="shared" si="138"/>
        <v>N/A</v>
      </c>
      <c r="AG279" s="356" t="str">
        <f>IFERROR( VLOOKUP($D279, 'AM23.Param'!$C$61:$Q$114, COLUMNS('AM23.Param'!$C$60:$P$60), FALSE), "N/A")</f>
        <v>N/A</v>
      </c>
      <c r="AH279" s="344" t="str">
        <f t="shared" si="150"/>
        <v>N/A</v>
      </c>
      <c r="AI279" s="361" t="str">
        <f t="shared" si="139"/>
        <v>N/A</v>
      </c>
    </row>
    <row r="280" spans="1:35" x14ac:dyDescent="0.2">
      <c r="A280" s="241">
        <f t="shared" si="140"/>
        <v>203</v>
      </c>
      <c r="B280" s="345">
        <f>'AM23.Entity Input'!D220</f>
        <v>0</v>
      </c>
      <c r="C280" s="343">
        <f>'AM23.Entity Input'!F220</f>
        <v>0</v>
      </c>
      <c r="D280" s="343">
        <f>'AM23.Entity Input'!G220</f>
        <v>0</v>
      </c>
      <c r="E280" s="343">
        <f>'AM23.Entity Input'!P220</f>
        <v>0</v>
      </c>
      <c r="F280" s="343">
        <f>'AM23.Entity Input'!AD220</f>
        <v>0</v>
      </c>
      <c r="G280" s="343">
        <f>'AM23.Entity Input'!AN220</f>
        <v>0</v>
      </c>
      <c r="H280" s="353" t="str">
        <f>IFERROR( VLOOKUP($D280, 'AM23.Param'!$C$61:$Q$114, COLUMNS('AM23.Param'!$C$60:$G$60), FALSE), "N/A")</f>
        <v>N/A</v>
      </c>
      <c r="I280" s="360" t="str">
        <f>IFERROR( VLOOKUP($D280, 'AM23.Param'!$C$61:$Q$114, COLUMNS('AM23.Param'!$C$60:$H$60), FALSE), "N/A")</f>
        <v>N/A</v>
      </c>
      <c r="J280" s="344" t="str">
        <f t="shared" si="141"/>
        <v>N/A</v>
      </c>
      <c r="K280" s="361" t="str">
        <f t="shared" si="142"/>
        <v>N/A</v>
      </c>
      <c r="L280" s="356" t="str">
        <f>IFERROR( VLOOKUP($D280, 'AM23.Param'!$C$61:$Q$114, COLUMNS('AM23.Param'!$C$60:$I$60), FALSE), "N/A")</f>
        <v>N/A</v>
      </c>
      <c r="M280" s="344" t="str">
        <f t="shared" si="143"/>
        <v>N/A</v>
      </c>
      <c r="N280" s="366" t="str">
        <f t="shared" si="132"/>
        <v>N/A</v>
      </c>
      <c r="O280" s="360" t="str">
        <f>IFERROR( VLOOKUP($D280, 'AM23.Param'!$C$61:$Q$114, COLUMNS('AM23.Param'!$C$60:$J$60), FALSE), "N/A")</f>
        <v>N/A</v>
      </c>
      <c r="P280" s="344" t="str">
        <f t="shared" si="144"/>
        <v>N/A</v>
      </c>
      <c r="Q280" s="361" t="str">
        <f t="shared" si="133"/>
        <v>N/A</v>
      </c>
      <c r="R280" s="356" t="str">
        <f>IFERROR( VLOOKUP($D280, 'AM23.Param'!$C$61:$Q$114, COLUMNS('AM23.Param'!$C$60:$K$60), FALSE), "N/A")</f>
        <v>N/A</v>
      </c>
      <c r="S280" s="344" t="str">
        <f t="shared" si="145"/>
        <v>N/A</v>
      </c>
      <c r="T280" s="366">
        <f t="shared" si="134"/>
        <v>0</v>
      </c>
      <c r="U280" s="360" t="str">
        <f>IFERROR( VLOOKUP($D280, 'AM23.Param'!$C$61:$Q$114, COLUMNS('AM23.Param'!$C$60:$L$60), FALSE), "N/A")</f>
        <v>N/A</v>
      </c>
      <c r="V280" s="344" t="str">
        <f t="shared" si="146"/>
        <v>N/A</v>
      </c>
      <c r="W280" s="361" t="str">
        <f t="shared" si="135"/>
        <v>N/A</v>
      </c>
      <c r="X280" s="356" t="str">
        <f>IFERROR( VLOOKUP($D280, 'AM23.Param'!$C$61:$Q$114, COLUMNS('AM23.Param'!$C$60:$M$60), FALSE), "N/A")</f>
        <v>N/A</v>
      </c>
      <c r="Y280" s="344" t="str">
        <f t="shared" si="147"/>
        <v>N/A</v>
      </c>
      <c r="Z280" s="366">
        <f t="shared" si="136"/>
        <v>0</v>
      </c>
      <c r="AA280" s="360" t="str">
        <f>IFERROR( VLOOKUP($D280, 'AM23.Param'!$C$61:$Q$114, COLUMNS('AM23.Param'!$C$60:$N$60), FALSE), "N/A")</f>
        <v>N/A</v>
      </c>
      <c r="AB280" s="344" t="str">
        <f t="shared" si="148"/>
        <v>N/A</v>
      </c>
      <c r="AC280" s="366" t="str">
        <f t="shared" si="137"/>
        <v>N/A</v>
      </c>
      <c r="AD280" s="360" t="str">
        <f>IFERROR( VLOOKUP($D280, 'AM23.Param'!$C$61:$Q$114, COLUMNS('AM23.Param'!$C$60:$O$60), FALSE), "N/A")</f>
        <v>N/A</v>
      </c>
      <c r="AE280" s="344" t="str">
        <f t="shared" si="149"/>
        <v>N/A</v>
      </c>
      <c r="AF280" s="361" t="str">
        <f t="shared" si="138"/>
        <v>N/A</v>
      </c>
      <c r="AG280" s="356" t="str">
        <f>IFERROR( VLOOKUP($D280, 'AM23.Param'!$C$61:$Q$114, COLUMNS('AM23.Param'!$C$60:$P$60), FALSE), "N/A")</f>
        <v>N/A</v>
      </c>
      <c r="AH280" s="344" t="str">
        <f t="shared" si="150"/>
        <v>N/A</v>
      </c>
      <c r="AI280" s="361" t="str">
        <f t="shared" si="139"/>
        <v>N/A</v>
      </c>
    </row>
    <row r="281" spans="1:35" x14ac:dyDescent="0.2">
      <c r="A281" s="241">
        <f t="shared" si="140"/>
        <v>204</v>
      </c>
      <c r="B281" s="345">
        <f>'AM23.Entity Input'!D221</f>
        <v>0</v>
      </c>
      <c r="C281" s="343">
        <f>'AM23.Entity Input'!F221</f>
        <v>0</v>
      </c>
      <c r="D281" s="343">
        <f>'AM23.Entity Input'!G221</f>
        <v>0</v>
      </c>
      <c r="E281" s="343">
        <f>'AM23.Entity Input'!P221</f>
        <v>0</v>
      </c>
      <c r="F281" s="343">
        <f>'AM23.Entity Input'!AD221</f>
        <v>0</v>
      </c>
      <c r="G281" s="343">
        <f>'AM23.Entity Input'!AN221</f>
        <v>0</v>
      </c>
      <c r="H281" s="353" t="str">
        <f>IFERROR( VLOOKUP($D281, 'AM23.Param'!$C$61:$Q$114, COLUMNS('AM23.Param'!$C$60:$G$60), FALSE), "N/A")</f>
        <v>N/A</v>
      </c>
      <c r="I281" s="360" t="str">
        <f>IFERROR( VLOOKUP($D281, 'AM23.Param'!$C$61:$Q$114, COLUMNS('AM23.Param'!$C$60:$H$60), FALSE), "N/A")</f>
        <v>N/A</v>
      </c>
      <c r="J281" s="344" t="str">
        <f t="shared" si="141"/>
        <v>N/A</v>
      </c>
      <c r="K281" s="361" t="str">
        <f t="shared" si="142"/>
        <v>N/A</v>
      </c>
      <c r="L281" s="356" t="str">
        <f>IFERROR( VLOOKUP($D281, 'AM23.Param'!$C$61:$Q$114, COLUMNS('AM23.Param'!$C$60:$I$60), FALSE), "N/A")</f>
        <v>N/A</v>
      </c>
      <c r="M281" s="344" t="str">
        <f t="shared" si="143"/>
        <v>N/A</v>
      </c>
      <c r="N281" s="366" t="str">
        <f t="shared" si="132"/>
        <v>N/A</v>
      </c>
      <c r="O281" s="360" t="str">
        <f>IFERROR( VLOOKUP($D281, 'AM23.Param'!$C$61:$Q$114, COLUMNS('AM23.Param'!$C$60:$J$60), FALSE), "N/A")</f>
        <v>N/A</v>
      </c>
      <c r="P281" s="344" t="str">
        <f t="shared" si="144"/>
        <v>N/A</v>
      </c>
      <c r="Q281" s="361" t="str">
        <f t="shared" si="133"/>
        <v>N/A</v>
      </c>
      <c r="R281" s="356" t="str">
        <f>IFERROR( VLOOKUP($D281, 'AM23.Param'!$C$61:$Q$114, COLUMNS('AM23.Param'!$C$60:$K$60), FALSE), "N/A")</f>
        <v>N/A</v>
      </c>
      <c r="S281" s="344" t="str">
        <f t="shared" si="145"/>
        <v>N/A</v>
      </c>
      <c r="T281" s="366">
        <f t="shared" si="134"/>
        <v>0</v>
      </c>
      <c r="U281" s="360" t="str">
        <f>IFERROR( VLOOKUP($D281, 'AM23.Param'!$C$61:$Q$114, COLUMNS('AM23.Param'!$C$60:$L$60), FALSE), "N/A")</f>
        <v>N/A</v>
      </c>
      <c r="V281" s="344" t="str">
        <f t="shared" si="146"/>
        <v>N/A</v>
      </c>
      <c r="W281" s="361" t="str">
        <f t="shared" si="135"/>
        <v>N/A</v>
      </c>
      <c r="X281" s="356" t="str">
        <f>IFERROR( VLOOKUP($D281, 'AM23.Param'!$C$61:$Q$114, COLUMNS('AM23.Param'!$C$60:$M$60), FALSE), "N/A")</f>
        <v>N/A</v>
      </c>
      <c r="Y281" s="344" t="str">
        <f t="shared" si="147"/>
        <v>N/A</v>
      </c>
      <c r="Z281" s="366">
        <f t="shared" si="136"/>
        <v>0</v>
      </c>
      <c r="AA281" s="360" t="str">
        <f>IFERROR( VLOOKUP($D281, 'AM23.Param'!$C$61:$Q$114, COLUMNS('AM23.Param'!$C$60:$N$60), FALSE), "N/A")</f>
        <v>N/A</v>
      </c>
      <c r="AB281" s="344" t="str">
        <f t="shared" si="148"/>
        <v>N/A</v>
      </c>
      <c r="AC281" s="366" t="str">
        <f t="shared" si="137"/>
        <v>N/A</v>
      </c>
      <c r="AD281" s="360" t="str">
        <f>IFERROR( VLOOKUP($D281, 'AM23.Param'!$C$61:$Q$114, COLUMNS('AM23.Param'!$C$60:$O$60), FALSE), "N/A")</f>
        <v>N/A</v>
      </c>
      <c r="AE281" s="344" t="str">
        <f t="shared" si="149"/>
        <v>N/A</v>
      </c>
      <c r="AF281" s="361" t="str">
        <f t="shared" si="138"/>
        <v>N/A</v>
      </c>
      <c r="AG281" s="356" t="str">
        <f>IFERROR( VLOOKUP($D281, 'AM23.Param'!$C$61:$Q$114, COLUMNS('AM23.Param'!$C$60:$P$60), FALSE), "N/A")</f>
        <v>N/A</v>
      </c>
      <c r="AH281" s="344" t="str">
        <f t="shared" si="150"/>
        <v>N/A</v>
      </c>
      <c r="AI281" s="361" t="str">
        <f t="shared" si="139"/>
        <v>N/A</v>
      </c>
    </row>
    <row r="282" spans="1:35" x14ac:dyDescent="0.2">
      <c r="A282" s="241">
        <f t="shared" si="140"/>
        <v>205</v>
      </c>
      <c r="B282" s="345">
        <f>'AM23.Entity Input'!D222</f>
        <v>0</v>
      </c>
      <c r="C282" s="343">
        <f>'AM23.Entity Input'!F222</f>
        <v>0</v>
      </c>
      <c r="D282" s="343">
        <f>'AM23.Entity Input'!G222</f>
        <v>0</v>
      </c>
      <c r="E282" s="343">
        <f>'AM23.Entity Input'!P222</f>
        <v>0</v>
      </c>
      <c r="F282" s="343">
        <f>'AM23.Entity Input'!AD222</f>
        <v>0</v>
      </c>
      <c r="G282" s="343">
        <f>'AM23.Entity Input'!AN222</f>
        <v>0</v>
      </c>
      <c r="H282" s="353" t="str">
        <f>IFERROR( VLOOKUP($D282, 'AM23.Param'!$C$61:$Q$114, COLUMNS('AM23.Param'!$C$60:$G$60), FALSE), "N/A")</f>
        <v>N/A</v>
      </c>
      <c r="I282" s="360" t="str">
        <f>IFERROR( VLOOKUP($D282, 'AM23.Param'!$C$61:$Q$114, COLUMNS('AM23.Param'!$C$60:$H$60), FALSE), "N/A")</f>
        <v>N/A</v>
      </c>
      <c r="J282" s="344" t="str">
        <f t="shared" si="141"/>
        <v>N/A</v>
      </c>
      <c r="K282" s="361" t="str">
        <f t="shared" si="142"/>
        <v>N/A</v>
      </c>
      <c r="L282" s="356" t="str">
        <f>IFERROR( VLOOKUP($D282, 'AM23.Param'!$C$61:$Q$114, COLUMNS('AM23.Param'!$C$60:$I$60), FALSE), "N/A")</f>
        <v>N/A</v>
      </c>
      <c r="M282" s="344" t="str">
        <f t="shared" si="143"/>
        <v>N/A</v>
      </c>
      <c r="N282" s="366" t="str">
        <f t="shared" si="132"/>
        <v>N/A</v>
      </c>
      <c r="O282" s="360" t="str">
        <f>IFERROR( VLOOKUP($D282, 'AM23.Param'!$C$61:$Q$114, COLUMNS('AM23.Param'!$C$60:$J$60), FALSE), "N/A")</f>
        <v>N/A</v>
      </c>
      <c r="P282" s="344" t="str">
        <f t="shared" si="144"/>
        <v>N/A</v>
      </c>
      <c r="Q282" s="361" t="str">
        <f t="shared" si="133"/>
        <v>N/A</v>
      </c>
      <c r="R282" s="356" t="str">
        <f>IFERROR( VLOOKUP($D282, 'AM23.Param'!$C$61:$Q$114, COLUMNS('AM23.Param'!$C$60:$K$60), FALSE), "N/A")</f>
        <v>N/A</v>
      </c>
      <c r="S282" s="344" t="str">
        <f t="shared" si="145"/>
        <v>N/A</v>
      </c>
      <c r="T282" s="366">
        <f t="shared" si="134"/>
        <v>0</v>
      </c>
      <c r="U282" s="360" t="str">
        <f>IFERROR( VLOOKUP($D282, 'AM23.Param'!$C$61:$Q$114, COLUMNS('AM23.Param'!$C$60:$L$60), FALSE), "N/A")</f>
        <v>N/A</v>
      </c>
      <c r="V282" s="344" t="str">
        <f t="shared" si="146"/>
        <v>N/A</v>
      </c>
      <c r="W282" s="361" t="str">
        <f t="shared" si="135"/>
        <v>N/A</v>
      </c>
      <c r="X282" s="356" t="str">
        <f>IFERROR( VLOOKUP($D282, 'AM23.Param'!$C$61:$Q$114, COLUMNS('AM23.Param'!$C$60:$M$60), FALSE), "N/A")</f>
        <v>N/A</v>
      </c>
      <c r="Y282" s="344" t="str">
        <f t="shared" si="147"/>
        <v>N/A</v>
      </c>
      <c r="Z282" s="366">
        <f t="shared" si="136"/>
        <v>0</v>
      </c>
      <c r="AA282" s="360" t="str">
        <f>IFERROR( VLOOKUP($D282, 'AM23.Param'!$C$61:$Q$114, COLUMNS('AM23.Param'!$C$60:$N$60), FALSE), "N/A")</f>
        <v>N/A</v>
      </c>
      <c r="AB282" s="344" t="str">
        <f t="shared" si="148"/>
        <v>N/A</v>
      </c>
      <c r="AC282" s="366" t="str">
        <f t="shared" si="137"/>
        <v>N/A</v>
      </c>
      <c r="AD282" s="360" t="str">
        <f>IFERROR( VLOOKUP($D282, 'AM23.Param'!$C$61:$Q$114, COLUMNS('AM23.Param'!$C$60:$O$60), FALSE), "N/A")</f>
        <v>N/A</v>
      </c>
      <c r="AE282" s="344" t="str">
        <f t="shared" si="149"/>
        <v>N/A</v>
      </c>
      <c r="AF282" s="361" t="str">
        <f t="shared" si="138"/>
        <v>N/A</v>
      </c>
      <c r="AG282" s="356" t="str">
        <f>IFERROR( VLOOKUP($D282, 'AM23.Param'!$C$61:$Q$114, COLUMNS('AM23.Param'!$C$60:$P$60), FALSE), "N/A")</f>
        <v>N/A</v>
      </c>
      <c r="AH282" s="344" t="str">
        <f t="shared" si="150"/>
        <v>N/A</v>
      </c>
      <c r="AI282" s="361" t="str">
        <f t="shared" si="139"/>
        <v>N/A</v>
      </c>
    </row>
    <row r="283" spans="1:35" x14ac:dyDescent="0.2">
      <c r="A283" s="241">
        <f t="shared" si="140"/>
        <v>206</v>
      </c>
      <c r="B283" s="345">
        <f>'AM23.Entity Input'!D223</f>
        <v>0</v>
      </c>
      <c r="C283" s="343">
        <f>'AM23.Entity Input'!F223</f>
        <v>0</v>
      </c>
      <c r="D283" s="343">
        <f>'AM23.Entity Input'!G223</f>
        <v>0</v>
      </c>
      <c r="E283" s="343">
        <f>'AM23.Entity Input'!P223</f>
        <v>0</v>
      </c>
      <c r="F283" s="343">
        <f>'AM23.Entity Input'!AD223</f>
        <v>0</v>
      </c>
      <c r="G283" s="343">
        <f>'AM23.Entity Input'!AN223</f>
        <v>0</v>
      </c>
      <c r="H283" s="353" t="str">
        <f>IFERROR( VLOOKUP($D283, 'AM23.Param'!$C$61:$Q$114, COLUMNS('AM23.Param'!$C$60:$G$60), FALSE), "N/A")</f>
        <v>N/A</v>
      </c>
      <c r="I283" s="360" t="str">
        <f>IFERROR( VLOOKUP($D283, 'AM23.Param'!$C$61:$Q$114, COLUMNS('AM23.Param'!$C$60:$H$60), FALSE), "N/A")</f>
        <v>N/A</v>
      </c>
      <c r="J283" s="344" t="str">
        <f t="shared" si="141"/>
        <v>N/A</v>
      </c>
      <c r="K283" s="361" t="str">
        <f t="shared" si="142"/>
        <v>N/A</v>
      </c>
      <c r="L283" s="356" t="str">
        <f>IFERROR( VLOOKUP($D283, 'AM23.Param'!$C$61:$Q$114, COLUMNS('AM23.Param'!$C$60:$I$60), FALSE), "N/A")</f>
        <v>N/A</v>
      </c>
      <c r="M283" s="344" t="str">
        <f t="shared" si="143"/>
        <v>N/A</v>
      </c>
      <c r="N283" s="366" t="str">
        <f t="shared" si="132"/>
        <v>N/A</v>
      </c>
      <c r="O283" s="360" t="str">
        <f>IFERROR( VLOOKUP($D283, 'AM23.Param'!$C$61:$Q$114, COLUMNS('AM23.Param'!$C$60:$J$60), FALSE), "N/A")</f>
        <v>N/A</v>
      </c>
      <c r="P283" s="344" t="str">
        <f t="shared" si="144"/>
        <v>N/A</v>
      </c>
      <c r="Q283" s="361" t="str">
        <f t="shared" si="133"/>
        <v>N/A</v>
      </c>
      <c r="R283" s="356" t="str">
        <f>IFERROR( VLOOKUP($D283, 'AM23.Param'!$C$61:$Q$114, COLUMNS('AM23.Param'!$C$60:$K$60), FALSE), "N/A")</f>
        <v>N/A</v>
      </c>
      <c r="S283" s="344" t="str">
        <f t="shared" si="145"/>
        <v>N/A</v>
      </c>
      <c r="T283" s="366">
        <f t="shared" si="134"/>
        <v>0</v>
      </c>
      <c r="U283" s="360" t="str">
        <f>IFERROR( VLOOKUP($D283, 'AM23.Param'!$C$61:$Q$114, COLUMNS('AM23.Param'!$C$60:$L$60), FALSE), "N/A")</f>
        <v>N/A</v>
      </c>
      <c r="V283" s="344" t="str">
        <f t="shared" si="146"/>
        <v>N/A</v>
      </c>
      <c r="W283" s="361" t="str">
        <f t="shared" si="135"/>
        <v>N/A</v>
      </c>
      <c r="X283" s="356" t="str">
        <f>IFERROR( VLOOKUP($D283, 'AM23.Param'!$C$61:$Q$114, COLUMNS('AM23.Param'!$C$60:$M$60), FALSE), "N/A")</f>
        <v>N/A</v>
      </c>
      <c r="Y283" s="344" t="str">
        <f t="shared" si="147"/>
        <v>N/A</v>
      </c>
      <c r="Z283" s="366">
        <f t="shared" si="136"/>
        <v>0</v>
      </c>
      <c r="AA283" s="360" t="str">
        <f>IFERROR( VLOOKUP($D283, 'AM23.Param'!$C$61:$Q$114, COLUMNS('AM23.Param'!$C$60:$N$60), FALSE), "N/A")</f>
        <v>N/A</v>
      </c>
      <c r="AB283" s="344" t="str">
        <f t="shared" si="148"/>
        <v>N/A</v>
      </c>
      <c r="AC283" s="366" t="str">
        <f t="shared" si="137"/>
        <v>N/A</v>
      </c>
      <c r="AD283" s="360" t="str">
        <f>IFERROR( VLOOKUP($D283, 'AM23.Param'!$C$61:$Q$114, COLUMNS('AM23.Param'!$C$60:$O$60), FALSE), "N/A")</f>
        <v>N/A</v>
      </c>
      <c r="AE283" s="344" t="str">
        <f t="shared" si="149"/>
        <v>N/A</v>
      </c>
      <c r="AF283" s="361" t="str">
        <f t="shared" si="138"/>
        <v>N/A</v>
      </c>
      <c r="AG283" s="356" t="str">
        <f>IFERROR( VLOOKUP($D283, 'AM23.Param'!$C$61:$Q$114, COLUMNS('AM23.Param'!$C$60:$P$60), FALSE), "N/A")</f>
        <v>N/A</v>
      </c>
      <c r="AH283" s="344" t="str">
        <f t="shared" si="150"/>
        <v>N/A</v>
      </c>
      <c r="AI283" s="361" t="str">
        <f t="shared" si="139"/>
        <v>N/A</v>
      </c>
    </row>
    <row r="284" spans="1:35" x14ac:dyDescent="0.2">
      <c r="A284" s="241">
        <f t="shared" si="140"/>
        <v>207</v>
      </c>
      <c r="B284" s="345">
        <f>'AM23.Entity Input'!D224</f>
        <v>0</v>
      </c>
      <c r="C284" s="343">
        <f>'AM23.Entity Input'!F224</f>
        <v>0</v>
      </c>
      <c r="D284" s="343">
        <f>'AM23.Entity Input'!G224</f>
        <v>0</v>
      </c>
      <c r="E284" s="343">
        <f>'AM23.Entity Input'!P224</f>
        <v>0</v>
      </c>
      <c r="F284" s="343">
        <f>'AM23.Entity Input'!AD224</f>
        <v>0</v>
      </c>
      <c r="G284" s="343">
        <f>'AM23.Entity Input'!AN224</f>
        <v>0</v>
      </c>
      <c r="H284" s="353" t="str">
        <f>IFERROR( VLOOKUP($D284, 'AM23.Param'!$C$61:$Q$114, COLUMNS('AM23.Param'!$C$60:$G$60), FALSE), "N/A")</f>
        <v>N/A</v>
      </c>
      <c r="I284" s="360" t="str">
        <f>IFERROR( VLOOKUP($D284, 'AM23.Param'!$C$61:$Q$114, COLUMNS('AM23.Param'!$C$60:$H$60), FALSE), "N/A")</f>
        <v>N/A</v>
      </c>
      <c r="J284" s="344" t="str">
        <f t="shared" si="141"/>
        <v>N/A</v>
      </c>
      <c r="K284" s="361" t="str">
        <f t="shared" si="142"/>
        <v>N/A</v>
      </c>
      <c r="L284" s="356" t="str">
        <f>IFERROR( VLOOKUP($D284, 'AM23.Param'!$C$61:$Q$114, COLUMNS('AM23.Param'!$C$60:$I$60), FALSE), "N/A")</f>
        <v>N/A</v>
      </c>
      <c r="M284" s="344" t="str">
        <f t="shared" si="143"/>
        <v>N/A</v>
      </c>
      <c r="N284" s="366" t="str">
        <f t="shared" si="132"/>
        <v>N/A</v>
      </c>
      <c r="O284" s="360" t="str">
        <f>IFERROR( VLOOKUP($D284, 'AM23.Param'!$C$61:$Q$114, COLUMNS('AM23.Param'!$C$60:$J$60), FALSE), "N/A")</f>
        <v>N/A</v>
      </c>
      <c r="P284" s="344" t="str">
        <f t="shared" si="144"/>
        <v>N/A</v>
      </c>
      <c r="Q284" s="361" t="str">
        <f t="shared" si="133"/>
        <v>N/A</v>
      </c>
      <c r="R284" s="356" t="str">
        <f>IFERROR( VLOOKUP($D284, 'AM23.Param'!$C$61:$Q$114, COLUMNS('AM23.Param'!$C$60:$K$60), FALSE), "N/A")</f>
        <v>N/A</v>
      </c>
      <c r="S284" s="344" t="str">
        <f t="shared" si="145"/>
        <v>N/A</v>
      </c>
      <c r="T284" s="366">
        <f t="shared" si="134"/>
        <v>0</v>
      </c>
      <c r="U284" s="360" t="str">
        <f>IFERROR( VLOOKUP($D284, 'AM23.Param'!$C$61:$Q$114, COLUMNS('AM23.Param'!$C$60:$L$60), FALSE), "N/A")</f>
        <v>N/A</v>
      </c>
      <c r="V284" s="344" t="str">
        <f t="shared" si="146"/>
        <v>N/A</v>
      </c>
      <c r="W284" s="361" t="str">
        <f t="shared" si="135"/>
        <v>N/A</v>
      </c>
      <c r="X284" s="356" t="str">
        <f>IFERROR( VLOOKUP($D284, 'AM23.Param'!$C$61:$Q$114, COLUMNS('AM23.Param'!$C$60:$M$60), FALSE), "N/A")</f>
        <v>N/A</v>
      </c>
      <c r="Y284" s="344" t="str">
        <f t="shared" si="147"/>
        <v>N/A</v>
      </c>
      <c r="Z284" s="366">
        <f t="shared" si="136"/>
        <v>0</v>
      </c>
      <c r="AA284" s="360" t="str">
        <f>IFERROR( VLOOKUP($D284, 'AM23.Param'!$C$61:$Q$114, COLUMNS('AM23.Param'!$C$60:$N$60), FALSE), "N/A")</f>
        <v>N/A</v>
      </c>
      <c r="AB284" s="344" t="str">
        <f t="shared" si="148"/>
        <v>N/A</v>
      </c>
      <c r="AC284" s="366" t="str">
        <f t="shared" si="137"/>
        <v>N/A</v>
      </c>
      <c r="AD284" s="360" t="str">
        <f>IFERROR( VLOOKUP($D284, 'AM23.Param'!$C$61:$Q$114, COLUMNS('AM23.Param'!$C$60:$O$60), FALSE), "N/A")</f>
        <v>N/A</v>
      </c>
      <c r="AE284" s="344" t="str">
        <f t="shared" si="149"/>
        <v>N/A</v>
      </c>
      <c r="AF284" s="361" t="str">
        <f t="shared" si="138"/>
        <v>N/A</v>
      </c>
      <c r="AG284" s="356" t="str">
        <f>IFERROR( VLOOKUP($D284, 'AM23.Param'!$C$61:$Q$114, COLUMNS('AM23.Param'!$C$60:$P$60), FALSE), "N/A")</f>
        <v>N/A</v>
      </c>
      <c r="AH284" s="344" t="str">
        <f t="shared" si="150"/>
        <v>N/A</v>
      </c>
      <c r="AI284" s="361" t="str">
        <f t="shared" si="139"/>
        <v>N/A</v>
      </c>
    </row>
    <row r="285" spans="1:35" x14ac:dyDescent="0.2">
      <c r="A285" s="241">
        <f t="shared" si="140"/>
        <v>208</v>
      </c>
      <c r="B285" s="345">
        <f>'AM23.Entity Input'!D225</f>
        <v>0</v>
      </c>
      <c r="C285" s="343">
        <f>'AM23.Entity Input'!F225</f>
        <v>0</v>
      </c>
      <c r="D285" s="343">
        <f>'AM23.Entity Input'!G225</f>
        <v>0</v>
      </c>
      <c r="E285" s="343">
        <f>'AM23.Entity Input'!P225</f>
        <v>0</v>
      </c>
      <c r="F285" s="343">
        <f>'AM23.Entity Input'!AD225</f>
        <v>0</v>
      </c>
      <c r="G285" s="343">
        <f>'AM23.Entity Input'!AN225</f>
        <v>0</v>
      </c>
      <c r="H285" s="353" t="str">
        <f>IFERROR( VLOOKUP($D285, 'AM23.Param'!$C$61:$Q$114, COLUMNS('AM23.Param'!$C$60:$G$60), FALSE), "N/A")</f>
        <v>N/A</v>
      </c>
      <c r="I285" s="360" t="str">
        <f>IFERROR( VLOOKUP($D285, 'AM23.Param'!$C$61:$Q$114, COLUMNS('AM23.Param'!$C$60:$H$60), FALSE), "N/A")</f>
        <v>N/A</v>
      </c>
      <c r="J285" s="344" t="str">
        <f t="shared" si="141"/>
        <v>N/A</v>
      </c>
      <c r="K285" s="361" t="str">
        <f t="shared" si="142"/>
        <v>N/A</v>
      </c>
      <c r="L285" s="356" t="str">
        <f>IFERROR( VLOOKUP($D285, 'AM23.Param'!$C$61:$Q$114, COLUMNS('AM23.Param'!$C$60:$I$60), FALSE), "N/A")</f>
        <v>N/A</v>
      </c>
      <c r="M285" s="344" t="str">
        <f t="shared" si="143"/>
        <v>N/A</v>
      </c>
      <c r="N285" s="366" t="str">
        <f t="shared" si="132"/>
        <v>N/A</v>
      </c>
      <c r="O285" s="360" t="str">
        <f>IFERROR( VLOOKUP($D285, 'AM23.Param'!$C$61:$Q$114, COLUMNS('AM23.Param'!$C$60:$J$60), FALSE), "N/A")</f>
        <v>N/A</v>
      </c>
      <c r="P285" s="344" t="str">
        <f t="shared" si="144"/>
        <v>N/A</v>
      </c>
      <c r="Q285" s="361" t="str">
        <f t="shared" si="133"/>
        <v>N/A</v>
      </c>
      <c r="R285" s="356" t="str">
        <f>IFERROR( VLOOKUP($D285, 'AM23.Param'!$C$61:$Q$114, COLUMNS('AM23.Param'!$C$60:$K$60), FALSE), "N/A")</f>
        <v>N/A</v>
      </c>
      <c r="S285" s="344" t="str">
        <f t="shared" si="145"/>
        <v>N/A</v>
      </c>
      <c r="T285" s="366">
        <f t="shared" si="134"/>
        <v>0</v>
      </c>
      <c r="U285" s="360" t="str">
        <f>IFERROR( VLOOKUP($D285, 'AM23.Param'!$C$61:$Q$114, COLUMNS('AM23.Param'!$C$60:$L$60), FALSE), "N/A")</f>
        <v>N/A</v>
      </c>
      <c r="V285" s="344" t="str">
        <f t="shared" si="146"/>
        <v>N/A</v>
      </c>
      <c r="W285" s="361" t="str">
        <f t="shared" si="135"/>
        <v>N/A</v>
      </c>
      <c r="X285" s="356" t="str">
        <f>IFERROR( VLOOKUP($D285, 'AM23.Param'!$C$61:$Q$114, COLUMNS('AM23.Param'!$C$60:$M$60), FALSE), "N/A")</f>
        <v>N/A</v>
      </c>
      <c r="Y285" s="344" t="str">
        <f t="shared" si="147"/>
        <v>N/A</v>
      </c>
      <c r="Z285" s="366">
        <f t="shared" si="136"/>
        <v>0</v>
      </c>
      <c r="AA285" s="360" t="str">
        <f>IFERROR( VLOOKUP($D285, 'AM23.Param'!$C$61:$Q$114, COLUMNS('AM23.Param'!$C$60:$N$60), FALSE), "N/A")</f>
        <v>N/A</v>
      </c>
      <c r="AB285" s="344" t="str">
        <f t="shared" si="148"/>
        <v>N/A</v>
      </c>
      <c r="AC285" s="366" t="str">
        <f t="shared" si="137"/>
        <v>N/A</v>
      </c>
      <c r="AD285" s="360" t="str">
        <f>IFERROR( VLOOKUP($D285, 'AM23.Param'!$C$61:$Q$114, COLUMNS('AM23.Param'!$C$60:$O$60), FALSE), "N/A")</f>
        <v>N/A</v>
      </c>
      <c r="AE285" s="344" t="str">
        <f t="shared" si="149"/>
        <v>N/A</v>
      </c>
      <c r="AF285" s="361" t="str">
        <f t="shared" si="138"/>
        <v>N/A</v>
      </c>
      <c r="AG285" s="356" t="str">
        <f>IFERROR( VLOOKUP($D285, 'AM23.Param'!$C$61:$Q$114, COLUMNS('AM23.Param'!$C$60:$P$60), FALSE), "N/A")</f>
        <v>N/A</v>
      </c>
      <c r="AH285" s="344" t="str">
        <f t="shared" si="150"/>
        <v>N/A</v>
      </c>
      <c r="AI285" s="361" t="str">
        <f t="shared" si="139"/>
        <v>N/A</v>
      </c>
    </row>
    <row r="286" spans="1:35" x14ac:dyDescent="0.2">
      <c r="A286" s="241">
        <f t="shared" si="140"/>
        <v>209</v>
      </c>
      <c r="B286" s="345">
        <f>'AM23.Entity Input'!D226</f>
        <v>0</v>
      </c>
      <c r="C286" s="343">
        <f>'AM23.Entity Input'!F226</f>
        <v>0</v>
      </c>
      <c r="D286" s="343">
        <f>'AM23.Entity Input'!G226</f>
        <v>0</v>
      </c>
      <c r="E286" s="343">
        <f>'AM23.Entity Input'!P226</f>
        <v>0</v>
      </c>
      <c r="F286" s="343">
        <f>'AM23.Entity Input'!AD226</f>
        <v>0</v>
      </c>
      <c r="G286" s="343">
        <f>'AM23.Entity Input'!AN226</f>
        <v>0</v>
      </c>
      <c r="H286" s="353" t="str">
        <f>IFERROR( VLOOKUP($D286, 'AM23.Param'!$C$61:$Q$114, COLUMNS('AM23.Param'!$C$60:$G$60), FALSE), "N/A")</f>
        <v>N/A</v>
      </c>
      <c r="I286" s="360" t="str">
        <f>IFERROR( VLOOKUP($D286, 'AM23.Param'!$C$61:$Q$114, COLUMNS('AM23.Param'!$C$60:$H$60), FALSE), "N/A")</f>
        <v>N/A</v>
      </c>
      <c r="J286" s="344" t="str">
        <f t="shared" si="141"/>
        <v>N/A</v>
      </c>
      <c r="K286" s="361" t="str">
        <f t="shared" si="142"/>
        <v>N/A</v>
      </c>
      <c r="L286" s="356" t="str">
        <f>IFERROR( VLOOKUP($D286, 'AM23.Param'!$C$61:$Q$114, COLUMNS('AM23.Param'!$C$60:$I$60), FALSE), "N/A")</f>
        <v>N/A</v>
      </c>
      <c r="M286" s="344" t="str">
        <f t="shared" si="143"/>
        <v>N/A</v>
      </c>
      <c r="N286" s="366" t="str">
        <f t="shared" si="132"/>
        <v>N/A</v>
      </c>
      <c r="O286" s="360" t="str">
        <f>IFERROR( VLOOKUP($D286, 'AM23.Param'!$C$61:$Q$114, COLUMNS('AM23.Param'!$C$60:$J$60), FALSE), "N/A")</f>
        <v>N/A</v>
      </c>
      <c r="P286" s="344" t="str">
        <f t="shared" si="144"/>
        <v>N/A</v>
      </c>
      <c r="Q286" s="361" t="str">
        <f t="shared" si="133"/>
        <v>N/A</v>
      </c>
      <c r="R286" s="356" t="str">
        <f>IFERROR( VLOOKUP($D286, 'AM23.Param'!$C$61:$Q$114, COLUMNS('AM23.Param'!$C$60:$K$60), FALSE), "N/A")</f>
        <v>N/A</v>
      </c>
      <c r="S286" s="344" t="str">
        <f t="shared" si="145"/>
        <v>N/A</v>
      </c>
      <c r="T286" s="366">
        <f t="shared" si="134"/>
        <v>0</v>
      </c>
      <c r="U286" s="360" t="str">
        <f>IFERROR( VLOOKUP($D286, 'AM23.Param'!$C$61:$Q$114, COLUMNS('AM23.Param'!$C$60:$L$60), FALSE), "N/A")</f>
        <v>N/A</v>
      </c>
      <c r="V286" s="344" t="str">
        <f t="shared" si="146"/>
        <v>N/A</v>
      </c>
      <c r="W286" s="361" t="str">
        <f t="shared" si="135"/>
        <v>N/A</v>
      </c>
      <c r="X286" s="356" t="str">
        <f>IFERROR( VLOOKUP($D286, 'AM23.Param'!$C$61:$Q$114, COLUMNS('AM23.Param'!$C$60:$M$60), FALSE), "N/A")</f>
        <v>N/A</v>
      </c>
      <c r="Y286" s="344" t="str">
        <f t="shared" si="147"/>
        <v>N/A</v>
      </c>
      <c r="Z286" s="366">
        <f t="shared" si="136"/>
        <v>0</v>
      </c>
      <c r="AA286" s="360" t="str">
        <f>IFERROR( VLOOKUP($D286, 'AM23.Param'!$C$61:$Q$114, COLUMNS('AM23.Param'!$C$60:$N$60), FALSE), "N/A")</f>
        <v>N/A</v>
      </c>
      <c r="AB286" s="344" t="str">
        <f t="shared" si="148"/>
        <v>N/A</v>
      </c>
      <c r="AC286" s="366" t="str">
        <f t="shared" si="137"/>
        <v>N/A</v>
      </c>
      <c r="AD286" s="360" t="str">
        <f>IFERROR( VLOOKUP($D286, 'AM23.Param'!$C$61:$Q$114, COLUMNS('AM23.Param'!$C$60:$O$60), FALSE), "N/A")</f>
        <v>N/A</v>
      </c>
      <c r="AE286" s="344" t="str">
        <f t="shared" si="149"/>
        <v>N/A</v>
      </c>
      <c r="AF286" s="361" t="str">
        <f t="shared" si="138"/>
        <v>N/A</v>
      </c>
      <c r="AG286" s="356" t="str">
        <f>IFERROR( VLOOKUP($D286, 'AM23.Param'!$C$61:$Q$114, COLUMNS('AM23.Param'!$C$60:$P$60), FALSE), "N/A")</f>
        <v>N/A</v>
      </c>
      <c r="AH286" s="344" t="str">
        <f t="shared" si="150"/>
        <v>N/A</v>
      </c>
      <c r="AI286" s="361" t="str">
        <f t="shared" si="139"/>
        <v>N/A</v>
      </c>
    </row>
    <row r="287" spans="1:35" x14ac:dyDescent="0.2">
      <c r="A287" s="241">
        <f t="shared" si="140"/>
        <v>210</v>
      </c>
      <c r="B287" s="345">
        <f>'AM23.Entity Input'!D227</f>
        <v>0</v>
      </c>
      <c r="C287" s="343">
        <f>'AM23.Entity Input'!F227</f>
        <v>0</v>
      </c>
      <c r="D287" s="343">
        <f>'AM23.Entity Input'!G227</f>
        <v>0</v>
      </c>
      <c r="E287" s="343">
        <f>'AM23.Entity Input'!P227</f>
        <v>0</v>
      </c>
      <c r="F287" s="343">
        <f>'AM23.Entity Input'!AD227</f>
        <v>0</v>
      </c>
      <c r="G287" s="343">
        <f>'AM23.Entity Input'!AN227</f>
        <v>0</v>
      </c>
      <c r="H287" s="353" t="str">
        <f>IFERROR( VLOOKUP($D287, 'AM23.Param'!$C$61:$Q$114, COLUMNS('AM23.Param'!$C$60:$G$60), FALSE), "N/A")</f>
        <v>N/A</v>
      </c>
      <c r="I287" s="360" t="str">
        <f>IFERROR( VLOOKUP($D287, 'AM23.Param'!$C$61:$Q$114, COLUMNS('AM23.Param'!$C$60:$H$60), FALSE), "N/A")</f>
        <v>N/A</v>
      </c>
      <c r="J287" s="344" t="str">
        <f t="shared" si="141"/>
        <v>N/A</v>
      </c>
      <c r="K287" s="361" t="str">
        <f t="shared" si="142"/>
        <v>N/A</v>
      </c>
      <c r="L287" s="356" t="str">
        <f>IFERROR( VLOOKUP($D287, 'AM23.Param'!$C$61:$Q$114, COLUMNS('AM23.Param'!$C$60:$I$60), FALSE), "N/A")</f>
        <v>N/A</v>
      </c>
      <c r="M287" s="344" t="str">
        <f t="shared" si="143"/>
        <v>N/A</v>
      </c>
      <c r="N287" s="366" t="str">
        <f t="shared" si="132"/>
        <v>N/A</v>
      </c>
      <c r="O287" s="360" t="str">
        <f>IFERROR( VLOOKUP($D287, 'AM23.Param'!$C$61:$Q$114, COLUMNS('AM23.Param'!$C$60:$J$60), FALSE), "N/A")</f>
        <v>N/A</v>
      </c>
      <c r="P287" s="344" t="str">
        <f t="shared" si="144"/>
        <v>N/A</v>
      </c>
      <c r="Q287" s="361" t="str">
        <f t="shared" si="133"/>
        <v>N/A</v>
      </c>
      <c r="R287" s="356" t="str">
        <f>IFERROR( VLOOKUP($D287, 'AM23.Param'!$C$61:$Q$114, COLUMNS('AM23.Param'!$C$60:$K$60), FALSE), "N/A")</f>
        <v>N/A</v>
      </c>
      <c r="S287" s="344" t="str">
        <f t="shared" si="145"/>
        <v>N/A</v>
      </c>
      <c r="T287" s="366">
        <f t="shared" si="134"/>
        <v>0</v>
      </c>
      <c r="U287" s="360" t="str">
        <f>IFERROR( VLOOKUP($D287, 'AM23.Param'!$C$61:$Q$114, COLUMNS('AM23.Param'!$C$60:$L$60), FALSE), "N/A")</f>
        <v>N/A</v>
      </c>
      <c r="V287" s="344" t="str">
        <f t="shared" si="146"/>
        <v>N/A</v>
      </c>
      <c r="W287" s="361" t="str">
        <f t="shared" si="135"/>
        <v>N/A</v>
      </c>
      <c r="X287" s="356" t="str">
        <f>IFERROR( VLOOKUP($D287, 'AM23.Param'!$C$61:$Q$114, COLUMNS('AM23.Param'!$C$60:$M$60), FALSE), "N/A")</f>
        <v>N/A</v>
      </c>
      <c r="Y287" s="344" t="str">
        <f t="shared" si="147"/>
        <v>N/A</v>
      </c>
      <c r="Z287" s="366">
        <f t="shared" si="136"/>
        <v>0</v>
      </c>
      <c r="AA287" s="360" t="str">
        <f>IFERROR( VLOOKUP($D287, 'AM23.Param'!$C$61:$Q$114, COLUMNS('AM23.Param'!$C$60:$N$60), FALSE), "N/A")</f>
        <v>N/A</v>
      </c>
      <c r="AB287" s="344" t="str">
        <f t="shared" si="148"/>
        <v>N/A</v>
      </c>
      <c r="AC287" s="366" t="str">
        <f t="shared" si="137"/>
        <v>N/A</v>
      </c>
      <c r="AD287" s="360" t="str">
        <f>IFERROR( VLOOKUP($D287, 'AM23.Param'!$C$61:$Q$114, COLUMNS('AM23.Param'!$C$60:$O$60), FALSE), "N/A")</f>
        <v>N/A</v>
      </c>
      <c r="AE287" s="344" t="str">
        <f t="shared" si="149"/>
        <v>N/A</v>
      </c>
      <c r="AF287" s="361" t="str">
        <f t="shared" si="138"/>
        <v>N/A</v>
      </c>
      <c r="AG287" s="356" t="str">
        <f>IFERROR( VLOOKUP($D287, 'AM23.Param'!$C$61:$Q$114, COLUMNS('AM23.Param'!$C$60:$P$60), FALSE), "N/A")</f>
        <v>N/A</v>
      </c>
      <c r="AH287" s="344" t="str">
        <f t="shared" si="150"/>
        <v>N/A</v>
      </c>
      <c r="AI287" s="361" t="str">
        <f t="shared" si="139"/>
        <v>N/A</v>
      </c>
    </row>
    <row r="288" spans="1:35" x14ac:dyDescent="0.2">
      <c r="A288" s="241">
        <f t="shared" si="140"/>
        <v>211</v>
      </c>
      <c r="B288" s="345">
        <f>'AM23.Entity Input'!D228</f>
        <v>0</v>
      </c>
      <c r="C288" s="343">
        <f>'AM23.Entity Input'!F228</f>
        <v>0</v>
      </c>
      <c r="D288" s="343">
        <f>'AM23.Entity Input'!G228</f>
        <v>0</v>
      </c>
      <c r="E288" s="343">
        <f>'AM23.Entity Input'!P228</f>
        <v>0</v>
      </c>
      <c r="F288" s="343">
        <f>'AM23.Entity Input'!AD228</f>
        <v>0</v>
      </c>
      <c r="G288" s="343">
        <f>'AM23.Entity Input'!AN228</f>
        <v>0</v>
      </c>
      <c r="H288" s="353" t="str">
        <f>IFERROR( VLOOKUP($D288, 'AM23.Param'!$C$61:$Q$114, COLUMNS('AM23.Param'!$C$60:$G$60), FALSE), "N/A")</f>
        <v>N/A</v>
      </c>
      <c r="I288" s="360" t="str">
        <f>IFERROR( VLOOKUP($D288, 'AM23.Param'!$C$61:$Q$114, COLUMNS('AM23.Param'!$C$60:$H$60), FALSE), "N/A")</f>
        <v>N/A</v>
      </c>
      <c r="J288" s="344" t="str">
        <f t="shared" si="141"/>
        <v>N/A</v>
      </c>
      <c r="K288" s="361" t="str">
        <f t="shared" si="142"/>
        <v>N/A</v>
      </c>
      <c r="L288" s="356" t="str">
        <f>IFERROR( VLOOKUP($D288, 'AM23.Param'!$C$61:$Q$114, COLUMNS('AM23.Param'!$C$60:$I$60), FALSE), "N/A")</f>
        <v>N/A</v>
      </c>
      <c r="M288" s="344" t="str">
        <f t="shared" si="143"/>
        <v>N/A</v>
      </c>
      <c r="N288" s="366" t="str">
        <f t="shared" si="132"/>
        <v>N/A</v>
      </c>
      <c r="O288" s="360" t="str">
        <f>IFERROR( VLOOKUP($D288, 'AM23.Param'!$C$61:$Q$114, COLUMNS('AM23.Param'!$C$60:$J$60), FALSE), "N/A")</f>
        <v>N/A</v>
      </c>
      <c r="P288" s="344" t="str">
        <f t="shared" si="144"/>
        <v>N/A</v>
      </c>
      <c r="Q288" s="361" t="str">
        <f t="shared" si="133"/>
        <v>N/A</v>
      </c>
      <c r="R288" s="356" t="str">
        <f>IFERROR( VLOOKUP($D288, 'AM23.Param'!$C$61:$Q$114, COLUMNS('AM23.Param'!$C$60:$K$60), FALSE), "N/A")</f>
        <v>N/A</v>
      </c>
      <c r="S288" s="344" t="str">
        <f t="shared" si="145"/>
        <v>N/A</v>
      </c>
      <c r="T288" s="366">
        <f t="shared" si="134"/>
        <v>0</v>
      </c>
      <c r="U288" s="360" t="str">
        <f>IFERROR( VLOOKUP($D288, 'AM23.Param'!$C$61:$Q$114, COLUMNS('AM23.Param'!$C$60:$L$60), FALSE), "N/A")</f>
        <v>N/A</v>
      </c>
      <c r="V288" s="344" t="str">
        <f t="shared" si="146"/>
        <v>N/A</v>
      </c>
      <c r="W288" s="361" t="str">
        <f t="shared" si="135"/>
        <v>N/A</v>
      </c>
      <c r="X288" s="356" t="str">
        <f>IFERROR( VLOOKUP($D288, 'AM23.Param'!$C$61:$Q$114, COLUMNS('AM23.Param'!$C$60:$M$60), FALSE), "N/A")</f>
        <v>N/A</v>
      </c>
      <c r="Y288" s="344" t="str">
        <f t="shared" si="147"/>
        <v>N/A</v>
      </c>
      <c r="Z288" s="366">
        <f t="shared" si="136"/>
        <v>0</v>
      </c>
      <c r="AA288" s="360" t="str">
        <f>IFERROR( VLOOKUP($D288, 'AM23.Param'!$C$61:$Q$114, COLUMNS('AM23.Param'!$C$60:$N$60), FALSE), "N/A")</f>
        <v>N/A</v>
      </c>
      <c r="AB288" s="344" t="str">
        <f t="shared" si="148"/>
        <v>N/A</v>
      </c>
      <c r="AC288" s="366" t="str">
        <f t="shared" si="137"/>
        <v>N/A</v>
      </c>
      <c r="AD288" s="360" t="str">
        <f>IFERROR( VLOOKUP($D288, 'AM23.Param'!$C$61:$Q$114, COLUMNS('AM23.Param'!$C$60:$O$60), FALSE), "N/A")</f>
        <v>N/A</v>
      </c>
      <c r="AE288" s="344" t="str">
        <f t="shared" si="149"/>
        <v>N/A</v>
      </c>
      <c r="AF288" s="361" t="str">
        <f t="shared" si="138"/>
        <v>N/A</v>
      </c>
      <c r="AG288" s="356" t="str">
        <f>IFERROR( VLOOKUP($D288, 'AM23.Param'!$C$61:$Q$114, COLUMNS('AM23.Param'!$C$60:$P$60), FALSE), "N/A")</f>
        <v>N/A</v>
      </c>
      <c r="AH288" s="344" t="str">
        <f t="shared" si="150"/>
        <v>N/A</v>
      </c>
      <c r="AI288" s="361" t="str">
        <f t="shared" si="139"/>
        <v>N/A</v>
      </c>
    </row>
    <row r="289" spans="1:35" x14ac:dyDescent="0.2">
      <c r="A289" s="241">
        <f t="shared" si="140"/>
        <v>212</v>
      </c>
      <c r="B289" s="345">
        <f>'AM23.Entity Input'!D229</f>
        <v>0</v>
      </c>
      <c r="C289" s="343">
        <f>'AM23.Entity Input'!F229</f>
        <v>0</v>
      </c>
      <c r="D289" s="343">
        <f>'AM23.Entity Input'!G229</f>
        <v>0</v>
      </c>
      <c r="E289" s="343">
        <f>'AM23.Entity Input'!P229</f>
        <v>0</v>
      </c>
      <c r="F289" s="343">
        <f>'AM23.Entity Input'!AD229</f>
        <v>0</v>
      </c>
      <c r="G289" s="343">
        <f>'AM23.Entity Input'!AN229</f>
        <v>0</v>
      </c>
      <c r="H289" s="353" t="str">
        <f>IFERROR( VLOOKUP($D289, 'AM23.Param'!$C$61:$Q$114, COLUMNS('AM23.Param'!$C$60:$G$60), FALSE), "N/A")</f>
        <v>N/A</v>
      </c>
      <c r="I289" s="360" t="str">
        <f>IFERROR( VLOOKUP($D289, 'AM23.Param'!$C$61:$Q$114, COLUMNS('AM23.Param'!$C$60:$H$60), FALSE), "N/A")</f>
        <v>N/A</v>
      </c>
      <c r="J289" s="344" t="str">
        <f t="shared" si="141"/>
        <v>N/A</v>
      </c>
      <c r="K289" s="361" t="str">
        <f t="shared" si="142"/>
        <v>N/A</v>
      </c>
      <c r="L289" s="356" t="str">
        <f>IFERROR( VLOOKUP($D289, 'AM23.Param'!$C$61:$Q$114, COLUMNS('AM23.Param'!$C$60:$I$60), FALSE), "N/A")</f>
        <v>N/A</v>
      </c>
      <c r="M289" s="344" t="str">
        <f t="shared" si="143"/>
        <v>N/A</v>
      </c>
      <c r="N289" s="366" t="str">
        <f t="shared" si="132"/>
        <v>N/A</v>
      </c>
      <c r="O289" s="360" t="str">
        <f>IFERROR( VLOOKUP($D289, 'AM23.Param'!$C$61:$Q$114, COLUMNS('AM23.Param'!$C$60:$J$60), FALSE), "N/A")</f>
        <v>N/A</v>
      </c>
      <c r="P289" s="344" t="str">
        <f t="shared" si="144"/>
        <v>N/A</v>
      </c>
      <c r="Q289" s="361" t="str">
        <f t="shared" si="133"/>
        <v>N/A</v>
      </c>
      <c r="R289" s="356" t="str">
        <f>IFERROR( VLOOKUP($D289, 'AM23.Param'!$C$61:$Q$114, COLUMNS('AM23.Param'!$C$60:$K$60), FALSE), "N/A")</f>
        <v>N/A</v>
      </c>
      <c r="S289" s="344" t="str">
        <f t="shared" si="145"/>
        <v>N/A</v>
      </c>
      <c r="T289" s="366">
        <f t="shared" si="134"/>
        <v>0</v>
      </c>
      <c r="U289" s="360" t="str">
        <f>IFERROR( VLOOKUP($D289, 'AM23.Param'!$C$61:$Q$114, COLUMNS('AM23.Param'!$C$60:$L$60), FALSE), "N/A")</f>
        <v>N/A</v>
      </c>
      <c r="V289" s="344" t="str">
        <f t="shared" si="146"/>
        <v>N/A</v>
      </c>
      <c r="W289" s="361" t="str">
        <f t="shared" si="135"/>
        <v>N/A</v>
      </c>
      <c r="X289" s="356" t="str">
        <f>IFERROR( VLOOKUP($D289, 'AM23.Param'!$C$61:$Q$114, COLUMNS('AM23.Param'!$C$60:$M$60), FALSE), "N/A")</f>
        <v>N/A</v>
      </c>
      <c r="Y289" s="344" t="str">
        <f t="shared" si="147"/>
        <v>N/A</v>
      </c>
      <c r="Z289" s="366">
        <f t="shared" si="136"/>
        <v>0</v>
      </c>
      <c r="AA289" s="360" t="str">
        <f>IFERROR( VLOOKUP($D289, 'AM23.Param'!$C$61:$Q$114, COLUMNS('AM23.Param'!$C$60:$N$60), FALSE), "N/A")</f>
        <v>N/A</v>
      </c>
      <c r="AB289" s="344" t="str">
        <f t="shared" si="148"/>
        <v>N/A</v>
      </c>
      <c r="AC289" s="366" t="str">
        <f t="shared" si="137"/>
        <v>N/A</v>
      </c>
      <c r="AD289" s="360" t="str">
        <f>IFERROR( VLOOKUP($D289, 'AM23.Param'!$C$61:$Q$114, COLUMNS('AM23.Param'!$C$60:$O$60), FALSE), "N/A")</f>
        <v>N/A</v>
      </c>
      <c r="AE289" s="344" t="str">
        <f t="shared" si="149"/>
        <v>N/A</v>
      </c>
      <c r="AF289" s="361" t="str">
        <f t="shared" si="138"/>
        <v>N/A</v>
      </c>
      <c r="AG289" s="356" t="str">
        <f>IFERROR( VLOOKUP($D289, 'AM23.Param'!$C$61:$Q$114, COLUMNS('AM23.Param'!$C$60:$P$60), FALSE), "N/A")</f>
        <v>N/A</v>
      </c>
      <c r="AH289" s="344" t="str">
        <f t="shared" si="150"/>
        <v>N/A</v>
      </c>
      <c r="AI289" s="361" t="str">
        <f t="shared" si="139"/>
        <v>N/A</v>
      </c>
    </row>
    <row r="290" spans="1:35" x14ac:dyDescent="0.2">
      <c r="A290" s="241">
        <f t="shared" si="140"/>
        <v>213</v>
      </c>
      <c r="B290" s="345">
        <f>'AM23.Entity Input'!D230</f>
        <v>0</v>
      </c>
      <c r="C290" s="343">
        <f>'AM23.Entity Input'!F230</f>
        <v>0</v>
      </c>
      <c r="D290" s="343">
        <f>'AM23.Entity Input'!G230</f>
        <v>0</v>
      </c>
      <c r="E290" s="343">
        <f>'AM23.Entity Input'!P230</f>
        <v>0</v>
      </c>
      <c r="F290" s="343">
        <f>'AM23.Entity Input'!AD230</f>
        <v>0</v>
      </c>
      <c r="G290" s="343">
        <f>'AM23.Entity Input'!AN230</f>
        <v>0</v>
      </c>
      <c r="H290" s="353" t="str">
        <f>IFERROR( VLOOKUP($D290, 'AM23.Param'!$C$61:$Q$114, COLUMNS('AM23.Param'!$C$60:$G$60), FALSE), "N/A")</f>
        <v>N/A</v>
      </c>
      <c r="I290" s="360" t="str">
        <f>IFERROR( VLOOKUP($D290, 'AM23.Param'!$C$61:$Q$114, COLUMNS('AM23.Param'!$C$60:$H$60), FALSE), "N/A")</f>
        <v>N/A</v>
      </c>
      <c r="J290" s="344" t="str">
        <f t="shared" si="141"/>
        <v>N/A</v>
      </c>
      <c r="K290" s="361" t="str">
        <f t="shared" si="142"/>
        <v>N/A</v>
      </c>
      <c r="L290" s="356" t="str">
        <f>IFERROR( VLOOKUP($D290, 'AM23.Param'!$C$61:$Q$114, COLUMNS('AM23.Param'!$C$60:$I$60), FALSE), "N/A")</f>
        <v>N/A</v>
      </c>
      <c r="M290" s="344" t="str">
        <f t="shared" si="143"/>
        <v>N/A</v>
      </c>
      <c r="N290" s="366" t="str">
        <f t="shared" si="132"/>
        <v>N/A</v>
      </c>
      <c r="O290" s="360" t="str">
        <f>IFERROR( VLOOKUP($D290, 'AM23.Param'!$C$61:$Q$114, COLUMNS('AM23.Param'!$C$60:$J$60), FALSE), "N/A")</f>
        <v>N/A</v>
      </c>
      <c r="P290" s="344" t="str">
        <f t="shared" si="144"/>
        <v>N/A</v>
      </c>
      <c r="Q290" s="361" t="str">
        <f t="shared" si="133"/>
        <v>N/A</v>
      </c>
      <c r="R290" s="356" t="str">
        <f>IFERROR( VLOOKUP($D290, 'AM23.Param'!$C$61:$Q$114, COLUMNS('AM23.Param'!$C$60:$K$60), FALSE), "N/A")</f>
        <v>N/A</v>
      </c>
      <c r="S290" s="344" t="str">
        <f t="shared" si="145"/>
        <v>N/A</v>
      </c>
      <c r="T290" s="366">
        <f t="shared" si="134"/>
        <v>0</v>
      </c>
      <c r="U290" s="360" t="str">
        <f>IFERROR( VLOOKUP($D290, 'AM23.Param'!$C$61:$Q$114, COLUMNS('AM23.Param'!$C$60:$L$60), FALSE), "N/A")</f>
        <v>N/A</v>
      </c>
      <c r="V290" s="344" t="str">
        <f t="shared" si="146"/>
        <v>N/A</v>
      </c>
      <c r="W290" s="361" t="str">
        <f t="shared" si="135"/>
        <v>N/A</v>
      </c>
      <c r="X290" s="356" t="str">
        <f>IFERROR( VLOOKUP($D290, 'AM23.Param'!$C$61:$Q$114, COLUMNS('AM23.Param'!$C$60:$M$60), FALSE), "N/A")</f>
        <v>N/A</v>
      </c>
      <c r="Y290" s="344" t="str">
        <f t="shared" si="147"/>
        <v>N/A</v>
      </c>
      <c r="Z290" s="366">
        <f t="shared" si="136"/>
        <v>0</v>
      </c>
      <c r="AA290" s="360" t="str">
        <f>IFERROR( VLOOKUP($D290, 'AM23.Param'!$C$61:$Q$114, COLUMNS('AM23.Param'!$C$60:$N$60), FALSE), "N/A")</f>
        <v>N/A</v>
      </c>
      <c r="AB290" s="344" t="str">
        <f t="shared" si="148"/>
        <v>N/A</v>
      </c>
      <c r="AC290" s="366" t="str">
        <f t="shared" si="137"/>
        <v>N/A</v>
      </c>
      <c r="AD290" s="360" t="str">
        <f>IFERROR( VLOOKUP($D290, 'AM23.Param'!$C$61:$Q$114, COLUMNS('AM23.Param'!$C$60:$O$60), FALSE), "N/A")</f>
        <v>N/A</v>
      </c>
      <c r="AE290" s="344" t="str">
        <f t="shared" si="149"/>
        <v>N/A</v>
      </c>
      <c r="AF290" s="361" t="str">
        <f t="shared" si="138"/>
        <v>N/A</v>
      </c>
      <c r="AG290" s="356" t="str">
        <f>IFERROR( VLOOKUP($D290, 'AM23.Param'!$C$61:$Q$114, COLUMNS('AM23.Param'!$C$60:$P$60), FALSE), "N/A")</f>
        <v>N/A</v>
      </c>
      <c r="AH290" s="344" t="str">
        <f t="shared" si="150"/>
        <v>N/A</v>
      </c>
      <c r="AI290" s="361" t="str">
        <f t="shared" si="139"/>
        <v>N/A</v>
      </c>
    </row>
    <row r="291" spans="1:35" x14ac:dyDescent="0.2">
      <c r="A291" s="241">
        <f t="shared" si="140"/>
        <v>214</v>
      </c>
      <c r="B291" s="345">
        <f>'AM23.Entity Input'!D231</f>
        <v>0</v>
      </c>
      <c r="C291" s="343">
        <f>'AM23.Entity Input'!F231</f>
        <v>0</v>
      </c>
      <c r="D291" s="343">
        <f>'AM23.Entity Input'!G231</f>
        <v>0</v>
      </c>
      <c r="E291" s="343">
        <f>'AM23.Entity Input'!P231</f>
        <v>0</v>
      </c>
      <c r="F291" s="343">
        <f>'AM23.Entity Input'!AD231</f>
        <v>0</v>
      </c>
      <c r="G291" s="343">
        <f>'AM23.Entity Input'!AN231</f>
        <v>0</v>
      </c>
      <c r="H291" s="353" t="str">
        <f>IFERROR( VLOOKUP($D291, 'AM23.Param'!$C$61:$Q$114, COLUMNS('AM23.Param'!$C$60:$G$60), FALSE), "N/A")</f>
        <v>N/A</v>
      </c>
      <c r="I291" s="360" t="str">
        <f>IFERROR( VLOOKUP($D291, 'AM23.Param'!$C$61:$Q$114, COLUMNS('AM23.Param'!$C$60:$H$60), FALSE), "N/A")</f>
        <v>N/A</v>
      </c>
      <c r="J291" s="344" t="str">
        <f t="shared" si="141"/>
        <v>N/A</v>
      </c>
      <c r="K291" s="361" t="str">
        <f t="shared" si="142"/>
        <v>N/A</v>
      </c>
      <c r="L291" s="356" t="str">
        <f>IFERROR( VLOOKUP($D291, 'AM23.Param'!$C$61:$Q$114, COLUMNS('AM23.Param'!$C$60:$I$60), FALSE), "N/A")</f>
        <v>N/A</v>
      </c>
      <c r="M291" s="344" t="str">
        <f t="shared" si="143"/>
        <v>N/A</v>
      </c>
      <c r="N291" s="366" t="str">
        <f t="shared" si="132"/>
        <v>N/A</v>
      </c>
      <c r="O291" s="360" t="str">
        <f>IFERROR( VLOOKUP($D291, 'AM23.Param'!$C$61:$Q$114, COLUMNS('AM23.Param'!$C$60:$J$60), FALSE), "N/A")</f>
        <v>N/A</v>
      </c>
      <c r="P291" s="344" t="str">
        <f t="shared" si="144"/>
        <v>N/A</v>
      </c>
      <c r="Q291" s="361" t="str">
        <f t="shared" si="133"/>
        <v>N/A</v>
      </c>
      <c r="R291" s="356" t="str">
        <f>IFERROR( VLOOKUP($D291, 'AM23.Param'!$C$61:$Q$114, COLUMNS('AM23.Param'!$C$60:$K$60), FALSE), "N/A")</f>
        <v>N/A</v>
      </c>
      <c r="S291" s="344" t="str">
        <f t="shared" si="145"/>
        <v>N/A</v>
      </c>
      <c r="T291" s="366">
        <f t="shared" si="134"/>
        <v>0</v>
      </c>
      <c r="U291" s="360" t="str">
        <f>IFERROR( VLOOKUP($D291, 'AM23.Param'!$C$61:$Q$114, COLUMNS('AM23.Param'!$C$60:$L$60), FALSE), "N/A")</f>
        <v>N/A</v>
      </c>
      <c r="V291" s="344" t="str">
        <f t="shared" si="146"/>
        <v>N/A</v>
      </c>
      <c r="W291" s="361" t="str">
        <f t="shared" si="135"/>
        <v>N/A</v>
      </c>
      <c r="X291" s="356" t="str">
        <f>IFERROR( VLOOKUP($D291, 'AM23.Param'!$C$61:$Q$114, COLUMNS('AM23.Param'!$C$60:$M$60), FALSE), "N/A")</f>
        <v>N/A</v>
      </c>
      <c r="Y291" s="344" t="str">
        <f t="shared" si="147"/>
        <v>N/A</v>
      </c>
      <c r="Z291" s="366">
        <f t="shared" si="136"/>
        <v>0</v>
      </c>
      <c r="AA291" s="360" t="str">
        <f>IFERROR( VLOOKUP($D291, 'AM23.Param'!$C$61:$Q$114, COLUMNS('AM23.Param'!$C$60:$N$60), FALSE), "N/A")</f>
        <v>N/A</v>
      </c>
      <c r="AB291" s="344" t="str">
        <f t="shared" si="148"/>
        <v>N/A</v>
      </c>
      <c r="AC291" s="366" t="str">
        <f t="shared" si="137"/>
        <v>N/A</v>
      </c>
      <c r="AD291" s="360" t="str">
        <f>IFERROR( VLOOKUP($D291, 'AM23.Param'!$C$61:$Q$114, COLUMNS('AM23.Param'!$C$60:$O$60), FALSE), "N/A")</f>
        <v>N/A</v>
      </c>
      <c r="AE291" s="344" t="str">
        <f t="shared" si="149"/>
        <v>N/A</v>
      </c>
      <c r="AF291" s="361" t="str">
        <f t="shared" si="138"/>
        <v>N/A</v>
      </c>
      <c r="AG291" s="356" t="str">
        <f>IFERROR( VLOOKUP($D291, 'AM23.Param'!$C$61:$Q$114, COLUMNS('AM23.Param'!$C$60:$P$60), FALSE), "N/A")</f>
        <v>N/A</v>
      </c>
      <c r="AH291" s="344" t="str">
        <f t="shared" si="150"/>
        <v>N/A</v>
      </c>
      <c r="AI291" s="361" t="str">
        <f t="shared" si="139"/>
        <v>N/A</v>
      </c>
    </row>
    <row r="292" spans="1:35" x14ac:dyDescent="0.2">
      <c r="A292" s="241">
        <f t="shared" si="140"/>
        <v>215</v>
      </c>
      <c r="B292" s="345">
        <f>'AM23.Entity Input'!D232</f>
        <v>0</v>
      </c>
      <c r="C292" s="343">
        <f>'AM23.Entity Input'!F232</f>
        <v>0</v>
      </c>
      <c r="D292" s="343">
        <f>'AM23.Entity Input'!G232</f>
        <v>0</v>
      </c>
      <c r="E292" s="343">
        <f>'AM23.Entity Input'!P232</f>
        <v>0</v>
      </c>
      <c r="F292" s="343">
        <f>'AM23.Entity Input'!AD232</f>
        <v>0</v>
      </c>
      <c r="G292" s="343">
        <f>'AM23.Entity Input'!AN232</f>
        <v>0</v>
      </c>
      <c r="H292" s="353" t="str">
        <f>IFERROR( VLOOKUP($D292, 'AM23.Param'!$C$61:$Q$114, COLUMNS('AM23.Param'!$C$60:$G$60), FALSE), "N/A")</f>
        <v>N/A</v>
      </c>
      <c r="I292" s="360" t="str">
        <f>IFERROR( VLOOKUP($D292, 'AM23.Param'!$C$61:$Q$114, COLUMNS('AM23.Param'!$C$60:$H$60), FALSE), "N/A")</f>
        <v>N/A</v>
      </c>
      <c r="J292" s="344" t="str">
        <f t="shared" si="141"/>
        <v>N/A</v>
      </c>
      <c r="K292" s="361" t="str">
        <f t="shared" si="142"/>
        <v>N/A</v>
      </c>
      <c r="L292" s="356" t="str">
        <f>IFERROR( VLOOKUP($D292, 'AM23.Param'!$C$61:$Q$114, COLUMNS('AM23.Param'!$C$60:$I$60), FALSE), "N/A")</f>
        <v>N/A</v>
      </c>
      <c r="M292" s="344" t="str">
        <f t="shared" si="143"/>
        <v>N/A</v>
      </c>
      <c r="N292" s="366" t="str">
        <f t="shared" si="132"/>
        <v>N/A</v>
      </c>
      <c r="O292" s="360" t="str">
        <f>IFERROR( VLOOKUP($D292, 'AM23.Param'!$C$61:$Q$114, COLUMNS('AM23.Param'!$C$60:$J$60), FALSE), "N/A")</f>
        <v>N/A</v>
      </c>
      <c r="P292" s="344" t="str">
        <f t="shared" si="144"/>
        <v>N/A</v>
      </c>
      <c r="Q292" s="361" t="str">
        <f t="shared" si="133"/>
        <v>N/A</v>
      </c>
      <c r="R292" s="356" t="str">
        <f>IFERROR( VLOOKUP($D292, 'AM23.Param'!$C$61:$Q$114, COLUMNS('AM23.Param'!$C$60:$K$60), FALSE), "N/A")</f>
        <v>N/A</v>
      </c>
      <c r="S292" s="344" t="str">
        <f t="shared" si="145"/>
        <v>N/A</v>
      </c>
      <c r="T292" s="366">
        <f t="shared" si="134"/>
        <v>0</v>
      </c>
      <c r="U292" s="360" t="str">
        <f>IFERROR( VLOOKUP($D292, 'AM23.Param'!$C$61:$Q$114, COLUMNS('AM23.Param'!$C$60:$L$60), FALSE), "N/A")</f>
        <v>N/A</v>
      </c>
      <c r="V292" s="344" t="str">
        <f t="shared" si="146"/>
        <v>N/A</v>
      </c>
      <c r="W292" s="361" t="str">
        <f t="shared" si="135"/>
        <v>N/A</v>
      </c>
      <c r="X292" s="356" t="str">
        <f>IFERROR( VLOOKUP($D292, 'AM23.Param'!$C$61:$Q$114, COLUMNS('AM23.Param'!$C$60:$M$60), FALSE), "N/A")</f>
        <v>N/A</v>
      </c>
      <c r="Y292" s="344" t="str">
        <f t="shared" si="147"/>
        <v>N/A</v>
      </c>
      <c r="Z292" s="366">
        <f t="shared" si="136"/>
        <v>0</v>
      </c>
      <c r="AA292" s="360" t="str">
        <f>IFERROR( VLOOKUP($D292, 'AM23.Param'!$C$61:$Q$114, COLUMNS('AM23.Param'!$C$60:$N$60), FALSE), "N/A")</f>
        <v>N/A</v>
      </c>
      <c r="AB292" s="344" t="str">
        <f t="shared" si="148"/>
        <v>N/A</v>
      </c>
      <c r="AC292" s="366" t="str">
        <f t="shared" si="137"/>
        <v>N/A</v>
      </c>
      <c r="AD292" s="360" t="str">
        <f>IFERROR( VLOOKUP($D292, 'AM23.Param'!$C$61:$Q$114, COLUMNS('AM23.Param'!$C$60:$O$60), FALSE), "N/A")</f>
        <v>N/A</v>
      </c>
      <c r="AE292" s="344" t="str">
        <f t="shared" si="149"/>
        <v>N/A</v>
      </c>
      <c r="AF292" s="361" t="str">
        <f t="shared" si="138"/>
        <v>N/A</v>
      </c>
      <c r="AG292" s="356" t="str">
        <f>IFERROR( VLOOKUP($D292, 'AM23.Param'!$C$61:$Q$114, COLUMNS('AM23.Param'!$C$60:$P$60), FALSE), "N/A")</f>
        <v>N/A</v>
      </c>
      <c r="AH292" s="344" t="str">
        <f t="shared" si="150"/>
        <v>N/A</v>
      </c>
      <c r="AI292" s="361" t="str">
        <f t="shared" si="139"/>
        <v>N/A</v>
      </c>
    </row>
    <row r="293" spans="1:35" x14ac:dyDescent="0.2">
      <c r="A293" s="241">
        <f t="shared" si="140"/>
        <v>216</v>
      </c>
      <c r="B293" s="345">
        <f>'AM23.Entity Input'!D233</f>
        <v>0</v>
      </c>
      <c r="C293" s="343">
        <f>'AM23.Entity Input'!F233</f>
        <v>0</v>
      </c>
      <c r="D293" s="343">
        <f>'AM23.Entity Input'!G233</f>
        <v>0</v>
      </c>
      <c r="E293" s="343">
        <f>'AM23.Entity Input'!P233</f>
        <v>0</v>
      </c>
      <c r="F293" s="343">
        <f>'AM23.Entity Input'!AD233</f>
        <v>0</v>
      </c>
      <c r="G293" s="343">
        <f>'AM23.Entity Input'!AN233</f>
        <v>0</v>
      </c>
      <c r="H293" s="353" t="str">
        <f>IFERROR( VLOOKUP($D293, 'AM23.Param'!$C$61:$Q$114, COLUMNS('AM23.Param'!$C$60:$G$60), FALSE), "N/A")</f>
        <v>N/A</v>
      </c>
      <c r="I293" s="360" t="str">
        <f>IFERROR( VLOOKUP($D293, 'AM23.Param'!$C$61:$Q$114, COLUMNS('AM23.Param'!$C$60:$H$60), FALSE), "N/A")</f>
        <v>N/A</v>
      </c>
      <c r="J293" s="344" t="str">
        <f t="shared" si="141"/>
        <v>N/A</v>
      </c>
      <c r="K293" s="361" t="str">
        <f t="shared" si="142"/>
        <v>N/A</v>
      </c>
      <c r="L293" s="356" t="str">
        <f>IFERROR( VLOOKUP($D293, 'AM23.Param'!$C$61:$Q$114, COLUMNS('AM23.Param'!$C$60:$I$60), FALSE), "N/A")</f>
        <v>N/A</v>
      </c>
      <c r="M293" s="344" t="str">
        <f t="shared" si="143"/>
        <v>N/A</v>
      </c>
      <c r="N293" s="366" t="str">
        <f t="shared" si="132"/>
        <v>N/A</v>
      </c>
      <c r="O293" s="360" t="str">
        <f>IFERROR( VLOOKUP($D293, 'AM23.Param'!$C$61:$Q$114, COLUMNS('AM23.Param'!$C$60:$J$60), FALSE), "N/A")</f>
        <v>N/A</v>
      </c>
      <c r="P293" s="344" t="str">
        <f t="shared" si="144"/>
        <v>N/A</v>
      </c>
      <c r="Q293" s="361" t="str">
        <f t="shared" si="133"/>
        <v>N/A</v>
      </c>
      <c r="R293" s="356" t="str">
        <f>IFERROR( VLOOKUP($D293, 'AM23.Param'!$C$61:$Q$114, COLUMNS('AM23.Param'!$C$60:$K$60), FALSE), "N/A")</f>
        <v>N/A</v>
      </c>
      <c r="S293" s="344" t="str">
        <f t="shared" si="145"/>
        <v>N/A</v>
      </c>
      <c r="T293" s="366">
        <f t="shared" si="134"/>
        <v>0</v>
      </c>
      <c r="U293" s="360" t="str">
        <f>IFERROR( VLOOKUP($D293, 'AM23.Param'!$C$61:$Q$114, COLUMNS('AM23.Param'!$C$60:$L$60), FALSE), "N/A")</f>
        <v>N/A</v>
      </c>
      <c r="V293" s="344" t="str">
        <f t="shared" si="146"/>
        <v>N/A</v>
      </c>
      <c r="W293" s="361" t="str">
        <f t="shared" si="135"/>
        <v>N/A</v>
      </c>
      <c r="X293" s="356" t="str">
        <f>IFERROR( VLOOKUP($D293, 'AM23.Param'!$C$61:$Q$114, COLUMNS('AM23.Param'!$C$60:$M$60), FALSE), "N/A")</f>
        <v>N/A</v>
      </c>
      <c r="Y293" s="344" t="str">
        <f t="shared" si="147"/>
        <v>N/A</v>
      </c>
      <c r="Z293" s="366">
        <f t="shared" si="136"/>
        <v>0</v>
      </c>
      <c r="AA293" s="360" t="str">
        <f>IFERROR( VLOOKUP($D293, 'AM23.Param'!$C$61:$Q$114, COLUMNS('AM23.Param'!$C$60:$N$60), FALSE), "N/A")</f>
        <v>N/A</v>
      </c>
      <c r="AB293" s="344" t="str">
        <f t="shared" si="148"/>
        <v>N/A</v>
      </c>
      <c r="AC293" s="366" t="str">
        <f t="shared" si="137"/>
        <v>N/A</v>
      </c>
      <c r="AD293" s="360" t="str">
        <f>IFERROR( VLOOKUP($D293, 'AM23.Param'!$C$61:$Q$114, COLUMNS('AM23.Param'!$C$60:$O$60), FALSE), "N/A")</f>
        <v>N/A</v>
      </c>
      <c r="AE293" s="344" t="str">
        <f t="shared" si="149"/>
        <v>N/A</v>
      </c>
      <c r="AF293" s="361" t="str">
        <f t="shared" si="138"/>
        <v>N/A</v>
      </c>
      <c r="AG293" s="356" t="str">
        <f>IFERROR( VLOOKUP($D293, 'AM23.Param'!$C$61:$Q$114, COLUMNS('AM23.Param'!$C$60:$P$60), FALSE), "N/A")</f>
        <v>N/A</v>
      </c>
      <c r="AH293" s="344" t="str">
        <f t="shared" si="150"/>
        <v>N/A</v>
      </c>
      <c r="AI293" s="361" t="str">
        <f t="shared" si="139"/>
        <v>N/A</v>
      </c>
    </row>
    <row r="294" spans="1:35" x14ac:dyDescent="0.2">
      <c r="A294" s="241">
        <f t="shared" si="140"/>
        <v>217</v>
      </c>
      <c r="B294" s="345">
        <f>'AM23.Entity Input'!D234</f>
        <v>0</v>
      </c>
      <c r="C294" s="343">
        <f>'AM23.Entity Input'!F234</f>
        <v>0</v>
      </c>
      <c r="D294" s="343">
        <f>'AM23.Entity Input'!G234</f>
        <v>0</v>
      </c>
      <c r="E294" s="343">
        <f>'AM23.Entity Input'!P234</f>
        <v>0</v>
      </c>
      <c r="F294" s="343">
        <f>'AM23.Entity Input'!AD234</f>
        <v>0</v>
      </c>
      <c r="G294" s="343">
        <f>'AM23.Entity Input'!AN234</f>
        <v>0</v>
      </c>
      <c r="H294" s="353" t="str">
        <f>IFERROR( VLOOKUP($D294, 'AM23.Param'!$C$61:$Q$114, COLUMNS('AM23.Param'!$C$60:$G$60), FALSE), "N/A")</f>
        <v>N/A</v>
      </c>
      <c r="I294" s="360" t="str">
        <f>IFERROR( VLOOKUP($D294, 'AM23.Param'!$C$61:$Q$114, COLUMNS('AM23.Param'!$C$60:$H$60), FALSE), "N/A")</f>
        <v>N/A</v>
      </c>
      <c r="J294" s="344" t="str">
        <f t="shared" si="141"/>
        <v>N/A</v>
      </c>
      <c r="K294" s="361" t="str">
        <f t="shared" si="142"/>
        <v>N/A</v>
      </c>
      <c r="L294" s="356" t="str">
        <f>IFERROR( VLOOKUP($D294, 'AM23.Param'!$C$61:$Q$114, COLUMNS('AM23.Param'!$C$60:$I$60), FALSE), "N/A")</f>
        <v>N/A</v>
      </c>
      <c r="M294" s="344" t="str">
        <f t="shared" si="143"/>
        <v>N/A</v>
      </c>
      <c r="N294" s="366" t="str">
        <f t="shared" si="132"/>
        <v>N/A</v>
      </c>
      <c r="O294" s="360" t="str">
        <f>IFERROR( VLOOKUP($D294, 'AM23.Param'!$C$61:$Q$114, COLUMNS('AM23.Param'!$C$60:$J$60), FALSE), "N/A")</f>
        <v>N/A</v>
      </c>
      <c r="P294" s="344" t="str">
        <f t="shared" si="144"/>
        <v>N/A</v>
      </c>
      <c r="Q294" s="361" t="str">
        <f t="shared" si="133"/>
        <v>N/A</v>
      </c>
      <c r="R294" s="356" t="str">
        <f>IFERROR( VLOOKUP($D294, 'AM23.Param'!$C$61:$Q$114, COLUMNS('AM23.Param'!$C$60:$K$60), FALSE), "N/A")</f>
        <v>N/A</v>
      </c>
      <c r="S294" s="344" t="str">
        <f t="shared" si="145"/>
        <v>N/A</v>
      </c>
      <c r="T294" s="366">
        <f t="shared" si="134"/>
        <v>0</v>
      </c>
      <c r="U294" s="360" t="str">
        <f>IFERROR( VLOOKUP($D294, 'AM23.Param'!$C$61:$Q$114, COLUMNS('AM23.Param'!$C$60:$L$60), FALSE), "N/A")</f>
        <v>N/A</v>
      </c>
      <c r="V294" s="344" t="str">
        <f t="shared" si="146"/>
        <v>N/A</v>
      </c>
      <c r="W294" s="361" t="str">
        <f t="shared" si="135"/>
        <v>N/A</v>
      </c>
      <c r="X294" s="356" t="str">
        <f>IFERROR( VLOOKUP($D294, 'AM23.Param'!$C$61:$Q$114, COLUMNS('AM23.Param'!$C$60:$M$60), FALSE), "N/A")</f>
        <v>N/A</v>
      </c>
      <c r="Y294" s="344" t="str">
        <f t="shared" si="147"/>
        <v>N/A</v>
      </c>
      <c r="Z294" s="366">
        <f t="shared" si="136"/>
        <v>0</v>
      </c>
      <c r="AA294" s="360" t="str">
        <f>IFERROR( VLOOKUP($D294, 'AM23.Param'!$C$61:$Q$114, COLUMNS('AM23.Param'!$C$60:$N$60), FALSE), "N/A")</f>
        <v>N/A</v>
      </c>
      <c r="AB294" s="344" t="str">
        <f t="shared" si="148"/>
        <v>N/A</v>
      </c>
      <c r="AC294" s="366" t="str">
        <f t="shared" si="137"/>
        <v>N/A</v>
      </c>
      <c r="AD294" s="360" t="str">
        <f>IFERROR( VLOOKUP($D294, 'AM23.Param'!$C$61:$Q$114, COLUMNS('AM23.Param'!$C$60:$O$60), FALSE), "N/A")</f>
        <v>N/A</v>
      </c>
      <c r="AE294" s="344" t="str">
        <f t="shared" si="149"/>
        <v>N/A</v>
      </c>
      <c r="AF294" s="361" t="str">
        <f t="shared" si="138"/>
        <v>N/A</v>
      </c>
      <c r="AG294" s="356" t="str">
        <f>IFERROR( VLOOKUP($D294, 'AM23.Param'!$C$61:$Q$114, COLUMNS('AM23.Param'!$C$60:$P$60), FALSE), "N/A")</f>
        <v>N/A</v>
      </c>
      <c r="AH294" s="344" t="str">
        <f t="shared" si="150"/>
        <v>N/A</v>
      </c>
      <c r="AI294" s="361" t="str">
        <f t="shared" si="139"/>
        <v>N/A</v>
      </c>
    </row>
    <row r="295" spans="1:35" x14ac:dyDescent="0.2">
      <c r="A295" s="241">
        <f t="shared" si="140"/>
        <v>218</v>
      </c>
      <c r="B295" s="345">
        <f>'AM23.Entity Input'!D235</f>
        <v>0</v>
      </c>
      <c r="C295" s="343">
        <f>'AM23.Entity Input'!F235</f>
        <v>0</v>
      </c>
      <c r="D295" s="343">
        <f>'AM23.Entity Input'!G235</f>
        <v>0</v>
      </c>
      <c r="E295" s="343">
        <f>'AM23.Entity Input'!P235</f>
        <v>0</v>
      </c>
      <c r="F295" s="343">
        <f>'AM23.Entity Input'!AD235</f>
        <v>0</v>
      </c>
      <c r="G295" s="343">
        <f>'AM23.Entity Input'!AN235</f>
        <v>0</v>
      </c>
      <c r="H295" s="353" t="str">
        <f>IFERROR( VLOOKUP($D295, 'AM23.Param'!$C$61:$Q$114, COLUMNS('AM23.Param'!$C$60:$G$60), FALSE), "N/A")</f>
        <v>N/A</v>
      </c>
      <c r="I295" s="360" t="str">
        <f>IFERROR( VLOOKUP($D295, 'AM23.Param'!$C$61:$Q$114, COLUMNS('AM23.Param'!$C$60:$H$60), FALSE), "N/A")</f>
        <v>N/A</v>
      </c>
      <c r="J295" s="344" t="str">
        <f t="shared" si="141"/>
        <v>N/A</v>
      </c>
      <c r="K295" s="361" t="str">
        <f t="shared" si="142"/>
        <v>N/A</v>
      </c>
      <c r="L295" s="356" t="str">
        <f>IFERROR( VLOOKUP($D295, 'AM23.Param'!$C$61:$Q$114, COLUMNS('AM23.Param'!$C$60:$I$60), FALSE), "N/A")</f>
        <v>N/A</v>
      </c>
      <c r="M295" s="344" t="str">
        <f t="shared" si="143"/>
        <v>N/A</v>
      </c>
      <c r="N295" s="366" t="str">
        <f t="shared" si="132"/>
        <v>N/A</v>
      </c>
      <c r="O295" s="360" t="str">
        <f>IFERROR( VLOOKUP($D295, 'AM23.Param'!$C$61:$Q$114, COLUMNS('AM23.Param'!$C$60:$J$60), FALSE), "N/A")</f>
        <v>N/A</v>
      </c>
      <c r="P295" s="344" t="str">
        <f t="shared" si="144"/>
        <v>N/A</v>
      </c>
      <c r="Q295" s="361" t="str">
        <f t="shared" si="133"/>
        <v>N/A</v>
      </c>
      <c r="R295" s="356" t="str">
        <f>IFERROR( VLOOKUP($D295, 'AM23.Param'!$C$61:$Q$114, COLUMNS('AM23.Param'!$C$60:$K$60), FALSE), "N/A")</f>
        <v>N/A</v>
      </c>
      <c r="S295" s="344" t="str">
        <f t="shared" si="145"/>
        <v>N/A</v>
      </c>
      <c r="T295" s="366">
        <f t="shared" si="134"/>
        <v>0</v>
      </c>
      <c r="U295" s="360" t="str">
        <f>IFERROR( VLOOKUP($D295, 'AM23.Param'!$C$61:$Q$114, COLUMNS('AM23.Param'!$C$60:$L$60), FALSE), "N/A")</f>
        <v>N/A</v>
      </c>
      <c r="V295" s="344" t="str">
        <f t="shared" si="146"/>
        <v>N/A</v>
      </c>
      <c r="W295" s="361" t="str">
        <f t="shared" si="135"/>
        <v>N/A</v>
      </c>
      <c r="X295" s="356" t="str">
        <f>IFERROR( VLOOKUP($D295, 'AM23.Param'!$C$61:$Q$114, COLUMNS('AM23.Param'!$C$60:$M$60), FALSE), "N/A")</f>
        <v>N/A</v>
      </c>
      <c r="Y295" s="344" t="str">
        <f t="shared" si="147"/>
        <v>N/A</v>
      </c>
      <c r="Z295" s="366">
        <f t="shared" si="136"/>
        <v>0</v>
      </c>
      <c r="AA295" s="360" t="str">
        <f>IFERROR( VLOOKUP($D295, 'AM23.Param'!$C$61:$Q$114, COLUMNS('AM23.Param'!$C$60:$N$60), FALSE), "N/A")</f>
        <v>N/A</v>
      </c>
      <c r="AB295" s="344" t="str">
        <f t="shared" si="148"/>
        <v>N/A</v>
      </c>
      <c r="AC295" s="366" t="str">
        <f t="shared" si="137"/>
        <v>N/A</v>
      </c>
      <c r="AD295" s="360" t="str">
        <f>IFERROR( VLOOKUP($D295, 'AM23.Param'!$C$61:$Q$114, COLUMNS('AM23.Param'!$C$60:$O$60), FALSE), "N/A")</f>
        <v>N/A</v>
      </c>
      <c r="AE295" s="344" t="str">
        <f t="shared" si="149"/>
        <v>N/A</v>
      </c>
      <c r="AF295" s="361" t="str">
        <f t="shared" si="138"/>
        <v>N/A</v>
      </c>
      <c r="AG295" s="356" t="str">
        <f>IFERROR( VLOOKUP($D295, 'AM23.Param'!$C$61:$Q$114, COLUMNS('AM23.Param'!$C$60:$P$60), FALSE), "N/A")</f>
        <v>N/A</v>
      </c>
      <c r="AH295" s="344" t="str">
        <f t="shared" si="150"/>
        <v>N/A</v>
      </c>
      <c r="AI295" s="361" t="str">
        <f t="shared" si="139"/>
        <v>N/A</v>
      </c>
    </row>
    <row r="296" spans="1:35" x14ac:dyDescent="0.2">
      <c r="A296" s="241">
        <f t="shared" si="140"/>
        <v>219</v>
      </c>
      <c r="B296" s="345">
        <f>'AM23.Entity Input'!D236</f>
        <v>0</v>
      </c>
      <c r="C296" s="343">
        <f>'AM23.Entity Input'!F236</f>
        <v>0</v>
      </c>
      <c r="D296" s="343">
        <f>'AM23.Entity Input'!G236</f>
        <v>0</v>
      </c>
      <c r="E296" s="343">
        <f>'AM23.Entity Input'!P236</f>
        <v>0</v>
      </c>
      <c r="F296" s="343">
        <f>'AM23.Entity Input'!AD236</f>
        <v>0</v>
      </c>
      <c r="G296" s="343">
        <f>'AM23.Entity Input'!AN236</f>
        <v>0</v>
      </c>
      <c r="H296" s="353" t="str">
        <f>IFERROR( VLOOKUP($D296, 'AM23.Param'!$C$61:$Q$114, COLUMNS('AM23.Param'!$C$60:$G$60), FALSE), "N/A")</f>
        <v>N/A</v>
      </c>
      <c r="I296" s="360" t="str">
        <f>IFERROR( VLOOKUP($D296, 'AM23.Param'!$C$61:$Q$114, COLUMNS('AM23.Param'!$C$60:$H$60), FALSE), "N/A")</f>
        <v>N/A</v>
      </c>
      <c r="J296" s="344" t="str">
        <f t="shared" si="141"/>
        <v>N/A</v>
      </c>
      <c r="K296" s="361" t="str">
        <f t="shared" si="142"/>
        <v>N/A</v>
      </c>
      <c r="L296" s="356" t="str">
        <f>IFERROR( VLOOKUP($D296, 'AM23.Param'!$C$61:$Q$114, COLUMNS('AM23.Param'!$C$60:$I$60), FALSE), "N/A")</f>
        <v>N/A</v>
      </c>
      <c r="M296" s="344" t="str">
        <f t="shared" si="143"/>
        <v>N/A</v>
      </c>
      <c r="N296" s="366" t="str">
        <f t="shared" si="132"/>
        <v>N/A</v>
      </c>
      <c r="O296" s="360" t="str">
        <f>IFERROR( VLOOKUP($D296, 'AM23.Param'!$C$61:$Q$114, COLUMNS('AM23.Param'!$C$60:$J$60), FALSE), "N/A")</f>
        <v>N/A</v>
      </c>
      <c r="P296" s="344" t="str">
        <f t="shared" si="144"/>
        <v>N/A</v>
      </c>
      <c r="Q296" s="361" t="str">
        <f t="shared" si="133"/>
        <v>N/A</v>
      </c>
      <c r="R296" s="356" t="str">
        <f>IFERROR( VLOOKUP($D296, 'AM23.Param'!$C$61:$Q$114, COLUMNS('AM23.Param'!$C$60:$K$60), FALSE), "N/A")</f>
        <v>N/A</v>
      </c>
      <c r="S296" s="344" t="str">
        <f t="shared" si="145"/>
        <v>N/A</v>
      </c>
      <c r="T296" s="366">
        <f t="shared" si="134"/>
        <v>0</v>
      </c>
      <c r="U296" s="360" t="str">
        <f>IFERROR( VLOOKUP($D296, 'AM23.Param'!$C$61:$Q$114, COLUMNS('AM23.Param'!$C$60:$L$60), FALSE), "N/A")</f>
        <v>N/A</v>
      </c>
      <c r="V296" s="344" t="str">
        <f t="shared" si="146"/>
        <v>N/A</v>
      </c>
      <c r="W296" s="361" t="str">
        <f t="shared" si="135"/>
        <v>N/A</v>
      </c>
      <c r="X296" s="356" t="str">
        <f>IFERROR( VLOOKUP($D296, 'AM23.Param'!$C$61:$Q$114, COLUMNS('AM23.Param'!$C$60:$M$60), FALSE), "N/A")</f>
        <v>N/A</v>
      </c>
      <c r="Y296" s="344" t="str">
        <f t="shared" si="147"/>
        <v>N/A</v>
      </c>
      <c r="Z296" s="366">
        <f t="shared" si="136"/>
        <v>0</v>
      </c>
      <c r="AA296" s="360" t="str">
        <f>IFERROR( VLOOKUP($D296, 'AM23.Param'!$C$61:$Q$114, COLUMNS('AM23.Param'!$C$60:$N$60), FALSE), "N/A")</f>
        <v>N/A</v>
      </c>
      <c r="AB296" s="344" t="str">
        <f t="shared" si="148"/>
        <v>N/A</v>
      </c>
      <c r="AC296" s="366" t="str">
        <f t="shared" si="137"/>
        <v>N/A</v>
      </c>
      <c r="AD296" s="360" t="str">
        <f>IFERROR( VLOOKUP($D296, 'AM23.Param'!$C$61:$Q$114, COLUMNS('AM23.Param'!$C$60:$O$60), FALSE), "N/A")</f>
        <v>N/A</v>
      </c>
      <c r="AE296" s="344" t="str">
        <f t="shared" si="149"/>
        <v>N/A</v>
      </c>
      <c r="AF296" s="361" t="str">
        <f t="shared" si="138"/>
        <v>N/A</v>
      </c>
      <c r="AG296" s="356" t="str">
        <f>IFERROR( VLOOKUP($D296, 'AM23.Param'!$C$61:$Q$114, COLUMNS('AM23.Param'!$C$60:$P$60), FALSE), "N/A")</f>
        <v>N/A</v>
      </c>
      <c r="AH296" s="344" t="str">
        <f t="shared" si="150"/>
        <v>N/A</v>
      </c>
      <c r="AI296" s="361" t="str">
        <f t="shared" si="139"/>
        <v>N/A</v>
      </c>
    </row>
    <row r="297" spans="1:35" x14ac:dyDescent="0.2">
      <c r="A297" s="241">
        <f t="shared" si="140"/>
        <v>220</v>
      </c>
      <c r="B297" s="345">
        <f>'AM23.Entity Input'!D237</f>
        <v>0</v>
      </c>
      <c r="C297" s="343">
        <f>'AM23.Entity Input'!F237</f>
        <v>0</v>
      </c>
      <c r="D297" s="343">
        <f>'AM23.Entity Input'!G237</f>
        <v>0</v>
      </c>
      <c r="E297" s="343">
        <f>'AM23.Entity Input'!P237</f>
        <v>0</v>
      </c>
      <c r="F297" s="343">
        <f>'AM23.Entity Input'!AD237</f>
        <v>0</v>
      </c>
      <c r="G297" s="343">
        <f>'AM23.Entity Input'!AN237</f>
        <v>0</v>
      </c>
      <c r="H297" s="353" t="str">
        <f>IFERROR( VLOOKUP($D297, 'AM23.Param'!$C$61:$Q$114, COLUMNS('AM23.Param'!$C$60:$G$60), FALSE), "N/A")</f>
        <v>N/A</v>
      </c>
      <c r="I297" s="360" t="str">
        <f>IFERROR( VLOOKUP($D297, 'AM23.Param'!$C$61:$Q$114, COLUMNS('AM23.Param'!$C$60:$H$60), FALSE), "N/A")</f>
        <v>N/A</v>
      </c>
      <c r="J297" s="344" t="str">
        <f t="shared" si="141"/>
        <v>N/A</v>
      </c>
      <c r="K297" s="361" t="str">
        <f t="shared" si="142"/>
        <v>N/A</v>
      </c>
      <c r="L297" s="356" t="str">
        <f>IFERROR( VLOOKUP($D297, 'AM23.Param'!$C$61:$Q$114, COLUMNS('AM23.Param'!$C$60:$I$60), FALSE), "N/A")</f>
        <v>N/A</v>
      </c>
      <c r="M297" s="344" t="str">
        <f t="shared" si="143"/>
        <v>N/A</v>
      </c>
      <c r="N297" s="366" t="str">
        <f t="shared" si="132"/>
        <v>N/A</v>
      </c>
      <c r="O297" s="360" t="str">
        <f>IFERROR( VLOOKUP($D297, 'AM23.Param'!$C$61:$Q$114, COLUMNS('AM23.Param'!$C$60:$J$60), FALSE), "N/A")</f>
        <v>N/A</v>
      </c>
      <c r="P297" s="344" t="str">
        <f t="shared" si="144"/>
        <v>N/A</v>
      </c>
      <c r="Q297" s="361" t="str">
        <f t="shared" si="133"/>
        <v>N/A</v>
      </c>
      <c r="R297" s="356" t="str">
        <f>IFERROR( VLOOKUP($D297, 'AM23.Param'!$C$61:$Q$114, COLUMNS('AM23.Param'!$C$60:$K$60), FALSE), "N/A")</f>
        <v>N/A</v>
      </c>
      <c r="S297" s="344" t="str">
        <f t="shared" si="145"/>
        <v>N/A</v>
      </c>
      <c r="T297" s="366">
        <f t="shared" si="134"/>
        <v>0</v>
      </c>
      <c r="U297" s="360" t="str">
        <f>IFERROR( VLOOKUP($D297, 'AM23.Param'!$C$61:$Q$114, COLUMNS('AM23.Param'!$C$60:$L$60), FALSE), "N/A")</f>
        <v>N/A</v>
      </c>
      <c r="V297" s="344" t="str">
        <f t="shared" si="146"/>
        <v>N/A</v>
      </c>
      <c r="W297" s="361" t="str">
        <f t="shared" si="135"/>
        <v>N/A</v>
      </c>
      <c r="X297" s="356" t="str">
        <f>IFERROR( VLOOKUP($D297, 'AM23.Param'!$C$61:$Q$114, COLUMNS('AM23.Param'!$C$60:$M$60), FALSE), "N/A")</f>
        <v>N/A</v>
      </c>
      <c r="Y297" s="344" t="str">
        <f t="shared" si="147"/>
        <v>N/A</v>
      </c>
      <c r="Z297" s="366">
        <f t="shared" si="136"/>
        <v>0</v>
      </c>
      <c r="AA297" s="360" t="str">
        <f>IFERROR( VLOOKUP($D297, 'AM23.Param'!$C$61:$Q$114, COLUMNS('AM23.Param'!$C$60:$N$60), FALSE), "N/A")</f>
        <v>N/A</v>
      </c>
      <c r="AB297" s="344" t="str">
        <f t="shared" si="148"/>
        <v>N/A</v>
      </c>
      <c r="AC297" s="366" t="str">
        <f t="shared" si="137"/>
        <v>N/A</v>
      </c>
      <c r="AD297" s="360" t="str">
        <f>IFERROR( VLOOKUP($D297, 'AM23.Param'!$C$61:$Q$114, COLUMNS('AM23.Param'!$C$60:$O$60), FALSE), "N/A")</f>
        <v>N/A</v>
      </c>
      <c r="AE297" s="344" t="str">
        <f t="shared" si="149"/>
        <v>N/A</v>
      </c>
      <c r="AF297" s="361" t="str">
        <f t="shared" si="138"/>
        <v>N/A</v>
      </c>
      <c r="AG297" s="356" t="str">
        <f>IFERROR( VLOOKUP($D297, 'AM23.Param'!$C$61:$Q$114, COLUMNS('AM23.Param'!$C$60:$P$60), FALSE), "N/A")</f>
        <v>N/A</v>
      </c>
      <c r="AH297" s="344" t="str">
        <f t="shared" si="150"/>
        <v>N/A</v>
      </c>
      <c r="AI297" s="361" t="str">
        <f t="shared" si="139"/>
        <v>N/A</v>
      </c>
    </row>
    <row r="298" spans="1:35" x14ac:dyDescent="0.2">
      <c r="A298" s="241">
        <f t="shared" si="140"/>
        <v>221</v>
      </c>
      <c r="B298" s="345">
        <f>'AM23.Entity Input'!D238</f>
        <v>0</v>
      </c>
      <c r="C298" s="343">
        <f>'AM23.Entity Input'!F238</f>
        <v>0</v>
      </c>
      <c r="D298" s="343">
        <f>'AM23.Entity Input'!G238</f>
        <v>0</v>
      </c>
      <c r="E298" s="343">
        <f>'AM23.Entity Input'!P238</f>
        <v>0</v>
      </c>
      <c r="F298" s="343">
        <f>'AM23.Entity Input'!AD238</f>
        <v>0</v>
      </c>
      <c r="G298" s="343">
        <f>'AM23.Entity Input'!AN238</f>
        <v>0</v>
      </c>
      <c r="H298" s="353" t="str">
        <f>IFERROR( VLOOKUP($D298, 'AM23.Param'!$C$61:$Q$114, COLUMNS('AM23.Param'!$C$60:$G$60), FALSE), "N/A")</f>
        <v>N/A</v>
      </c>
      <c r="I298" s="360" t="str">
        <f>IFERROR( VLOOKUP($D298, 'AM23.Param'!$C$61:$Q$114, COLUMNS('AM23.Param'!$C$60:$H$60), FALSE), "N/A")</f>
        <v>N/A</v>
      </c>
      <c r="J298" s="344" t="str">
        <f t="shared" si="141"/>
        <v>N/A</v>
      </c>
      <c r="K298" s="361" t="str">
        <f t="shared" si="142"/>
        <v>N/A</v>
      </c>
      <c r="L298" s="356" t="str">
        <f>IFERROR( VLOOKUP($D298, 'AM23.Param'!$C$61:$Q$114, COLUMNS('AM23.Param'!$C$60:$I$60), FALSE), "N/A")</f>
        <v>N/A</v>
      </c>
      <c r="M298" s="344" t="str">
        <f t="shared" si="143"/>
        <v>N/A</v>
      </c>
      <c r="N298" s="366" t="str">
        <f t="shared" si="132"/>
        <v>N/A</v>
      </c>
      <c r="O298" s="360" t="str">
        <f>IFERROR( VLOOKUP($D298, 'AM23.Param'!$C$61:$Q$114, COLUMNS('AM23.Param'!$C$60:$J$60), FALSE), "N/A")</f>
        <v>N/A</v>
      </c>
      <c r="P298" s="344" t="str">
        <f t="shared" si="144"/>
        <v>N/A</v>
      </c>
      <c r="Q298" s="361" t="str">
        <f t="shared" si="133"/>
        <v>N/A</v>
      </c>
      <c r="R298" s="356" t="str">
        <f>IFERROR( VLOOKUP($D298, 'AM23.Param'!$C$61:$Q$114, COLUMNS('AM23.Param'!$C$60:$K$60), FALSE), "N/A")</f>
        <v>N/A</v>
      </c>
      <c r="S298" s="344" t="str">
        <f t="shared" si="145"/>
        <v>N/A</v>
      </c>
      <c r="T298" s="366">
        <f t="shared" si="134"/>
        <v>0</v>
      </c>
      <c r="U298" s="360" t="str">
        <f>IFERROR( VLOOKUP($D298, 'AM23.Param'!$C$61:$Q$114, COLUMNS('AM23.Param'!$C$60:$L$60), FALSE), "N/A")</f>
        <v>N/A</v>
      </c>
      <c r="V298" s="344" t="str">
        <f t="shared" si="146"/>
        <v>N/A</v>
      </c>
      <c r="W298" s="361" t="str">
        <f t="shared" si="135"/>
        <v>N/A</v>
      </c>
      <c r="X298" s="356" t="str">
        <f>IFERROR( VLOOKUP($D298, 'AM23.Param'!$C$61:$Q$114, COLUMNS('AM23.Param'!$C$60:$M$60), FALSE), "N/A")</f>
        <v>N/A</v>
      </c>
      <c r="Y298" s="344" t="str">
        <f t="shared" si="147"/>
        <v>N/A</v>
      </c>
      <c r="Z298" s="366">
        <f t="shared" si="136"/>
        <v>0</v>
      </c>
      <c r="AA298" s="360" t="str">
        <f>IFERROR( VLOOKUP($D298, 'AM23.Param'!$C$61:$Q$114, COLUMNS('AM23.Param'!$C$60:$N$60), FALSE), "N/A")</f>
        <v>N/A</v>
      </c>
      <c r="AB298" s="344" t="str">
        <f t="shared" si="148"/>
        <v>N/A</v>
      </c>
      <c r="AC298" s="366" t="str">
        <f t="shared" si="137"/>
        <v>N/A</v>
      </c>
      <c r="AD298" s="360" t="str">
        <f>IFERROR( VLOOKUP($D298, 'AM23.Param'!$C$61:$Q$114, COLUMNS('AM23.Param'!$C$60:$O$60), FALSE), "N/A")</f>
        <v>N/A</v>
      </c>
      <c r="AE298" s="344" t="str">
        <f t="shared" si="149"/>
        <v>N/A</v>
      </c>
      <c r="AF298" s="361" t="str">
        <f t="shared" si="138"/>
        <v>N/A</v>
      </c>
      <c r="AG298" s="356" t="str">
        <f>IFERROR( VLOOKUP($D298, 'AM23.Param'!$C$61:$Q$114, COLUMNS('AM23.Param'!$C$60:$P$60), FALSE), "N/A")</f>
        <v>N/A</v>
      </c>
      <c r="AH298" s="344" t="str">
        <f t="shared" si="150"/>
        <v>N/A</v>
      </c>
      <c r="AI298" s="361" t="str">
        <f t="shared" si="139"/>
        <v>N/A</v>
      </c>
    </row>
    <row r="299" spans="1:35" x14ac:dyDescent="0.2">
      <c r="A299" s="241">
        <f t="shared" si="140"/>
        <v>222</v>
      </c>
      <c r="B299" s="345">
        <f>'AM23.Entity Input'!D239</f>
        <v>0</v>
      </c>
      <c r="C299" s="343">
        <f>'AM23.Entity Input'!F239</f>
        <v>0</v>
      </c>
      <c r="D299" s="343">
        <f>'AM23.Entity Input'!G239</f>
        <v>0</v>
      </c>
      <c r="E299" s="343">
        <f>'AM23.Entity Input'!P239</f>
        <v>0</v>
      </c>
      <c r="F299" s="343">
        <f>'AM23.Entity Input'!AD239</f>
        <v>0</v>
      </c>
      <c r="G299" s="343">
        <f>'AM23.Entity Input'!AN239</f>
        <v>0</v>
      </c>
      <c r="H299" s="353" t="str">
        <f>IFERROR( VLOOKUP($D299, 'AM23.Param'!$C$61:$Q$114, COLUMNS('AM23.Param'!$C$60:$G$60), FALSE), "N/A")</f>
        <v>N/A</v>
      </c>
      <c r="I299" s="360" t="str">
        <f>IFERROR( VLOOKUP($D299, 'AM23.Param'!$C$61:$Q$114, COLUMNS('AM23.Param'!$C$60:$H$60), FALSE), "N/A")</f>
        <v>N/A</v>
      </c>
      <c r="J299" s="344" t="str">
        <f t="shared" si="141"/>
        <v>N/A</v>
      </c>
      <c r="K299" s="361" t="str">
        <f t="shared" si="142"/>
        <v>N/A</v>
      </c>
      <c r="L299" s="356" t="str">
        <f>IFERROR( VLOOKUP($D299, 'AM23.Param'!$C$61:$Q$114, COLUMNS('AM23.Param'!$C$60:$I$60), FALSE), "N/A")</f>
        <v>N/A</v>
      </c>
      <c r="M299" s="344" t="str">
        <f t="shared" si="143"/>
        <v>N/A</v>
      </c>
      <c r="N299" s="366" t="str">
        <f t="shared" si="132"/>
        <v>N/A</v>
      </c>
      <c r="O299" s="360" t="str">
        <f>IFERROR( VLOOKUP($D299, 'AM23.Param'!$C$61:$Q$114, COLUMNS('AM23.Param'!$C$60:$J$60), FALSE), "N/A")</f>
        <v>N/A</v>
      </c>
      <c r="P299" s="344" t="str">
        <f t="shared" si="144"/>
        <v>N/A</v>
      </c>
      <c r="Q299" s="361" t="str">
        <f t="shared" si="133"/>
        <v>N/A</v>
      </c>
      <c r="R299" s="356" t="str">
        <f>IFERROR( VLOOKUP($D299, 'AM23.Param'!$C$61:$Q$114, COLUMNS('AM23.Param'!$C$60:$K$60), FALSE), "N/A")</f>
        <v>N/A</v>
      </c>
      <c r="S299" s="344" t="str">
        <f t="shared" si="145"/>
        <v>N/A</v>
      </c>
      <c r="T299" s="366">
        <f t="shared" si="134"/>
        <v>0</v>
      </c>
      <c r="U299" s="360" t="str">
        <f>IFERROR( VLOOKUP($D299, 'AM23.Param'!$C$61:$Q$114, COLUMNS('AM23.Param'!$C$60:$L$60), FALSE), "N/A")</f>
        <v>N/A</v>
      </c>
      <c r="V299" s="344" t="str">
        <f t="shared" si="146"/>
        <v>N/A</v>
      </c>
      <c r="W299" s="361" t="str">
        <f t="shared" si="135"/>
        <v>N/A</v>
      </c>
      <c r="X299" s="356" t="str">
        <f>IFERROR( VLOOKUP($D299, 'AM23.Param'!$C$61:$Q$114, COLUMNS('AM23.Param'!$C$60:$M$60), FALSE), "N/A")</f>
        <v>N/A</v>
      </c>
      <c r="Y299" s="344" t="str">
        <f t="shared" si="147"/>
        <v>N/A</v>
      </c>
      <c r="Z299" s="366">
        <f t="shared" si="136"/>
        <v>0</v>
      </c>
      <c r="AA299" s="360" t="str">
        <f>IFERROR( VLOOKUP($D299, 'AM23.Param'!$C$61:$Q$114, COLUMNS('AM23.Param'!$C$60:$N$60), FALSE), "N/A")</f>
        <v>N/A</v>
      </c>
      <c r="AB299" s="344" t="str">
        <f t="shared" si="148"/>
        <v>N/A</v>
      </c>
      <c r="AC299" s="366" t="str">
        <f t="shared" si="137"/>
        <v>N/A</v>
      </c>
      <c r="AD299" s="360" t="str">
        <f>IFERROR( VLOOKUP($D299, 'AM23.Param'!$C$61:$Q$114, COLUMNS('AM23.Param'!$C$60:$O$60), FALSE), "N/A")</f>
        <v>N/A</v>
      </c>
      <c r="AE299" s="344" t="str">
        <f t="shared" si="149"/>
        <v>N/A</v>
      </c>
      <c r="AF299" s="361" t="str">
        <f t="shared" si="138"/>
        <v>N/A</v>
      </c>
      <c r="AG299" s="356" t="str">
        <f>IFERROR( VLOOKUP($D299, 'AM23.Param'!$C$61:$Q$114, COLUMNS('AM23.Param'!$C$60:$P$60), FALSE), "N/A")</f>
        <v>N/A</v>
      </c>
      <c r="AH299" s="344" t="str">
        <f t="shared" si="150"/>
        <v>N/A</v>
      </c>
      <c r="AI299" s="361" t="str">
        <f t="shared" si="139"/>
        <v>N/A</v>
      </c>
    </row>
    <row r="300" spans="1:35" x14ac:dyDescent="0.2">
      <c r="A300" s="241">
        <f t="shared" si="140"/>
        <v>223</v>
      </c>
      <c r="B300" s="345">
        <f>'AM23.Entity Input'!D240</f>
        <v>0</v>
      </c>
      <c r="C300" s="343">
        <f>'AM23.Entity Input'!F240</f>
        <v>0</v>
      </c>
      <c r="D300" s="343">
        <f>'AM23.Entity Input'!G240</f>
        <v>0</v>
      </c>
      <c r="E300" s="343">
        <f>'AM23.Entity Input'!P240</f>
        <v>0</v>
      </c>
      <c r="F300" s="343">
        <f>'AM23.Entity Input'!AD240</f>
        <v>0</v>
      </c>
      <c r="G300" s="343">
        <f>'AM23.Entity Input'!AN240</f>
        <v>0</v>
      </c>
      <c r="H300" s="353" t="str">
        <f>IFERROR( VLOOKUP($D300, 'AM23.Param'!$C$61:$Q$114, COLUMNS('AM23.Param'!$C$60:$G$60), FALSE), "N/A")</f>
        <v>N/A</v>
      </c>
      <c r="I300" s="360" t="str">
        <f>IFERROR( VLOOKUP($D300, 'AM23.Param'!$C$61:$Q$114, COLUMNS('AM23.Param'!$C$60:$H$60), FALSE), "N/A")</f>
        <v>N/A</v>
      </c>
      <c r="J300" s="344" t="str">
        <f t="shared" si="141"/>
        <v>N/A</v>
      </c>
      <c r="K300" s="361" t="str">
        <f t="shared" si="142"/>
        <v>N/A</v>
      </c>
      <c r="L300" s="356" t="str">
        <f>IFERROR( VLOOKUP($D300, 'AM23.Param'!$C$61:$Q$114, COLUMNS('AM23.Param'!$C$60:$I$60), FALSE), "N/A")</f>
        <v>N/A</v>
      </c>
      <c r="M300" s="344" t="str">
        <f t="shared" si="143"/>
        <v>N/A</v>
      </c>
      <c r="N300" s="366" t="str">
        <f t="shared" si="132"/>
        <v>N/A</v>
      </c>
      <c r="O300" s="360" t="str">
        <f>IFERROR( VLOOKUP($D300, 'AM23.Param'!$C$61:$Q$114, COLUMNS('AM23.Param'!$C$60:$J$60), FALSE), "N/A")</f>
        <v>N/A</v>
      </c>
      <c r="P300" s="344" t="str">
        <f t="shared" si="144"/>
        <v>N/A</v>
      </c>
      <c r="Q300" s="361" t="str">
        <f t="shared" si="133"/>
        <v>N/A</v>
      </c>
      <c r="R300" s="356" t="str">
        <f>IFERROR( VLOOKUP($D300, 'AM23.Param'!$C$61:$Q$114, COLUMNS('AM23.Param'!$C$60:$K$60), FALSE), "N/A")</f>
        <v>N/A</v>
      </c>
      <c r="S300" s="344" t="str">
        <f t="shared" si="145"/>
        <v>N/A</v>
      </c>
      <c r="T300" s="366">
        <f t="shared" si="134"/>
        <v>0</v>
      </c>
      <c r="U300" s="360" t="str">
        <f>IFERROR( VLOOKUP($D300, 'AM23.Param'!$C$61:$Q$114, COLUMNS('AM23.Param'!$C$60:$L$60), FALSE), "N/A")</f>
        <v>N/A</v>
      </c>
      <c r="V300" s="344" t="str">
        <f t="shared" si="146"/>
        <v>N/A</v>
      </c>
      <c r="W300" s="361" t="str">
        <f t="shared" si="135"/>
        <v>N/A</v>
      </c>
      <c r="X300" s="356" t="str">
        <f>IFERROR( VLOOKUP($D300, 'AM23.Param'!$C$61:$Q$114, COLUMNS('AM23.Param'!$C$60:$M$60), FALSE), "N/A")</f>
        <v>N/A</v>
      </c>
      <c r="Y300" s="344" t="str">
        <f t="shared" si="147"/>
        <v>N/A</v>
      </c>
      <c r="Z300" s="366">
        <f t="shared" si="136"/>
        <v>0</v>
      </c>
      <c r="AA300" s="360" t="str">
        <f>IFERROR( VLOOKUP($D300, 'AM23.Param'!$C$61:$Q$114, COLUMNS('AM23.Param'!$C$60:$N$60), FALSE), "N/A")</f>
        <v>N/A</v>
      </c>
      <c r="AB300" s="344" t="str">
        <f t="shared" si="148"/>
        <v>N/A</v>
      </c>
      <c r="AC300" s="366" t="str">
        <f t="shared" si="137"/>
        <v>N/A</v>
      </c>
      <c r="AD300" s="360" t="str">
        <f>IFERROR( VLOOKUP($D300, 'AM23.Param'!$C$61:$Q$114, COLUMNS('AM23.Param'!$C$60:$O$60), FALSE), "N/A")</f>
        <v>N/A</v>
      </c>
      <c r="AE300" s="344" t="str">
        <f t="shared" si="149"/>
        <v>N/A</v>
      </c>
      <c r="AF300" s="361" t="str">
        <f t="shared" si="138"/>
        <v>N/A</v>
      </c>
      <c r="AG300" s="356" t="str">
        <f>IFERROR( VLOOKUP($D300, 'AM23.Param'!$C$61:$Q$114, COLUMNS('AM23.Param'!$C$60:$P$60), FALSE), "N/A")</f>
        <v>N/A</v>
      </c>
      <c r="AH300" s="344" t="str">
        <f t="shared" si="150"/>
        <v>N/A</v>
      </c>
      <c r="AI300" s="361" t="str">
        <f t="shared" si="139"/>
        <v>N/A</v>
      </c>
    </row>
    <row r="301" spans="1:35" x14ac:dyDescent="0.2">
      <c r="A301" s="241">
        <f t="shared" si="140"/>
        <v>224</v>
      </c>
      <c r="B301" s="345">
        <f>'AM23.Entity Input'!D241</f>
        <v>0</v>
      </c>
      <c r="C301" s="343">
        <f>'AM23.Entity Input'!F241</f>
        <v>0</v>
      </c>
      <c r="D301" s="343">
        <f>'AM23.Entity Input'!G241</f>
        <v>0</v>
      </c>
      <c r="E301" s="343">
        <f>'AM23.Entity Input'!P241</f>
        <v>0</v>
      </c>
      <c r="F301" s="343">
        <f>'AM23.Entity Input'!AD241</f>
        <v>0</v>
      </c>
      <c r="G301" s="343">
        <f>'AM23.Entity Input'!AN241</f>
        <v>0</v>
      </c>
      <c r="H301" s="353" t="str">
        <f>IFERROR( VLOOKUP($D301, 'AM23.Param'!$C$61:$Q$114, COLUMNS('AM23.Param'!$C$60:$G$60), FALSE), "N/A")</f>
        <v>N/A</v>
      </c>
      <c r="I301" s="360" t="str">
        <f>IFERROR( VLOOKUP($D301, 'AM23.Param'!$C$61:$Q$114, COLUMNS('AM23.Param'!$C$60:$H$60), FALSE), "N/A")</f>
        <v>N/A</v>
      </c>
      <c r="J301" s="344" t="str">
        <f t="shared" si="141"/>
        <v>N/A</v>
      </c>
      <c r="K301" s="361" t="str">
        <f t="shared" si="142"/>
        <v>N/A</v>
      </c>
      <c r="L301" s="356" t="str">
        <f>IFERROR( VLOOKUP($D301, 'AM23.Param'!$C$61:$Q$114, COLUMNS('AM23.Param'!$C$60:$I$60), FALSE), "N/A")</f>
        <v>N/A</v>
      </c>
      <c r="M301" s="344" t="str">
        <f t="shared" si="143"/>
        <v>N/A</v>
      </c>
      <c r="N301" s="366" t="str">
        <f t="shared" si="132"/>
        <v>N/A</v>
      </c>
      <c r="O301" s="360" t="str">
        <f>IFERROR( VLOOKUP($D301, 'AM23.Param'!$C$61:$Q$114, COLUMNS('AM23.Param'!$C$60:$J$60), FALSE), "N/A")</f>
        <v>N/A</v>
      </c>
      <c r="P301" s="344" t="str">
        <f t="shared" si="144"/>
        <v>N/A</v>
      </c>
      <c r="Q301" s="361" t="str">
        <f t="shared" si="133"/>
        <v>N/A</v>
      </c>
      <c r="R301" s="356" t="str">
        <f>IFERROR( VLOOKUP($D301, 'AM23.Param'!$C$61:$Q$114, COLUMNS('AM23.Param'!$C$60:$K$60), FALSE), "N/A")</f>
        <v>N/A</v>
      </c>
      <c r="S301" s="344" t="str">
        <f t="shared" si="145"/>
        <v>N/A</v>
      </c>
      <c r="T301" s="366">
        <f t="shared" si="134"/>
        <v>0</v>
      </c>
      <c r="U301" s="360" t="str">
        <f>IFERROR( VLOOKUP($D301, 'AM23.Param'!$C$61:$Q$114, COLUMNS('AM23.Param'!$C$60:$L$60), FALSE), "N/A")</f>
        <v>N/A</v>
      </c>
      <c r="V301" s="344" t="str">
        <f t="shared" si="146"/>
        <v>N/A</v>
      </c>
      <c r="W301" s="361" t="str">
        <f t="shared" si="135"/>
        <v>N/A</v>
      </c>
      <c r="X301" s="356" t="str">
        <f>IFERROR( VLOOKUP($D301, 'AM23.Param'!$C$61:$Q$114, COLUMNS('AM23.Param'!$C$60:$M$60), FALSE), "N/A")</f>
        <v>N/A</v>
      </c>
      <c r="Y301" s="344" t="str">
        <f t="shared" si="147"/>
        <v>N/A</v>
      </c>
      <c r="Z301" s="366">
        <f t="shared" si="136"/>
        <v>0</v>
      </c>
      <c r="AA301" s="360" t="str">
        <f>IFERROR( VLOOKUP($D301, 'AM23.Param'!$C$61:$Q$114, COLUMNS('AM23.Param'!$C$60:$N$60), FALSE), "N/A")</f>
        <v>N/A</v>
      </c>
      <c r="AB301" s="344" t="str">
        <f t="shared" si="148"/>
        <v>N/A</v>
      </c>
      <c r="AC301" s="366" t="str">
        <f t="shared" si="137"/>
        <v>N/A</v>
      </c>
      <c r="AD301" s="360" t="str">
        <f>IFERROR( VLOOKUP($D301, 'AM23.Param'!$C$61:$Q$114, COLUMNS('AM23.Param'!$C$60:$O$60), FALSE), "N/A")</f>
        <v>N/A</v>
      </c>
      <c r="AE301" s="344" t="str">
        <f t="shared" si="149"/>
        <v>N/A</v>
      </c>
      <c r="AF301" s="361" t="str">
        <f t="shared" si="138"/>
        <v>N/A</v>
      </c>
      <c r="AG301" s="356" t="str">
        <f>IFERROR( VLOOKUP($D301, 'AM23.Param'!$C$61:$Q$114, COLUMNS('AM23.Param'!$C$60:$P$60), FALSE), "N/A")</f>
        <v>N/A</v>
      </c>
      <c r="AH301" s="344" t="str">
        <f t="shared" si="150"/>
        <v>N/A</v>
      </c>
      <c r="AI301" s="361" t="str">
        <f t="shared" si="139"/>
        <v>N/A</v>
      </c>
    </row>
    <row r="302" spans="1:35" x14ac:dyDescent="0.2">
      <c r="A302" s="241">
        <f t="shared" si="140"/>
        <v>225</v>
      </c>
      <c r="B302" s="345">
        <f>'AM23.Entity Input'!D242</f>
        <v>0</v>
      </c>
      <c r="C302" s="343">
        <f>'AM23.Entity Input'!F242</f>
        <v>0</v>
      </c>
      <c r="D302" s="343">
        <f>'AM23.Entity Input'!G242</f>
        <v>0</v>
      </c>
      <c r="E302" s="343">
        <f>'AM23.Entity Input'!P242</f>
        <v>0</v>
      </c>
      <c r="F302" s="343">
        <f>'AM23.Entity Input'!AD242</f>
        <v>0</v>
      </c>
      <c r="G302" s="343">
        <f>'AM23.Entity Input'!AN242</f>
        <v>0</v>
      </c>
      <c r="H302" s="353" t="str">
        <f>IFERROR( VLOOKUP($D302, 'AM23.Param'!$C$61:$Q$114, COLUMNS('AM23.Param'!$C$60:$G$60), FALSE), "N/A")</f>
        <v>N/A</v>
      </c>
      <c r="I302" s="360" t="str">
        <f>IFERROR( VLOOKUP($D302, 'AM23.Param'!$C$61:$Q$114, COLUMNS('AM23.Param'!$C$60:$H$60), FALSE), "N/A")</f>
        <v>N/A</v>
      </c>
      <c r="J302" s="344" t="str">
        <f t="shared" si="141"/>
        <v>N/A</v>
      </c>
      <c r="K302" s="361" t="str">
        <f t="shared" si="142"/>
        <v>N/A</v>
      </c>
      <c r="L302" s="356" t="str">
        <f>IFERROR( VLOOKUP($D302, 'AM23.Param'!$C$61:$Q$114, COLUMNS('AM23.Param'!$C$60:$I$60), FALSE), "N/A")</f>
        <v>N/A</v>
      </c>
      <c r="M302" s="344" t="str">
        <f t="shared" si="143"/>
        <v>N/A</v>
      </c>
      <c r="N302" s="366" t="str">
        <f t="shared" si="132"/>
        <v>N/A</v>
      </c>
      <c r="O302" s="360" t="str">
        <f>IFERROR( VLOOKUP($D302, 'AM23.Param'!$C$61:$Q$114, COLUMNS('AM23.Param'!$C$60:$J$60), FALSE), "N/A")</f>
        <v>N/A</v>
      </c>
      <c r="P302" s="344" t="str">
        <f t="shared" si="144"/>
        <v>N/A</v>
      </c>
      <c r="Q302" s="361" t="str">
        <f t="shared" si="133"/>
        <v>N/A</v>
      </c>
      <c r="R302" s="356" t="str">
        <f>IFERROR( VLOOKUP($D302, 'AM23.Param'!$C$61:$Q$114, COLUMNS('AM23.Param'!$C$60:$K$60), FALSE), "N/A")</f>
        <v>N/A</v>
      </c>
      <c r="S302" s="344" t="str">
        <f t="shared" si="145"/>
        <v>N/A</v>
      </c>
      <c r="T302" s="366">
        <f t="shared" si="134"/>
        <v>0</v>
      </c>
      <c r="U302" s="360" t="str">
        <f>IFERROR( VLOOKUP($D302, 'AM23.Param'!$C$61:$Q$114, COLUMNS('AM23.Param'!$C$60:$L$60), FALSE), "N/A")</f>
        <v>N/A</v>
      </c>
      <c r="V302" s="344" t="str">
        <f t="shared" si="146"/>
        <v>N/A</v>
      </c>
      <c r="W302" s="361" t="str">
        <f t="shared" si="135"/>
        <v>N/A</v>
      </c>
      <c r="X302" s="356" t="str">
        <f>IFERROR( VLOOKUP($D302, 'AM23.Param'!$C$61:$Q$114, COLUMNS('AM23.Param'!$C$60:$M$60), FALSE), "N/A")</f>
        <v>N/A</v>
      </c>
      <c r="Y302" s="344" t="str">
        <f t="shared" si="147"/>
        <v>N/A</v>
      </c>
      <c r="Z302" s="366">
        <f t="shared" si="136"/>
        <v>0</v>
      </c>
      <c r="AA302" s="360" t="str">
        <f>IFERROR( VLOOKUP($D302, 'AM23.Param'!$C$61:$Q$114, COLUMNS('AM23.Param'!$C$60:$N$60), FALSE), "N/A")</f>
        <v>N/A</v>
      </c>
      <c r="AB302" s="344" t="str">
        <f t="shared" si="148"/>
        <v>N/A</v>
      </c>
      <c r="AC302" s="366" t="str">
        <f t="shared" si="137"/>
        <v>N/A</v>
      </c>
      <c r="AD302" s="360" t="str">
        <f>IFERROR( VLOOKUP($D302, 'AM23.Param'!$C$61:$Q$114, COLUMNS('AM23.Param'!$C$60:$O$60), FALSE), "N/A")</f>
        <v>N/A</v>
      </c>
      <c r="AE302" s="344" t="str">
        <f t="shared" si="149"/>
        <v>N/A</v>
      </c>
      <c r="AF302" s="361" t="str">
        <f t="shared" si="138"/>
        <v>N/A</v>
      </c>
      <c r="AG302" s="356" t="str">
        <f>IFERROR( VLOOKUP($D302, 'AM23.Param'!$C$61:$Q$114, COLUMNS('AM23.Param'!$C$60:$P$60), FALSE), "N/A")</f>
        <v>N/A</v>
      </c>
      <c r="AH302" s="344" t="str">
        <f t="shared" si="150"/>
        <v>N/A</v>
      </c>
      <c r="AI302" s="361" t="str">
        <f t="shared" si="139"/>
        <v>N/A</v>
      </c>
    </row>
    <row r="303" spans="1:35" x14ac:dyDescent="0.2">
      <c r="A303" s="241">
        <f t="shared" si="140"/>
        <v>226</v>
      </c>
      <c r="B303" s="345">
        <f>'AM23.Entity Input'!D243</f>
        <v>0</v>
      </c>
      <c r="C303" s="343">
        <f>'AM23.Entity Input'!F243</f>
        <v>0</v>
      </c>
      <c r="D303" s="343">
        <f>'AM23.Entity Input'!G243</f>
        <v>0</v>
      </c>
      <c r="E303" s="343">
        <f>'AM23.Entity Input'!P243</f>
        <v>0</v>
      </c>
      <c r="F303" s="343">
        <f>'AM23.Entity Input'!AD243</f>
        <v>0</v>
      </c>
      <c r="G303" s="343">
        <f>'AM23.Entity Input'!AN243</f>
        <v>0</v>
      </c>
      <c r="H303" s="353" t="str">
        <f>IFERROR( VLOOKUP($D303, 'AM23.Param'!$C$61:$Q$114, COLUMNS('AM23.Param'!$C$60:$G$60), FALSE), "N/A")</f>
        <v>N/A</v>
      </c>
      <c r="I303" s="360" t="str">
        <f>IFERROR( VLOOKUP($D303, 'AM23.Param'!$C$61:$Q$114, COLUMNS('AM23.Param'!$C$60:$H$60), FALSE), "N/A")</f>
        <v>N/A</v>
      </c>
      <c r="J303" s="344" t="str">
        <f t="shared" si="141"/>
        <v>N/A</v>
      </c>
      <c r="K303" s="361" t="str">
        <f t="shared" si="142"/>
        <v>N/A</v>
      </c>
      <c r="L303" s="356" t="str">
        <f>IFERROR( VLOOKUP($D303, 'AM23.Param'!$C$61:$Q$114, COLUMNS('AM23.Param'!$C$60:$I$60), FALSE), "N/A")</f>
        <v>N/A</v>
      </c>
      <c r="M303" s="344" t="str">
        <f t="shared" si="143"/>
        <v>N/A</v>
      </c>
      <c r="N303" s="366" t="str">
        <f t="shared" si="132"/>
        <v>N/A</v>
      </c>
      <c r="O303" s="360" t="str">
        <f>IFERROR( VLOOKUP($D303, 'AM23.Param'!$C$61:$Q$114, COLUMNS('AM23.Param'!$C$60:$J$60), FALSE), "N/A")</f>
        <v>N/A</v>
      </c>
      <c r="P303" s="344" t="str">
        <f t="shared" si="144"/>
        <v>N/A</v>
      </c>
      <c r="Q303" s="361" t="str">
        <f t="shared" si="133"/>
        <v>N/A</v>
      </c>
      <c r="R303" s="356" t="str">
        <f>IFERROR( VLOOKUP($D303, 'AM23.Param'!$C$61:$Q$114, COLUMNS('AM23.Param'!$C$60:$K$60), FALSE), "N/A")</f>
        <v>N/A</v>
      </c>
      <c r="S303" s="344" t="str">
        <f t="shared" si="145"/>
        <v>N/A</v>
      </c>
      <c r="T303" s="366">
        <f t="shared" si="134"/>
        <v>0</v>
      </c>
      <c r="U303" s="360" t="str">
        <f>IFERROR( VLOOKUP($D303, 'AM23.Param'!$C$61:$Q$114, COLUMNS('AM23.Param'!$C$60:$L$60), FALSE), "N/A")</f>
        <v>N/A</v>
      </c>
      <c r="V303" s="344" t="str">
        <f t="shared" si="146"/>
        <v>N/A</v>
      </c>
      <c r="W303" s="361" t="str">
        <f t="shared" si="135"/>
        <v>N/A</v>
      </c>
      <c r="X303" s="356" t="str">
        <f>IFERROR( VLOOKUP($D303, 'AM23.Param'!$C$61:$Q$114, COLUMNS('AM23.Param'!$C$60:$M$60), FALSE), "N/A")</f>
        <v>N/A</v>
      </c>
      <c r="Y303" s="344" t="str">
        <f t="shared" si="147"/>
        <v>N/A</v>
      </c>
      <c r="Z303" s="366">
        <f t="shared" si="136"/>
        <v>0</v>
      </c>
      <c r="AA303" s="360" t="str">
        <f>IFERROR( VLOOKUP($D303, 'AM23.Param'!$C$61:$Q$114, COLUMNS('AM23.Param'!$C$60:$N$60), FALSE), "N/A")</f>
        <v>N/A</v>
      </c>
      <c r="AB303" s="344" t="str">
        <f t="shared" si="148"/>
        <v>N/A</v>
      </c>
      <c r="AC303" s="366" t="str">
        <f t="shared" si="137"/>
        <v>N/A</v>
      </c>
      <c r="AD303" s="360" t="str">
        <f>IFERROR( VLOOKUP($D303, 'AM23.Param'!$C$61:$Q$114, COLUMNS('AM23.Param'!$C$60:$O$60), FALSE), "N/A")</f>
        <v>N/A</v>
      </c>
      <c r="AE303" s="344" t="str">
        <f t="shared" si="149"/>
        <v>N/A</v>
      </c>
      <c r="AF303" s="361" t="str">
        <f t="shared" si="138"/>
        <v>N/A</v>
      </c>
      <c r="AG303" s="356" t="str">
        <f>IFERROR( VLOOKUP($D303, 'AM23.Param'!$C$61:$Q$114, COLUMNS('AM23.Param'!$C$60:$P$60), FALSE), "N/A")</f>
        <v>N/A</v>
      </c>
      <c r="AH303" s="344" t="str">
        <f t="shared" si="150"/>
        <v>N/A</v>
      </c>
      <c r="AI303" s="361" t="str">
        <f t="shared" si="139"/>
        <v>N/A</v>
      </c>
    </row>
    <row r="304" spans="1:35" x14ac:dyDescent="0.2">
      <c r="A304" s="241">
        <f t="shared" si="140"/>
        <v>227</v>
      </c>
      <c r="B304" s="345">
        <f>'AM23.Entity Input'!D244</f>
        <v>0</v>
      </c>
      <c r="C304" s="343">
        <f>'AM23.Entity Input'!F244</f>
        <v>0</v>
      </c>
      <c r="D304" s="343">
        <f>'AM23.Entity Input'!G244</f>
        <v>0</v>
      </c>
      <c r="E304" s="343">
        <f>'AM23.Entity Input'!P244</f>
        <v>0</v>
      </c>
      <c r="F304" s="343">
        <f>'AM23.Entity Input'!AD244</f>
        <v>0</v>
      </c>
      <c r="G304" s="343">
        <f>'AM23.Entity Input'!AN244</f>
        <v>0</v>
      </c>
      <c r="H304" s="353" t="str">
        <f>IFERROR( VLOOKUP($D304, 'AM23.Param'!$C$61:$Q$114, COLUMNS('AM23.Param'!$C$60:$G$60), FALSE), "N/A")</f>
        <v>N/A</v>
      </c>
      <c r="I304" s="360" t="str">
        <f>IFERROR( VLOOKUP($D304, 'AM23.Param'!$C$61:$Q$114, COLUMNS('AM23.Param'!$C$60:$H$60), FALSE), "N/A")</f>
        <v>N/A</v>
      </c>
      <c r="J304" s="344" t="str">
        <f t="shared" si="141"/>
        <v>N/A</v>
      </c>
      <c r="K304" s="361" t="str">
        <f t="shared" si="142"/>
        <v>N/A</v>
      </c>
      <c r="L304" s="356" t="str">
        <f>IFERROR( VLOOKUP($D304, 'AM23.Param'!$C$61:$Q$114, COLUMNS('AM23.Param'!$C$60:$I$60), FALSE), "N/A")</f>
        <v>N/A</v>
      </c>
      <c r="M304" s="344" t="str">
        <f t="shared" si="143"/>
        <v>N/A</v>
      </c>
      <c r="N304" s="366" t="str">
        <f t="shared" si="132"/>
        <v>N/A</v>
      </c>
      <c r="O304" s="360" t="str">
        <f>IFERROR( VLOOKUP($D304, 'AM23.Param'!$C$61:$Q$114, COLUMNS('AM23.Param'!$C$60:$J$60), FALSE), "N/A")</f>
        <v>N/A</v>
      </c>
      <c r="P304" s="344" t="str">
        <f t="shared" si="144"/>
        <v>N/A</v>
      </c>
      <c r="Q304" s="361" t="str">
        <f t="shared" si="133"/>
        <v>N/A</v>
      </c>
      <c r="R304" s="356" t="str">
        <f>IFERROR( VLOOKUP($D304, 'AM23.Param'!$C$61:$Q$114, COLUMNS('AM23.Param'!$C$60:$K$60), FALSE), "N/A")</f>
        <v>N/A</v>
      </c>
      <c r="S304" s="344" t="str">
        <f t="shared" si="145"/>
        <v>N/A</v>
      </c>
      <c r="T304" s="366">
        <f t="shared" si="134"/>
        <v>0</v>
      </c>
      <c r="U304" s="360" t="str">
        <f>IFERROR( VLOOKUP($D304, 'AM23.Param'!$C$61:$Q$114, COLUMNS('AM23.Param'!$C$60:$L$60), FALSE), "N/A")</f>
        <v>N/A</v>
      </c>
      <c r="V304" s="344" t="str">
        <f t="shared" si="146"/>
        <v>N/A</v>
      </c>
      <c r="W304" s="361" t="str">
        <f t="shared" si="135"/>
        <v>N/A</v>
      </c>
      <c r="X304" s="356" t="str">
        <f>IFERROR( VLOOKUP($D304, 'AM23.Param'!$C$61:$Q$114, COLUMNS('AM23.Param'!$C$60:$M$60), FALSE), "N/A")</f>
        <v>N/A</v>
      </c>
      <c r="Y304" s="344" t="str">
        <f t="shared" si="147"/>
        <v>N/A</v>
      </c>
      <c r="Z304" s="366">
        <f t="shared" si="136"/>
        <v>0</v>
      </c>
      <c r="AA304" s="360" t="str">
        <f>IFERROR( VLOOKUP($D304, 'AM23.Param'!$C$61:$Q$114, COLUMNS('AM23.Param'!$C$60:$N$60), FALSE), "N/A")</f>
        <v>N/A</v>
      </c>
      <c r="AB304" s="344" t="str">
        <f t="shared" si="148"/>
        <v>N/A</v>
      </c>
      <c r="AC304" s="366" t="str">
        <f t="shared" si="137"/>
        <v>N/A</v>
      </c>
      <c r="AD304" s="360" t="str">
        <f>IFERROR( VLOOKUP($D304, 'AM23.Param'!$C$61:$Q$114, COLUMNS('AM23.Param'!$C$60:$O$60), FALSE), "N/A")</f>
        <v>N/A</v>
      </c>
      <c r="AE304" s="344" t="str">
        <f t="shared" si="149"/>
        <v>N/A</v>
      </c>
      <c r="AF304" s="361" t="str">
        <f t="shared" si="138"/>
        <v>N/A</v>
      </c>
      <c r="AG304" s="356" t="str">
        <f>IFERROR( VLOOKUP($D304, 'AM23.Param'!$C$61:$Q$114, COLUMNS('AM23.Param'!$C$60:$P$60), FALSE), "N/A")</f>
        <v>N/A</v>
      </c>
      <c r="AH304" s="344" t="str">
        <f t="shared" si="150"/>
        <v>N/A</v>
      </c>
      <c r="AI304" s="361" t="str">
        <f t="shared" si="139"/>
        <v>N/A</v>
      </c>
    </row>
    <row r="305" spans="1:35" x14ac:dyDescent="0.2">
      <c r="A305" s="241">
        <f t="shared" si="140"/>
        <v>228</v>
      </c>
      <c r="B305" s="345">
        <f>'AM23.Entity Input'!D245</f>
        <v>0</v>
      </c>
      <c r="C305" s="343">
        <f>'AM23.Entity Input'!F245</f>
        <v>0</v>
      </c>
      <c r="D305" s="343">
        <f>'AM23.Entity Input'!G245</f>
        <v>0</v>
      </c>
      <c r="E305" s="343">
        <f>'AM23.Entity Input'!P245</f>
        <v>0</v>
      </c>
      <c r="F305" s="343">
        <f>'AM23.Entity Input'!AD245</f>
        <v>0</v>
      </c>
      <c r="G305" s="343">
        <f>'AM23.Entity Input'!AN245</f>
        <v>0</v>
      </c>
      <c r="H305" s="353" t="str">
        <f>IFERROR( VLOOKUP($D305, 'AM23.Param'!$C$61:$Q$114, COLUMNS('AM23.Param'!$C$60:$G$60), FALSE), "N/A")</f>
        <v>N/A</v>
      </c>
      <c r="I305" s="360" t="str">
        <f>IFERROR( VLOOKUP($D305, 'AM23.Param'!$C$61:$Q$114, COLUMNS('AM23.Param'!$C$60:$H$60), FALSE), "N/A")</f>
        <v>N/A</v>
      </c>
      <c r="J305" s="344" t="str">
        <f t="shared" si="141"/>
        <v>N/A</v>
      </c>
      <c r="K305" s="361" t="str">
        <f t="shared" si="142"/>
        <v>N/A</v>
      </c>
      <c r="L305" s="356" t="str">
        <f>IFERROR( VLOOKUP($D305, 'AM23.Param'!$C$61:$Q$114, COLUMNS('AM23.Param'!$C$60:$I$60), FALSE), "N/A")</f>
        <v>N/A</v>
      </c>
      <c r="M305" s="344" t="str">
        <f t="shared" si="143"/>
        <v>N/A</v>
      </c>
      <c r="N305" s="366" t="str">
        <f t="shared" si="132"/>
        <v>N/A</v>
      </c>
      <c r="O305" s="360" t="str">
        <f>IFERROR( VLOOKUP($D305, 'AM23.Param'!$C$61:$Q$114, COLUMNS('AM23.Param'!$C$60:$J$60), FALSE), "N/A")</f>
        <v>N/A</v>
      </c>
      <c r="P305" s="344" t="str">
        <f t="shared" si="144"/>
        <v>N/A</v>
      </c>
      <c r="Q305" s="361" t="str">
        <f t="shared" si="133"/>
        <v>N/A</v>
      </c>
      <c r="R305" s="356" t="str">
        <f>IFERROR( VLOOKUP($D305, 'AM23.Param'!$C$61:$Q$114, COLUMNS('AM23.Param'!$C$60:$K$60), FALSE), "N/A")</f>
        <v>N/A</v>
      </c>
      <c r="S305" s="344" t="str">
        <f t="shared" si="145"/>
        <v>N/A</v>
      </c>
      <c r="T305" s="366">
        <f t="shared" si="134"/>
        <v>0</v>
      </c>
      <c r="U305" s="360" t="str">
        <f>IFERROR( VLOOKUP($D305, 'AM23.Param'!$C$61:$Q$114, COLUMNS('AM23.Param'!$C$60:$L$60), FALSE), "N/A")</f>
        <v>N/A</v>
      </c>
      <c r="V305" s="344" t="str">
        <f t="shared" si="146"/>
        <v>N/A</v>
      </c>
      <c r="W305" s="361" t="str">
        <f t="shared" si="135"/>
        <v>N/A</v>
      </c>
      <c r="X305" s="356" t="str">
        <f>IFERROR( VLOOKUP($D305, 'AM23.Param'!$C$61:$Q$114, COLUMNS('AM23.Param'!$C$60:$M$60), FALSE), "N/A")</f>
        <v>N/A</v>
      </c>
      <c r="Y305" s="344" t="str">
        <f t="shared" si="147"/>
        <v>N/A</v>
      </c>
      <c r="Z305" s="366">
        <f t="shared" si="136"/>
        <v>0</v>
      </c>
      <c r="AA305" s="360" t="str">
        <f>IFERROR( VLOOKUP($D305, 'AM23.Param'!$C$61:$Q$114, COLUMNS('AM23.Param'!$C$60:$N$60), FALSE), "N/A")</f>
        <v>N/A</v>
      </c>
      <c r="AB305" s="344" t="str">
        <f t="shared" si="148"/>
        <v>N/A</v>
      </c>
      <c r="AC305" s="366" t="str">
        <f t="shared" si="137"/>
        <v>N/A</v>
      </c>
      <c r="AD305" s="360" t="str">
        <f>IFERROR( VLOOKUP($D305, 'AM23.Param'!$C$61:$Q$114, COLUMNS('AM23.Param'!$C$60:$O$60), FALSE), "N/A")</f>
        <v>N/A</v>
      </c>
      <c r="AE305" s="344" t="str">
        <f t="shared" si="149"/>
        <v>N/A</v>
      </c>
      <c r="AF305" s="361" t="str">
        <f t="shared" si="138"/>
        <v>N/A</v>
      </c>
      <c r="AG305" s="356" t="str">
        <f>IFERROR( VLOOKUP($D305, 'AM23.Param'!$C$61:$Q$114, COLUMNS('AM23.Param'!$C$60:$P$60), FALSE), "N/A")</f>
        <v>N/A</v>
      </c>
      <c r="AH305" s="344" t="str">
        <f t="shared" si="150"/>
        <v>N/A</v>
      </c>
      <c r="AI305" s="361" t="str">
        <f t="shared" si="139"/>
        <v>N/A</v>
      </c>
    </row>
    <row r="306" spans="1:35" x14ac:dyDescent="0.2">
      <c r="A306" s="241">
        <f t="shared" si="140"/>
        <v>229</v>
      </c>
      <c r="B306" s="345">
        <f>'AM23.Entity Input'!D246</f>
        <v>0</v>
      </c>
      <c r="C306" s="343">
        <f>'AM23.Entity Input'!F246</f>
        <v>0</v>
      </c>
      <c r="D306" s="343">
        <f>'AM23.Entity Input'!G246</f>
        <v>0</v>
      </c>
      <c r="E306" s="343">
        <f>'AM23.Entity Input'!P246</f>
        <v>0</v>
      </c>
      <c r="F306" s="343">
        <f>'AM23.Entity Input'!AD246</f>
        <v>0</v>
      </c>
      <c r="G306" s="343">
        <f>'AM23.Entity Input'!AN246</f>
        <v>0</v>
      </c>
      <c r="H306" s="353" t="str">
        <f>IFERROR( VLOOKUP($D306, 'AM23.Param'!$C$61:$Q$114, COLUMNS('AM23.Param'!$C$60:$G$60), FALSE), "N/A")</f>
        <v>N/A</v>
      </c>
      <c r="I306" s="360" t="str">
        <f>IFERROR( VLOOKUP($D306, 'AM23.Param'!$C$61:$Q$114, COLUMNS('AM23.Param'!$C$60:$H$60), FALSE), "N/A")</f>
        <v>N/A</v>
      </c>
      <c r="J306" s="344" t="str">
        <f t="shared" si="141"/>
        <v>N/A</v>
      </c>
      <c r="K306" s="361" t="str">
        <f t="shared" si="142"/>
        <v>N/A</v>
      </c>
      <c r="L306" s="356" t="str">
        <f>IFERROR( VLOOKUP($D306, 'AM23.Param'!$C$61:$Q$114, COLUMNS('AM23.Param'!$C$60:$I$60), FALSE), "N/A")</f>
        <v>N/A</v>
      </c>
      <c r="M306" s="344" t="str">
        <f t="shared" si="143"/>
        <v>N/A</v>
      </c>
      <c r="N306" s="366" t="str">
        <f t="shared" si="132"/>
        <v>N/A</v>
      </c>
      <c r="O306" s="360" t="str">
        <f>IFERROR( VLOOKUP($D306, 'AM23.Param'!$C$61:$Q$114, COLUMNS('AM23.Param'!$C$60:$J$60), FALSE), "N/A")</f>
        <v>N/A</v>
      </c>
      <c r="P306" s="344" t="str">
        <f t="shared" si="144"/>
        <v>N/A</v>
      </c>
      <c r="Q306" s="361" t="str">
        <f t="shared" si="133"/>
        <v>N/A</v>
      </c>
      <c r="R306" s="356" t="str">
        <f>IFERROR( VLOOKUP($D306, 'AM23.Param'!$C$61:$Q$114, COLUMNS('AM23.Param'!$C$60:$K$60), FALSE), "N/A")</f>
        <v>N/A</v>
      </c>
      <c r="S306" s="344" t="str">
        <f t="shared" si="145"/>
        <v>N/A</v>
      </c>
      <c r="T306" s="366">
        <f t="shared" si="134"/>
        <v>0</v>
      </c>
      <c r="U306" s="360" t="str">
        <f>IFERROR( VLOOKUP($D306, 'AM23.Param'!$C$61:$Q$114, COLUMNS('AM23.Param'!$C$60:$L$60), FALSE), "N/A")</f>
        <v>N/A</v>
      </c>
      <c r="V306" s="344" t="str">
        <f t="shared" si="146"/>
        <v>N/A</v>
      </c>
      <c r="W306" s="361" t="str">
        <f t="shared" si="135"/>
        <v>N/A</v>
      </c>
      <c r="X306" s="356" t="str">
        <f>IFERROR( VLOOKUP($D306, 'AM23.Param'!$C$61:$Q$114, COLUMNS('AM23.Param'!$C$60:$M$60), FALSE), "N/A")</f>
        <v>N/A</v>
      </c>
      <c r="Y306" s="344" t="str">
        <f t="shared" si="147"/>
        <v>N/A</v>
      </c>
      <c r="Z306" s="366">
        <f t="shared" si="136"/>
        <v>0</v>
      </c>
      <c r="AA306" s="360" t="str">
        <f>IFERROR( VLOOKUP($D306, 'AM23.Param'!$C$61:$Q$114, COLUMNS('AM23.Param'!$C$60:$N$60), FALSE), "N/A")</f>
        <v>N/A</v>
      </c>
      <c r="AB306" s="344" t="str">
        <f t="shared" si="148"/>
        <v>N/A</v>
      </c>
      <c r="AC306" s="366" t="str">
        <f t="shared" si="137"/>
        <v>N/A</v>
      </c>
      <c r="AD306" s="360" t="str">
        <f>IFERROR( VLOOKUP($D306, 'AM23.Param'!$C$61:$Q$114, COLUMNS('AM23.Param'!$C$60:$O$60), FALSE), "N/A")</f>
        <v>N/A</v>
      </c>
      <c r="AE306" s="344" t="str">
        <f t="shared" si="149"/>
        <v>N/A</v>
      </c>
      <c r="AF306" s="361" t="str">
        <f t="shared" si="138"/>
        <v>N/A</v>
      </c>
      <c r="AG306" s="356" t="str">
        <f>IFERROR( VLOOKUP($D306, 'AM23.Param'!$C$61:$Q$114, COLUMNS('AM23.Param'!$C$60:$P$60), FALSE), "N/A")</f>
        <v>N/A</v>
      </c>
      <c r="AH306" s="344" t="str">
        <f t="shared" si="150"/>
        <v>N/A</v>
      </c>
      <c r="AI306" s="361" t="str">
        <f t="shared" si="139"/>
        <v>N/A</v>
      </c>
    </row>
    <row r="307" spans="1:35" x14ac:dyDescent="0.2">
      <c r="A307" s="241">
        <f t="shared" si="140"/>
        <v>230</v>
      </c>
      <c r="B307" s="345">
        <f>'AM23.Entity Input'!D247</f>
        <v>0</v>
      </c>
      <c r="C307" s="343">
        <f>'AM23.Entity Input'!F247</f>
        <v>0</v>
      </c>
      <c r="D307" s="343">
        <f>'AM23.Entity Input'!G247</f>
        <v>0</v>
      </c>
      <c r="E307" s="343">
        <f>'AM23.Entity Input'!P247</f>
        <v>0</v>
      </c>
      <c r="F307" s="343">
        <f>'AM23.Entity Input'!AD247</f>
        <v>0</v>
      </c>
      <c r="G307" s="343">
        <f>'AM23.Entity Input'!AN247</f>
        <v>0</v>
      </c>
      <c r="H307" s="353" t="str">
        <f>IFERROR( VLOOKUP($D307, 'AM23.Param'!$C$61:$Q$114, COLUMNS('AM23.Param'!$C$60:$G$60), FALSE), "N/A")</f>
        <v>N/A</v>
      </c>
      <c r="I307" s="360" t="str">
        <f>IFERROR( VLOOKUP($D307, 'AM23.Param'!$C$61:$Q$114, COLUMNS('AM23.Param'!$C$60:$H$60), FALSE), "N/A")</f>
        <v>N/A</v>
      </c>
      <c r="J307" s="344" t="str">
        <f t="shared" si="141"/>
        <v>N/A</v>
      </c>
      <c r="K307" s="361" t="str">
        <f t="shared" si="142"/>
        <v>N/A</v>
      </c>
      <c r="L307" s="356" t="str">
        <f>IFERROR( VLOOKUP($D307, 'AM23.Param'!$C$61:$Q$114, COLUMNS('AM23.Param'!$C$60:$I$60), FALSE), "N/A")</f>
        <v>N/A</v>
      </c>
      <c r="M307" s="344" t="str">
        <f t="shared" si="143"/>
        <v>N/A</v>
      </c>
      <c r="N307" s="366" t="str">
        <f t="shared" si="132"/>
        <v>N/A</v>
      </c>
      <c r="O307" s="360" t="str">
        <f>IFERROR( VLOOKUP($D307, 'AM23.Param'!$C$61:$Q$114, COLUMNS('AM23.Param'!$C$60:$J$60), FALSE), "N/A")</f>
        <v>N/A</v>
      </c>
      <c r="P307" s="344" t="str">
        <f t="shared" si="144"/>
        <v>N/A</v>
      </c>
      <c r="Q307" s="361" t="str">
        <f t="shared" si="133"/>
        <v>N/A</v>
      </c>
      <c r="R307" s="356" t="str">
        <f>IFERROR( VLOOKUP($D307, 'AM23.Param'!$C$61:$Q$114, COLUMNS('AM23.Param'!$C$60:$K$60), FALSE), "N/A")</f>
        <v>N/A</v>
      </c>
      <c r="S307" s="344" t="str">
        <f t="shared" si="145"/>
        <v>N/A</v>
      </c>
      <c r="T307" s="366">
        <f t="shared" si="134"/>
        <v>0</v>
      </c>
      <c r="U307" s="360" t="str">
        <f>IFERROR( VLOOKUP($D307, 'AM23.Param'!$C$61:$Q$114, COLUMNS('AM23.Param'!$C$60:$L$60), FALSE), "N/A")</f>
        <v>N/A</v>
      </c>
      <c r="V307" s="344" t="str">
        <f t="shared" si="146"/>
        <v>N/A</v>
      </c>
      <c r="W307" s="361" t="str">
        <f t="shared" si="135"/>
        <v>N/A</v>
      </c>
      <c r="X307" s="356" t="str">
        <f>IFERROR( VLOOKUP($D307, 'AM23.Param'!$C$61:$Q$114, COLUMNS('AM23.Param'!$C$60:$M$60), FALSE), "N/A")</f>
        <v>N/A</v>
      </c>
      <c r="Y307" s="344" t="str">
        <f t="shared" si="147"/>
        <v>N/A</v>
      </c>
      <c r="Z307" s="366">
        <f t="shared" si="136"/>
        <v>0</v>
      </c>
      <c r="AA307" s="360" t="str">
        <f>IFERROR( VLOOKUP($D307, 'AM23.Param'!$C$61:$Q$114, COLUMNS('AM23.Param'!$C$60:$N$60), FALSE), "N/A")</f>
        <v>N/A</v>
      </c>
      <c r="AB307" s="344" t="str">
        <f t="shared" si="148"/>
        <v>N/A</v>
      </c>
      <c r="AC307" s="366" t="str">
        <f t="shared" si="137"/>
        <v>N/A</v>
      </c>
      <c r="AD307" s="360" t="str">
        <f>IFERROR( VLOOKUP($D307, 'AM23.Param'!$C$61:$Q$114, COLUMNS('AM23.Param'!$C$60:$O$60), FALSE), "N/A")</f>
        <v>N/A</v>
      </c>
      <c r="AE307" s="344" t="str">
        <f t="shared" si="149"/>
        <v>N/A</v>
      </c>
      <c r="AF307" s="361" t="str">
        <f t="shared" si="138"/>
        <v>N/A</v>
      </c>
      <c r="AG307" s="356" t="str">
        <f>IFERROR( VLOOKUP($D307, 'AM23.Param'!$C$61:$Q$114, COLUMNS('AM23.Param'!$C$60:$P$60), FALSE), "N/A")</f>
        <v>N/A</v>
      </c>
      <c r="AH307" s="344" t="str">
        <f t="shared" si="150"/>
        <v>N/A</v>
      </c>
      <c r="AI307" s="361" t="str">
        <f t="shared" si="139"/>
        <v>N/A</v>
      </c>
    </row>
    <row r="308" spans="1:35" x14ac:dyDescent="0.2">
      <c r="A308" s="241">
        <f t="shared" si="140"/>
        <v>231</v>
      </c>
      <c r="B308" s="345">
        <f>'AM23.Entity Input'!D248</f>
        <v>0</v>
      </c>
      <c r="C308" s="343">
        <f>'AM23.Entity Input'!F248</f>
        <v>0</v>
      </c>
      <c r="D308" s="343">
        <f>'AM23.Entity Input'!G248</f>
        <v>0</v>
      </c>
      <c r="E308" s="343">
        <f>'AM23.Entity Input'!P248</f>
        <v>0</v>
      </c>
      <c r="F308" s="343">
        <f>'AM23.Entity Input'!AD248</f>
        <v>0</v>
      </c>
      <c r="G308" s="343">
        <f>'AM23.Entity Input'!AN248</f>
        <v>0</v>
      </c>
      <c r="H308" s="353" t="str">
        <f>IFERROR( VLOOKUP($D308, 'AM23.Param'!$C$61:$Q$114, COLUMNS('AM23.Param'!$C$60:$G$60), FALSE), "N/A")</f>
        <v>N/A</v>
      </c>
      <c r="I308" s="360" t="str">
        <f>IFERROR( VLOOKUP($D308, 'AM23.Param'!$C$61:$Q$114, COLUMNS('AM23.Param'!$C$60:$H$60), FALSE), "N/A")</f>
        <v>N/A</v>
      </c>
      <c r="J308" s="344" t="str">
        <f t="shared" si="141"/>
        <v>N/A</v>
      </c>
      <c r="K308" s="361" t="str">
        <f t="shared" si="142"/>
        <v>N/A</v>
      </c>
      <c r="L308" s="356" t="str">
        <f>IFERROR( VLOOKUP($D308, 'AM23.Param'!$C$61:$Q$114, COLUMNS('AM23.Param'!$C$60:$I$60), FALSE), "N/A")</f>
        <v>N/A</v>
      </c>
      <c r="M308" s="344" t="str">
        <f t="shared" si="143"/>
        <v>N/A</v>
      </c>
      <c r="N308" s="366" t="str">
        <f t="shared" si="132"/>
        <v>N/A</v>
      </c>
      <c r="O308" s="360" t="str">
        <f>IFERROR( VLOOKUP($D308, 'AM23.Param'!$C$61:$Q$114, COLUMNS('AM23.Param'!$C$60:$J$60), FALSE), "N/A")</f>
        <v>N/A</v>
      </c>
      <c r="P308" s="344" t="str">
        <f t="shared" si="144"/>
        <v>N/A</v>
      </c>
      <c r="Q308" s="361" t="str">
        <f t="shared" si="133"/>
        <v>N/A</v>
      </c>
      <c r="R308" s="356" t="str">
        <f>IFERROR( VLOOKUP($D308, 'AM23.Param'!$C$61:$Q$114, COLUMNS('AM23.Param'!$C$60:$K$60), FALSE), "N/A")</f>
        <v>N/A</v>
      </c>
      <c r="S308" s="344" t="str">
        <f t="shared" si="145"/>
        <v>N/A</v>
      </c>
      <c r="T308" s="366">
        <f t="shared" si="134"/>
        <v>0</v>
      </c>
      <c r="U308" s="360" t="str">
        <f>IFERROR( VLOOKUP($D308, 'AM23.Param'!$C$61:$Q$114, COLUMNS('AM23.Param'!$C$60:$L$60), FALSE), "N/A")</f>
        <v>N/A</v>
      </c>
      <c r="V308" s="344" t="str">
        <f t="shared" si="146"/>
        <v>N/A</v>
      </c>
      <c r="W308" s="361" t="str">
        <f t="shared" si="135"/>
        <v>N/A</v>
      </c>
      <c r="X308" s="356" t="str">
        <f>IFERROR( VLOOKUP($D308, 'AM23.Param'!$C$61:$Q$114, COLUMNS('AM23.Param'!$C$60:$M$60), FALSE), "N/A")</f>
        <v>N/A</v>
      </c>
      <c r="Y308" s="344" t="str">
        <f t="shared" si="147"/>
        <v>N/A</v>
      </c>
      <c r="Z308" s="366">
        <f t="shared" si="136"/>
        <v>0</v>
      </c>
      <c r="AA308" s="360" t="str">
        <f>IFERROR( VLOOKUP($D308, 'AM23.Param'!$C$61:$Q$114, COLUMNS('AM23.Param'!$C$60:$N$60), FALSE), "N/A")</f>
        <v>N/A</v>
      </c>
      <c r="AB308" s="344" t="str">
        <f t="shared" si="148"/>
        <v>N/A</v>
      </c>
      <c r="AC308" s="366" t="str">
        <f t="shared" si="137"/>
        <v>N/A</v>
      </c>
      <c r="AD308" s="360" t="str">
        <f>IFERROR( VLOOKUP($D308, 'AM23.Param'!$C$61:$Q$114, COLUMNS('AM23.Param'!$C$60:$O$60), FALSE), "N/A")</f>
        <v>N/A</v>
      </c>
      <c r="AE308" s="344" t="str">
        <f t="shared" si="149"/>
        <v>N/A</v>
      </c>
      <c r="AF308" s="361" t="str">
        <f t="shared" si="138"/>
        <v>N/A</v>
      </c>
      <c r="AG308" s="356" t="str">
        <f>IFERROR( VLOOKUP($D308, 'AM23.Param'!$C$61:$Q$114, COLUMNS('AM23.Param'!$C$60:$P$60), FALSE), "N/A")</f>
        <v>N/A</v>
      </c>
      <c r="AH308" s="344" t="str">
        <f t="shared" si="150"/>
        <v>N/A</v>
      </c>
      <c r="AI308" s="361" t="str">
        <f t="shared" si="139"/>
        <v>N/A</v>
      </c>
    </row>
    <row r="309" spans="1:35" x14ac:dyDescent="0.2">
      <c r="A309" s="241">
        <f t="shared" si="140"/>
        <v>232</v>
      </c>
      <c r="B309" s="345">
        <f>'AM23.Entity Input'!D249</f>
        <v>0</v>
      </c>
      <c r="C309" s="343">
        <f>'AM23.Entity Input'!F249</f>
        <v>0</v>
      </c>
      <c r="D309" s="343">
        <f>'AM23.Entity Input'!G249</f>
        <v>0</v>
      </c>
      <c r="E309" s="343">
        <f>'AM23.Entity Input'!P249</f>
        <v>0</v>
      </c>
      <c r="F309" s="343">
        <f>'AM23.Entity Input'!AD249</f>
        <v>0</v>
      </c>
      <c r="G309" s="343">
        <f>'AM23.Entity Input'!AN249</f>
        <v>0</v>
      </c>
      <c r="H309" s="353" t="str">
        <f>IFERROR( VLOOKUP($D309, 'AM23.Param'!$C$61:$Q$114, COLUMNS('AM23.Param'!$C$60:$G$60), FALSE), "N/A")</f>
        <v>N/A</v>
      </c>
      <c r="I309" s="360" t="str">
        <f>IFERROR( VLOOKUP($D309, 'AM23.Param'!$C$61:$Q$114, COLUMNS('AM23.Param'!$C$60:$H$60), FALSE), "N/A")</f>
        <v>N/A</v>
      </c>
      <c r="J309" s="344" t="str">
        <f t="shared" si="141"/>
        <v>N/A</v>
      </c>
      <c r="K309" s="361" t="str">
        <f t="shared" si="142"/>
        <v>N/A</v>
      </c>
      <c r="L309" s="356" t="str">
        <f>IFERROR( VLOOKUP($D309, 'AM23.Param'!$C$61:$Q$114, COLUMNS('AM23.Param'!$C$60:$I$60), FALSE), "N/A")</f>
        <v>N/A</v>
      </c>
      <c r="M309" s="344" t="str">
        <f t="shared" si="143"/>
        <v>N/A</v>
      </c>
      <c r="N309" s="366" t="str">
        <f t="shared" si="132"/>
        <v>N/A</v>
      </c>
      <c r="O309" s="360" t="str">
        <f>IFERROR( VLOOKUP($D309, 'AM23.Param'!$C$61:$Q$114, COLUMNS('AM23.Param'!$C$60:$J$60), FALSE), "N/A")</f>
        <v>N/A</v>
      </c>
      <c r="P309" s="344" t="str">
        <f t="shared" si="144"/>
        <v>N/A</v>
      </c>
      <c r="Q309" s="361" t="str">
        <f t="shared" si="133"/>
        <v>N/A</v>
      </c>
      <c r="R309" s="356" t="str">
        <f>IFERROR( VLOOKUP($D309, 'AM23.Param'!$C$61:$Q$114, COLUMNS('AM23.Param'!$C$60:$K$60), FALSE), "N/A")</f>
        <v>N/A</v>
      </c>
      <c r="S309" s="344" t="str">
        <f t="shared" si="145"/>
        <v>N/A</v>
      </c>
      <c r="T309" s="366">
        <f t="shared" si="134"/>
        <v>0</v>
      </c>
      <c r="U309" s="360" t="str">
        <f>IFERROR( VLOOKUP($D309, 'AM23.Param'!$C$61:$Q$114, COLUMNS('AM23.Param'!$C$60:$L$60), FALSE), "N/A")</f>
        <v>N/A</v>
      </c>
      <c r="V309" s="344" t="str">
        <f t="shared" si="146"/>
        <v>N/A</v>
      </c>
      <c r="W309" s="361" t="str">
        <f t="shared" si="135"/>
        <v>N/A</v>
      </c>
      <c r="X309" s="356" t="str">
        <f>IFERROR( VLOOKUP($D309, 'AM23.Param'!$C$61:$Q$114, COLUMNS('AM23.Param'!$C$60:$M$60), FALSE), "N/A")</f>
        <v>N/A</v>
      </c>
      <c r="Y309" s="344" t="str">
        <f t="shared" si="147"/>
        <v>N/A</v>
      </c>
      <c r="Z309" s="366">
        <f t="shared" si="136"/>
        <v>0</v>
      </c>
      <c r="AA309" s="360" t="str">
        <f>IFERROR( VLOOKUP($D309, 'AM23.Param'!$C$61:$Q$114, COLUMNS('AM23.Param'!$C$60:$N$60), FALSE), "N/A")</f>
        <v>N/A</v>
      </c>
      <c r="AB309" s="344" t="str">
        <f t="shared" si="148"/>
        <v>N/A</v>
      </c>
      <c r="AC309" s="366" t="str">
        <f t="shared" si="137"/>
        <v>N/A</v>
      </c>
      <c r="AD309" s="360" t="str">
        <f>IFERROR( VLOOKUP($D309, 'AM23.Param'!$C$61:$Q$114, COLUMNS('AM23.Param'!$C$60:$O$60), FALSE), "N/A")</f>
        <v>N/A</v>
      </c>
      <c r="AE309" s="344" t="str">
        <f t="shared" si="149"/>
        <v>N/A</v>
      </c>
      <c r="AF309" s="361" t="str">
        <f t="shared" si="138"/>
        <v>N/A</v>
      </c>
      <c r="AG309" s="356" t="str">
        <f>IFERROR( VLOOKUP($D309, 'AM23.Param'!$C$61:$Q$114, COLUMNS('AM23.Param'!$C$60:$P$60), FALSE), "N/A")</f>
        <v>N/A</v>
      </c>
      <c r="AH309" s="344" t="str">
        <f t="shared" si="150"/>
        <v>N/A</v>
      </c>
      <c r="AI309" s="361" t="str">
        <f t="shared" si="139"/>
        <v>N/A</v>
      </c>
    </row>
    <row r="310" spans="1:35" x14ac:dyDescent="0.2">
      <c r="A310" s="241">
        <f t="shared" si="140"/>
        <v>233</v>
      </c>
      <c r="B310" s="345">
        <f>'AM23.Entity Input'!D250</f>
        <v>0</v>
      </c>
      <c r="C310" s="343">
        <f>'AM23.Entity Input'!F250</f>
        <v>0</v>
      </c>
      <c r="D310" s="343">
        <f>'AM23.Entity Input'!G250</f>
        <v>0</v>
      </c>
      <c r="E310" s="343">
        <f>'AM23.Entity Input'!P250</f>
        <v>0</v>
      </c>
      <c r="F310" s="343">
        <f>'AM23.Entity Input'!AD250</f>
        <v>0</v>
      </c>
      <c r="G310" s="343">
        <f>'AM23.Entity Input'!AN250</f>
        <v>0</v>
      </c>
      <c r="H310" s="353" t="str">
        <f>IFERROR( VLOOKUP($D310, 'AM23.Param'!$C$61:$Q$114, COLUMNS('AM23.Param'!$C$60:$G$60), FALSE), "N/A")</f>
        <v>N/A</v>
      </c>
      <c r="I310" s="360" t="str">
        <f>IFERROR( VLOOKUP($D310, 'AM23.Param'!$C$61:$Q$114, COLUMNS('AM23.Param'!$C$60:$H$60), FALSE), "N/A")</f>
        <v>N/A</v>
      </c>
      <c r="J310" s="344" t="str">
        <f t="shared" si="141"/>
        <v>N/A</v>
      </c>
      <c r="K310" s="361" t="str">
        <f t="shared" si="142"/>
        <v>N/A</v>
      </c>
      <c r="L310" s="356" t="str">
        <f>IFERROR( VLOOKUP($D310, 'AM23.Param'!$C$61:$Q$114, COLUMNS('AM23.Param'!$C$60:$I$60), FALSE), "N/A")</f>
        <v>N/A</v>
      </c>
      <c r="M310" s="344" t="str">
        <f t="shared" si="143"/>
        <v>N/A</v>
      </c>
      <c r="N310" s="366" t="str">
        <f t="shared" si="132"/>
        <v>N/A</v>
      </c>
      <c r="O310" s="360" t="str">
        <f>IFERROR( VLOOKUP($D310, 'AM23.Param'!$C$61:$Q$114, COLUMNS('AM23.Param'!$C$60:$J$60), FALSE), "N/A")</f>
        <v>N/A</v>
      </c>
      <c r="P310" s="344" t="str">
        <f t="shared" si="144"/>
        <v>N/A</v>
      </c>
      <c r="Q310" s="361" t="str">
        <f t="shared" si="133"/>
        <v>N/A</v>
      </c>
      <c r="R310" s="356" t="str">
        <f>IFERROR( VLOOKUP($D310, 'AM23.Param'!$C$61:$Q$114, COLUMNS('AM23.Param'!$C$60:$K$60), FALSE), "N/A")</f>
        <v>N/A</v>
      </c>
      <c r="S310" s="344" t="str">
        <f t="shared" si="145"/>
        <v>N/A</v>
      </c>
      <c r="T310" s="366">
        <f t="shared" si="134"/>
        <v>0</v>
      </c>
      <c r="U310" s="360" t="str">
        <f>IFERROR( VLOOKUP($D310, 'AM23.Param'!$C$61:$Q$114, COLUMNS('AM23.Param'!$C$60:$L$60), FALSE), "N/A")</f>
        <v>N/A</v>
      </c>
      <c r="V310" s="344" t="str">
        <f t="shared" si="146"/>
        <v>N/A</v>
      </c>
      <c r="W310" s="361" t="str">
        <f t="shared" si="135"/>
        <v>N/A</v>
      </c>
      <c r="X310" s="356" t="str">
        <f>IFERROR( VLOOKUP($D310, 'AM23.Param'!$C$61:$Q$114, COLUMNS('AM23.Param'!$C$60:$M$60), FALSE), "N/A")</f>
        <v>N/A</v>
      </c>
      <c r="Y310" s="344" t="str">
        <f t="shared" si="147"/>
        <v>N/A</v>
      </c>
      <c r="Z310" s="366">
        <f t="shared" si="136"/>
        <v>0</v>
      </c>
      <c r="AA310" s="360" t="str">
        <f>IFERROR( VLOOKUP($D310, 'AM23.Param'!$C$61:$Q$114, COLUMNS('AM23.Param'!$C$60:$N$60), FALSE), "N/A")</f>
        <v>N/A</v>
      </c>
      <c r="AB310" s="344" t="str">
        <f t="shared" si="148"/>
        <v>N/A</v>
      </c>
      <c r="AC310" s="366" t="str">
        <f t="shared" si="137"/>
        <v>N/A</v>
      </c>
      <c r="AD310" s="360" t="str">
        <f>IFERROR( VLOOKUP($D310, 'AM23.Param'!$C$61:$Q$114, COLUMNS('AM23.Param'!$C$60:$O$60), FALSE), "N/A")</f>
        <v>N/A</v>
      </c>
      <c r="AE310" s="344" t="str">
        <f t="shared" si="149"/>
        <v>N/A</v>
      </c>
      <c r="AF310" s="361" t="str">
        <f t="shared" si="138"/>
        <v>N/A</v>
      </c>
      <c r="AG310" s="356" t="str">
        <f>IFERROR( VLOOKUP($D310, 'AM23.Param'!$C$61:$Q$114, COLUMNS('AM23.Param'!$C$60:$P$60), FALSE), "N/A")</f>
        <v>N/A</v>
      </c>
      <c r="AH310" s="344" t="str">
        <f t="shared" si="150"/>
        <v>N/A</v>
      </c>
      <c r="AI310" s="361" t="str">
        <f t="shared" si="139"/>
        <v>N/A</v>
      </c>
    </row>
    <row r="311" spans="1:35" x14ac:dyDescent="0.2">
      <c r="A311" s="241">
        <f t="shared" si="140"/>
        <v>234</v>
      </c>
      <c r="B311" s="345">
        <f>'AM23.Entity Input'!D251</f>
        <v>0</v>
      </c>
      <c r="C311" s="343">
        <f>'AM23.Entity Input'!F251</f>
        <v>0</v>
      </c>
      <c r="D311" s="343">
        <f>'AM23.Entity Input'!G251</f>
        <v>0</v>
      </c>
      <c r="E311" s="343">
        <f>'AM23.Entity Input'!P251</f>
        <v>0</v>
      </c>
      <c r="F311" s="343">
        <f>'AM23.Entity Input'!AD251</f>
        <v>0</v>
      </c>
      <c r="G311" s="343">
        <f>'AM23.Entity Input'!AN251</f>
        <v>0</v>
      </c>
      <c r="H311" s="353" t="str">
        <f>IFERROR( VLOOKUP($D311, 'AM23.Param'!$C$61:$Q$114, COLUMNS('AM23.Param'!$C$60:$G$60), FALSE), "N/A")</f>
        <v>N/A</v>
      </c>
      <c r="I311" s="360" t="str">
        <f>IFERROR( VLOOKUP($D311, 'AM23.Param'!$C$61:$Q$114, COLUMNS('AM23.Param'!$C$60:$H$60), FALSE), "N/A")</f>
        <v>N/A</v>
      </c>
      <c r="J311" s="344" t="str">
        <f t="shared" si="141"/>
        <v>N/A</v>
      </c>
      <c r="K311" s="361" t="str">
        <f t="shared" si="142"/>
        <v>N/A</v>
      </c>
      <c r="L311" s="356" t="str">
        <f>IFERROR( VLOOKUP($D311, 'AM23.Param'!$C$61:$Q$114, COLUMNS('AM23.Param'!$C$60:$I$60), FALSE), "N/A")</f>
        <v>N/A</v>
      </c>
      <c r="M311" s="344" t="str">
        <f t="shared" si="143"/>
        <v>N/A</v>
      </c>
      <c r="N311" s="366" t="str">
        <f t="shared" si="132"/>
        <v>N/A</v>
      </c>
      <c r="O311" s="360" t="str">
        <f>IFERROR( VLOOKUP($D311, 'AM23.Param'!$C$61:$Q$114, COLUMNS('AM23.Param'!$C$60:$J$60), FALSE), "N/A")</f>
        <v>N/A</v>
      </c>
      <c r="P311" s="344" t="str">
        <f t="shared" si="144"/>
        <v>N/A</v>
      </c>
      <c r="Q311" s="361" t="str">
        <f t="shared" si="133"/>
        <v>N/A</v>
      </c>
      <c r="R311" s="356" t="str">
        <f>IFERROR( VLOOKUP($D311, 'AM23.Param'!$C$61:$Q$114, COLUMNS('AM23.Param'!$C$60:$K$60), FALSE), "N/A")</f>
        <v>N/A</v>
      </c>
      <c r="S311" s="344" t="str">
        <f t="shared" si="145"/>
        <v>N/A</v>
      </c>
      <c r="T311" s="366">
        <f t="shared" si="134"/>
        <v>0</v>
      </c>
      <c r="U311" s="360" t="str">
        <f>IFERROR( VLOOKUP($D311, 'AM23.Param'!$C$61:$Q$114, COLUMNS('AM23.Param'!$C$60:$L$60), FALSE), "N/A")</f>
        <v>N/A</v>
      </c>
      <c r="V311" s="344" t="str">
        <f t="shared" si="146"/>
        <v>N/A</v>
      </c>
      <c r="W311" s="361" t="str">
        <f t="shared" si="135"/>
        <v>N/A</v>
      </c>
      <c r="X311" s="356" t="str">
        <f>IFERROR( VLOOKUP($D311, 'AM23.Param'!$C$61:$Q$114, COLUMNS('AM23.Param'!$C$60:$M$60), FALSE), "N/A")</f>
        <v>N/A</v>
      </c>
      <c r="Y311" s="344" t="str">
        <f t="shared" si="147"/>
        <v>N/A</v>
      </c>
      <c r="Z311" s="366">
        <f t="shared" si="136"/>
        <v>0</v>
      </c>
      <c r="AA311" s="360" t="str">
        <f>IFERROR( VLOOKUP($D311, 'AM23.Param'!$C$61:$Q$114, COLUMNS('AM23.Param'!$C$60:$N$60), FALSE), "N/A")</f>
        <v>N/A</v>
      </c>
      <c r="AB311" s="344" t="str">
        <f t="shared" si="148"/>
        <v>N/A</v>
      </c>
      <c r="AC311" s="366" t="str">
        <f t="shared" si="137"/>
        <v>N/A</v>
      </c>
      <c r="AD311" s="360" t="str">
        <f>IFERROR( VLOOKUP($D311, 'AM23.Param'!$C$61:$Q$114, COLUMNS('AM23.Param'!$C$60:$O$60), FALSE), "N/A")</f>
        <v>N/A</v>
      </c>
      <c r="AE311" s="344" t="str">
        <f t="shared" si="149"/>
        <v>N/A</v>
      </c>
      <c r="AF311" s="361" t="str">
        <f t="shared" si="138"/>
        <v>N/A</v>
      </c>
      <c r="AG311" s="356" t="str">
        <f>IFERROR( VLOOKUP($D311, 'AM23.Param'!$C$61:$Q$114, COLUMNS('AM23.Param'!$C$60:$P$60), FALSE), "N/A")</f>
        <v>N/A</v>
      </c>
      <c r="AH311" s="344" t="str">
        <f t="shared" si="150"/>
        <v>N/A</v>
      </c>
      <c r="AI311" s="361" t="str">
        <f t="shared" si="139"/>
        <v>N/A</v>
      </c>
    </row>
    <row r="312" spans="1:35" x14ac:dyDescent="0.2">
      <c r="A312" s="241">
        <f t="shared" si="140"/>
        <v>235</v>
      </c>
      <c r="B312" s="345">
        <f>'AM23.Entity Input'!D252</f>
        <v>0</v>
      </c>
      <c r="C312" s="343">
        <f>'AM23.Entity Input'!F252</f>
        <v>0</v>
      </c>
      <c r="D312" s="343">
        <f>'AM23.Entity Input'!G252</f>
        <v>0</v>
      </c>
      <c r="E312" s="343">
        <f>'AM23.Entity Input'!P252</f>
        <v>0</v>
      </c>
      <c r="F312" s="343">
        <f>'AM23.Entity Input'!AD252</f>
        <v>0</v>
      </c>
      <c r="G312" s="343">
        <f>'AM23.Entity Input'!AN252</f>
        <v>0</v>
      </c>
      <c r="H312" s="353" t="str">
        <f>IFERROR( VLOOKUP($D312, 'AM23.Param'!$C$61:$Q$114, COLUMNS('AM23.Param'!$C$60:$G$60), FALSE), "N/A")</f>
        <v>N/A</v>
      </c>
      <c r="I312" s="360" t="str">
        <f>IFERROR( VLOOKUP($D312, 'AM23.Param'!$C$61:$Q$114, COLUMNS('AM23.Param'!$C$60:$H$60), FALSE), "N/A")</f>
        <v>N/A</v>
      </c>
      <c r="J312" s="344" t="str">
        <f t="shared" si="141"/>
        <v>N/A</v>
      </c>
      <c r="K312" s="361" t="str">
        <f t="shared" si="142"/>
        <v>N/A</v>
      </c>
      <c r="L312" s="356" t="str">
        <f>IFERROR( VLOOKUP($D312, 'AM23.Param'!$C$61:$Q$114, COLUMNS('AM23.Param'!$C$60:$I$60), FALSE), "N/A")</f>
        <v>N/A</v>
      </c>
      <c r="M312" s="344" t="str">
        <f t="shared" si="143"/>
        <v>N/A</v>
      </c>
      <c r="N312" s="366" t="str">
        <f t="shared" si="132"/>
        <v>N/A</v>
      </c>
      <c r="O312" s="360" t="str">
        <f>IFERROR( VLOOKUP($D312, 'AM23.Param'!$C$61:$Q$114, COLUMNS('AM23.Param'!$C$60:$J$60), FALSE), "N/A")</f>
        <v>N/A</v>
      </c>
      <c r="P312" s="344" t="str">
        <f t="shared" si="144"/>
        <v>N/A</v>
      </c>
      <c r="Q312" s="361" t="str">
        <f t="shared" si="133"/>
        <v>N/A</v>
      </c>
      <c r="R312" s="356" t="str">
        <f>IFERROR( VLOOKUP($D312, 'AM23.Param'!$C$61:$Q$114, COLUMNS('AM23.Param'!$C$60:$K$60), FALSE), "N/A")</f>
        <v>N/A</v>
      </c>
      <c r="S312" s="344" t="str">
        <f t="shared" si="145"/>
        <v>N/A</v>
      </c>
      <c r="T312" s="366">
        <f t="shared" si="134"/>
        <v>0</v>
      </c>
      <c r="U312" s="360" t="str">
        <f>IFERROR( VLOOKUP($D312, 'AM23.Param'!$C$61:$Q$114, COLUMNS('AM23.Param'!$C$60:$L$60), FALSE), "N/A")</f>
        <v>N/A</v>
      </c>
      <c r="V312" s="344" t="str">
        <f t="shared" si="146"/>
        <v>N/A</v>
      </c>
      <c r="W312" s="361" t="str">
        <f t="shared" si="135"/>
        <v>N/A</v>
      </c>
      <c r="X312" s="356" t="str">
        <f>IFERROR( VLOOKUP($D312, 'AM23.Param'!$C$61:$Q$114, COLUMNS('AM23.Param'!$C$60:$M$60), FALSE), "N/A")</f>
        <v>N/A</v>
      </c>
      <c r="Y312" s="344" t="str">
        <f t="shared" si="147"/>
        <v>N/A</v>
      </c>
      <c r="Z312" s="366">
        <f t="shared" si="136"/>
        <v>0</v>
      </c>
      <c r="AA312" s="360" t="str">
        <f>IFERROR( VLOOKUP($D312, 'AM23.Param'!$C$61:$Q$114, COLUMNS('AM23.Param'!$C$60:$N$60), FALSE), "N/A")</f>
        <v>N/A</v>
      </c>
      <c r="AB312" s="344" t="str">
        <f t="shared" si="148"/>
        <v>N/A</v>
      </c>
      <c r="AC312" s="366" t="str">
        <f t="shared" si="137"/>
        <v>N/A</v>
      </c>
      <c r="AD312" s="360" t="str">
        <f>IFERROR( VLOOKUP($D312, 'AM23.Param'!$C$61:$Q$114, COLUMNS('AM23.Param'!$C$60:$O$60), FALSE), "N/A")</f>
        <v>N/A</v>
      </c>
      <c r="AE312" s="344" t="str">
        <f t="shared" si="149"/>
        <v>N/A</v>
      </c>
      <c r="AF312" s="361" t="str">
        <f t="shared" si="138"/>
        <v>N/A</v>
      </c>
      <c r="AG312" s="356" t="str">
        <f>IFERROR( VLOOKUP($D312, 'AM23.Param'!$C$61:$Q$114, COLUMNS('AM23.Param'!$C$60:$P$60), FALSE), "N/A")</f>
        <v>N/A</v>
      </c>
      <c r="AH312" s="344" t="str">
        <f t="shared" si="150"/>
        <v>N/A</v>
      </c>
      <c r="AI312" s="361" t="str">
        <f t="shared" si="139"/>
        <v>N/A</v>
      </c>
    </row>
    <row r="313" spans="1:35" x14ac:dyDescent="0.2">
      <c r="A313" s="241">
        <f t="shared" si="140"/>
        <v>236</v>
      </c>
      <c r="B313" s="345">
        <f>'AM23.Entity Input'!D253</f>
        <v>0</v>
      </c>
      <c r="C313" s="343">
        <f>'AM23.Entity Input'!F253</f>
        <v>0</v>
      </c>
      <c r="D313" s="343">
        <f>'AM23.Entity Input'!G253</f>
        <v>0</v>
      </c>
      <c r="E313" s="343">
        <f>'AM23.Entity Input'!P253</f>
        <v>0</v>
      </c>
      <c r="F313" s="343">
        <f>'AM23.Entity Input'!AD253</f>
        <v>0</v>
      </c>
      <c r="G313" s="343">
        <f>'AM23.Entity Input'!AN253</f>
        <v>0</v>
      </c>
      <c r="H313" s="353" t="str">
        <f>IFERROR( VLOOKUP($D313, 'AM23.Param'!$C$61:$Q$114, COLUMNS('AM23.Param'!$C$60:$G$60), FALSE), "N/A")</f>
        <v>N/A</v>
      </c>
      <c r="I313" s="360" t="str">
        <f>IFERROR( VLOOKUP($D313, 'AM23.Param'!$C$61:$Q$114, COLUMNS('AM23.Param'!$C$60:$H$60), FALSE), "N/A")</f>
        <v>N/A</v>
      </c>
      <c r="J313" s="344" t="str">
        <f t="shared" si="141"/>
        <v>N/A</v>
      </c>
      <c r="K313" s="361" t="str">
        <f t="shared" si="142"/>
        <v>N/A</v>
      </c>
      <c r="L313" s="356" t="str">
        <f>IFERROR( VLOOKUP($D313, 'AM23.Param'!$C$61:$Q$114, COLUMNS('AM23.Param'!$C$60:$I$60), FALSE), "N/A")</f>
        <v>N/A</v>
      </c>
      <c r="M313" s="344" t="str">
        <f t="shared" si="143"/>
        <v>N/A</v>
      </c>
      <c r="N313" s="366" t="str">
        <f t="shared" si="132"/>
        <v>N/A</v>
      </c>
      <c r="O313" s="360" t="str">
        <f>IFERROR( VLOOKUP($D313, 'AM23.Param'!$C$61:$Q$114, COLUMNS('AM23.Param'!$C$60:$J$60), FALSE), "N/A")</f>
        <v>N/A</v>
      </c>
      <c r="P313" s="344" t="str">
        <f t="shared" si="144"/>
        <v>N/A</v>
      </c>
      <c r="Q313" s="361" t="str">
        <f t="shared" si="133"/>
        <v>N/A</v>
      </c>
      <c r="R313" s="356" t="str">
        <f>IFERROR( VLOOKUP($D313, 'AM23.Param'!$C$61:$Q$114, COLUMNS('AM23.Param'!$C$60:$K$60), FALSE), "N/A")</f>
        <v>N/A</v>
      </c>
      <c r="S313" s="344" t="str">
        <f t="shared" si="145"/>
        <v>N/A</v>
      </c>
      <c r="T313" s="366">
        <f t="shared" si="134"/>
        <v>0</v>
      </c>
      <c r="U313" s="360" t="str">
        <f>IFERROR( VLOOKUP($D313, 'AM23.Param'!$C$61:$Q$114, COLUMNS('AM23.Param'!$C$60:$L$60), FALSE), "N/A")</f>
        <v>N/A</v>
      </c>
      <c r="V313" s="344" t="str">
        <f t="shared" si="146"/>
        <v>N/A</v>
      </c>
      <c r="W313" s="361" t="str">
        <f t="shared" si="135"/>
        <v>N/A</v>
      </c>
      <c r="X313" s="356" t="str">
        <f>IFERROR( VLOOKUP($D313, 'AM23.Param'!$C$61:$Q$114, COLUMNS('AM23.Param'!$C$60:$M$60), FALSE), "N/A")</f>
        <v>N/A</v>
      </c>
      <c r="Y313" s="344" t="str">
        <f t="shared" si="147"/>
        <v>N/A</v>
      </c>
      <c r="Z313" s="366">
        <f t="shared" si="136"/>
        <v>0</v>
      </c>
      <c r="AA313" s="360" t="str">
        <f>IFERROR( VLOOKUP($D313, 'AM23.Param'!$C$61:$Q$114, COLUMNS('AM23.Param'!$C$60:$N$60), FALSE), "N/A")</f>
        <v>N/A</v>
      </c>
      <c r="AB313" s="344" t="str">
        <f t="shared" si="148"/>
        <v>N/A</v>
      </c>
      <c r="AC313" s="366" t="str">
        <f t="shared" si="137"/>
        <v>N/A</v>
      </c>
      <c r="AD313" s="360" t="str">
        <f>IFERROR( VLOOKUP($D313, 'AM23.Param'!$C$61:$Q$114, COLUMNS('AM23.Param'!$C$60:$O$60), FALSE), "N/A")</f>
        <v>N/A</v>
      </c>
      <c r="AE313" s="344" t="str">
        <f t="shared" si="149"/>
        <v>N/A</v>
      </c>
      <c r="AF313" s="361" t="str">
        <f t="shared" si="138"/>
        <v>N/A</v>
      </c>
      <c r="AG313" s="356" t="str">
        <f>IFERROR( VLOOKUP($D313, 'AM23.Param'!$C$61:$Q$114, COLUMNS('AM23.Param'!$C$60:$P$60), FALSE), "N/A")</f>
        <v>N/A</v>
      </c>
      <c r="AH313" s="344" t="str">
        <f t="shared" si="150"/>
        <v>N/A</v>
      </c>
      <c r="AI313" s="361" t="str">
        <f t="shared" si="139"/>
        <v>N/A</v>
      </c>
    </row>
    <row r="314" spans="1:35" x14ac:dyDescent="0.2">
      <c r="A314" s="241">
        <f t="shared" si="140"/>
        <v>237</v>
      </c>
      <c r="B314" s="345">
        <f>'AM23.Entity Input'!D254</f>
        <v>0</v>
      </c>
      <c r="C314" s="343">
        <f>'AM23.Entity Input'!F254</f>
        <v>0</v>
      </c>
      <c r="D314" s="343">
        <f>'AM23.Entity Input'!G254</f>
        <v>0</v>
      </c>
      <c r="E314" s="343">
        <f>'AM23.Entity Input'!P254</f>
        <v>0</v>
      </c>
      <c r="F314" s="343">
        <f>'AM23.Entity Input'!AD254</f>
        <v>0</v>
      </c>
      <c r="G314" s="343">
        <f>'AM23.Entity Input'!AN254</f>
        <v>0</v>
      </c>
      <c r="H314" s="353" t="str">
        <f>IFERROR( VLOOKUP($D314, 'AM23.Param'!$C$61:$Q$114, COLUMNS('AM23.Param'!$C$60:$G$60), FALSE), "N/A")</f>
        <v>N/A</v>
      </c>
      <c r="I314" s="360" t="str">
        <f>IFERROR( VLOOKUP($D314, 'AM23.Param'!$C$61:$Q$114, COLUMNS('AM23.Param'!$C$60:$H$60), FALSE), "N/A")</f>
        <v>N/A</v>
      </c>
      <c r="J314" s="344" t="str">
        <f t="shared" si="141"/>
        <v>N/A</v>
      </c>
      <c r="K314" s="361" t="str">
        <f t="shared" si="142"/>
        <v>N/A</v>
      </c>
      <c r="L314" s="356" t="str">
        <f>IFERROR( VLOOKUP($D314, 'AM23.Param'!$C$61:$Q$114, COLUMNS('AM23.Param'!$C$60:$I$60), FALSE), "N/A")</f>
        <v>N/A</v>
      </c>
      <c r="M314" s="344" t="str">
        <f t="shared" si="143"/>
        <v>N/A</v>
      </c>
      <c r="N314" s="366" t="str">
        <f t="shared" si="132"/>
        <v>N/A</v>
      </c>
      <c r="O314" s="360" t="str">
        <f>IFERROR( VLOOKUP($D314, 'AM23.Param'!$C$61:$Q$114, COLUMNS('AM23.Param'!$C$60:$J$60), FALSE), "N/A")</f>
        <v>N/A</v>
      </c>
      <c r="P314" s="344" t="str">
        <f t="shared" si="144"/>
        <v>N/A</v>
      </c>
      <c r="Q314" s="361" t="str">
        <f t="shared" si="133"/>
        <v>N/A</v>
      </c>
      <c r="R314" s="356" t="str">
        <f>IFERROR( VLOOKUP($D314, 'AM23.Param'!$C$61:$Q$114, COLUMNS('AM23.Param'!$C$60:$K$60), FALSE), "N/A")</f>
        <v>N/A</v>
      </c>
      <c r="S314" s="344" t="str">
        <f t="shared" si="145"/>
        <v>N/A</v>
      </c>
      <c r="T314" s="366">
        <f t="shared" si="134"/>
        <v>0</v>
      </c>
      <c r="U314" s="360" t="str">
        <f>IFERROR( VLOOKUP($D314, 'AM23.Param'!$C$61:$Q$114, COLUMNS('AM23.Param'!$C$60:$L$60), FALSE), "N/A")</f>
        <v>N/A</v>
      </c>
      <c r="V314" s="344" t="str">
        <f t="shared" si="146"/>
        <v>N/A</v>
      </c>
      <c r="W314" s="361" t="str">
        <f t="shared" si="135"/>
        <v>N/A</v>
      </c>
      <c r="X314" s="356" t="str">
        <f>IFERROR( VLOOKUP($D314, 'AM23.Param'!$C$61:$Q$114, COLUMNS('AM23.Param'!$C$60:$M$60), FALSE), "N/A")</f>
        <v>N/A</v>
      </c>
      <c r="Y314" s="344" t="str">
        <f t="shared" si="147"/>
        <v>N/A</v>
      </c>
      <c r="Z314" s="366">
        <f t="shared" si="136"/>
        <v>0</v>
      </c>
      <c r="AA314" s="360" t="str">
        <f>IFERROR( VLOOKUP($D314, 'AM23.Param'!$C$61:$Q$114, COLUMNS('AM23.Param'!$C$60:$N$60), FALSE), "N/A")</f>
        <v>N/A</v>
      </c>
      <c r="AB314" s="344" t="str">
        <f t="shared" si="148"/>
        <v>N/A</v>
      </c>
      <c r="AC314" s="366" t="str">
        <f t="shared" si="137"/>
        <v>N/A</v>
      </c>
      <c r="AD314" s="360" t="str">
        <f>IFERROR( VLOOKUP($D314, 'AM23.Param'!$C$61:$Q$114, COLUMNS('AM23.Param'!$C$60:$O$60), FALSE), "N/A")</f>
        <v>N/A</v>
      </c>
      <c r="AE314" s="344" t="str">
        <f t="shared" si="149"/>
        <v>N/A</v>
      </c>
      <c r="AF314" s="361" t="str">
        <f t="shared" si="138"/>
        <v>N/A</v>
      </c>
      <c r="AG314" s="356" t="str">
        <f>IFERROR( VLOOKUP($D314, 'AM23.Param'!$C$61:$Q$114, COLUMNS('AM23.Param'!$C$60:$P$60), FALSE), "N/A")</f>
        <v>N/A</v>
      </c>
      <c r="AH314" s="344" t="str">
        <f t="shared" si="150"/>
        <v>N/A</v>
      </c>
      <c r="AI314" s="361" t="str">
        <f t="shared" si="139"/>
        <v>N/A</v>
      </c>
    </row>
    <row r="315" spans="1:35" x14ac:dyDescent="0.2">
      <c r="A315" s="241">
        <f t="shared" si="140"/>
        <v>238</v>
      </c>
      <c r="B315" s="345">
        <f>'AM23.Entity Input'!D255</f>
        <v>0</v>
      </c>
      <c r="C315" s="343">
        <f>'AM23.Entity Input'!F255</f>
        <v>0</v>
      </c>
      <c r="D315" s="343">
        <f>'AM23.Entity Input'!G255</f>
        <v>0</v>
      </c>
      <c r="E315" s="343">
        <f>'AM23.Entity Input'!P255</f>
        <v>0</v>
      </c>
      <c r="F315" s="343">
        <f>'AM23.Entity Input'!AD255</f>
        <v>0</v>
      </c>
      <c r="G315" s="343">
        <f>'AM23.Entity Input'!AN255</f>
        <v>0</v>
      </c>
      <c r="H315" s="353" t="str">
        <f>IFERROR( VLOOKUP($D315, 'AM23.Param'!$C$61:$Q$114, COLUMNS('AM23.Param'!$C$60:$G$60), FALSE), "N/A")</f>
        <v>N/A</v>
      </c>
      <c r="I315" s="360" t="str">
        <f>IFERROR( VLOOKUP($D315, 'AM23.Param'!$C$61:$Q$114, COLUMNS('AM23.Param'!$C$60:$H$60), FALSE), "N/A")</f>
        <v>N/A</v>
      </c>
      <c r="J315" s="344" t="str">
        <f t="shared" si="141"/>
        <v>N/A</v>
      </c>
      <c r="K315" s="361" t="str">
        <f t="shared" si="142"/>
        <v>N/A</v>
      </c>
      <c r="L315" s="356" t="str">
        <f>IFERROR( VLOOKUP($D315, 'AM23.Param'!$C$61:$Q$114, COLUMNS('AM23.Param'!$C$60:$I$60), FALSE), "N/A")</f>
        <v>N/A</v>
      </c>
      <c r="M315" s="344" t="str">
        <f t="shared" si="143"/>
        <v>N/A</v>
      </c>
      <c r="N315" s="366" t="str">
        <f t="shared" si="132"/>
        <v>N/A</v>
      </c>
      <c r="O315" s="360" t="str">
        <f>IFERROR( VLOOKUP($D315, 'AM23.Param'!$C$61:$Q$114, COLUMNS('AM23.Param'!$C$60:$J$60), FALSE), "N/A")</f>
        <v>N/A</v>
      </c>
      <c r="P315" s="344" t="str">
        <f t="shared" si="144"/>
        <v>N/A</v>
      </c>
      <c r="Q315" s="361" t="str">
        <f t="shared" si="133"/>
        <v>N/A</v>
      </c>
      <c r="R315" s="356" t="str">
        <f>IFERROR( VLOOKUP($D315, 'AM23.Param'!$C$61:$Q$114, COLUMNS('AM23.Param'!$C$60:$K$60), FALSE), "N/A")</f>
        <v>N/A</v>
      </c>
      <c r="S315" s="344" t="str">
        <f t="shared" si="145"/>
        <v>N/A</v>
      </c>
      <c r="T315" s="366">
        <f t="shared" si="134"/>
        <v>0</v>
      </c>
      <c r="U315" s="360" t="str">
        <f>IFERROR( VLOOKUP($D315, 'AM23.Param'!$C$61:$Q$114, COLUMNS('AM23.Param'!$C$60:$L$60), FALSE), "N/A")</f>
        <v>N/A</v>
      </c>
      <c r="V315" s="344" t="str">
        <f t="shared" si="146"/>
        <v>N/A</v>
      </c>
      <c r="W315" s="361" t="str">
        <f t="shared" si="135"/>
        <v>N/A</v>
      </c>
      <c r="X315" s="356" t="str">
        <f>IFERROR( VLOOKUP($D315, 'AM23.Param'!$C$61:$Q$114, COLUMNS('AM23.Param'!$C$60:$M$60), FALSE), "N/A")</f>
        <v>N/A</v>
      </c>
      <c r="Y315" s="344" t="str">
        <f t="shared" si="147"/>
        <v>N/A</v>
      </c>
      <c r="Z315" s="366">
        <f t="shared" si="136"/>
        <v>0</v>
      </c>
      <c r="AA315" s="360" t="str">
        <f>IFERROR( VLOOKUP($D315, 'AM23.Param'!$C$61:$Q$114, COLUMNS('AM23.Param'!$C$60:$N$60), FALSE), "N/A")</f>
        <v>N/A</v>
      </c>
      <c r="AB315" s="344" t="str">
        <f t="shared" si="148"/>
        <v>N/A</v>
      </c>
      <c r="AC315" s="366" t="str">
        <f t="shared" si="137"/>
        <v>N/A</v>
      </c>
      <c r="AD315" s="360" t="str">
        <f>IFERROR( VLOOKUP($D315, 'AM23.Param'!$C$61:$Q$114, COLUMNS('AM23.Param'!$C$60:$O$60), FALSE), "N/A")</f>
        <v>N/A</v>
      </c>
      <c r="AE315" s="344" t="str">
        <f t="shared" si="149"/>
        <v>N/A</v>
      </c>
      <c r="AF315" s="361" t="str">
        <f t="shared" si="138"/>
        <v>N/A</v>
      </c>
      <c r="AG315" s="356" t="str">
        <f>IFERROR( VLOOKUP($D315, 'AM23.Param'!$C$61:$Q$114, COLUMNS('AM23.Param'!$C$60:$P$60), FALSE), "N/A")</f>
        <v>N/A</v>
      </c>
      <c r="AH315" s="344" t="str">
        <f t="shared" si="150"/>
        <v>N/A</v>
      </c>
      <c r="AI315" s="361" t="str">
        <f t="shared" si="139"/>
        <v>N/A</v>
      </c>
    </row>
    <row r="316" spans="1:35" x14ac:dyDescent="0.2">
      <c r="A316" s="241">
        <f t="shared" si="140"/>
        <v>239</v>
      </c>
      <c r="B316" s="345">
        <f>'AM23.Entity Input'!D256</f>
        <v>0</v>
      </c>
      <c r="C316" s="343">
        <f>'AM23.Entity Input'!F256</f>
        <v>0</v>
      </c>
      <c r="D316" s="343">
        <f>'AM23.Entity Input'!G256</f>
        <v>0</v>
      </c>
      <c r="E316" s="343">
        <f>'AM23.Entity Input'!P256</f>
        <v>0</v>
      </c>
      <c r="F316" s="343">
        <f>'AM23.Entity Input'!AD256</f>
        <v>0</v>
      </c>
      <c r="G316" s="343">
        <f>'AM23.Entity Input'!AN256</f>
        <v>0</v>
      </c>
      <c r="H316" s="353" t="str">
        <f>IFERROR( VLOOKUP($D316, 'AM23.Param'!$C$61:$Q$114, COLUMNS('AM23.Param'!$C$60:$G$60), FALSE), "N/A")</f>
        <v>N/A</v>
      </c>
      <c r="I316" s="360" t="str">
        <f>IFERROR( VLOOKUP($D316, 'AM23.Param'!$C$61:$Q$114, COLUMNS('AM23.Param'!$C$60:$H$60), FALSE), "N/A")</f>
        <v>N/A</v>
      </c>
      <c r="J316" s="344" t="str">
        <f t="shared" si="141"/>
        <v>N/A</v>
      </c>
      <c r="K316" s="361" t="str">
        <f t="shared" si="142"/>
        <v>N/A</v>
      </c>
      <c r="L316" s="356" t="str">
        <f>IFERROR( VLOOKUP($D316, 'AM23.Param'!$C$61:$Q$114, COLUMNS('AM23.Param'!$C$60:$I$60), FALSE), "N/A")</f>
        <v>N/A</v>
      </c>
      <c r="M316" s="344" t="str">
        <f t="shared" si="143"/>
        <v>N/A</v>
      </c>
      <c r="N316" s="366" t="str">
        <f t="shared" si="132"/>
        <v>N/A</v>
      </c>
      <c r="O316" s="360" t="str">
        <f>IFERROR( VLOOKUP($D316, 'AM23.Param'!$C$61:$Q$114, COLUMNS('AM23.Param'!$C$60:$J$60), FALSE), "N/A")</f>
        <v>N/A</v>
      </c>
      <c r="P316" s="344" t="str">
        <f t="shared" si="144"/>
        <v>N/A</v>
      </c>
      <c r="Q316" s="361" t="str">
        <f t="shared" si="133"/>
        <v>N/A</v>
      </c>
      <c r="R316" s="356" t="str">
        <f>IFERROR( VLOOKUP($D316, 'AM23.Param'!$C$61:$Q$114, COLUMNS('AM23.Param'!$C$60:$K$60), FALSE), "N/A")</f>
        <v>N/A</v>
      </c>
      <c r="S316" s="344" t="str">
        <f t="shared" si="145"/>
        <v>N/A</v>
      </c>
      <c r="T316" s="366">
        <f t="shared" si="134"/>
        <v>0</v>
      </c>
      <c r="U316" s="360" t="str">
        <f>IFERROR( VLOOKUP($D316, 'AM23.Param'!$C$61:$Q$114, COLUMNS('AM23.Param'!$C$60:$L$60), FALSE), "N/A")</f>
        <v>N/A</v>
      </c>
      <c r="V316" s="344" t="str">
        <f t="shared" si="146"/>
        <v>N/A</v>
      </c>
      <c r="W316" s="361" t="str">
        <f t="shared" si="135"/>
        <v>N/A</v>
      </c>
      <c r="X316" s="356" t="str">
        <f>IFERROR( VLOOKUP($D316, 'AM23.Param'!$C$61:$Q$114, COLUMNS('AM23.Param'!$C$60:$M$60), FALSE), "N/A")</f>
        <v>N/A</v>
      </c>
      <c r="Y316" s="344" t="str">
        <f t="shared" si="147"/>
        <v>N/A</v>
      </c>
      <c r="Z316" s="366">
        <f t="shared" si="136"/>
        <v>0</v>
      </c>
      <c r="AA316" s="360" t="str">
        <f>IFERROR( VLOOKUP($D316, 'AM23.Param'!$C$61:$Q$114, COLUMNS('AM23.Param'!$C$60:$N$60), FALSE), "N/A")</f>
        <v>N/A</v>
      </c>
      <c r="AB316" s="344" t="str">
        <f t="shared" si="148"/>
        <v>N/A</v>
      </c>
      <c r="AC316" s="366" t="str">
        <f t="shared" si="137"/>
        <v>N/A</v>
      </c>
      <c r="AD316" s="360" t="str">
        <f>IFERROR( VLOOKUP($D316, 'AM23.Param'!$C$61:$Q$114, COLUMNS('AM23.Param'!$C$60:$O$60), FALSE), "N/A")</f>
        <v>N/A</v>
      </c>
      <c r="AE316" s="344" t="str">
        <f t="shared" si="149"/>
        <v>N/A</v>
      </c>
      <c r="AF316" s="361" t="str">
        <f t="shared" si="138"/>
        <v>N/A</v>
      </c>
      <c r="AG316" s="356" t="str">
        <f>IFERROR( VLOOKUP($D316, 'AM23.Param'!$C$61:$Q$114, COLUMNS('AM23.Param'!$C$60:$P$60), FALSE), "N/A")</f>
        <v>N/A</v>
      </c>
      <c r="AH316" s="344" t="str">
        <f t="shared" si="150"/>
        <v>N/A</v>
      </c>
      <c r="AI316" s="361" t="str">
        <f t="shared" si="139"/>
        <v>N/A</v>
      </c>
    </row>
    <row r="317" spans="1:35" x14ac:dyDescent="0.2">
      <c r="A317" s="241">
        <f t="shared" si="140"/>
        <v>240</v>
      </c>
      <c r="B317" s="345">
        <f>'AM23.Entity Input'!D257</f>
        <v>0</v>
      </c>
      <c r="C317" s="343">
        <f>'AM23.Entity Input'!F257</f>
        <v>0</v>
      </c>
      <c r="D317" s="343">
        <f>'AM23.Entity Input'!G257</f>
        <v>0</v>
      </c>
      <c r="E317" s="343">
        <f>'AM23.Entity Input'!P257</f>
        <v>0</v>
      </c>
      <c r="F317" s="343">
        <f>'AM23.Entity Input'!AD257</f>
        <v>0</v>
      </c>
      <c r="G317" s="343">
        <f>'AM23.Entity Input'!AN257</f>
        <v>0</v>
      </c>
      <c r="H317" s="353" t="str">
        <f>IFERROR( VLOOKUP($D317, 'AM23.Param'!$C$61:$Q$114, COLUMNS('AM23.Param'!$C$60:$G$60), FALSE), "N/A")</f>
        <v>N/A</v>
      </c>
      <c r="I317" s="360" t="str">
        <f>IFERROR( VLOOKUP($D317, 'AM23.Param'!$C$61:$Q$114, COLUMNS('AM23.Param'!$C$60:$H$60), FALSE), "N/A")</f>
        <v>N/A</v>
      </c>
      <c r="J317" s="344" t="str">
        <f t="shared" si="141"/>
        <v>N/A</v>
      </c>
      <c r="K317" s="361" t="str">
        <f t="shared" si="142"/>
        <v>N/A</v>
      </c>
      <c r="L317" s="356" t="str">
        <f>IFERROR( VLOOKUP($D317, 'AM23.Param'!$C$61:$Q$114, COLUMNS('AM23.Param'!$C$60:$I$60), FALSE), "N/A")</f>
        <v>N/A</v>
      </c>
      <c r="M317" s="344" t="str">
        <f t="shared" si="143"/>
        <v>N/A</v>
      </c>
      <c r="N317" s="366" t="str">
        <f t="shared" si="132"/>
        <v>N/A</v>
      </c>
      <c r="O317" s="360" t="str">
        <f>IFERROR( VLOOKUP($D317, 'AM23.Param'!$C$61:$Q$114, COLUMNS('AM23.Param'!$C$60:$J$60), FALSE), "N/A")</f>
        <v>N/A</v>
      </c>
      <c r="P317" s="344" t="str">
        <f t="shared" si="144"/>
        <v>N/A</v>
      </c>
      <c r="Q317" s="361" t="str">
        <f t="shared" si="133"/>
        <v>N/A</v>
      </c>
      <c r="R317" s="356" t="str">
        <f>IFERROR( VLOOKUP($D317, 'AM23.Param'!$C$61:$Q$114, COLUMNS('AM23.Param'!$C$60:$K$60), FALSE), "N/A")</f>
        <v>N/A</v>
      </c>
      <c r="S317" s="344" t="str">
        <f t="shared" si="145"/>
        <v>N/A</v>
      </c>
      <c r="T317" s="366">
        <f t="shared" si="134"/>
        <v>0</v>
      </c>
      <c r="U317" s="360" t="str">
        <f>IFERROR( VLOOKUP($D317, 'AM23.Param'!$C$61:$Q$114, COLUMNS('AM23.Param'!$C$60:$L$60), FALSE), "N/A")</f>
        <v>N/A</v>
      </c>
      <c r="V317" s="344" t="str">
        <f t="shared" si="146"/>
        <v>N/A</v>
      </c>
      <c r="W317" s="361" t="str">
        <f t="shared" si="135"/>
        <v>N/A</v>
      </c>
      <c r="X317" s="356" t="str">
        <f>IFERROR( VLOOKUP($D317, 'AM23.Param'!$C$61:$Q$114, COLUMNS('AM23.Param'!$C$60:$M$60), FALSE), "N/A")</f>
        <v>N/A</v>
      </c>
      <c r="Y317" s="344" t="str">
        <f t="shared" si="147"/>
        <v>N/A</v>
      </c>
      <c r="Z317" s="366">
        <f t="shared" si="136"/>
        <v>0</v>
      </c>
      <c r="AA317" s="360" t="str">
        <f>IFERROR( VLOOKUP($D317, 'AM23.Param'!$C$61:$Q$114, COLUMNS('AM23.Param'!$C$60:$N$60), FALSE), "N/A")</f>
        <v>N/A</v>
      </c>
      <c r="AB317" s="344" t="str">
        <f t="shared" si="148"/>
        <v>N/A</v>
      </c>
      <c r="AC317" s="366" t="str">
        <f t="shared" si="137"/>
        <v>N/A</v>
      </c>
      <c r="AD317" s="360" t="str">
        <f>IFERROR( VLOOKUP($D317, 'AM23.Param'!$C$61:$Q$114, COLUMNS('AM23.Param'!$C$60:$O$60), FALSE), "N/A")</f>
        <v>N/A</v>
      </c>
      <c r="AE317" s="344" t="str">
        <f t="shared" si="149"/>
        <v>N/A</v>
      </c>
      <c r="AF317" s="361" t="str">
        <f t="shared" si="138"/>
        <v>N/A</v>
      </c>
      <c r="AG317" s="356" t="str">
        <f>IFERROR( VLOOKUP($D317, 'AM23.Param'!$C$61:$Q$114, COLUMNS('AM23.Param'!$C$60:$P$60), FALSE), "N/A")</f>
        <v>N/A</v>
      </c>
      <c r="AH317" s="344" t="str">
        <f t="shared" si="150"/>
        <v>N/A</v>
      </c>
      <c r="AI317" s="361" t="str">
        <f t="shared" si="139"/>
        <v>N/A</v>
      </c>
    </row>
    <row r="318" spans="1:35" x14ac:dyDescent="0.2">
      <c r="A318" s="241">
        <f t="shared" si="140"/>
        <v>241</v>
      </c>
      <c r="B318" s="345">
        <f>'AM23.Entity Input'!D258</f>
        <v>0</v>
      </c>
      <c r="C318" s="343">
        <f>'AM23.Entity Input'!F258</f>
        <v>0</v>
      </c>
      <c r="D318" s="343">
        <f>'AM23.Entity Input'!G258</f>
        <v>0</v>
      </c>
      <c r="E318" s="343">
        <f>'AM23.Entity Input'!P258</f>
        <v>0</v>
      </c>
      <c r="F318" s="343">
        <f>'AM23.Entity Input'!AD258</f>
        <v>0</v>
      </c>
      <c r="G318" s="343">
        <f>'AM23.Entity Input'!AN258</f>
        <v>0</v>
      </c>
      <c r="H318" s="353" t="str">
        <f>IFERROR( VLOOKUP($D318, 'AM23.Param'!$C$61:$Q$114, COLUMNS('AM23.Param'!$C$60:$G$60), FALSE), "N/A")</f>
        <v>N/A</v>
      </c>
      <c r="I318" s="360" t="str">
        <f>IFERROR( VLOOKUP($D318, 'AM23.Param'!$C$61:$Q$114, COLUMNS('AM23.Param'!$C$60:$H$60), FALSE), "N/A")</f>
        <v>N/A</v>
      </c>
      <c r="J318" s="344" t="str">
        <f t="shared" si="141"/>
        <v>N/A</v>
      </c>
      <c r="K318" s="361" t="str">
        <f t="shared" si="142"/>
        <v>N/A</v>
      </c>
      <c r="L318" s="356" t="str">
        <f>IFERROR( VLOOKUP($D318, 'AM23.Param'!$C$61:$Q$114, COLUMNS('AM23.Param'!$C$60:$I$60), FALSE), "N/A")</f>
        <v>N/A</v>
      </c>
      <c r="M318" s="344" t="str">
        <f t="shared" si="143"/>
        <v>N/A</v>
      </c>
      <c r="N318" s="366" t="str">
        <f t="shared" si="132"/>
        <v>N/A</v>
      </c>
      <c r="O318" s="360" t="str">
        <f>IFERROR( VLOOKUP($D318, 'AM23.Param'!$C$61:$Q$114, COLUMNS('AM23.Param'!$C$60:$J$60), FALSE), "N/A")</f>
        <v>N/A</v>
      </c>
      <c r="P318" s="344" t="str">
        <f t="shared" si="144"/>
        <v>N/A</v>
      </c>
      <c r="Q318" s="361" t="str">
        <f t="shared" si="133"/>
        <v>N/A</v>
      </c>
      <c r="R318" s="356" t="str">
        <f>IFERROR( VLOOKUP($D318, 'AM23.Param'!$C$61:$Q$114, COLUMNS('AM23.Param'!$C$60:$K$60), FALSE), "N/A")</f>
        <v>N/A</v>
      </c>
      <c r="S318" s="344" t="str">
        <f t="shared" si="145"/>
        <v>N/A</v>
      </c>
      <c r="T318" s="366">
        <f t="shared" si="134"/>
        <v>0</v>
      </c>
      <c r="U318" s="360" t="str">
        <f>IFERROR( VLOOKUP($D318, 'AM23.Param'!$C$61:$Q$114, COLUMNS('AM23.Param'!$C$60:$L$60), FALSE), "N/A")</f>
        <v>N/A</v>
      </c>
      <c r="V318" s="344" t="str">
        <f t="shared" si="146"/>
        <v>N/A</v>
      </c>
      <c r="W318" s="361" t="str">
        <f t="shared" si="135"/>
        <v>N/A</v>
      </c>
      <c r="X318" s="356" t="str">
        <f>IFERROR( VLOOKUP($D318, 'AM23.Param'!$C$61:$Q$114, COLUMNS('AM23.Param'!$C$60:$M$60), FALSE), "N/A")</f>
        <v>N/A</v>
      </c>
      <c r="Y318" s="344" t="str">
        <f t="shared" si="147"/>
        <v>N/A</v>
      </c>
      <c r="Z318" s="366">
        <f t="shared" si="136"/>
        <v>0</v>
      </c>
      <c r="AA318" s="360" t="str">
        <f>IFERROR( VLOOKUP($D318, 'AM23.Param'!$C$61:$Q$114, COLUMNS('AM23.Param'!$C$60:$N$60), FALSE), "N/A")</f>
        <v>N/A</v>
      </c>
      <c r="AB318" s="344" t="str">
        <f t="shared" si="148"/>
        <v>N/A</v>
      </c>
      <c r="AC318" s="366" t="str">
        <f t="shared" si="137"/>
        <v>N/A</v>
      </c>
      <c r="AD318" s="360" t="str">
        <f>IFERROR( VLOOKUP($D318, 'AM23.Param'!$C$61:$Q$114, COLUMNS('AM23.Param'!$C$60:$O$60), FALSE), "N/A")</f>
        <v>N/A</v>
      </c>
      <c r="AE318" s="344" t="str">
        <f t="shared" si="149"/>
        <v>N/A</v>
      </c>
      <c r="AF318" s="361" t="str">
        <f t="shared" si="138"/>
        <v>N/A</v>
      </c>
      <c r="AG318" s="356" t="str">
        <f>IFERROR( VLOOKUP($D318, 'AM23.Param'!$C$61:$Q$114, COLUMNS('AM23.Param'!$C$60:$P$60), FALSE), "N/A")</f>
        <v>N/A</v>
      </c>
      <c r="AH318" s="344" t="str">
        <f t="shared" si="150"/>
        <v>N/A</v>
      </c>
      <c r="AI318" s="361" t="str">
        <f t="shared" si="139"/>
        <v>N/A</v>
      </c>
    </row>
    <row r="319" spans="1:35" x14ac:dyDescent="0.2">
      <c r="A319" s="241">
        <f t="shared" si="140"/>
        <v>242</v>
      </c>
      <c r="B319" s="345">
        <f>'AM23.Entity Input'!D259</f>
        <v>0</v>
      </c>
      <c r="C319" s="343">
        <f>'AM23.Entity Input'!F259</f>
        <v>0</v>
      </c>
      <c r="D319" s="343">
        <f>'AM23.Entity Input'!G259</f>
        <v>0</v>
      </c>
      <c r="E319" s="343">
        <f>'AM23.Entity Input'!P259</f>
        <v>0</v>
      </c>
      <c r="F319" s="343">
        <f>'AM23.Entity Input'!AD259</f>
        <v>0</v>
      </c>
      <c r="G319" s="343">
        <f>'AM23.Entity Input'!AN259</f>
        <v>0</v>
      </c>
      <c r="H319" s="353" t="str">
        <f>IFERROR( VLOOKUP($D319, 'AM23.Param'!$C$61:$Q$114, COLUMNS('AM23.Param'!$C$60:$G$60), FALSE), "N/A")</f>
        <v>N/A</v>
      </c>
      <c r="I319" s="360" t="str">
        <f>IFERROR( VLOOKUP($D319, 'AM23.Param'!$C$61:$Q$114, COLUMNS('AM23.Param'!$C$60:$H$60), FALSE), "N/A")</f>
        <v>N/A</v>
      </c>
      <c r="J319" s="344" t="str">
        <f t="shared" si="141"/>
        <v>N/A</v>
      </c>
      <c r="K319" s="361" t="str">
        <f t="shared" si="142"/>
        <v>N/A</v>
      </c>
      <c r="L319" s="356" t="str">
        <f>IFERROR( VLOOKUP($D319, 'AM23.Param'!$C$61:$Q$114, COLUMNS('AM23.Param'!$C$60:$I$60), FALSE), "N/A")</f>
        <v>N/A</v>
      </c>
      <c r="M319" s="344" t="str">
        <f t="shared" si="143"/>
        <v>N/A</v>
      </c>
      <c r="N319" s="366" t="str">
        <f t="shared" si="132"/>
        <v>N/A</v>
      </c>
      <c r="O319" s="360" t="str">
        <f>IFERROR( VLOOKUP($D319, 'AM23.Param'!$C$61:$Q$114, COLUMNS('AM23.Param'!$C$60:$J$60), FALSE), "N/A")</f>
        <v>N/A</v>
      </c>
      <c r="P319" s="344" t="str">
        <f t="shared" si="144"/>
        <v>N/A</v>
      </c>
      <c r="Q319" s="361" t="str">
        <f t="shared" si="133"/>
        <v>N/A</v>
      </c>
      <c r="R319" s="356" t="str">
        <f>IFERROR( VLOOKUP($D319, 'AM23.Param'!$C$61:$Q$114, COLUMNS('AM23.Param'!$C$60:$K$60), FALSE), "N/A")</f>
        <v>N/A</v>
      </c>
      <c r="S319" s="344" t="str">
        <f t="shared" si="145"/>
        <v>N/A</v>
      </c>
      <c r="T319" s="366">
        <f t="shared" si="134"/>
        <v>0</v>
      </c>
      <c r="U319" s="360" t="str">
        <f>IFERROR( VLOOKUP($D319, 'AM23.Param'!$C$61:$Q$114, COLUMNS('AM23.Param'!$C$60:$L$60), FALSE), "N/A")</f>
        <v>N/A</v>
      </c>
      <c r="V319" s="344" t="str">
        <f t="shared" si="146"/>
        <v>N/A</v>
      </c>
      <c r="W319" s="361" t="str">
        <f t="shared" si="135"/>
        <v>N/A</v>
      </c>
      <c r="X319" s="356" t="str">
        <f>IFERROR( VLOOKUP($D319, 'AM23.Param'!$C$61:$Q$114, COLUMNS('AM23.Param'!$C$60:$M$60), FALSE), "N/A")</f>
        <v>N/A</v>
      </c>
      <c r="Y319" s="344" t="str">
        <f t="shared" si="147"/>
        <v>N/A</v>
      </c>
      <c r="Z319" s="366">
        <f t="shared" si="136"/>
        <v>0</v>
      </c>
      <c r="AA319" s="360" t="str">
        <f>IFERROR( VLOOKUP($D319, 'AM23.Param'!$C$61:$Q$114, COLUMNS('AM23.Param'!$C$60:$N$60), FALSE), "N/A")</f>
        <v>N/A</v>
      </c>
      <c r="AB319" s="344" t="str">
        <f t="shared" si="148"/>
        <v>N/A</v>
      </c>
      <c r="AC319" s="366" t="str">
        <f t="shared" si="137"/>
        <v>N/A</v>
      </c>
      <c r="AD319" s="360" t="str">
        <f>IFERROR( VLOOKUP($D319, 'AM23.Param'!$C$61:$Q$114, COLUMNS('AM23.Param'!$C$60:$O$60), FALSE), "N/A")</f>
        <v>N/A</v>
      </c>
      <c r="AE319" s="344" t="str">
        <f t="shared" si="149"/>
        <v>N/A</v>
      </c>
      <c r="AF319" s="361" t="str">
        <f t="shared" si="138"/>
        <v>N/A</v>
      </c>
      <c r="AG319" s="356" t="str">
        <f>IFERROR( VLOOKUP($D319, 'AM23.Param'!$C$61:$Q$114, COLUMNS('AM23.Param'!$C$60:$P$60), FALSE), "N/A")</f>
        <v>N/A</v>
      </c>
      <c r="AH319" s="344" t="str">
        <f t="shared" si="150"/>
        <v>N/A</v>
      </c>
      <c r="AI319" s="361" t="str">
        <f t="shared" si="139"/>
        <v>N/A</v>
      </c>
    </row>
    <row r="320" spans="1:35" x14ac:dyDescent="0.2">
      <c r="A320" s="241">
        <f t="shared" si="140"/>
        <v>243</v>
      </c>
      <c r="B320" s="345">
        <f>'AM23.Entity Input'!D260</f>
        <v>0</v>
      </c>
      <c r="C320" s="343">
        <f>'AM23.Entity Input'!F260</f>
        <v>0</v>
      </c>
      <c r="D320" s="343">
        <f>'AM23.Entity Input'!G260</f>
        <v>0</v>
      </c>
      <c r="E320" s="343">
        <f>'AM23.Entity Input'!P260</f>
        <v>0</v>
      </c>
      <c r="F320" s="343">
        <f>'AM23.Entity Input'!AD260</f>
        <v>0</v>
      </c>
      <c r="G320" s="343">
        <f>'AM23.Entity Input'!AN260</f>
        <v>0</v>
      </c>
      <c r="H320" s="353" t="str">
        <f>IFERROR( VLOOKUP($D320, 'AM23.Param'!$C$61:$Q$114, COLUMNS('AM23.Param'!$C$60:$G$60), FALSE), "N/A")</f>
        <v>N/A</v>
      </c>
      <c r="I320" s="360" t="str">
        <f>IFERROR( VLOOKUP($D320, 'AM23.Param'!$C$61:$Q$114, COLUMNS('AM23.Param'!$C$60:$H$60), FALSE), "N/A")</f>
        <v>N/A</v>
      </c>
      <c r="J320" s="344" t="str">
        <f t="shared" si="141"/>
        <v>N/A</v>
      </c>
      <c r="K320" s="361" t="str">
        <f t="shared" si="142"/>
        <v>N/A</v>
      </c>
      <c r="L320" s="356" t="str">
        <f>IFERROR( VLOOKUP($D320, 'AM23.Param'!$C$61:$Q$114, COLUMNS('AM23.Param'!$C$60:$I$60), FALSE), "N/A")</f>
        <v>N/A</v>
      </c>
      <c r="M320" s="344" t="str">
        <f t="shared" si="143"/>
        <v>N/A</v>
      </c>
      <c r="N320" s="366" t="str">
        <f t="shared" si="132"/>
        <v>N/A</v>
      </c>
      <c r="O320" s="360" t="str">
        <f>IFERROR( VLOOKUP($D320, 'AM23.Param'!$C$61:$Q$114, COLUMNS('AM23.Param'!$C$60:$J$60), FALSE), "N/A")</f>
        <v>N/A</v>
      </c>
      <c r="P320" s="344" t="str">
        <f t="shared" si="144"/>
        <v>N/A</v>
      </c>
      <c r="Q320" s="361" t="str">
        <f t="shared" si="133"/>
        <v>N/A</v>
      </c>
      <c r="R320" s="356" t="str">
        <f>IFERROR( VLOOKUP($D320, 'AM23.Param'!$C$61:$Q$114, COLUMNS('AM23.Param'!$C$60:$K$60), FALSE), "N/A")</f>
        <v>N/A</v>
      </c>
      <c r="S320" s="344" t="str">
        <f t="shared" si="145"/>
        <v>N/A</v>
      </c>
      <c r="T320" s="366">
        <f t="shared" si="134"/>
        <v>0</v>
      </c>
      <c r="U320" s="360" t="str">
        <f>IFERROR( VLOOKUP($D320, 'AM23.Param'!$C$61:$Q$114, COLUMNS('AM23.Param'!$C$60:$L$60), FALSE), "N/A")</f>
        <v>N/A</v>
      </c>
      <c r="V320" s="344" t="str">
        <f t="shared" si="146"/>
        <v>N/A</v>
      </c>
      <c r="W320" s="361" t="str">
        <f t="shared" si="135"/>
        <v>N/A</v>
      </c>
      <c r="X320" s="356" t="str">
        <f>IFERROR( VLOOKUP($D320, 'AM23.Param'!$C$61:$Q$114, COLUMNS('AM23.Param'!$C$60:$M$60), FALSE), "N/A")</f>
        <v>N/A</v>
      </c>
      <c r="Y320" s="344" t="str">
        <f t="shared" si="147"/>
        <v>N/A</v>
      </c>
      <c r="Z320" s="366">
        <f t="shared" si="136"/>
        <v>0</v>
      </c>
      <c r="AA320" s="360" t="str">
        <f>IFERROR( VLOOKUP($D320, 'AM23.Param'!$C$61:$Q$114, COLUMNS('AM23.Param'!$C$60:$N$60), FALSE), "N/A")</f>
        <v>N/A</v>
      </c>
      <c r="AB320" s="344" t="str">
        <f t="shared" si="148"/>
        <v>N/A</v>
      </c>
      <c r="AC320" s="366" t="str">
        <f t="shared" si="137"/>
        <v>N/A</v>
      </c>
      <c r="AD320" s="360" t="str">
        <f>IFERROR( VLOOKUP($D320, 'AM23.Param'!$C$61:$Q$114, COLUMNS('AM23.Param'!$C$60:$O$60), FALSE), "N/A")</f>
        <v>N/A</v>
      </c>
      <c r="AE320" s="344" t="str">
        <f t="shared" si="149"/>
        <v>N/A</v>
      </c>
      <c r="AF320" s="361" t="str">
        <f t="shared" si="138"/>
        <v>N/A</v>
      </c>
      <c r="AG320" s="356" t="str">
        <f>IFERROR( VLOOKUP($D320, 'AM23.Param'!$C$61:$Q$114, COLUMNS('AM23.Param'!$C$60:$P$60), FALSE), "N/A")</f>
        <v>N/A</v>
      </c>
      <c r="AH320" s="344" t="str">
        <f t="shared" si="150"/>
        <v>N/A</v>
      </c>
      <c r="AI320" s="361" t="str">
        <f t="shared" si="139"/>
        <v>N/A</v>
      </c>
    </row>
    <row r="321" spans="1:35" x14ac:dyDescent="0.2">
      <c r="A321" s="241">
        <f t="shared" si="140"/>
        <v>244</v>
      </c>
      <c r="B321" s="345">
        <f>'AM23.Entity Input'!D261</f>
        <v>0</v>
      </c>
      <c r="C321" s="343">
        <f>'AM23.Entity Input'!F261</f>
        <v>0</v>
      </c>
      <c r="D321" s="343">
        <f>'AM23.Entity Input'!G261</f>
        <v>0</v>
      </c>
      <c r="E321" s="343">
        <f>'AM23.Entity Input'!P261</f>
        <v>0</v>
      </c>
      <c r="F321" s="343">
        <f>'AM23.Entity Input'!AD261</f>
        <v>0</v>
      </c>
      <c r="G321" s="343">
        <f>'AM23.Entity Input'!AN261</f>
        <v>0</v>
      </c>
      <c r="H321" s="353" t="str">
        <f>IFERROR( VLOOKUP($D321, 'AM23.Param'!$C$61:$Q$114, COLUMNS('AM23.Param'!$C$60:$G$60), FALSE), "N/A")</f>
        <v>N/A</v>
      </c>
      <c r="I321" s="360" t="str">
        <f>IFERROR( VLOOKUP($D321, 'AM23.Param'!$C$61:$Q$114, COLUMNS('AM23.Param'!$C$60:$H$60), FALSE), "N/A")</f>
        <v>N/A</v>
      </c>
      <c r="J321" s="344" t="str">
        <f t="shared" si="141"/>
        <v>N/A</v>
      </c>
      <c r="K321" s="361" t="str">
        <f t="shared" si="142"/>
        <v>N/A</v>
      </c>
      <c r="L321" s="356" t="str">
        <f>IFERROR( VLOOKUP($D321, 'AM23.Param'!$C$61:$Q$114, COLUMNS('AM23.Param'!$C$60:$I$60), FALSE), "N/A")</f>
        <v>N/A</v>
      </c>
      <c r="M321" s="344" t="str">
        <f t="shared" si="143"/>
        <v>N/A</v>
      </c>
      <c r="N321" s="366" t="str">
        <f t="shared" si="132"/>
        <v>N/A</v>
      </c>
      <c r="O321" s="360" t="str">
        <f>IFERROR( VLOOKUP($D321, 'AM23.Param'!$C$61:$Q$114, COLUMNS('AM23.Param'!$C$60:$J$60), FALSE), "N/A")</f>
        <v>N/A</v>
      </c>
      <c r="P321" s="344" t="str">
        <f t="shared" si="144"/>
        <v>N/A</v>
      </c>
      <c r="Q321" s="361" t="str">
        <f t="shared" si="133"/>
        <v>N/A</v>
      </c>
      <c r="R321" s="356" t="str">
        <f>IFERROR( VLOOKUP($D321, 'AM23.Param'!$C$61:$Q$114, COLUMNS('AM23.Param'!$C$60:$K$60), FALSE), "N/A")</f>
        <v>N/A</v>
      </c>
      <c r="S321" s="344" t="str">
        <f t="shared" si="145"/>
        <v>N/A</v>
      </c>
      <c r="T321" s="366">
        <f t="shared" si="134"/>
        <v>0</v>
      </c>
      <c r="U321" s="360" t="str">
        <f>IFERROR( VLOOKUP($D321, 'AM23.Param'!$C$61:$Q$114, COLUMNS('AM23.Param'!$C$60:$L$60), FALSE), "N/A")</f>
        <v>N/A</v>
      </c>
      <c r="V321" s="344" t="str">
        <f t="shared" si="146"/>
        <v>N/A</v>
      </c>
      <c r="W321" s="361" t="str">
        <f t="shared" si="135"/>
        <v>N/A</v>
      </c>
      <c r="X321" s="356" t="str">
        <f>IFERROR( VLOOKUP($D321, 'AM23.Param'!$C$61:$Q$114, COLUMNS('AM23.Param'!$C$60:$M$60), FALSE), "N/A")</f>
        <v>N/A</v>
      </c>
      <c r="Y321" s="344" t="str">
        <f t="shared" si="147"/>
        <v>N/A</v>
      </c>
      <c r="Z321" s="366">
        <f t="shared" si="136"/>
        <v>0</v>
      </c>
      <c r="AA321" s="360" t="str">
        <f>IFERROR( VLOOKUP($D321, 'AM23.Param'!$C$61:$Q$114, COLUMNS('AM23.Param'!$C$60:$N$60), FALSE), "N/A")</f>
        <v>N/A</v>
      </c>
      <c r="AB321" s="344" t="str">
        <f t="shared" si="148"/>
        <v>N/A</v>
      </c>
      <c r="AC321" s="366" t="str">
        <f t="shared" si="137"/>
        <v>N/A</v>
      </c>
      <c r="AD321" s="360" t="str">
        <f>IFERROR( VLOOKUP($D321, 'AM23.Param'!$C$61:$Q$114, COLUMNS('AM23.Param'!$C$60:$O$60), FALSE), "N/A")</f>
        <v>N/A</v>
      </c>
      <c r="AE321" s="344" t="str">
        <f t="shared" si="149"/>
        <v>N/A</v>
      </c>
      <c r="AF321" s="361" t="str">
        <f t="shared" si="138"/>
        <v>N/A</v>
      </c>
      <c r="AG321" s="356" t="str">
        <f>IFERROR( VLOOKUP($D321, 'AM23.Param'!$C$61:$Q$114, COLUMNS('AM23.Param'!$C$60:$P$60), FALSE), "N/A")</f>
        <v>N/A</v>
      </c>
      <c r="AH321" s="344" t="str">
        <f t="shared" si="150"/>
        <v>N/A</v>
      </c>
      <c r="AI321" s="361" t="str">
        <f t="shared" si="139"/>
        <v>N/A</v>
      </c>
    </row>
    <row r="322" spans="1:35" x14ac:dyDescent="0.2">
      <c r="A322" s="241">
        <f t="shared" si="140"/>
        <v>245</v>
      </c>
      <c r="B322" s="345">
        <f>'AM23.Entity Input'!D262</f>
        <v>0</v>
      </c>
      <c r="C322" s="343">
        <f>'AM23.Entity Input'!F262</f>
        <v>0</v>
      </c>
      <c r="D322" s="343">
        <f>'AM23.Entity Input'!G262</f>
        <v>0</v>
      </c>
      <c r="E322" s="343">
        <f>'AM23.Entity Input'!P262</f>
        <v>0</v>
      </c>
      <c r="F322" s="343">
        <f>'AM23.Entity Input'!AD262</f>
        <v>0</v>
      </c>
      <c r="G322" s="343">
        <f>'AM23.Entity Input'!AN262</f>
        <v>0</v>
      </c>
      <c r="H322" s="353" t="str">
        <f>IFERROR( VLOOKUP($D322, 'AM23.Param'!$C$61:$Q$114, COLUMNS('AM23.Param'!$C$60:$G$60), FALSE), "N/A")</f>
        <v>N/A</v>
      </c>
      <c r="I322" s="360" t="str">
        <f>IFERROR( VLOOKUP($D322, 'AM23.Param'!$C$61:$Q$114, COLUMNS('AM23.Param'!$C$60:$H$60), FALSE), "N/A")</f>
        <v>N/A</v>
      </c>
      <c r="J322" s="344" t="str">
        <f t="shared" si="141"/>
        <v>N/A</v>
      </c>
      <c r="K322" s="361" t="str">
        <f t="shared" si="142"/>
        <v>N/A</v>
      </c>
      <c r="L322" s="356" t="str">
        <f>IFERROR( VLOOKUP($D322, 'AM23.Param'!$C$61:$Q$114, COLUMNS('AM23.Param'!$C$60:$I$60), FALSE), "N/A")</f>
        <v>N/A</v>
      </c>
      <c r="M322" s="344" t="str">
        <f t="shared" si="143"/>
        <v>N/A</v>
      </c>
      <c r="N322" s="366" t="str">
        <f t="shared" si="132"/>
        <v>N/A</v>
      </c>
      <c r="O322" s="360" t="str">
        <f>IFERROR( VLOOKUP($D322, 'AM23.Param'!$C$61:$Q$114, COLUMNS('AM23.Param'!$C$60:$J$60), FALSE), "N/A")</f>
        <v>N/A</v>
      </c>
      <c r="P322" s="344" t="str">
        <f t="shared" si="144"/>
        <v>N/A</v>
      </c>
      <c r="Q322" s="361" t="str">
        <f t="shared" si="133"/>
        <v>N/A</v>
      </c>
      <c r="R322" s="356" t="str">
        <f>IFERROR( VLOOKUP($D322, 'AM23.Param'!$C$61:$Q$114, COLUMNS('AM23.Param'!$C$60:$K$60), FALSE), "N/A")</f>
        <v>N/A</v>
      </c>
      <c r="S322" s="344" t="str">
        <f t="shared" si="145"/>
        <v>N/A</v>
      </c>
      <c r="T322" s="366">
        <f t="shared" si="134"/>
        <v>0</v>
      </c>
      <c r="U322" s="360" t="str">
        <f>IFERROR( VLOOKUP($D322, 'AM23.Param'!$C$61:$Q$114, COLUMNS('AM23.Param'!$C$60:$L$60), FALSE), "N/A")</f>
        <v>N/A</v>
      </c>
      <c r="V322" s="344" t="str">
        <f t="shared" si="146"/>
        <v>N/A</v>
      </c>
      <c r="W322" s="361" t="str">
        <f t="shared" si="135"/>
        <v>N/A</v>
      </c>
      <c r="X322" s="356" t="str">
        <f>IFERROR( VLOOKUP($D322, 'AM23.Param'!$C$61:$Q$114, COLUMNS('AM23.Param'!$C$60:$M$60), FALSE), "N/A")</f>
        <v>N/A</v>
      </c>
      <c r="Y322" s="344" t="str">
        <f t="shared" si="147"/>
        <v>N/A</v>
      </c>
      <c r="Z322" s="366">
        <f t="shared" si="136"/>
        <v>0</v>
      </c>
      <c r="AA322" s="360" t="str">
        <f>IFERROR( VLOOKUP($D322, 'AM23.Param'!$C$61:$Q$114, COLUMNS('AM23.Param'!$C$60:$N$60), FALSE), "N/A")</f>
        <v>N/A</v>
      </c>
      <c r="AB322" s="344" t="str">
        <f t="shared" si="148"/>
        <v>N/A</v>
      </c>
      <c r="AC322" s="366" t="str">
        <f t="shared" si="137"/>
        <v>N/A</v>
      </c>
      <c r="AD322" s="360" t="str">
        <f>IFERROR( VLOOKUP($D322, 'AM23.Param'!$C$61:$Q$114, COLUMNS('AM23.Param'!$C$60:$O$60), FALSE), "N/A")</f>
        <v>N/A</v>
      </c>
      <c r="AE322" s="344" t="str">
        <f t="shared" si="149"/>
        <v>N/A</v>
      </c>
      <c r="AF322" s="361" t="str">
        <f t="shared" si="138"/>
        <v>N/A</v>
      </c>
      <c r="AG322" s="356" t="str">
        <f>IFERROR( VLOOKUP($D322, 'AM23.Param'!$C$61:$Q$114, COLUMNS('AM23.Param'!$C$60:$P$60), FALSE), "N/A")</f>
        <v>N/A</v>
      </c>
      <c r="AH322" s="344" t="str">
        <f t="shared" si="150"/>
        <v>N/A</v>
      </c>
      <c r="AI322" s="361" t="str">
        <f t="shared" si="139"/>
        <v>N/A</v>
      </c>
    </row>
    <row r="323" spans="1:35" x14ac:dyDescent="0.2">
      <c r="A323" s="241">
        <f t="shared" si="140"/>
        <v>246</v>
      </c>
      <c r="B323" s="345">
        <f>'AM23.Entity Input'!D263</f>
        <v>0</v>
      </c>
      <c r="C323" s="343">
        <f>'AM23.Entity Input'!F263</f>
        <v>0</v>
      </c>
      <c r="D323" s="343">
        <f>'AM23.Entity Input'!G263</f>
        <v>0</v>
      </c>
      <c r="E323" s="343">
        <f>'AM23.Entity Input'!P263</f>
        <v>0</v>
      </c>
      <c r="F323" s="343">
        <f>'AM23.Entity Input'!AD263</f>
        <v>0</v>
      </c>
      <c r="G323" s="343">
        <f>'AM23.Entity Input'!AN263</f>
        <v>0</v>
      </c>
      <c r="H323" s="353" t="str">
        <f>IFERROR( VLOOKUP($D323, 'AM23.Param'!$C$61:$Q$114, COLUMNS('AM23.Param'!$C$60:$G$60), FALSE), "N/A")</f>
        <v>N/A</v>
      </c>
      <c r="I323" s="360" t="str">
        <f>IFERROR( VLOOKUP($D323, 'AM23.Param'!$C$61:$Q$114, COLUMNS('AM23.Param'!$C$60:$H$60), FALSE), "N/A")</f>
        <v>N/A</v>
      </c>
      <c r="J323" s="344" t="str">
        <f t="shared" si="141"/>
        <v>N/A</v>
      </c>
      <c r="K323" s="361" t="str">
        <f t="shared" si="142"/>
        <v>N/A</v>
      </c>
      <c r="L323" s="356" t="str">
        <f>IFERROR( VLOOKUP($D323, 'AM23.Param'!$C$61:$Q$114, COLUMNS('AM23.Param'!$C$60:$I$60), FALSE), "N/A")</f>
        <v>N/A</v>
      </c>
      <c r="M323" s="344" t="str">
        <f t="shared" si="143"/>
        <v>N/A</v>
      </c>
      <c r="N323" s="366" t="str">
        <f t="shared" si="132"/>
        <v>N/A</v>
      </c>
      <c r="O323" s="360" t="str">
        <f>IFERROR( VLOOKUP($D323, 'AM23.Param'!$C$61:$Q$114, COLUMNS('AM23.Param'!$C$60:$J$60), FALSE), "N/A")</f>
        <v>N/A</v>
      </c>
      <c r="P323" s="344" t="str">
        <f t="shared" si="144"/>
        <v>N/A</v>
      </c>
      <c r="Q323" s="361" t="str">
        <f t="shared" si="133"/>
        <v>N/A</v>
      </c>
      <c r="R323" s="356" t="str">
        <f>IFERROR( VLOOKUP($D323, 'AM23.Param'!$C$61:$Q$114, COLUMNS('AM23.Param'!$C$60:$K$60), FALSE), "N/A")</f>
        <v>N/A</v>
      </c>
      <c r="S323" s="344" t="str">
        <f t="shared" si="145"/>
        <v>N/A</v>
      </c>
      <c r="T323" s="366">
        <f t="shared" si="134"/>
        <v>0</v>
      </c>
      <c r="U323" s="360" t="str">
        <f>IFERROR( VLOOKUP($D323, 'AM23.Param'!$C$61:$Q$114, COLUMNS('AM23.Param'!$C$60:$L$60), FALSE), "N/A")</f>
        <v>N/A</v>
      </c>
      <c r="V323" s="344" t="str">
        <f t="shared" si="146"/>
        <v>N/A</v>
      </c>
      <c r="W323" s="361" t="str">
        <f t="shared" si="135"/>
        <v>N/A</v>
      </c>
      <c r="X323" s="356" t="str">
        <f>IFERROR( VLOOKUP($D323, 'AM23.Param'!$C$61:$Q$114, COLUMNS('AM23.Param'!$C$60:$M$60), FALSE), "N/A")</f>
        <v>N/A</v>
      </c>
      <c r="Y323" s="344" t="str">
        <f t="shared" si="147"/>
        <v>N/A</v>
      </c>
      <c r="Z323" s="366">
        <f t="shared" si="136"/>
        <v>0</v>
      </c>
      <c r="AA323" s="360" t="str">
        <f>IFERROR( VLOOKUP($D323, 'AM23.Param'!$C$61:$Q$114, COLUMNS('AM23.Param'!$C$60:$N$60), FALSE), "N/A")</f>
        <v>N/A</v>
      </c>
      <c r="AB323" s="344" t="str">
        <f t="shared" si="148"/>
        <v>N/A</v>
      </c>
      <c r="AC323" s="366" t="str">
        <f t="shared" si="137"/>
        <v>N/A</v>
      </c>
      <c r="AD323" s="360" t="str">
        <f>IFERROR( VLOOKUP($D323, 'AM23.Param'!$C$61:$Q$114, COLUMNS('AM23.Param'!$C$60:$O$60), FALSE), "N/A")</f>
        <v>N/A</v>
      </c>
      <c r="AE323" s="344" t="str">
        <f t="shared" si="149"/>
        <v>N/A</v>
      </c>
      <c r="AF323" s="361" t="str">
        <f t="shared" si="138"/>
        <v>N/A</v>
      </c>
      <c r="AG323" s="356" t="str">
        <f>IFERROR( VLOOKUP($D323, 'AM23.Param'!$C$61:$Q$114, COLUMNS('AM23.Param'!$C$60:$P$60), FALSE), "N/A")</f>
        <v>N/A</v>
      </c>
      <c r="AH323" s="344" t="str">
        <f t="shared" si="150"/>
        <v>N/A</v>
      </c>
      <c r="AI323" s="361" t="str">
        <f t="shared" si="139"/>
        <v>N/A</v>
      </c>
    </row>
    <row r="324" spans="1:35" x14ac:dyDescent="0.2">
      <c r="A324" s="241">
        <f t="shared" si="140"/>
        <v>247</v>
      </c>
      <c r="B324" s="345">
        <f>'AM23.Entity Input'!D264</f>
        <v>0</v>
      </c>
      <c r="C324" s="343">
        <f>'AM23.Entity Input'!F264</f>
        <v>0</v>
      </c>
      <c r="D324" s="343">
        <f>'AM23.Entity Input'!G264</f>
        <v>0</v>
      </c>
      <c r="E324" s="343">
        <f>'AM23.Entity Input'!P264</f>
        <v>0</v>
      </c>
      <c r="F324" s="343">
        <f>'AM23.Entity Input'!AD264</f>
        <v>0</v>
      </c>
      <c r="G324" s="343">
        <f>'AM23.Entity Input'!AN264</f>
        <v>0</v>
      </c>
      <c r="H324" s="353" t="str">
        <f>IFERROR( VLOOKUP($D324, 'AM23.Param'!$C$61:$Q$114, COLUMNS('AM23.Param'!$C$60:$G$60), FALSE), "N/A")</f>
        <v>N/A</v>
      </c>
      <c r="I324" s="360" t="str">
        <f>IFERROR( VLOOKUP($D324, 'AM23.Param'!$C$61:$Q$114, COLUMNS('AM23.Param'!$C$60:$H$60), FALSE), "N/A")</f>
        <v>N/A</v>
      </c>
      <c r="J324" s="344" t="str">
        <f t="shared" si="141"/>
        <v>N/A</v>
      </c>
      <c r="K324" s="361" t="str">
        <f t="shared" si="142"/>
        <v>N/A</v>
      </c>
      <c r="L324" s="356" t="str">
        <f>IFERROR( VLOOKUP($D324, 'AM23.Param'!$C$61:$Q$114, COLUMNS('AM23.Param'!$C$60:$I$60), FALSE), "N/A")</f>
        <v>N/A</v>
      </c>
      <c r="M324" s="344" t="str">
        <f t="shared" si="143"/>
        <v>N/A</v>
      </c>
      <c r="N324" s="366" t="str">
        <f t="shared" si="132"/>
        <v>N/A</v>
      </c>
      <c r="O324" s="360" t="str">
        <f>IFERROR( VLOOKUP($D324, 'AM23.Param'!$C$61:$Q$114, COLUMNS('AM23.Param'!$C$60:$J$60), FALSE), "N/A")</f>
        <v>N/A</v>
      </c>
      <c r="P324" s="344" t="str">
        <f t="shared" si="144"/>
        <v>N/A</v>
      </c>
      <c r="Q324" s="361" t="str">
        <f t="shared" si="133"/>
        <v>N/A</v>
      </c>
      <c r="R324" s="356" t="str">
        <f>IFERROR( VLOOKUP($D324, 'AM23.Param'!$C$61:$Q$114, COLUMNS('AM23.Param'!$C$60:$K$60), FALSE), "N/A")</f>
        <v>N/A</v>
      </c>
      <c r="S324" s="344" t="str">
        <f t="shared" si="145"/>
        <v>N/A</v>
      </c>
      <c r="T324" s="366">
        <f t="shared" si="134"/>
        <v>0</v>
      </c>
      <c r="U324" s="360" t="str">
        <f>IFERROR( VLOOKUP($D324, 'AM23.Param'!$C$61:$Q$114, COLUMNS('AM23.Param'!$C$60:$L$60), FALSE), "N/A")</f>
        <v>N/A</v>
      </c>
      <c r="V324" s="344" t="str">
        <f t="shared" si="146"/>
        <v>N/A</v>
      </c>
      <c r="W324" s="361" t="str">
        <f t="shared" si="135"/>
        <v>N/A</v>
      </c>
      <c r="X324" s="356" t="str">
        <f>IFERROR( VLOOKUP($D324, 'AM23.Param'!$C$61:$Q$114, COLUMNS('AM23.Param'!$C$60:$M$60), FALSE), "N/A")</f>
        <v>N/A</v>
      </c>
      <c r="Y324" s="344" t="str">
        <f t="shared" si="147"/>
        <v>N/A</v>
      </c>
      <c r="Z324" s="366">
        <f t="shared" si="136"/>
        <v>0</v>
      </c>
      <c r="AA324" s="360" t="str">
        <f>IFERROR( VLOOKUP($D324, 'AM23.Param'!$C$61:$Q$114, COLUMNS('AM23.Param'!$C$60:$N$60), FALSE), "N/A")</f>
        <v>N/A</v>
      </c>
      <c r="AB324" s="344" t="str">
        <f t="shared" si="148"/>
        <v>N/A</v>
      </c>
      <c r="AC324" s="366" t="str">
        <f t="shared" si="137"/>
        <v>N/A</v>
      </c>
      <c r="AD324" s="360" t="str">
        <f>IFERROR( VLOOKUP($D324, 'AM23.Param'!$C$61:$Q$114, COLUMNS('AM23.Param'!$C$60:$O$60), FALSE), "N/A")</f>
        <v>N/A</v>
      </c>
      <c r="AE324" s="344" t="str">
        <f t="shared" si="149"/>
        <v>N/A</v>
      </c>
      <c r="AF324" s="361" t="str">
        <f t="shared" si="138"/>
        <v>N/A</v>
      </c>
      <c r="AG324" s="356" t="str">
        <f>IFERROR( VLOOKUP($D324, 'AM23.Param'!$C$61:$Q$114, COLUMNS('AM23.Param'!$C$60:$P$60), FALSE), "N/A")</f>
        <v>N/A</v>
      </c>
      <c r="AH324" s="344" t="str">
        <f t="shared" si="150"/>
        <v>N/A</v>
      </c>
      <c r="AI324" s="361" t="str">
        <f t="shared" si="139"/>
        <v>N/A</v>
      </c>
    </row>
    <row r="325" spans="1:35" x14ac:dyDescent="0.2">
      <c r="A325" s="241">
        <f t="shared" si="140"/>
        <v>248</v>
      </c>
      <c r="B325" s="345">
        <f>'AM23.Entity Input'!D265</f>
        <v>0</v>
      </c>
      <c r="C325" s="343">
        <f>'AM23.Entity Input'!F265</f>
        <v>0</v>
      </c>
      <c r="D325" s="343">
        <f>'AM23.Entity Input'!G265</f>
        <v>0</v>
      </c>
      <c r="E325" s="343">
        <f>'AM23.Entity Input'!P265</f>
        <v>0</v>
      </c>
      <c r="F325" s="343">
        <f>'AM23.Entity Input'!AD265</f>
        <v>0</v>
      </c>
      <c r="G325" s="343">
        <f>'AM23.Entity Input'!AN265</f>
        <v>0</v>
      </c>
      <c r="H325" s="353" t="str">
        <f>IFERROR( VLOOKUP($D325, 'AM23.Param'!$C$61:$Q$114, COLUMNS('AM23.Param'!$C$60:$G$60), FALSE), "N/A")</f>
        <v>N/A</v>
      </c>
      <c r="I325" s="360" t="str">
        <f>IFERROR( VLOOKUP($D325, 'AM23.Param'!$C$61:$Q$114, COLUMNS('AM23.Param'!$C$60:$H$60), FALSE), "N/A")</f>
        <v>N/A</v>
      </c>
      <c r="J325" s="344" t="str">
        <f t="shared" si="141"/>
        <v>N/A</v>
      </c>
      <c r="K325" s="361" t="str">
        <f t="shared" si="142"/>
        <v>N/A</v>
      </c>
      <c r="L325" s="356" t="str">
        <f>IFERROR( VLOOKUP($D325, 'AM23.Param'!$C$61:$Q$114, COLUMNS('AM23.Param'!$C$60:$I$60), FALSE), "N/A")</f>
        <v>N/A</v>
      </c>
      <c r="M325" s="344" t="str">
        <f t="shared" si="143"/>
        <v>N/A</v>
      </c>
      <c r="N325" s="366" t="str">
        <f t="shared" si="132"/>
        <v>N/A</v>
      </c>
      <c r="O325" s="360" t="str">
        <f>IFERROR( VLOOKUP($D325, 'AM23.Param'!$C$61:$Q$114, COLUMNS('AM23.Param'!$C$60:$J$60), FALSE), "N/A")</f>
        <v>N/A</v>
      </c>
      <c r="P325" s="344" t="str">
        <f t="shared" si="144"/>
        <v>N/A</v>
      </c>
      <c r="Q325" s="361" t="str">
        <f t="shared" si="133"/>
        <v>N/A</v>
      </c>
      <c r="R325" s="356" t="str">
        <f>IFERROR( VLOOKUP($D325, 'AM23.Param'!$C$61:$Q$114, COLUMNS('AM23.Param'!$C$60:$K$60), FALSE), "N/A")</f>
        <v>N/A</v>
      </c>
      <c r="S325" s="344" t="str">
        <f t="shared" si="145"/>
        <v>N/A</v>
      </c>
      <c r="T325" s="366">
        <f t="shared" si="134"/>
        <v>0</v>
      </c>
      <c r="U325" s="360" t="str">
        <f>IFERROR( VLOOKUP($D325, 'AM23.Param'!$C$61:$Q$114, COLUMNS('AM23.Param'!$C$60:$L$60), FALSE), "N/A")</f>
        <v>N/A</v>
      </c>
      <c r="V325" s="344" t="str">
        <f t="shared" si="146"/>
        <v>N/A</v>
      </c>
      <c r="W325" s="361" t="str">
        <f t="shared" si="135"/>
        <v>N/A</v>
      </c>
      <c r="X325" s="356" t="str">
        <f>IFERROR( VLOOKUP($D325, 'AM23.Param'!$C$61:$Q$114, COLUMNS('AM23.Param'!$C$60:$M$60), FALSE), "N/A")</f>
        <v>N/A</v>
      </c>
      <c r="Y325" s="344" t="str">
        <f t="shared" si="147"/>
        <v>N/A</v>
      </c>
      <c r="Z325" s="366">
        <f t="shared" si="136"/>
        <v>0</v>
      </c>
      <c r="AA325" s="360" t="str">
        <f>IFERROR( VLOOKUP($D325, 'AM23.Param'!$C$61:$Q$114, COLUMNS('AM23.Param'!$C$60:$N$60), FALSE), "N/A")</f>
        <v>N/A</v>
      </c>
      <c r="AB325" s="344" t="str">
        <f t="shared" si="148"/>
        <v>N/A</v>
      </c>
      <c r="AC325" s="366" t="str">
        <f t="shared" si="137"/>
        <v>N/A</v>
      </c>
      <c r="AD325" s="360" t="str">
        <f>IFERROR( VLOOKUP($D325, 'AM23.Param'!$C$61:$Q$114, COLUMNS('AM23.Param'!$C$60:$O$60), FALSE), "N/A")</f>
        <v>N/A</v>
      </c>
      <c r="AE325" s="344" t="str">
        <f t="shared" si="149"/>
        <v>N/A</v>
      </c>
      <c r="AF325" s="361" t="str">
        <f t="shared" si="138"/>
        <v>N/A</v>
      </c>
      <c r="AG325" s="356" t="str">
        <f>IFERROR( VLOOKUP($D325, 'AM23.Param'!$C$61:$Q$114, COLUMNS('AM23.Param'!$C$60:$P$60), FALSE), "N/A")</f>
        <v>N/A</v>
      </c>
      <c r="AH325" s="344" t="str">
        <f t="shared" si="150"/>
        <v>N/A</v>
      </c>
      <c r="AI325" s="361" t="str">
        <f t="shared" si="139"/>
        <v>N/A</v>
      </c>
    </row>
    <row r="326" spans="1:35" x14ac:dyDescent="0.2">
      <c r="A326" s="241">
        <f t="shared" si="140"/>
        <v>249</v>
      </c>
      <c r="B326" s="345">
        <f>'AM23.Entity Input'!D266</f>
        <v>0</v>
      </c>
      <c r="C326" s="343">
        <f>'AM23.Entity Input'!F266</f>
        <v>0</v>
      </c>
      <c r="D326" s="343">
        <f>'AM23.Entity Input'!G266</f>
        <v>0</v>
      </c>
      <c r="E326" s="343">
        <f>'AM23.Entity Input'!P266</f>
        <v>0</v>
      </c>
      <c r="F326" s="343">
        <f>'AM23.Entity Input'!AD266</f>
        <v>0</v>
      </c>
      <c r="G326" s="343">
        <f>'AM23.Entity Input'!AN266</f>
        <v>0</v>
      </c>
      <c r="H326" s="353" t="str">
        <f>IFERROR( VLOOKUP($D326, 'AM23.Param'!$C$61:$Q$114, COLUMNS('AM23.Param'!$C$60:$G$60), FALSE), "N/A")</f>
        <v>N/A</v>
      </c>
      <c r="I326" s="360" t="str">
        <f>IFERROR( VLOOKUP($D326, 'AM23.Param'!$C$61:$Q$114, COLUMNS('AM23.Param'!$C$60:$H$60), FALSE), "N/A")</f>
        <v>N/A</v>
      </c>
      <c r="J326" s="344" t="str">
        <f t="shared" si="141"/>
        <v>N/A</v>
      </c>
      <c r="K326" s="361" t="str">
        <f t="shared" si="142"/>
        <v>N/A</v>
      </c>
      <c r="L326" s="356" t="str">
        <f>IFERROR( VLOOKUP($D326, 'AM23.Param'!$C$61:$Q$114, COLUMNS('AM23.Param'!$C$60:$I$60), FALSE), "N/A")</f>
        <v>N/A</v>
      </c>
      <c r="M326" s="344" t="str">
        <f t="shared" si="143"/>
        <v>N/A</v>
      </c>
      <c r="N326" s="366" t="str">
        <f t="shared" si="132"/>
        <v>N/A</v>
      </c>
      <c r="O326" s="360" t="str">
        <f>IFERROR( VLOOKUP($D326, 'AM23.Param'!$C$61:$Q$114, COLUMNS('AM23.Param'!$C$60:$J$60), FALSE), "N/A")</f>
        <v>N/A</v>
      </c>
      <c r="P326" s="344" t="str">
        <f t="shared" si="144"/>
        <v>N/A</v>
      </c>
      <c r="Q326" s="361" t="str">
        <f t="shared" si="133"/>
        <v>N/A</v>
      </c>
      <c r="R326" s="356" t="str">
        <f>IFERROR( VLOOKUP($D326, 'AM23.Param'!$C$61:$Q$114, COLUMNS('AM23.Param'!$C$60:$K$60), FALSE), "N/A")</f>
        <v>N/A</v>
      </c>
      <c r="S326" s="344" t="str">
        <f t="shared" si="145"/>
        <v>N/A</v>
      </c>
      <c r="T326" s="366">
        <f t="shared" si="134"/>
        <v>0</v>
      </c>
      <c r="U326" s="360" t="str">
        <f>IFERROR( VLOOKUP($D326, 'AM23.Param'!$C$61:$Q$114, COLUMNS('AM23.Param'!$C$60:$L$60), FALSE), "N/A")</f>
        <v>N/A</v>
      </c>
      <c r="V326" s="344" t="str">
        <f t="shared" si="146"/>
        <v>N/A</v>
      </c>
      <c r="W326" s="361" t="str">
        <f t="shared" si="135"/>
        <v>N/A</v>
      </c>
      <c r="X326" s="356" t="str">
        <f>IFERROR( VLOOKUP($D326, 'AM23.Param'!$C$61:$Q$114, COLUMNS('AM23.Param'!$C$60:$M$60), FALSE), "N/A")</f>
        <v>N/A</v>
      </c>
      <c r="Y326" s="344" t="str">
        <f t="shared" si="147"/>
        <v>N/A</v>
      </c>
      <c r="Z326" s="366">
        <f t="shared" si="136"/>
        <v>0</v>
      </c>
      <c r="AA326" s="360" t="str">
        <f>IFERROR( VLOOKUP($D326, 'AM23.Param'!$C$61:$Q$114, COLUMNS('AM23.Param'!$C$60:$N$60), FALSE), "N/A")</f>
        <v>N/A</v>
      </c>
      <c r="AB326" s="344" t="str">
        <f t="shared" si="148"/>
        <v>N/A</v>
      </c>
      <c r="AC326" s="366" t="str">
        <f t="shared" si="137"/>
        <v>N/A</v>
      </c>
      <c r="AD326" s="360" t="str">
        <f>IFERROR( VLOOKUP($D326, 'AM23.Param'!$C$61:$Q$114, COLUMNS('AM23.Param'!$C$60:$O$60), FALSE), "N/A")</f>
        <v>N/A</v>
      </c>
      <c r="AE326" s="344" t="str">
        <f t="shared" si="149"/>
        <v>N/A</v>
      </c>
      <c r="AF326" s="361" t="str">
        <f t="shared" si="138"/>
        <v>N/A</v>
      </c>
      <c r="AG326" s="356" t="str">
        <f>IFERROR( VLOOKUP($D326, 'AM23.Param'!$C$61:$Q$114, COLUMNS('AM23.Param'!$C$60:$P$60), FALSE), "N/A")</f>
        <v>N/A</v>
      </c>
      <c r="AH326" s="344" t="str">
        <f t="shared" si="150"/>
        <v>N/A</v>
      </c>
      <c r="AI326" s="361" t="str">
        <f t="shared" si="139"/>
        <v>N/A</v>
      </c>
    </row>
    <row r="327" spans="1:35" x14ac:dyDescent="0.2">
      <c r="A327" s="241">
        <f t="shared" si="140"/>
        <v>250</v>
      </c>
      <c r="B327" s="345">
        <f>'AM23.Entity Input'!D267</f>
        <v>0</v>
      </c>
      <c r="C327" s="343">
        <f>'AM23.Entity Input'!F267</f>
        <v>0</v>
      </c>
      <c r="D327" s="343">
        <f>'AM23.Entity Input'!G267</f>
        <v>0</v>
      </c>
      <c r="E327" s="343">
        <f>'AM23.Entity Input'!P267</f>
        <v>0</v>
      </c>
      <c r="F327" s="343">
        <f>'AM23.Entity Input'!AD267</f>
        <v>0</v>
      </c>
      <c r="G327" s="343">
        <f>'AM23.Entity Input'!AN267</f>
        <v>0</v>
      </c>
      <c r="H327" s="353" t="str">
        <f>IFERROR( VLOOKUP($D327, 'AM23.Param'!$C$61:$Q$114, COLUMNS('AM23.Param'!$C$60:$G$60), FALSE), "N/A")</f>
        <v>N/A</v>
      </c>
      <c r="I327" s="360" t="str">
        <f>IFERROR( VLOOKUP($D327, 'AM23.Param'!$C$61:$Q$114, COLUMNS('AM23.Param'!$C$60:$H$60), FALSE), "N/A")</f>
        <v>N/A</v>
      </c>
      <c r="J327" s="344" t="str">
        <f t="shared" si="141"/>
        <v>N/A</v>
      </c>
      <c r="K327" s="361" t="str">
        <f t="shared" si="142"/>
        <v>N/A</v>
      </c>
      <c r="L327" s="356" t="str">
        <f>IFERROR( VLOOKUP($D327, 'AM23.Param'!$C$61:$Q$114, COLUMNS('AM23.Param'!$C$60:$I$60), FALSE), "N/A")</f>
        <v>N/A</v>
      </c>
      <c r="M327" s="344" t="str">
        <f t="shared" si="143"/>
        <v>N/A</v>
      </c>
      <c r="N327" s="366" t="str">
        <f t="shared" si="132"/>
        <v>N/A</v>
      </c>
      <c r="O327" s="360" t="str">
        <f>IFERROR( VLOOKUP($D327, 'AM23.Param'!$C$61:$Q$114, COLUMNS('AM23.Param'!$C$60:$J$60), FALSE), "N/A")</f>
        <v>N/A</v>
      </c>
      <c r="P327" s="344" t="str">
        <f t="shared" si="144"/>
        <v>N/A</v>
      </c>
      <c r="Q327" s="361" t="str">
        <f t="shared" si="133"/>
        <v>N/A</v>
      </c>
      <c r="R327" s="356" t="str">
        <f>IFERROR( VLOOKUP($D327, 'AM23.Param'!$C$61:$Q$114, COLUMNS('AM23.Param'!$C$60:$K$60), FALSE), "N/A")</f>
        <v>N/A</v>
      </c>
      <c r="S327" s="344" t="str">
        <f t="shared" si="145"/>
        <v>N/A</v>
      </c>
      <c r="T327" s="366">
        <f t="shared" si="134"/>
        <v>0</v>
      </c>
      <c r="U327" s="360" t="str">
        <f>IFERROR( VLOOKUP($D327, 'AM23.Param'!$C$61:$Q$114, COLUMNS('AM23.Param'!$C$60:$L$60), FALSE), "N/A")</f>
        <v>N/A</v>
      </c>
      <c r="V327" s="344" t="str">
        <f t="shared" si="146"/>
        <v>N/A</v>
      </c>
      <c r="W327" s="361" t="str">
        <f t="shared" si="135"/>
        <v>N/A</v>
      </c>
      <c r="X327" s="356" t="str">
        <f>IFERROR( VLOOKUP($D327, 'AM23.Param'!$C$61:$Q$114, COLUMNS('AM23.Param'!$C$60:$M$60), FALSE), "N/A")</f>
        <v>N/A</v>
      </c>
      <c r="Y327" s="344" t="str">
        <f t="shared" si="147"/>
        <v>N/A</v>
      </c>
      <c r="Z327" s="366">
        <f t="shared" si="136"/>
        <v>0</v>
      </c>
      <c r="AA327" s="360" t="str">
        <f>IFERROR( VLOOKUP($D327, 'AM23.Param'!$C$61:$Q$114, COLUMNS('AM23.Param'!$C$60:$N$60), FALSE), "N/A")</f>
        <v>N/A</v>
      </c>
      <c r="AB327" s="344" t="str">
        <f t="shared" si="148"/>
        <v>N/A</v>
      </c>
      <c r="AC327" s="366" t="str">
        <f t="shared" si="137"/>
        <v>N/A</v>
      </c>
      <c r="AD327" s="360" t="str">
        <f>IFERROR( VLOOKUP($D327, 'AM23.Param'!$C$61:$Q$114, COLUMNS('AM23.Param'!$C$60:$O$60), FALSE), "N/A")</f>
        <v>N/A</v>
      </c>
      <c r="AE327" s="344" t="str">
        <f t="shared" si="149"/>
        <v>N/A</v>
      </c>
      <c r="AF327" s="361" t="str">
        <f t="shared" si="138"/>
        <v>N/A</v>
      </c>
      <c r="AG327" s="356" t="str">
        <f>IFERROR( VLOOKUP($D327, 'AM23.Param'!$C$61:$Q$114, COLUMNS('AM23.Param'!$C$60:$P$60), FALSE), "N/A")</f>
        <v>N/A</v>
      </c>
      <c r="AH327" s="344" t="str">
        <f t="shared" si="150"/>
        <v>N/A</v>
      </c>
      <c r="AI327" s="361" t="str">
        <f t="shared" si="139"/>
        <v>N/A</v>
      </c>
    </row>
    <row r="328" spans="1:35" x14ac:dyDescent="0.2">
      <c r="A328" s="241">
        <f t="shared" si="140"/>
        <v>251</v>
      </c>
      <c r="B328" s="345">
        <f>'AM23.Entity Input'!D268</f>
        <v>0</v>
      </c>
      <c r="C328" s="343">
        <f>'AM23.Entity Input'!F268</f>
        <v>0</v>
      </c>
      <c r="D328" s="343">
        <f>'AM23.Entity Input'!G268</f>
        <v>0</v>
      </c>
      <c r="E328" s="343">
        <f>'AM23.Entity Input'!P268</f>
        <v>0</v>
      </c>
      <c r="F328" s="343">
        <f>'AM23.Entity Input'!AD268</f>
        <v>0</v>
      </c>
      <c r="G328" s="343">
        <f>'AM23.Entity Input'!AN268</f>
        <v>0</v>
      </c>
      <c r="H328" s="353" t="str">
        <f>IFERROR( VLOOKUP($D328, 'AM23.Param'!$C$61:$Q$114, COLUMNS('AM23.Param'!$C$60:$G$60), FALSE), "N/A")</f>
        <v>N/A</v>
      </c>
      <c r="I328" s="360" t="str">
        <f>IFERROR( VLOOKUP($D328, 'AM23.Param'!$C$61:$Q$114, COLUMNS('AM23.Param'!$C$60:$H$60), FALSE), "N/A")</f>
        <v>N/A</v>
      </c>
      <c r="J328" s="344" t="str">
        <f t="shared" si="141"/>
        <v>N/A</v>
      </c>
      <c r="K328" s="361" t="str">
        <f t="shared" si="142"/>
        <v>N/A</v>
      </c>
      <c r="L328" s="356" t="str">
        <f>IFERROR( VLOOKUP($D328, 'AM23.Param'!$C$61:$Q$114, COLUMNS('AM23.Param'!$C$60:$I$60), FALSE), "N/A")</f>
        <v>N/A</v>
      </c>
      <c r="M328" s="344" t="str">
        <f t="shared" si="143"/>
        <v>N/A</v>
      </c>
      <c r="N328" s="366" t="str">
        <f t="shared" si="132"/>
        <v>N/A</v>
      </c>
      <c r="O328" s="360" t="str">
        <f>IFERROR( VLOOKUP($D328, 'AM23.Param'!$C$61:$Q$114, COLUMNS('AM23.Param'!$C$60:$J$60), FALSE), "N/A")</f>
        <v>N/A</v>
      </c>
      <c r="P328" s="344" t="str">
        <f t="shared" si="144"/>
        <v>N/A</v>
      </c>
      <c r="Q328" s="361" t="str">
        <f t="shared" si="133"/>
        <v>N/A</v>
      </c>
      <c r="R328" s="356" t="str">
        <f>IFERROR( VLOOKUP($D328, 'AM23.Param'!$C$61:$Q$114, COLUMNS('AM23.Param'!$C$60:$K$60), FALSE), "N/A")</f>
        <v>N/A</v>
      </c>
      <c r="S328" s="344" t="str">
        <f t="shared" si="145"/>
        <v>N/A</v>
      </c>
      <c r="T328" s="366">
        <f t="shared" si="134"/>
        <v>0</v>
      </c>
      <c r="U328" s="360" t="str">
        <f>IFERROR( VLOOKUP($D328, 'AM23.Param'!$C$61:$Q$114, COLUMNS('AM23.Param'!$C$60:$L$60), FALSE), "N/A")</f>
        <v>N/A</v>
      </c>
      <c r="V328" s="344" t="str">
        <f t="shared" si="146"/>
        <v>N/A</v>
      </c>
      <c r="W328" s="361" t="str">
        <f t="shared" si="135"/>
        <v>N/A</v>
      </c>
      <c r="X328" s="356" t="str">
        <f>IFERROR( VLOOKUP($D328, 'AM23.Param'!$C$61:$Q$114, COLUMNS('AM23.Param'!$C$60:$M$60), FALSE), "N/A")</f>
        <v>N/A</v>
      </c>
      <c r="Y328" s="344" t="str">
        <f t="shared" si="147"/>
        <v>N/A</v>
      </c>
      <c r="Z328" s="366">
        <f t="shared" si="136"/>
        <v>0</v>
      </c>
      <c r="AA328" s="360" t="str">
        <f>IFERROR( VLOOKUP($D328, 'AM23.Param'!$C$61:$Q$114, COLUMNS('AM23.Param'!$C$60:$N$60), FALSE), "N/A")</f>
        <v>N/A</v>
      </c>
      <c r="AB328" s="344" t="str">
        <f t="shared" si="148"/>
        <v>N/A</v>
      </c>
      <c r="AC328" s="366" t="str">
        <f t="shared" si="137"/>
        <v>N/A</v>
      </c>
      <c r="AD328" s="360" t="str">
        <f>IFERROR( VLOOKUP($D328, 'AM23.Param'!$C$61:$Q$114, COLUMNS('AM23.Param'!$C$60:$O$60), FALSE), "N/A")</f>
        <v>N/A</v>
      </c>
      <c r="AE328" s="344" t="str">
        <f t="shared" si="149"/>
        <v>N/A</v>
      </c>
      <c r="AF328" s="361" t="str">
        <f t="shared" si="138"/>
        <v>N/A</v>
      </c>
      <c r="AG328" s="356" t="str">
        <f>IFERROR( VLOOKUP($D328, 'AM23.Param'!$C$61:$Q$114, COLUMNS('AM23.Param'!$C$60:$P$60), FALSE), "N/A")</f>
        <v>N/A</v>
      </c>
      <c r="AH328" s="344" t="str">
        <f t="shared" si="150"/>
        <v>N/A</v>
      </c>
      <c r="AI328" s="361" t="str">
        <f t="shared" si="139"/>
        <v>N/A</v>
      </c>
    </row>
    <row r="329" spans="1:35" x14ac:dyDescent="0.2">
      <c r="A329" s="241">
        <f t="shared" si="140"/>
        <v>252</v>
      </c>
      <c r="B329" s="345">
        <f>'AM23.Entity Input'!D269</f>
        <v>0</v>
      </c>
      <c r="C329" s="343">
        <f>'AM23.Entity Input'!F269</f>
        <v>0</v>
      </c>
      <c r="D329" s="343">
        <f>'AM23.Entity Input'!G269</f>
        <v>0</v>
      </c>
      <c r="E329" s="343">
        <f>'AM23.Entity Input'!P269</f>
        <v>0</v>
      </c>
      <c r="F329" s="343">
        <f>'AM23.Entity Input'!AD269</f>
        <v>0</v>
      </c>
      <c r="G329" s="343">
        <f>'AM23.Entity Input'!AN269</f>
        <v>0</v>
      </c>
      <c r="H329" s="353" t="str">
        <f>IFERROR( VLOOKUP($D329, 'AM23.Param'!$C$61:$Q$114, COLUMNS('AM23.Param'!$C$60:$G$60), FALSE), "N/A")</f>
        <v>N/A</v>
      </c>
      <c r="I329" s="360" t="str">
        <f>IFERROR( VLOOKUP($D329, 'AM23.Param'!$C$61:$Q$114, COLUMNS('AM23.Param'!$C$60:$H$60), FALSE), "N/A")</f>
        <v>N/A</v>
      </c>
      <c r="J329" s="344" t="str">
        <f t="shared" si="141"/>
        <v>N/A</v>
      </c>
      <c r="K329" s="361" t="str">
        <f t="shared" si="142"/>
        <v>N/A</v>
      </c>
      <c r="L329" s="356" t="str">
        <f>IFERROR( VLOOKUP($D329, 'AM23.Param'!$C$61:$Q$114, COLUMNS('AM23.Param'!$C$60:$I$60), FALSE), "N/A")</f>
        <v>N/A</v>
      </c>
      <c r="M329" s="344" t="str">
        <f t="shared" si="143"/>
        <v>N/A</v>
      </c>
      <c r="N329" s="366" t="str">
        <f t="shared" si="132"/>
        <v>N/A</v>
      </c>
      <c r="O329" s="360" t="str">
        <f>IFERROR( VLOOKUP($D329, 'AM23.Param'!$C$61:$Q$114, COLUMNS('AM23.Param'!$C$60:$J$60), FALSE), "N/A")</f>
        <v>N/A</v>
      </c>
      <c r="P329" s="344" t="str">
        <f t="shared" si="144"/>
        <v>N/A</v>
      </c>
      <c r="Q329" s="361" t="str">
        <f t="shared" si="133"/>
        <v>N/A</v>
      </c>
      <c r="R329" s="356" t="str">
        <f>IFERROR( VLOOKUP($D329, 'AM23.Param'!$C$61:$Q$114, COLUMNS('AM23.Param'!$C$60:$K$60), FALSE), "N/A")</f>
        <v>N/A</v>
      </c>
      <c r="S329" s="344" t="str">
        <f t="shared" si="145"/>
        <v>N/A</v>
      </c>
      <c r="T329" s="366">
        <f t="shared" si="134"/>
        <v>0</v>
      </c>
      <c r="U329" s="360" t="str">
        <f>IFERROR( VLOOKUP($D329, 'AM23.Param'!$C$61:$Q$114, COLUMNS('AM23.Param'!$C$60:$L$60), FALSE), "N/A")</f>
        <v>N/A</v>
      </c>
      <c r="V329" s="344" t="str">
        <f t="shared" si="146"/>
        <v>N/A</v>
      </c>
      <c r="W329" s="361" t="str">
        <f t="shared" si="135"/>
        <v>N/A</v>
      </c>
      <c r="X329" s="356" t="str">
        <f>IFERROR( VLOOKUP($D329, 'AM23.Param'!$C$61:$Q$114, COLUMNS('AM23.Param'!$C$60:$M$60), FALSE), "N/A")</f>
        <v>N/A</v>
      </c>
      <c r="Y329" s="344" t="str">
        <f t="shared" si="147"/>
        <v>N/A</v>
      </c>
      <c r="Z329" s="366">
        <f t="shared" si="136"/>
        <v>0</v>
      </c>
      <c r="AA329" s="360" t="str">
        <f>IFERROR( VLOOKUP($D329, 'AM23.Param'!$C$61:$Q$114, COLUMNS('AM23.Param'!$C$60:$N$60), FALSE), "N/A")</f>
        <v>N/A</v>
      </c>
      <c r="AB329" s="344" t="str">
        <f t="shared" si="148"/>
        <v>N/A</v>
      </c>
      <c r="AC329" s="366" t="str">
        <f t="shared" si="137"/>
        <v>N/A</v>
      </c>
      <c r="AD329" s="360" t="str">
        <f>IFERROR( VLOOKUP($D329, 'AM23.Param'!$C$61:$Q$114, COLUMNS('AM23.Param'!$C$60:$O$60), FALSE), "N/A")</f>
        <v>N/A</v>
      </c>
      <c r="AE329" s="344" t="str">
        <f t="shared" si="149"/>
        <v>N/A</v>
      </c>
      <c r="AF329" s="361" t="str">
        <f t="shared" si="138"/>
        <v>N/A</v>
      </c>
      <c r="AG329" s="356" t="str">
        <f>IFERROR( VLOOKUP($D329, 'AM23.Param'!$C$61:$Q$114, COLUMNS('AM23.Param'!$C$60:$P$60), FALSE), "N/A")</f>
        <v>N/A</v>
      </c>
      <c r="AH329" s="344" t="str">
        <f t="shared" si="150"/>
        <v>N/A</v>
      </c>
      <c r="AI329" s="361" t="str">
        <f t="shared" si="139"/>
        <v>N/A</v>
      </c>
    </row>
    <row r="330" spans="1:35" x14ac:dyDescent="0.2">
      <c r="A330" s="241">
        <f t="shared" si="140"/>
        <v>253</v>
      </c>
      <c r="B330" s="345">
        <f>'AM23.Entity Input'!D270</f>
        <v>0</v>
      </c>
      <c r="C330" s="343">
        <f>'AM23.Entity Input'!F270</f>
        <v>0</v>
      </c>
      <c r="D330" s="343">
        <f>'AM23.Entity Input'!G270</f>
        <v>0</v>
      </c>
      <c r="E330" s="343">
        <f>'AM23.Entity Input'!P270</f>
        <v>0</v>
      </c>
      <c r="F330" s="343">
        <f>'AM23.Entity Input'!AD270</f>
        <v>0</v>
      </c>
      <c r="G330" s="343">
        <f>'AM23.Entity Input'!AN270</f>
        <v>0</v>
      </c>
      <c r="H330" s="353" t="str">
        <f>IFERROR( VLOOKUP($D330, 'AM23.Param'!$C$61:$Q$114, COLUMNS('AM23.Param'!$C$60:$G$60), FALSE), "N/A")</f>
        <v>N/A</v>
      </c>
      <c r="I330" s="360" t="str">
        <f>IFERROR( VLOOKUP($D330, 'AM23.Param'!$C$61:$Q$114, COLUMNS('AM23.Param'!$C$60:$H$60), FALSE), "N/A")</f>
        <v>N/A</v>
      </c>
      <c r="J330" s="344" t="str">
        <f t="shared" si="141"/>
        <v>N/A</v>
      </c>
      <c r="K330" s="361" t="str">
        <f t="shared" si="142"/>
        <v>N/A</v>
      </c>
      <c r="L330" s="356" t="str">
        <f>IFERROR( VLOOKUP($D330, 'AM23.Param'!$C$61:$Q$114, COLUMNS('AM23.Param'!$C$60:$I$60), FALSE), "N/A")</f>
        <v>N/A</v>
      </c>
      <c r="M330" s="344" t="str">
        <f t="shared" si="143"/>
        <v>N/A</v>
      </c>
      <c r="N330" s="366" t="str">
        <f t="shared" si="132"/>
        <v>N/A</v>
      </c>
      <c r="O330" s="360" t="str">
        <f>IFERROR( VLOOKUP($D330, 'AM23.Param'!$C$61:$Q$114, COLUMNS('AM23.Param'!$C$60:$J$60), FALSE), "N/A")</f>
        <v>N/A</v>
      </c>
      <c r="P330" s="344" t="str">
        <f t="shared" si="144"/>
        <v>N/A</v>
      </c>
      <c r="Q330" s="361" t="str">
        <f t="shared" si="133"/>
        <v>N/A</v>
      </c>
      <c r="R330" s="356" t="str">
        <f>IFERROR( VLOOKUP($D330, 'AM23.Param'!$C$61:$Q$114, COLUMNS('AM23.Param'!$C$60:$K$60), FALSE), "N/A")</f>
        <v>N/A</v>
      </c>
      <c r="S330" s="344" t="str">
        <f t="shared" si="145"/>
        <v>N/A</v>
      </c>
      <c r="T330" s="366">
        <f t="shared" si="134"/>
        <v>0</v>
      </c>
      <c r="U330" s="360" t="str">
        <f>IFERROR( VLOOKUP($D330, 'AM23.Param'!$C$61:$Q$114, COLUMNS('AM23.Param'!$C$60:$L$60), FALSE), "N/A")</f>
        <v>N/A</v>
      </c>
      <c r="V330" s="344" t="str">
        <f t="shared" si="146"/>
        <v>N/A</v>
      </c>
      <c r="W330" s="361" t="str">
        <f t="shared" si="135"/>
        <v>N/A</v>
      </c>
      <c r="X330" s="356" t="str">
        <f>IFERROR( VLOOKUP($D330, 'AM23.Param'!$C$61:$Q$114, COLUMNS('AM23.Param'!$C$60:$M$60), FALSE), "N/A")</f>
        <v>N/A</v>
      </c>
      <c r="Y330" s="344" t="str">
        <f t="shared" si="147"/>
        <v>N/A</v>
      </c>
      <c r="Z330" s="366">
        <f t="shared" si="136"/>
        <v>0</v>
      </c>
      <c r="AA330" s="360" t="str">
        <f>IFERROR( VLOOKUP($D330, 'AM23.Param'!$C$61:$Q$114, COLUMNS('AM23.Param'!$C$60:$N$60), FALSE), "N/A")</f>
        <v>N/A</v>
      </c>
      <c r="AB330" s="344" t="str">
        <f t="shared" si="148"/>
        <v>N/A</v>
      </c>
      <c r="AC330" s="366" t="str">
        <f t="shared" si="137"/>
        <v>N/A</v>
      </c>
      <c r="AD330" s="360" t="str">
        <f>IFERROR( VLOOKUP($D330, 'AM23.Param'!$C$61:$Q$114, COLUMNS('AM23.Param'!$C$60:$O$60), FALSE), "N/A")</f>
        <v>N/A</v>
      </c>
      <c r="AE330" s="344" t="str">
        <f t="shared" si="149"/>
        <v>N/A</v>
      </c>
      <c r="AF330" s="361" t="str">
        <f t="shared" si="138"/>
        <v>N/A</v>
      </c>
      <c r="AG330" s="356" t="str">
        <f>IFERROR( VLOOKUP($D330, 'AM23.Param'!$C$61:$Q$114, COLUMNS('AM23.Param'!$C$60:$P$60), FALSE), "N/A")</f>
        <v>N/A</v>
      </c>
      <c r="AH330" s="344" t="str">
        <f t="shared" si="150"/>
        <v>N/A</v>
      </c>
      <c r="AI330" s="361" t="str">
        <f t="shared" si="139"/>
        <v>N/A</v>
      </c>
    </row>
    <row r="331" spans="1:35" x14ac:dyDescent="0.2">
      <c r="A331" s="241">
        <f t="shared" si="140"/>
        <v>254</v>
      </c>
      <c r="B331" s="345">
        <f>'AM23.Entity Input'!D271</f>
        <v>0</v>
      </c>
      <c r="C331" s="343">
        <f>'AM23.Entity Input'!F271</f>
        <v>0</v>
      </c>
      <c r="D331" s="343">
        <f>'AM23.Entity Input'!G271</f>
        <v>0</v>
      </c>
      <c r="E331" s="343">
        <f>'AM23.Entity Input'!P271</f>
        <v>0</v>
      </c>
      <c r="F331" s="343">
        <f>'AM23.Entity Input'!AD271</f>
        <v>0</v>
      </c>
      <c r="G331" s="343">
        <f>'AM23.Entity Input'!AN271</f>
        <v>0</v>
      </c>
      <c r="H331" s="353" t="str">
        <f>IFERROR( VLOOKUP($D331, 'AM23.Param'!$C$61:$Q$114, COLUMNS('AM23.Param'!$C$60:$G$60), FALSE), "N/A")</f>
        <v>N/A</v>
      </c>
      <c r="I331" s="360" t="str">
        <f>IFERROR( VLOOKUP($D331, 'AM23.Param'!$C$61:$Q$114, COLUMNS('AM23.Param'!$C$60:$H$60), FALSE), "N/A")</f>
        <v>N/A</v>
      </c>
      <c r="J331" s="344" t="str">
        <f t="shared" si="141"/>
        <v>N/A</v>
      </c>
      <c r="K331" s="361" t="str">
        <f t="shared" si="142"/>
        <v>N/A</v>
      </c>
      <c r="L331" s="356" t="str">
        <f>IFERROR( VLOOKUP($D331, 'AM23.Param'!$C$61:$Q$114, COLUMNS('AM23.Param'!$C$60:$I$60), FALSE), "N/A")</f>
        <v>N/A</v>
      </c>
      <c r="M331" s="344" t="str">
        <f t="shared" si="143"/>
        <v>N/A</v>
      </c>
      <c r="N331" s="366" t="str">
        <f t="shared" si="132"/>
        <v>N/A</v>
      </c>
      <c r="O331" s="360" t="str">
        <f>IFERROR( VLOOKUP($D331, 'AM23.Param'!$C$61:$Q$114, COLUMNS('AM23.Param'!$C$60:$J$60), FALSE), "N/A")</f>
        <v>N/A</v>
      </c>
      <c r="P331" s="344" t="str">
        <f t="shared" si="144"/>
        <v>N/A</v>
      </c>
      <c r="Q331" s="361" t="str">
        <f t="shared" si="133"/>
        <v>N/A</v>
      </c>
      <c r="R331" s="356" t="str">
        <f>IFERROR( VLOOKUP($D331, 'AM23.Param'!$C$61:$Q$114, COLUMNS('AM23.Param'!$C$60:$K$60), FALSE), "N/A")</f>
        <v>N/A</v>
      </c>
      <c r="S331" s="344" t="str">
        <f t="shared" si="145"/>
        <v>N/A</v>
      </c>
      <c r="T331" s="366">
        <f t="shared" si="134"/>
        <v>0</v>
      </c>
      <c r="U331" s="360" t="str">
        <f>IFERROR( VLOOKUP($D331, 'AM23.Param'!$C$61:$Q$114, COLUMNS('AM23.Param'!$C$60:$L$60), FALSE), "N/A")</f>
        <v>N/A</v>
      </c>
      <c r="V331" s="344" t="str">
        <f t="shared" si="146"/>
        <v>N/A</v>
      </c>
      <c r="W331" s="361" t="str">
        <f t="shared" si="135"/>
        <v>N/A</v>
      </c>
      <c r="X331" s="356" t="str">
        <f>IFERROR( VLOOKUP($D331, 'AM23.Param'!$C$61:$Q$114, COLUMNS('AM23.Param'!$C$60:$M$60), FALSE), "N/A")</f>
        <v>N/A</v>
      </c>
      <c r="Y331" s="344" t="str">
        <f t="shared" si="147"/>
        <v>N/A</v>
      </c>
      <c r="Z331" s="366">
        <f t="shared" si="136"/>
        <v>0</v>
      </c>
      <c r="AA331" s="360" t="str">
        <f>IFERROR( VLOOKUP($D331, 'AM23.Param'!$C$61:$Q$114, COLUMNS('AM23.Param'!$C$60:$N$60), FALSE), "N/A")</f>
        <v>N/A</v>
      </c>
      <c r="AB331" s="344" t="str">
        <f t="shared" si="148"/>
        <v>N/A</v>
      </c>
      <c r="AC331" s="366" t="str">
        <f t="shared" si="137"/>
        <v>N/A</v>
      </c>
      <c r="AD331" s="360" t="str">
        <f>IFERROR( VLOOKUP($D331, 'AM23.Param'!$C$61:$Q$114, COLUMNS('AM23.Param'!$C$60:$O$60), FALSE), "N/A")</f>
        <v>N/A</v>
      </c>
      <c r="AE331" s="344" t="str">
        <f t="shared" si="149"/>
        <v>N/A</v>
      </c>
      <c r="AF331" s="361" t="str">
        <f t="shared" si="138"/>
        <v>N/A</v>
      </c>
      <c r="AG331" s="356" t="str">
        <f>IFERROR( VLOOKUP($D331, 'AM23.Param'!$C$61:$Q$114, COLUMNS('AM23.Param'!$C$60:$P$60), FALSE), "N/A")</f>
        <v>N/A</v>
      </c>
      <c r="AH331" s="344" t="str">
        <f t="shared" si="150"/>
        <v>N/A</v>
      </c>
      <c r="AI331" s="361" t="str">
        <f t="shared" si="139"/>
        <v>N/A</v>
      </c>
    </row>
    <row r="332" spans="1:35" x14ac:dyDescent="0.2">
      <c r="A332" s="241">
        <f t="shared" si="140"/>
        <v>255</v>
      </c>
      <c r="B332" s="345">
        <f>'AM23.Entity Input'!D272</f>
        <v>0</v>
      </c>
      <c r="C332" s="343">
        <f>'AM23.Entity Input'!F272</f>
        <v>0</v>
      </c>
      <c r="D332" s="343">
        <f>'AM23.Entity Input'!G272</f>
        <v>0</v>
      </c>
      <c r="E332" s="343">
        <f>'AM23.Entity Input'!P272</f>
        <v>0</v>
      </c>
      <c r="F332" s="343">
        <f>'AM23.Entity Input'!AD272</f>
        <v>0</v>
      </c>
      <c r="G332" s="343">
        <f>'AM23.Entity Input'!AN272</f>
        <v>0</v>
      </c>
      <c r="H332" s="353" t="str">
        <f>IFERROR( VLOOKUP($D332, 'AM23.Param'!$C$61:$Q$114, COLUMNS('AM23.Param'!$C$60:$G$60), FALSE), "N/A")</f>
        <v>N/A</v>
      </c>
      <c r="I332" s="360" t="str">
        <f>IFERROR( VLOOKUP($D332, 'AM23.Param'!$C$61:$Q$114, COLUMNS('AM23.Param'!$C$60:$H$60), FALSE), "N/A")</f>
        <v>N/A</v>
      </c>
      <c r="J332" s="344" t="str">
        <f t="shared" si="141"/>
        <v>N/A</v>
      </c>
      <c r="K332" s="361" t="str">
        <f t="shared" si="142"/>
        <v>N/A</v>
      </c>
      <c r="L332" s="356" t="str">
        <f>IFERROR( VLOOKUP($D332, 'AM23.Param'!$C$61:$Q$114, COLUMNS('AM23.Param'!$C$60:$I$60), FALSE), "N/A")</f>
        <v>N/A</v>
      </c>
      <c r="M332" s="344" t="str">
        <f t="shared" si="143"/>
        <v>N/A</v>
      </c>
      <c r="N332" s="366" t="str">
        <f t="shared" si="132"/>
        <v>N/A</v>
      </c>
      <c r="O332" s="360" t="str">
        <f>IFERROR( VLOOKUP($D332, 'AM23.Param'!$C$61:$Q$114, COLUMNS('AM23.Param'!$C$60:$J$60), FALSE), "N/A")</f>
        <v>N/A</v>
      </c>
      <c r="P332" s="344" t="str">
        <f t="shared" si="144"/>
        <v>N/A</v>
      </c>
      <c r="Q332" s="361" t="str">
        <f t="shared" si="133"/>
        <v>N/A</v>
      </c>
      <c r="R332" s="356" t="str">
        <f>IFERROR( VLOOKUP($D332, 'AM23.Param'!$C$61:$Q$114, COLUMNS('AM23.Param'!$C$60:$K$60), FALSE), "N/A")</f>
        <v>N/A</v>
      </c>
      <c r="S332" s="344" t="str">
        <f t="shared" si="145"/>
        <v>N/A</v>
      </c>
      <c r="T332" s="366">
        <f t="shared" si="134"/>
        <v>0</v>
      </c>
      <c r="U332" s="360" t="str">
        <f>IFERROR( VLOOKUP($D332, 'AM23.Param'!$C$61:$Q$114, COLUMNS('AM23.Param'!$C$60:$L$60), FALSE), "N/A")</f>
        <v>N/A</v>
      </c>
      <c r="V332" s="344" t="str">
        <f t="shared" si="146"/>
        <v>N/A</v>
      </c>
      <c r="W332" s="361" t="str">
        <f t="shared" si="135"/>
        <v>N/A</v>
      </c>
      <c r="X332" s="356" t="str">
        <f>IFERROR( VLOOKUP($D332, 'AM23.Param'!$C$61:$Q$114, COLUMNS('AM23.Param'!$C$60:$M$60), FALSE), "N/A")</f>
        <v>N/A</v>
      </c>
      <c r="Y332" s="344" t="str">
        <f t="shared" si="147"/>
        <v>N/A</v>
      </c>
      <c r="Z332" s="366">
        <f t="shared" si="136"/>
        <v>0</v>
      </c>
      <c r="AA332" s="360" t="str">
        <f>IFERROR( VLOOKUP($D332, 'AM23.Param'!$C$61:$Q$114, COLUMNS('AM23.Param'!$C$60:$N$60), FALSE), "N/A")</f>
        <v>N/A</v>
      </c>
      <c r="AB332" s="344" t="str">
        <f t="shared" si="148"/>
        <v>N/A</v>
      </c>
      <c r="AC332" s="366" t="str">
        <f t="shared" si="137"/>
        <v>N/A</v>
      </c>
      <c r="AD332" s="360" t="str">
        <f>IFERROR( VLOOKUP($D332, 'AM23.Param'!$C$61:$Q$114, COLUMNS('AM23.Param'!$C$60:$O$60), FALSE), "N/A")</f>
        <v>N/A</v>
      </c>
      <c r="AE332" s="344" t="str">
        <f t="shared" si="149"/>
        <v>N/A</v>
      </c>
      <c r="AF332" s="361" t="str">
        <f t="shared" si="138"/>
        <v>N/A</v>
      </c>
      <c r="AG332" s="356" t="str">
        <f>IFERROR( VLOOKUP($D332, 'AM23.Param'!$C$61:$Q$114, COLUMNS('AM23.Param'!$C$60:$P$60), FALSE), "N/A")</f>
        <v>N/A</v>
      </c>
      <c r="AH332" s="344" t="str">
        <f t="shared" si="150"/>
        <v>N/A</v>
      </c>
      <c r="AI332" s="361" t="str">
        <f t="shared" si="139"/>
        <v>N/A</v>
      </c>
    </row>
    <row r="333" spans="1:35" x14ac:dyDescent="0.2">
      <c r="A333" s="241">
        <f t="shared" si="140"/>
        <v>256</v>
      </c>
      <c r="B333" s="345">
        <f>'AM23.Entity Input'!D273</f>
        <v>0</v>
      </c>
      <c r="C333" s="343">
        <f>'AM23.Entity Input'!F273</f>
        <v>0</v>
      </c>
      <c r="D333" s="343">
        <f>'AM23.Entity Input'!G273</f>
        <v>0</v>
      </c>
      <c r="E333" s="343">
        <f>'AM23.Entity Input'!P273</f>
        <v>0</v>
      </c>
      <c r="F333" s="343">
        <f>'AM23.Entity Input'!AD273</f>
        <v>0</v>
      </c>
      <c r="G333" s="343">
        <f>'AM23.Entity Input'!AN273</f>
        <v>0</v>
      </c>
      <c r="H333" s="353" t="str">
        <f>IFERROR( VLOOKUP($D333, 'AM23.Param'!$C$61:$Q$114, COLUMNS('AM23.Param'!$C$60:$G$60), FALSE), "N/A")</f>
        <v>N/A</v>
      </c>
      <c r="I333" s="360" t="str">
        <f>IFERROR( VLOOKUP($D333, 'AM23.Param'!$C$61:$Q$114, COLUMNS('AM23.Param'!$C$60:$H$60), FALSE), "N/A")</f>
        <v>N/A</v>
      </c>
      <c r="J333" s="344" t="str">
        <f t="shared" si="141"/>
        <v>N/A</v>
      </c>
      <c r="K333" s="361" t="str">
        <f t="shared" si="142"/>
        <v>N/A</v>
      </c>
      <c r="L333" s="356" t="str">
        <f>IFERROR( VLOOKUP($D333, 'AM23.Param'!$C$61:$Q$114, COLUMNS('AM23.Param'!$C$60:$I$60), FALSE), "N/A")</f>
        <v>N/A</v>
      </c>
      <c r="M333" s="344" t="str">
        <f t="shared" si="143"/>
        <v>N/A</v>
      </c>
      <c r="N333" s="366" t="str">
        <f t="shared" si="132"/>
        <v>N/A</v>
      </c>
      <c r="O333" s="360" t="str">
        <f>IFERROR( VLOOKUP($D333, 'AM23.Param'!$C$61:$Q$114, COLUMNS('AM23.Param'!$C$60:$J$60), FALSE), "N/A")</f>
        <v>N/A</v>
      </c>
      <c r="P333" s="344" t="str">
        <f t="shared" si="144"/>
        <v>N/A</v>
      </c>
      <c r="Q333" s="361" t="str">
        <f t="shared" si="133"/>
        <v>N/A</v>
      </c>
      <c r="R333" s="356" t="str">
        <f>IFERROR( VLOOKUP($D333, 'AM23.Param'!$C$61:$Q$114, COLUMNS('AM23.Param'!$C$60:$K$60), FALSE), "N/A")</f>
        <v>N/A</v>
      </c>
      <c r="S333" s="344" t="str">
        <f t="shared" si="145"/>
        <v>N/A</v>
      </c>
      <c r="T333" s="366">
        <f t="shared" si="134"/>
        <v>0</v>
      </c>
      <c r="U333" s="360" t="str">
        <f>IFERROR( VLOOKUP($D333, 'AM23.Param'!$C$61:$Q$114, COLUMNS('AM23.Param'!$C$60:$L$60), FALSE), "N/A")</f>
        <v>N/A</v>
      </c>
      <c r="V333" s="344" t="str">
        <f t="shared" si="146"/>
        <v>N/A</v>
      </c>
      <c r="W333" s="361" t="str">
        <f t="shared" si="135"/>
        <v>N/A</v>
      </c>
      <c r="X333" s="356" t="str">
        <f>IFERROR( VLOOKUP($D333, 'AM23.Param'!$C$61:$Q$114, COLUMNS('AM23.Param'!$C$60:$M$60), FALSE), "N/A")</f>
        <v>N/A</v>
      </c>
      <c r="Y333" s="344" t="str">
        <f t="shared" si="147"/>
        <v>N/A</v>
      </c>
      <c r="Z333" s="366">
        <f t="shared" si="136"/>
        <v>0</v>
      </c>
      <c r="AA333" s="360" t="str">
        <f>IFERROR( VLOOKUP($D333, 'AM23.Param'!$C$61:$Q$114, COLUMNS('AM23.Param'!$C$60:$N$60), FALSE), "N/A")</f>
        <v>N/A</v>
      </c>
      <c r="AB333" s="344" t="str">
        <f t="shared" si="148"/>
        <v>N/A</v>
      </c>
      <c r="AC333" s="366" t="str">
        <f t="shared" si="137"/>
        <v>N/A</v>
      </c>
      <c r="AD333" s="360" t="str">
        <f>IFERROR( VLOOKUP($D333, 'AM23.Param'!$C$61:$Q$114, COLUMNS('AM23.Param'!$C$60:$O$60), FALSE), "N/A")</f>
        <v>N/A</v>
      </c>
      <c r="AE333" s="344" t="str">
        <f t="shared" si="149"/>
        <v>N/A</v>
      </c>
      <c r="AF333" s="361" t="str">
        <f t="shared" si="138"/>
        <v>N/A</v>
      </c>
      <c r="AG333" s="356" t="str">
        <f>IFERROR( VLOOKUP($D333, 'AM23.Param'!$C$61:$Q$114, COLUMNS('AM23.Param'!$C$60:$P$60), FALSE), "N/A")</f>
        <v>N/A</v>
      </c>
      <c r="AH333" s="344" t="str">
        <f t="shared" si="150"/>
        <v>N/A</v>
      </c>
      <c r="AI333" s="361" t="str">
        <f t="shared" si="139"/>
        <v>N/A</v>
      </c>
    </row>
    <row r="334" spans="1:35" x14ac:dyDescent="0.2">
      <c r="A334" s="241">
        <f t="shared" si="140"/>
        <v>257</v>
      </c>
      <c r="B334" s="345">
        <f>'AM23.Entity Input'!D274</f>
        <v>0</v>
      </c>
      <c r="C334" s="343">
        <f>'AM23.Entity Input'!F274</f>
        <v>0</v>
      </c>
      <c r="D334" s="343">
        <f>'AM23.Entity Input'!G274</f>
        <v>0</v>
      </c>
      <c r="E334" s="343">
        <f>'AM23.Entity Input'!P274</f>
        <v>0</v>
      </c>
      <c r="F334" s="343">
        <f>'AM23.Entity Input'!AD274</f>
        <v>0</v>
      </c>
      <c r="G334" s="343">
        <f>'AM23.Entity Input'!AN274</f>
        <v>0</v>
      </c>
      <c r="H334" s="353" t="str">
        <f>IFERROR( VLOOKUP($D334, 'AM23.Param'!$C$61:$Q$114, COLUMNS('AM23.Param'!$C$60:$G$60), FALSE), "N/A")</f>
        <v>N/A</v>
      </c>
      <c r="I334" s="360" t="str">
        <f>IFERROR( VLOOKUP($D334, 'AM23.Param'!$C$61:$Q$114, COLUMNS('AM23.Param'!$C$60:$H$60), FALSE), "N/A")</f>
        <v>N/A</v>
      </c>
      <c r="J334" s="344" t="str">
        <f t="shared" si="141"/>
        <v>N/A</v>
      </c>
      <c r="K334" s="361" t="str">
        <f t="shared" si="142"/>
        <v>N/A</v>
      </c>
      <c r="L334" s="356" t="str">
        <f>IFERROR( VLOOKUP($D334, 'AM23.Param'!$C$61:$Q$114, COLUMNS('AM23.Param'!$C$60:$I$60), FALSE), "N/A")</f>
        <v>N/A</v>
      </c>
      <c r="M334" s="344" t="str">
        <f t="shared" si="143"/>
        <v>N/A</v>
      </c>
      <c r="N334" s="366" t="str">
        <f t="shared" ref="N334:N397" si="151">IF(L334="N/A","N/A",$F334)</f>
        <v>N/A</v>
      </c>
      <c r="O334" s="360" t="str">
        <f>IFERROR( VLOOKUP($D334, 'AM23.Param'!$C$61:$Q$114, COLUMNS('AM23.Param'!$C$60:$J$60), FALSE), "N/A")</f>
        <v>N/A</v>
      </c>
      <c r="P334" s="344" t="str">
        <f t="shared" si="144"/>
        <v>N/A</v>
      </c>
      <c r="Q334" s="361" t="str">
        <f t="shared" ref="Q334:Q397" si="152">IF(O334="N/A","N/A",$F334)</f>
        <v>N/A</v>
      </c>
      <c r="R334" s="356" t="str">
        <f>IFERROR( VLOOKUP($D334, 'AM23.Param'!$C$61:$Q$114, COLUMNS('AM23.Param'!$C$60:$K$60), FALSE), "N/A")</f>
        <v>N/A</v>
      </c>
      <c r="S334" s="344" t="str">
        <f t="shared" si="145"/>
        <v>N/A</v>
      </c>
      <c r="T334" s="366">
        <f t="shared" ref="T334:T397" si="153">IF(S334="N/A",0,N334-M334+S334)</f>
        <v>0</v>
      </c>
      <c r="U334" s="360" t="str">
        <f>IFERROR( VLOOKUP($D334, 'AM23.Param'!$C$61:$Q$114, COLUMNS('AM23.Param'!$C$60:$L$60), FALSE), "N/A")</f>
        <v>N/A</v>
      </c>
      <c r="V334" s="344" t="str">
        <f t="shared" si="146"/>
        <v>N/A</v>
      </c>
      <c r="W334" s="361" t="str">
        <f t="shared" ref="W334:W397" si="154">IF(U334="N/A","N/A",$F334)</f>
        <v>N/A</v>
      </c>
      <c r="X334" s="356" t="str">
        <f>IFERROR( VLOOKUP($D334, 'AM23.Param'!$C$61:$Q$114, COLUMNS('AM23.Param'!$C$60:$M$60), FALSE), "N/A")</f>
        <v>N/A</v>
      </c>
      <c r="Y334" s="344" t="str">
        <f t="shared" si="147"/>
        <v>N/A</v>
      </c>
      <c r="Z334" s="366">
        <f t="shared" ref="Z334:Z397" si="155">IF(Y334="N/A",0,T334-S334+Y334)</f>
        <v>0</v>
      </c>
      <c r="AA334" s="360" t="str">
        <f>IFERROR( VLOOKUP($D334, 'AM23.Param'!$C$61:$Q$114, COLUMNS('AM23.Param'!$C$60:$N$60), FALSE), "N/A")</f>
        <v>N/A</v>
      </c>
      <c r="AB334" s="344" t="str">
        <f t="shared" si="148"/>
        <v>N/A</v>
      </c>
      <c r="AC334" s="366" t="str">
        <f t="shared" ref="AC334:AC397" si="156">IF(AA334="N/A","N/A",$F334)</f>
        <v>N/A</v>
      </c>
      <c r="AD334" s="360" t="str">
        <f>IFERROR( VLOOKUP($D334, 'AM23.Param'!$C$61:$Q$114, COLUMNS('AM23.Param'!$C$60:$O$60), FALSE), "N/A")</f>
        <v>N/A</v>
      </c>
      <c r="AE334" s="344" t="str">
        <f t="shared" si="149"/>
        <v>N/A</v>
      </c>
      <c r="AF334" s="361" t="str">
        <f t="shared" ref="AF334:AF397" si="157">IF(AD334="N/A","N/A",$F334)</f>
        <v>N/A</v>
      </c>
      <c r="AG334" s="356" t="str">
        <f>IFERROR( VLOOKUP($D334, 'AM23.Param'!$C$61:$Q$114, COLUMNS('AM23.Param'!$C$60:$P$60), FALSE), "N/A")</f>
        <v>N/A</v>
      </c>
      <c r="AH334" s="344" t="str">
        <f t="shared" si="150"/>
        <v>N/A</v>
      </c>
      <c r="AI334" s="361" t="str">
        <f t="shared" ref="AI334:AI397" si="158">IF(AG334="N/A","N/A",$F334)</f>
        <v>N/A</v>
      </c>
    </row>
    <row r="335" spans="1:35" x14ac:dyDescent="0.2">
      <c r="A335" s="241">
        <f t="shared" ref="A335:A398" si="159">A334+1</f>
        <v>258</v>
      </c>
      <c r="B335" s="345">
        <f>'AM23.Entity Input'!D275</f>
        <v>0</v>
      </c>
      <c r="C335" s="343">
        <f>'AM23.Entity Input'!F275</f>
        <v>0</v>
      </c>
      <c r="D335" s="343">
        <f>'AM23.Entity Input'!G275</f>
        <v>0</v>
      </c>
      <c r="E335" s="343">
        <f>'AM23.Entity Input'!P275</f>
        <v>0</v>
      </c>
      <c r="F335" s="343">
        <f>'AM23.Entity Input'!AD275</f>
        <v>0</v>
      </c>
      <c r="G335" s="343">
        <f>'AM23.Entity Input'!AN275</f>
        <v>0</v>
      </c>
      <c r="H335" s="353" t="str">
        <f>IFERROR( VLOOKUP($D335, 'AM23.Param'!$C$61:$Q$114, COLUMNS('AM23.Param'!$C$60:$G$60), FALSE), "N/A")</f>
        <v>N/A</v>
      </c>
      <c r="I335" s="360" t="str">
        <f>IFERROR( VLOOKUP($D335, 'AM23.Param'!$C$61:$Q$114, COLUMNS('AM23.Param'!$C$60:$H$60), FALSE), "N/A")</f>
        <v>N/A</v>
      </c>
      <c r="J335" s="344" t="str">
        <f t="shared" ref="J335:J398" si="160">IF(I335="N/A", "N/A", I335 * IF($H335 = "Scalar", $G335, IF($H335="Carrying Value", $F335, IF($H335 = "Carrying Value with safeguard", MAX($G$75 * $F335, $G335), $E335) )) )</f>
        <v>N/A</v>
      </c>
      <c r="K335" s="361" t="str">
        <f t="shared" ref="K335:K398" si="161">IF(I335="N/A","N/A",$F335)</f>
        <v>N/A</v>
      </c>
      <c r="L335" s="356" t="str">
        <f>IFERROR( VLOOKUP($D335, 'AM23.Param'!$C$61:$Q$114, COLUMNS('AM23.Param'!$C$60:$I$60), FALSE), "N/A")</f>
        <v>N/A</v>
      </c>
      <c r="M335" s="344" t="str">
        <f t="shared" ref="M335:M398" si="162">IF(L335="N/A", "N/A", L335 * IF($H335 = "Scalar", $G335, IF($H335="Carrying Value", $F335, IF($H335 = "Carrying Value with safeguard", MAX($G$75 * $F335, $G335), $E335) )) )</f>
        <v>N/A</v>
      </c>
      <c r="N335" s="366" t="str">
        <f t="shared" si="151"/>
        <v>N/A</v>
      </c>
      <c r="O335" s="360" t="str">
        <f>IFERROR( VLOOKUP($D335, 'AM23.Param'!$C$61:$Q$114, COLUMNS('AM23.Param'!$C$60:$J$60), FALSE), "N/A")</f>
        <v>N/A</v>
      </c>
      <c r="P335" s="344" t="str">
        <f t="shared" ref="P335:P398" si="163">IF(O335="N/A", "N/A", O335 * IF($H335 = "Scalar", $G335, IF($H335="Carrying Value", $F335, IF($H335 = "Carrying Value with safeguard", MAX($G$75 * $F335, $G335), $E335) )) )</f>
        <v>N/A</v>
      </c>
      <c r="Q335" s="361" t="str">
        <f t="shared" si="152"/>
        <v>N/A</v>
      </c>
      <c r="R335" s="356" t="str">
        <f>IFERROR( VLOOKUP($D335, 'AM23.Param'!$C$61:$Q$114, COLUMNS('AM23.Param'!$C$60:$K$60), FALSE), "N/A")</f>
        <v>N/A</v>
      </c>
      <c r="S335" s="344" t="str">
        <f t="shared" ref="S335:S398" si="164">IF(R335="N/A", "N/A", R335 * IF($H335 = "Scalar", $G335, IF($H335="Carrying Value", $F335, IF($H335 = "Carrying Value with safeguard", MAX($G$75 * $F335, $G335), $E335) )) )</f>
        <v>N/A</v>
      </c>
      <c r="T335" s="366">
        <f t="shared" si="153"/>
        <v>0</v>
      </c>
      <c r="U335" s="360" t="str">
        <f>IFERROR( VLOOKUP($D335, 'AM23.Param'!$C$61:$Q$114, COLUMNS('AM23.Param'!$C$60:$L$60), FALSE), "N/A")</f>
        <v>N/A</v>
      </c>
      <c r="V335" s="344" t="str">
        <f t="shared" ref="V335:V398" si="165">IF(U335="N/A", "N/A", U335 * IF($H335 = "Scalar", $G335, IF($H335="Carrying Value", $F335, IF($H335 = "Carrying Value with safeguard", MAX($G$75 * $F335, $G335), $E335) )) )</f>
        <v>N/A</v>
      </c>
      <c r="W335" s="361" t="str">
        <f t="shared" si="154"/>
        <v>N/A</v>
      </c>
      <c r="X335" s="356" t="str">
        <f>IFERROR( VLOOKUP($D335, 'AM23.Param'!$C$61:$Q$114, COLUMNS('AM23.Param'!$C$60:$M$60), FALSE), "N/A")</f>
        <v>N/A</v>
      </c>
      <c r="Y335" s="344" t="str">
        <f t="shared" ref="Y335:Y398" si="166">IF(X335="N/A", "N/A", X335 * IF($H335 = "Scalar", $G335, IF($H335="Carrying Value", $F335, IF($H335 = "Carrying Value with safeguard", MAX($G$75 * $F335, $G335), $E335) )) )</f>
        <v>N/A</v>
      </c>
      <c r="Z335" s="366">
        <f t="shared" si="155"/>
        <v>0</v>
      </c>
      <c r="AA335" s="360" t="str">
        <f>IFERROR( VLOOKUP($D335, 'AM23.Param'!$C$61:$Q$114, COLUMNS('AM23.Param'!$C$60:$N$60), FALSE), "N/A")</f>
        <v>N/A</v>
      </c>
      <c r="AB335" s="344" t="str">
        <f t="shared" ref="AB335:AB398" si="167">IF(AA335="N/A", "N/A", AA335 * IF($H335 = "Scalar", $G335, IF($H335="Carrying Value", $F335, IF($H335 = "Carrying Value with safeguard", MAX($G$75 * $F335, $G335), $E335) )) )</f>
        <v>N/A</v>
      </c>
      <c r="AC335" s="366" t="str">
        <f t="shared" si="156"/>
        <v>N/A</v>
      </c>
      <c r="AD335" s="360" t="str">
        <f>IFERROR( VLOOKUP($D335, 'AM23.Param'!$C$61:$Q$114, COLUMNS('AM23.Param'!$C$60:$O$60), FALSE), "N/A")</f>
        <v>N/A</v>
      </c>
      <c r="AE335" s="344" t="str">
        <f t="shared" ref="AE335:AE398" si="168">IF(AD335="N/A", "N/A", AD335 * IF($H335 = "Scalar", $G335, IF($H335="Carrying Value", $F335, IF($H335 = "Carrying Value with safeguard", MAX($G$75 * $F335, $G335), $E335) )) )</f>
        <v>N/A</v>
      </c>
      <c r="AF335" s="361" t="str">
        <f t="shared" si="157"/>
        <v>N/A</v>
      </c>
      <c r="AG335" s="356" t="str">
        <f>IFERROR( VLOOKUP($D335, 'AM23.Param'!$C$61:$Q$114, COLUMNS('AM23.Param'!$C$60:$P$60), FALSE), "N/A")</f>
        <v>N/A</v>
      </c>
      <c r="AH335" s="344" t="str">
        <f t="shared" ref="AH335:AH398" si="169">IF(AG335="N/A", "N/A", AG335 * IF($H335 = "Scalar", $G335, IF($H335="Carrying Value", $F335, IF($H335 = "Carrying Value with safeguard", MAX($G$75 * $F335, $G335), $E335) )) )</f>
        <v>N/A</v>
      </c>
      <c r="AI335" s="361" t="str">
        <f t="shared" si="158"/>
        <v>N/A</v>
      </c>
    </row>
    <row r="336" spans="1:35" x14ac:dyDescent="0.2">
      <c r="A336" s="241">
        <f t="shared" si="159"/>
        <v>259</v>
      </c>
      <c r="B336" s="345">
        <f>'AM23.Entity Input'!D276</f>
        <v>0</v>
      </c>
      <c r="C336" s="343">
        <f>'AM23.Entity Input'!F276</f>
        <v>0</v>
      </c>
      <c r="D336" s="343">
        <f>'AM23.Entity Input'!G276</f>
        <v>0</v>
      </c>
      <c r="E336" s="343">
        <f>'AM23.Entity Input'!P276</f>
        <v>0</v>
      </c>
      <c r="F336" s="343">
        <f>'AM23.Entity Input'!AD276</f>
        <v>0</v>
      </c>
      <c r="G336" s="343">
        <f>'AM23.Entity Input'!AN276</f>
        <v>0</v>
      </c>
      <c r="H336" s="353" t="str">
        <f>IFERROR( VLOOKUP($D336, 'AM23.Param'!$C$61:$Q$114, COLUMNS('AM23.Param'!$C$60:$G$60), FALSE), "N/A")</f>
        <v>N/A</v>
      </c>
      <c r="I336" s="360" t="str">
        <f>IFERROR( VLOOKUP($D336, 'AM23.Param'!$C$61:$Q$114, COLUMNS('AM23.Param'!$C$60:$H$60), FALSE), "N/A")</f>
        <v>N/A</v>
      </c>
      <c r="J336" s="344" t="str">
        <f t="shared" si="160"/>
        <v>N/A</v>
      </c>
      <c r="K336" s="361" t="str">
        <f t="shared" si="161"/>
        <v>N/A</v>
      </c>
      <c r="L336" s="356" t="str">
        <f>IFERROR( VLOOKUP($D336, 'AM23.Param'!$C$61:$Q$114, COLUMNS('AM23.Param'!$C$60:$I$60), FALSE), "N/A")</f>
        <v>N/A</v>
      </c>
      <c r="M336" s="344" t="str">
        <f t="shared" si="162"/>
        <v>N/A</v>
      </c>
      <c r="N336" s="366" t="str">
        <f t="shared" si="151"/>
        <v>N/A</v>
      </c>
      <c r="O336" s="360" t="str">
        <f>IFERROR( VLOOKUP($D336, 'AM23.Param'!$C$61:$Q$114, COLUMNS('AM23.Param'!$C$60:$J$60), FALSE), "N/A")</f>
        <v>N/A</v>
      </c>
      <c r="P336" s="344" t="str">
        <f t="shared" si="163"/>
        <v>N/A</v>
      </c>
      <c r="Q336" s="361" t="str">
        <f t="shared" si="152"/>
        <v>N/A</v>
      </c>
      <c r="R336" s="356" t="str">
        <f>IFERROR( VLOOKUP($D336, 'AM23.Param'!$C$61:$Q$114, COLUMNS('AM23.Param'!$C$60:$K$60), FALSE), "N/A")</f>
        <v>N/A</v>
      </c>
      <c r="S336" s="344" t="str">
        <f t="shared" si="164"/>
        <v>N/A</v>
      </c>
      <c r="T336" s="366">
        <f t="shared" si="153"/>
        <v>0</v>
      </c>
      <c r="U336" s="360" t="str">
        <f>IFERROR( VLOOKUP($D336, 'AM23.Param'!$C$61:$Q$114, COLUMNS('AM23.Param'!$C$60:$L$60), FALSE), "N/A")</f>
        <v>N/A</v>
      </c>
      <c r="V336" s="344" t="str">
        <f t="shared" si="165"/>
        <v>N/A</v>
      </c>
      <c r="W336" s="361" t="str">
        <f t="shared" si="154"/>
        <v>N/A</v>
      </c>
      <c r="X336" s="356" t="str">
        <f>IFERROR( VLOOKUP($D336, 'AM23.Param'!$C$61:$Q$114, COLUMNS('AM23.Param'!$C$60:$M$60), FALSE), "N/A")</f>
        <v>N/A</v>
      </c>
      <c r="Y336" s="344" t="str">
        <f t="shared" si="166"/>
        <v>N/A</v>
      </c>
      <c r="Z336" s="366">
        <f t="shared" si="155"/>
        <v>0</v>
      </c>
      <c r="AA336" s="360" t="str">
        <f>IFERROR( VLOOKUP($D336, 'AM23.Param'!$C$61:$Q$114, COLUMNS('AM23.Param'!$C$60:$N$60), FALSE), "N/A")</f>
        <v>N/A</v>
      </c>
      <c r="AB336" s="344" t="str">
        <f t="shared" si="167"/>
        <v>N/A</v>
      </c>
      <c r="AC336" s="366" t="str">
        <f t="shared" si="156"/>
        <v>N/A</v>
      </c>
      <c r="AD336" s="360" t="str">
        <f>IFERROR( VLOOKUP($D336, 'AM23.Param'!$C$61:$Q$114, COLUMNS('AM23.Param'!$C$60:$O$60), FALSE), "N/A")</f>
        <v>N/A</v>
      </c>
      <c r="AE336" s="344" t="str">
        <f t="shared" si="168"/>
        <v>N/A</v>
      </c>
      <c r="AF336" s="361" t="str">
        <f t="shared" si="157"/>
        <v>N/A</v>
      </c>
      <c r="AG336" s="356" t="str">
        <f>IFERROR( VLOOKUP($D336, 'AM23.Param'!$C$61:$Q$114, COLUMNS('AM23.Param'!$C$60:$P$60), FALSE), "N/A")</f>
        <v>N/A</v>
      </c>
      <c r="AH336" s="344" t="str">
        <f t="shared" si="169"/>
        <v>N/A</v>
      </c>
      <c r="AI336" s="361" t="str">
        <f t="shared" si="158"/>
        <v>N/A</v>
      </c>
    </row>
    <row r="337" spans="1:35" x14ac:dyDescent="0.2">
      <c r="A337" s="241">
        <f t="shared" si="159"/>
        <v>260</v>
      </c>
      <c r="B337" s="345">
        <f>'AM23.Entity Input'!D277</f>
        <v>0</v>
      </c>
      <c r="C337" s="343">
        <f>'AM23.Entity Input'!F277</f>
        <v>0</v>
      </c>
      <c r="D337" s="343">
        <f>'AM23.Entity Input'!G277</f>
        <v>0</v>
      </c>
      <c r="E337" s="343">
        <f>'AM23.Entity Input'!P277</f>
        <v>0</v>
      </c>
      <c r="F337" s="343">
        <f>'AM23.Entity Input'!AD277</f>
        <v>0</v>
      </c>
      <c r="G337" s="343">
        <f>'AM23.Entity Input'!AN277</f>
        <v>0</v>
      </c>
      <c r="H337" s="353" t="str">
        <f>IFERROR( VLOOKUP($D337, 'AM23.Param'!$C$61:$Q$114, COLUMNS('AM23.Param'!$C$60:$G$60), FALSE), "N/A")</f>
        <v>N/A</v>
      </c>
      <c r="I337" s="360" t="str">
        <f>IFERROR( VLOOKUP($D337, 'AM23.Param'!$C$61:$Q$114, COLUMNS('AM23.Param'!$C$60:$H$60), FALSE), "N/A")</f>
        <v>N/A</v>
      </c>
      <c r="J337" s="344" t="str">
        <f t="shared" si="160"/>
        <v>N/A</v>
      </c>
      <c r="K337" s="361" t="str">
        <f t="shared" si="161"/>
        <v>N/A</v>
      </c>
      <c r="L337" s="356" t="str">
        <f>IFERROR( VLOOKUP($D337, 'AM23.Param'!$C$61:$Q$114, COLUMNS('AM23.Param'!$C$60:$I$60), FALSE), "N/A")</f>
        <v>N/A</v>
      </c>
      <c r="M337" s="344" t="str">
        <f t="shared" si="162"/>
        <v>N/A</v>
      </c>
      <c r="N337" s="366" t="str">
        <f t="shared" si="151"/>
        <v>N/A</v>
      </c>
      <c r="O337" s="360" t="str">
        <f>IFERROR( VLOOKUP($D337, 'AM23.Param'!$C$61:$Q$114, COLUMNS('AM23.Param'!$C$60:$J$60), FALSE), "N/A")</f>
        <v>N/A</v>
      </c>
      <c r="P337" s="344" t="str">
        <f t="shared" si="163"/>
        <v>N/A</v>
      </c>
      <c r="Q337" s="361" t="str">
        <f t="shared" si="152"/>
        <v>N/A</v>
      </c>
      <c r="R337" s="356" t="str">
        <f>IFERROR( VLOOKUP($D337, 'AM23.Param'!$C$61:$Q$114, COLUMNS('AM23.Param'!$C$60:$K$60), FALSE), "N/A")</f>
        <v>N/A</v>
      </c>
      <c r="S337" s="344" t="str">
        <f t="shared" si="164"/>
        <v>N/A</v>
      </c>
      <c r="T337" s="366">
        <f t="shared" si="153"/>
        <v>0</v>
      </c>
      <c r="U337" s="360" t="str">
        <f>IFERROR( VLOOKUP($D337, 'AM23.Param'!$C$61:$Q$114, COLUMNS('AM23.Param'!$C$60:$L$60), FALSE), "N/A")</f>
        <v>N/A</v>
      </c>
      <c r="V337" s="344" t="str">
        <f t="shared" si="165"/>
        <v>N/A</v>
      </c>
      <c r="W337" s="361" t="str">
        <f t="shared" si="154"/>
        <v>N/A</v>
      </c>
      <c r="X337" s="356" t="str">
        <f>IFERROR( VLOOKUP($D337, 'AM23.Param'!$C$61:$Q$114, COLUMNS('AM23.Param'!$C$60:$M$60), FALSE), "N/A")</f>
        <v>N/A</v>
      </c>
      <c r="Y337" s="344" t="str">
        <f t="shared" si="166"/>
        <v>N/A</v>
      </c>
      <c r="Z337" s="366">
        <f t="shared" si="155"/>
        <v>0</v>
      </c>
      <c r="AA337" s="360" t="str">
        <f>IFERROR( VLOOKUP($D337, 'AM23.Param'!$C$61:$Q$114, COLUMNS('AM23.Param'!$C$60:$N$60), FALSE), "N/A")</f>
        <v>N/A</v>
      </c>
      <c r="AB337" s="344" t="str">
        <f t="shared" si="167"/>
        <v>N/A</v>
      </c>
      <c r="AC337" s="366" t="str">
        <f t="shared" si="156"/>
        <v>N/A</v>
      </c>
      <c r="AD337" s="360" t="str">
        <f>IFERROR( VLOOKUP($D337, 'AM23.Param'!$C$61:$Q$114, COLUMNS('AM23.Param'!$C$60:$O$60), FALSE), "N/A")</f>
        <v>N/A</v>
      </c>
      <c r="AE337" s="344" t="str">
        <f t="shared" si="168"/>
        <v>N/A</v>
      </c>
      <c r="AF337" s="361" t="str">
        <f t="shared" si="157"/>
        <v>N/A</v>
      </c>
      <c r="AG337" s="356" t="str">
        <f>IFERROR( VLOOKUP($D337, 'AM23.Param'!$C$61:$Q$114, COLUMNS('AM23.Param'!$C$60:$P$60), FALSE), "N/A")</f>
        <v>N/A</v>
      </c>
      <c r="AH337" s="344" t="str">
        <f t="shared" si="169"/>
        <v>N/A</v>
      </c>
      <c r="AI337" s="361" t="str">
        <f t="shared" si="158"/>
        <v>N/A</v>
      </c>
    </row>
    <row r="338" spans="1:35" x14ac:dyDescent="0.2">
      <c r="A338" s="241">
        <f t="shared" si="159"/>
        <v>261</v>
      </c>
      <c r="B338" s="345">
        <f>'AM23.Entity Input'!D278</f>
        <v>0</v>
      </c>
      <c r="C338" s="343">
        <f>'AM23.Entity Input'!F278</f>
        <v>0</v>
      </c>
      <c r="D338" s="343">
        <f>'AM23.Entity Input'!G278</f>
        <v>0</v>
      </c>
      <c r="E338" s="343">
        <f>'AM23.Entity Input'!P278</f>
        <v>0</v>
      </c>
      <c r="F338" s="343">
        <f>'AM23.Entity Input'!AD278</f>
        <v>0</v>
      </c>
      <c r="G338" s="343">
        <f>'AM23.Entity Input'!AN278</f>
        <v>0</v>
      </c>
      <c r="H338" s="353" t="str">
        <f>IFERROR( VLOOKUP($D338, 'AM23.Param'!$C$61:$Q$114, COLUMNS('AM23.Param'!$C$60:$G$60), FALSE), "N/A")</f>
        <v>N/A</v>
      </c>
      <c r="I338" s="360" t="str">
        <f>IFERROR( VLOOKUP($D338, 'AM23.Param'!$C$61:$Q$114, COLUMNS('AM23.Param'!$C$60:$H$60), FALSE), "N/A")</f>
        <v>N/A</v>
      </c>
      <c r="J338" s="344" t="str">
        <f t="shared" si="160"/>
        <v>N/A</v>
      </c>
      <c r="K338" s="361" t="str">
        <f t="shared" si="161"/>
        <v>N/A</v>
      </c>
      <c r="L338" s="356" t="str">
        <f>IFERROR( VLOOKUP($D338, 'AM23.Param'!$C$61:$Q$114, COLUMNS('AM23.Param'!$C$60:$I$60), FALSE), "N/A")</f>
        <v>N/A</v>
      </c>
      <c r="M338" s="344" t="str">
        <f t="shared" si="162"/>
        <v>N/A</v>
      </c>
      <c r="N338" s="366" t="str">
        <f t="shared" si="151"/>
        <v>N/A</v>
      </c>
      <c r="O338" s="360" t="str">
        <f>IFERROR( VLOOKUP($D338, 'AM23.Param'!$C$61:$Q$114, COLUMNS('AM23.Param'!$C$60:$J$60), FALSE), "N/A")</f>
        <v>N/A</v>
      </c>
      <c r="P338" s="344" t="str">
        <f t="shared" si="163"/>
        <v>N/A</v>
      </c>
      <c r="Q338" s="361" t="str">
        <f t="shared" si="152"/>
        <v>N/A</v>
      </c>
      <c r="R338" s="356" t="str">
        <f>IFERROR( VLOOKUP($D338, 'AM23.Param'!$C$61:$Q$114, COLUMNS('AM23.Param'!$C$60:$K$60), FALSE), "N/A")</f>
        <v>N/A</v>
      </c>
      <c r="S338" s="344" t="str">
        <f t="shared" si="164"/>
        <v>N/A</v>
      </c>
      <c r="T338" s="366">
        <f t="shared" si="153"/>
        <v>0</v>
      </c>
      <c r="U338" s="360" t="str">
        <f>IFERROR( VLOOKUP($D338, 'AM23.Param'!$C$61:$Q$114, COLUMNS('AM23.Param'!$C$60:$L$60), FALSE), "N/A")</f>
        <v>N/A</v>
      </c>
      <c r="V338" s="344" t="str">
        <f t="shared" si="165"/>
        <v>N/A</v>
      </c>
      <c r="W338" s="361" t="str">
        <f t="shared" si="154"/>
        <v>N/A</v>
      </c>
      <c r="X338" s="356" t="str">
        <f>IFERROR( VLOOKUP($D338, 'AM23.Param'!$C$61:$Q$114, COLUMNS('AM23.Param'!$C$60:$M$60), FALSE), "N/A")</f>
        <v>N/A</v>
      </c>
      <c r="Y338" s="344" t="str">
        <f t="shared" si="166"/>
        <v>N/A</v>
      </c>
      <c r="Z338" s="366">
        <f t="shared" si="155"/>
        <v>0</v>
      </c>
      <c r="AA338" s="360" t="str">
        <f>IFERROR( VLOOKUP($D338, 'AM23.Param'!$C$61:$Q$114, COLUMNS('AM23.Param'!$C$60:$N$60), FALSE), "N/A")</f>
        <v>N/A</v>
      </c>
      <c r="AB338" s="344" t="str">
        <f t="shared" si="167"/>
        <v>N/A</v>
      </c>
      <c r="AC338" s="366" t="str">
        <f t="shared" si="156"/>
        <v>N/A</v>
      </c>
      <c r="AD338" s="360" t="str">
        <f>IFERROR( VLOOKUP($D338, 'AM23.Param'!$C$61:$Q$114, COLUMNS('AM23.Param'!$C$60:$O$60), FALSE), "N/A")</f>
        <v>N/A</v>
      </c>
      <c r="AE338" s="344" t="str">
        <f t="shared" si="168"/>
        <v>N/A</v>
      </c>
      <c r="AF338" s="361" t="str">
        <f t="shared" si="157"/>
        <v>N/A</v>
      </c>
      <c r="AG338" s="356" t="str">
        <f>IFERROR( VLOOKUP($D338, 'AM23.Param'!$C$61:$Q$114, COLUMNS('AM23.Param'!$C$60:$P$60), FALSE), "N/A")</f>
        <v>N/A</v>
      </c>
      <c r="AH338" s="344" t="str">
        <f t="shared" si="169"/>
        <v>N/A</v>
      </c>
      <c r="AI338" s="361" t="str">
        <f t="shared" si="158"/>
        <v>N/A</v>
      </c>
    </row>
    <row r="339" spans="1:35" x14ac:dyDescent="0.2">
      <c r="A339" s="241">
        <f t="shared" si="159"/>
        <v>262</v>
      </c>
      <c r="B339" s="345">
        <f>'AM23.Entity Input'!D279</f>
        <v>0</v>
      </c>
      <c r="C339" s="343">
        <f>'AM23.Entity Input'!F279</f>
        <v>0</v>
      </c>
      <c r="D339" s="343">
        <f>'AM23.Entity Input'!G279</f>
        <v>0</v>
      </c>
      <c r="E339" s="343">
        <f>'AM23.Entity Input'!P279</f>
        <v>0</v>
      </c>
      <c r="F339" s="343">
        <f>'AM23.Entity Input'!AD279</f>
        <v>0</v>
      </c>
      <c r="G339" s="343">
        <f>'AM23.Entity Input'!AN279</f>
        <v>0</v>
      </c>
      <c r="H339" s="353" t="str">
        <f>IFERROR( VLOOKUP($D339, 'AM23.Param'!$C$61:$Q$114, COLUMNS('AM23.Param'!$C$60:$G$60), FALSE), "N/A")</f>
        <v>N/A</v>
      </c>
      <c r="I339" s="360" t="str">
        <f>IFERROR( VLOOKUP($D339, 'AM23.Param'!$C$61:$Q$114, COLUMNS('AM23.Param'!$C$60:$H$60), FALSE), "N/A")</f>
        <v>N/A</v>
      </c>
      <c r="J339" s="344" t="str">
        <f t="shared" si="160"/>
        <v>N/A</v>
      </c>
      <c r="K339" s="361" t="str">
        <f t="shared" si="161"/>
        <v>N/A</v>
      </c>
      <c r="L339" s="356" t="str">
        <f>IFERROR( VLOOKUP($D339, 'AM23.Param'!$C$61:$Q$114, COLUMNS('AM23.Param'!$C$60:$I$60), FALSE), "N/A")</f>
        <v>N/A</v>
      </c>
      <c r="M339" s="344" t="str">
        <f t="shared" si="162"/>
        <v>N/A</v>
      </c>
      <c r="N339" s="366" t="str">
        <f t="shared" si="151"/>
        <v>N/A</v>
      </c>
      <c r="O339" s="360" t="str">
        <f>IFERROR( VLOOKUP($D339, 'AM23.Param'!$C$61:$Q$114, COLUMNS('AM23.Param'!$C$60:$J$60), FALSE), "N/A")</f>
        <v>N/A</v>
      </c>
      <c r="P339" s="344" t="str">
        <f t="shared" si="163"/>
        <v>N/A</v>
      </c>
      <c r="Q339" s="361" t="str">
        <f t="shared" si="152"/>
        <v>N/A</v>
      </c>
      <c r="R339" s="356" t="str">
        <f>IFERROR( VLOOKUP($D339, 'AM23.Param'!$C$61:$Q$114, COLUMNS('AM23.Param'!$C$60:$K$60), FALSE), "N/A")</f>
        <v>N/A</v>
      </c>
      <c r="S339" s="344" t="str">
        <f t="shared" si="164"/>
        <v>N/A</v>
      </c>
      <c r="T339" s="366">
        <f t="shared" si="153"/>
        <v>0</v>
      </c>
      <c r="U339" s="360" t="str">
        <f>IFERROR( VLOOKUP($D339, 'AM23.Param'!$C$61:$Q$114, COLUMNS('AM23.Param'!$C$60:$L$60), FALSE), "N/A")</f>
        <v>N/A</v>
      </c>
      <c r="V339" s="344" t="str">
        <f t="shared" si="165"/>
        <v>N/A</v>
      </c>
      <c r="W339" s="361" t="str">
        <f t="shared" si="154"/>
        <v>N/A</v>
      </c>
      <c r="X339" s="356" t="str">
        <f>IFERROR( VLOOKUP($D339, 'AM23.Param'!$C$61:$Q$114, COLUMNS('AM23.Param'!$C$60:$M$60), FALSE), "N/A")</f>
        <v>N/A</v>
      </c>
      <c r="Y339" s="344" t="str">
        <f t="shared" si="166"/>
        <v>N/A</v>
      </c>
      <c r="Z339" s="366">
        <f t="shared" si="155"/>
        <v>0</v>
      </c>
      <c r="AA339" s="360" t="str">
        <f>IFERROR( VLOOKUP($D339, 'AM23.Param'!$C$61:$Q$114, COLUMNS('AM23.Param'!$C$60:$N$60), FALSE), "N/A")</f>
        <v>N/A</v>
      </c>
      <c r="AB339" s="344" t="str">
        <f t="shared" si="167"/>
        <v>N/A</v>
      </c>
      <c r="AC339" s="366" t="str">
        <f t="shared" si="156"/>
        <v>N/A</v>
      </c>
      <c r="AD339" s="360" t="str">
        <f>IFERROR( VLOOKUP($D339, 'AM23.Param'!$C$61:$Q$114, COLUMNS('AM23.Param'!$C$60:$O$60), FALSE), "N/A")</f>
        <v>N/A</v>
      </c>
      <c r="AE339" s="344" t="str">
        <f t="shared" si="168"/>
        <v>N/A</v>
      </c>
      <c r="AF339" s="361" t="str">
        <f t="shared" si="157"/>
        <v>N/A</v>
      </c>
      <c r="AG339" s="356" t="str">
        <f>IFERROR( VLOOKUP($D339, 'AM23.Param'!$C$61:$Q$114, COLUMNS('AM23.Param'!$C$60:$P$60), FALSE), "N/A")</f>
        <v>N/A</v>
      </c>
      <c r="AH339" s="344" t="str">
        <f t="shared" si="169"/>
        <v>N/A</v>
      </c>
      <c r="AI339" s="361" t="str">
        <f t="shared" si="158"/>
        <v>N/A</v>
      </c>
    </row>
    <row r="340" spans="1:35" x14ac:dyDescent="0.2">
      <c r="A340" s="241">
        <f t="shared" si="159"/>
        <v>263</v>
      </c>
      <c r="B340" s="345">
        <f>'AM23.Entity Input'!D280</f>
        <v>0</v>
      </c>
      <c r="C340" s="343">
        <f>'AM23.Entity Input'!F280</f>
        <v>0</v>
      </c>
      <c r="D340" s="343">
        <f>'AM23.Entity Input'!G280</f>
        <v>0</v>
      </c>
      <c r="E340" s="343">
        <f>'AM23.Entity Input'!P280</f>
        <v>0</v>
      </c>
      <c r="F340" s="343">
        <f>'AM23.Entity Input'!AD280</f>
        <v>0</v>
      </c>
      <c r="G340" s="343">
        <f>'AM23.Entity Input'!AN280</f>
        <v>0</v>
      </c>
      <c r="H340" s="353" t="str">
        <f>IFERROR( VLOOKUP($D340, 'AM23.Param'!$C$61:$Q$114, COLUMNS('AM23.Param'!$C$60:$G$60), FALSE), "N/A")</f>
        <v>N/A</v>
      </c>
      <c r="I340" s="360" t="str">
        <f>IFERROR( VLOOKUP($D340, 'AM23.Param'!$C$61:$Q$114, COLUMNS('AM23.Param'!$C$60:$H$60), FALSE), "N/A")</f>
        <v>N/A</v>
      </c>
      <c r="J340" s="344" t="str">
        <f t="shared" si="160"/>
        <v>N/A</v>
      </c>
      <c r="K340" s="361" t="str">
        <f t="shared" si="161"/>
        <v>N/A</v>
      </c>
      <c r="L340" s="356" t="str">
        <f>IFERROR( VLOOKUP($D340, 'AM23.Param'!$C$61:$Q$114, COLUMNS('AM23.Param'!$C$60:$I$60), FALSE), "N/A")</f>
        <v>N/A</v>
      </c>
      <c r="M340" s="344" t="str">
        <f t="shared" si="162"/>
        <v>N/A</v>
      </c>
      <c r="N340" s="366" t="str">
        <f t="shared" si="151"/>
        <v>N/A</v>
      </c>
      <c r="O340" s="360" t="str">
        <f>IFERROR( VLOOKUP($D340, 'AM23.Param'!$C$61:$Q$114, COLUMNS('AM23.Param'!$C$60:$J$60), FALSE), "N/A")</f>
        <v>N/A</v>
      </c>
      <c r="P340" s="344" t="str">
        <f t="shared" si="163"/>
        <v>N/A</v>
      </c>
      <c r="Q340" s="361" t="str">
        <f t="shared" si="152"/>
        <v>N/A</v>
      </c>
      <c r="R340" s="356" t="str">
        <f>IFERROR( VLOOKUP($D340, 'AM23.Param'!$C$61:$Q$114, COLUMNS('AM23.Param'!$C$60:$K$60), FALSE), "N/A")</f>
        <v>N/A</v>
      </c>
      <c r="S340" s="344" t="str">
        <f t="shared" si="164"/>
        <v>N/A</v>
      </c>
      <c r="T340" s="366">
        <f t="shared" si="153"/>
        <v>0</v>
      </c>
      <c r="U340" s="360" t="str">
        <f>IFERROR( VLOOKUP($D340, 'AM23.Param'!$C$61:$Q$114, COLUMNS('AM23.Param'!$C$60:$L$60), FALSE), "N/A")</f>
        <v>N/A</v>
      </c>
      <c r="V340" s="344" t="str">
        <f t="shared" si="165"/>
        <v>N/A</v>
      </c>
      <c r="W340" s="361" t="str">
        <f t="shared" si="154"/>
        <v>N/A</v>
      </c>
      <c r="X340" s="356" t="str">
        <f>IFERROR( VLOOKUP($D340, 'AM23.Param'!$C$61:$Q$114, COLUMNS('AM23.Param'!$C$60:$M$60), FALSE), "N/A")</f>
        <v>N/A</v>
      </c>
      <c r="Y340" s="344" t="str">
        <f t="shared" si="166"/>
        <v>N/A</v>
      </c>
      <c r="Z340" s="366">
        <f t="shared" si="155"/>
        <v>0</v>
      </c>
      <c r="AA340" s="360" t="str">
        <f>IFERROR( VLOOKUP($D340, 'AM23.Param'!$C$61:$Q$114, COLUMNS('AM23.Param'!$C$60:$N$60), FALSE), "N/A")</f>
        <v>N/A</v>
      </c>
      <c r="AB340" s="344" t="str">
        <f t="shared" si="167"/>
        <v>N/A</v>
      </c>
      <c r="AC340" s="366" t="str">
        <f t="shared" si="156"/>
        <v>N/A</v>
      </c>
      <c r="AD340" s="360" t="str">
        <f>IFERROR( VLOOKUP($D340, 'AM23.Param'!$C$61:$Q$114, COLUMNS('AM23.Param'!$C$60:$O$60), FALSE), "N/A")</f>
        <v>N/A</v>
      </c>
      <c r="AE340" s="344" t="str">
        <f t="shared" si="168"/>
        <v>N/A</v>
      </c>
      <c r="AF340" s="361" t="str">
        <f t="shared" si="157"/>
        <v>N/A</v>
      </c>
      <c r="AG340" s="356" t="str">
        <f>IFERROR( VLOOKUP($D340, 'AM23.Param'!$C$61:$Q$114, COLUMNS('AM23.Param'!$C$60:$P$60), FALSE), "N/A")</f>
        <v>N/A</v>
      </c>
      <c r="AH340" s="344" t="str">
        <f t="shared" si="169"/>
        <v>N/A</v>
      </c>
      <c r="AI340" s="361" t="str">
        <f t="shared" si="158"/>
        <v>N/A</v>
      </c>
    </row>
    <row r="341" spans="1:35" x14ac:dyDescent="0.2">
      <c r="A341" s="241">
        <f t="shared" si="159"/>
        <v>264</v>
      </c>
      <c r="B341" s="345">
        <f>'AM23.Entity Input'!D281</f>
        <v>0</v>
      </c>
      <c r="C341" s="343">
        <f>'AM23.Entity Input'!F281</f>
        <v>0</v>
      </c>
      <c r="D341" s="343">
        <f>'AM23.Entity Input'!G281</f>
        <v>0</v>
      </c>
      <c r="E341" s="343">
        <f>'AM23.Entity Input'!P281</f>
        <v>0</v>
      </c>
      <c r="F341" s="343">
        <f>'AM23.Entity Input'!AD281</f>
        <v>0</v>
      </c>
      <c r="G341" s="343">
        <f>'AM23.Entity Input'!AN281</f>
        <v>0</v>
      </c>
      <c r="H341" s="353" t="str">
        <f>IFERROR( VLOOKUP($D341, 'AM23.Param'!$C$61:$Q$114, COLUMNS('AM23.Param'!$C$60:$G$60), FALSE), "N/A")</f>
        <v>N/A</v>
      </c>
      <c r="I341" s="360" t="str">
        <f>IFERROR( VLOOKUP($D341, 'AM23.Param'!$C$61:$Q$114, COLUMNS('AM23.Param'!$C$60:$H$60), FALSE), "N/A")</f>
        <v>N/A</v>
      </c>
      <c r="J341" s="344" t="str">
        <f t="shared" si="160"/>
        <v>N/A</v>
      </c>
      <c r="K341" s="361" t="str">
        <f t="shared" si="161"/>
        <v>N/A</v>
      </c>
      <c r="L341" s="356" t="str">
        <f>IFERROR( VLOOKUP($D341, 'AM23.Param'!$C$61:$Q$114, COLUMNS('AM23.Param'!$C$60:$I$60), FALSE), "N/A")</f>
        <v>N/A</v>
      </c>
      <c r="M341" s="344" t="str">
        <f t="shared" si="162"/>
        <v>N/A</v>
      </c>
      <c r="N341" s="366" t="str">
        <f t="shared" si="151"/>
        <v>N/A</v>
      </c>
      <c r="O341" s="360" t="str">
        <f>IFERROR( VLOOKUP($D341, 'AM23.Param'!$C$61:$Q$114, COLUMNS('AM23.Param'!$C$60:$J$60), FALSE), "N/A")</f>
        <v>N/A</v>
      </c>
      <c r="P341" s="344" t="str">
        <f t="shared" si="163"/>
        <v>N/A</v>
      </c>
      <c r="Q341" s="361" t="str">
        <f t="shared" si="152"/>
        <v>N/A</v>
      </c>
      <c r="R341" s="356" t="str">
        <f>IFERROR( VLOOKUP($D341, 'AM23.Param'!$C$61:$Q$114, COLUMNS('AM23.Param'!$C$60:$K$60), FALSE), "N/A")</f>
        <v>N/A</v>
      </c>
      <c r="S341" s="344" t="str">
        <f t="shared" si="164"/>
        <v>N/A</v>
      </c>
      <c r="T341" s="366">
        <f t="shared" si="153"/>
        <v>0</v>
      </c>
      <c r="U341" s="360" t="str">
        <f>IFERROR( VLOOKUP($D341, 'AM23.Param'!$C$61:$Q$114, COLUMNS('AM23.Param'!$C$60:$L$60), FALSE), "N/A")</f>
        <v>N/A</v>
      </c>
      <c r="V341" s="344" t="str">
        <f t="shared" si="165"/>
        <v>N/A</v>
      </c>
      <c r="W341" s="361" t="str">
        <f t="shared" si="154"/>
        <v>N/A</v>
      </c>
      <c r="X341" s="356" t="str">
        <f>IFERROR( VLOOKUP($D341, 'AM23.Param'!$C$61:$Q$114, COLUMNS('AM23.Param'!$C$60:$M$60), FALSE), "N/A")</f>
        <v>N/A</v>
      </c>
      <c r="Y341" s="344" t="str">
        <f t="shared" si="166"/>
        <v>N/A</v>
      </c>
      <c r="Z341" s="366">
        <f t="shared" si="155"/>
        <v>0</v>
      </c>
      <c r="AA341" s="360" t="str">
        <f>IFERROR( VLOOKUP($D341, 'AM23.Param'!$C$61:$Q$114, COLUMNS('AM23.Param'!$C$60:$N$60), FALSE), "N/A")</f>
        <v>N/A</v>
      </c>
      <c r="AB341" s="344" t="str">
        <f t="shared" si="167"/>
        <v>N/A</v>
      </c>
      <c r="AC341" s="366" t="str">
        <f t="shared" si="156"/>
        <v>N/A</v>
      </c>
      <c r="AD341" s="360" t="str">
        <f>IFERROR( VLOOKUP($D341, 'AM23.Param'!$C$61:$Q$114, COLUMNS('AM23.Param'!$C$60:$O$60), FALSE), "N/A")</f>
        <v>N/A</v>
      </c>
      <c r="AE341" s="344" t="str">
        <f t="shared" si="168"/>
        <v>N/A</v>
      </c>
      <c r="AF341" s="361" t="str">
        <f t="shared" si="157"/>
        <v>N/A</v>
      </c>
      <c r="AG341" s="356" t="str">
        <f>IFERROR( VLOOKUP($D341, 'AM23.Param'!$C$61:$Q$114, COLUMNS('AM23.Param'!$C$60:$P$60), FALSE), "N/A")</f>
        <v>N/A</v>
      </c>
      <c r="AH341" s="344" t="str">
        <f t="shared" si="169"/>
        <v>N/A</v>
      </c>
      <c r="AI341" s="361" t="str">
        <f t="shared" si="158"/>
        <v>N/A</v>
      </c>
    </row>
    <row r="342" spans="1:35" x14ac:dyDescent="0.2">
      <c r="A342" s="241">
        <f t="shared" si="159"/>
        <v>265</v>
      </c>
      <c r="B342" s="345">
        <f>'AM23.Entity Input'!D282</f>
        <v>0</v>
      </c>
      <c r="C342" s="343">
        <f>'AM23.Entity Input'!F282</f>
        <v>0</v>
      </c>
      <c r="D342" s="343">
        <f>'AM23.Entity Input'!G282</f>
        <v>0</v>
      </c>
      <c r="E342" s="343">
        <f>'AM23.Entity Input'!P282</f>
        <v>0</v>
      </c>
      <c r="F342" s="343">
        <f>'AM23.Entity Input'!AD282</f>
        <v>0</v>
      </c>
      <c r="G342" s="343">
        <f>'AM23.Entity Input'!AN282</f>
        <v>0</v>
      </c>
      <c r="H342" s="353" t="str">
        <f>IFERROR( VLOOKUP($D342, 'AM23.Param'!$C$61:$Q$114, COLUMNS('AM23.Param'!$C$60:$G$60), FALSE), "N/A")</f>
        <v>N/A</v>
      </c>
      <c r="I342" s="360" t="str">
        <f>IFERROR( VLOOKUP($D342, 'AM23.Param'!$C$61:$Q$114, COLUMNS('AM23.Param'!$C$60:$H$60), FALSE), "N/A")</f>
        <v>N/A</v>
      </c>
      <c r="J342" s="344" t="str">
        <f t="shared" si="160"/>
        <v>N/A</v>
      </c>
      <c r="K342" s="361" t="str">
        <f t="shared" si="161"/>
        <v>N/A</v>
      </c>
      <c r="L342" s="356" t="str">
        <f>IFERROR( VLOOKUP($D342, 'AM23.Param'!$C$61:$Q$114, COLUMNS('AM23.Param'!$C$60:$I$60), FALSE), "N/A")</f>
        <v>N/A</v>
      </c>
      <c r="M342" s="344" t="str">
        <f t="shared" si="162"/>
        <v>N/A</v>
      </c>
      <c r="N342" s="366" t="str">
        <f t="shared" si="151"/>
        <v>N/A</v>
      </c>
      <c r="O342" s="360" t="str">
        <f>IFERROR( VLOOKUP($D342, 'AM23.Param'!$C$61:$Q$114, COLUMNS('AM23.Param'!$C$60:$J$60), FALSE), "N/A")</f>
        <v>N/A</v>
      </c>
      <c r="P342" s="344" t="str">
        <f t="shared" si="163"/>
        <v>N/A</v>
      </c>
      <c r="Q342" s="361" t="str">
        <f t="shared" si="152"/>
        <v>N/A</v>
      </c>
      <c r="R342" s="356" t="str">
        <f>IFERROR( VLOOKUP($D342, 'AM23.Param'!$C$61:$Q$114, COLUMNS('AM23.Param'!$C$60:$K$60), FALSE), "N/A")</f>
        <v>N/A</v>
      </c>
      <c r="S342" s="344" t="str">
        <f t="shared" si="164"/>
        <v>N/A</v>
      </c>
      <c r="T342" s="366">
        <f t="shared" si="153"/>
        <v>0</v>
      </c>
      <c r="U342" s="360" t="str">
        <f>IFERROR( VLOOKUP($D342, 'AM23.Param'!$C$61:$Q$114, COLUMNS('AM23.Param'!$C$60:$L$60), FALSE), "N/A")</f>
        <v>N/A</v>
      </c>
      <c r="V342" s="344" t="str">
        <f t="shared" si="165"/>
        <v>N/A</v>
      </c>
      <c r="W342" s="361" t="str">
        <f t="shared" si="154"/>
        <v>N/A</v>
      </c>
      <c r="X342" s="356" t="str">
        <f>IFERROR( VLOOKUP($D342, 'AM23.Param'!$C$61:$Q$114, COLUMNS('AM23.Param'!$C$60:$M$60), FALSE), "N/A")</f>
        <v>N/A</v>
      </c>
      <c r="Y342" s="344" t="str">
        <f t="shared" si="166"/>
        <v>N/A</v>
      </c>
      <c r="Z342" s="366">
        <f t="shared" si="155"/>
        <v>0</v>
      </c>
      <c r="AA342" s="360" t="str">
        <f>IFERROR( VLOOKUP($D342, 'AM23.Param'!$C$61:$Q$114, COLUMNS('AM23.Param'!$C$60:$N$60), FALSE), "N/A")</f>
        <v>N/A</v>
      </c>
      <c r="AB342" s="344" t="str">
        <f t="shared" si="167"/>
        <v>N/A</v>
      </c>
      <c r="AC342" s="366" t="str">
        <f t="shared" si="156"/>
        <v>N/A</v>
      </c>
      <c r="AD342" s="360" t="str">
        <f>IFERROR( VLOOKUP($D342, 'AM23.Param'!$C$61:$Q$114, COLUMNS('AM23.Param'!$C$60:$O$60), FALSE), "N/A")</f>
        <v>N/A</v>
      </c>
      <c r="AE342" s="344" t="str">
        <f t="shared" si="168"/>
        <v>N/A</v>
      </c>
      <c r="AF342" s="361" t="str">
        <f t="shared" si="157"/>
        <v>N/A</v>
      </c>
      <c r="AG342" s="356" t="str">
        <f>IFERROR( VLOOKUP($D342, 'AM23.Param'!$C$61:$Q$114, COLUMNS('AM23.Param'!$C$60:$P$60), FALSE), "N/A")</f>
        <v>N/A</v>
      </c>
      <c r="AH342" s="344" t="str">
        <f t="shared" si="169"/>
        <v>N/A</v>
      </c>
      <c r="AI342" s="361" t="str">
        <f t="shared" si="158"/>
        <v>N/A</v>
      </c>
    </row>
    <row r="343" spans="1:35" x14ac:dyDescent="0.2">
      <c r="A343" s="241">
        <f t="shared" si="159"/>
        <v>266</v>
      </c>
      <c r="B343" s="345">
        <f>'AM23.Entity Input'!D283</f>
        <v>0</v>
      </c>
      <c r="C343" s="343">
        <f>'AM23.Entity Input'!F283</f>
        <v>0</v>
      </c>
      <c r="D343" s="343">
        <f>'AM23.Entity Input'!G283</f>
        <v>0</v>
      </c>
      <c r="E343" s="343">
        <f>'AM23.Entity Input'!P283</f>
        <v>0</v>
      </c>
      <c r="F343" s="343">
        <f>'AM23.Entity Input'!AD283</f>
        <v>0</v>
      </c>
      <c r="G343" s="343">
        <f>'AM23.Entity Input'!AN283</f>
        <v>0</v>
      </c>
      <c r="H343" s="353" t="str">
        <f>IFERROR( VLOOKUP($D343, 'AM23.Param'!$C$61:$Q$114, COLUMNS('AM23.Param'!$C$60:$G$60), FALSE), "N/A")</f>
        <v>N/A</v>
      </c>
      <c r="I343" s="360" t="str">
        <f>IFERROR( VLOOKUP($D343, 'AM23.Param'!$C$61:$Q$114, COLUMNS('AM23.Param'!$C$60:$H$60), FALSE), "N/A")</f>
        <v>N/A</v>
      </c>
      <c r="J343" s="344" t="str">
        <f t="shared" si="160"/>
        <v>N/A</v>
      </c>
      <c r="K343" s="361" t="str">
        <f t="shared" si="161"/>
        <v>N/A</v>
      </c>
      <c r="L343" s="356" t="str">
        <f>IFERROR( VLOOKUP($D343, 'AM23.Param'!$C$61:$Q$114, COLUMNS('AM23.Param'!$C$60:$I$60), FALSE), "N/A")</f>
        <v>N/A</v>
      </c>
      <c r="M343" s="344" t="str">
        <f t="shared" si="162"/>
        <v>N/A</v>
      </c>
      <c r="N343" s="366" t="str">
        <f t="shared" si="151"/>
        <v>N/A</v>
      </c>
      <c r="O343" s="360" t="str">
        <f>IFERROR( VLOOKUP($D343, 'AM23.Param'!$C$61:$Q$114, COLUMNS('AM23.Param'!$C$60:$J$60), FALSE), "N/A")</f>
        <v>N/A</v>
      </c>
      <c r="P343" s="344" t="str">
        <f t="shared" si="163"/>
        <v>N/A</v>
      </c>
      <c r="Q343" s="361" t="str">
        <f t="shared" si="152"/>
        <v>N/A</v>
      </c>
      <c r="R343" s="356" t="str">
        <f>IFERROR( VLOOKUP($D343, 'AM23.Param'!$C$61:$Q$114, COLUMNS('AM23.Param'!$C$60:$K$60), FALSE), "N/A")</f>
        <v>N/A</v>
      </c>
      <c r="S343" s="344" t="str">
        <f t="shared" si="164"/>
        <v>N/A</v>
      </c>
      <c r="T343" s="366">
        <f t="shared" si="153"/>
        <v>0</v>
      </c>
      <c r="U343" s="360" t="str">
        <f>IFERROR( VLOOKUP($D343, 'AM23.Param'!$C$61:$Q$114, COLUMNS('AM23.Param'!$C$60:$L$60), FALSE), "N/A")</f>
        <v>N/A</v>
      </c>
      <c r="V343" s="344" t="str">
        <f t="shared" si="165"/>
        <v>N/A</v>
      </c>
      <c r="W343" s="361" t="str">
        <f t="shared" si="154"/>
        <v>N/A</v>
      </c>
      <c r="X343" s="356" t="str">
        <f>IFERROR( VLOOKUP($D343, 'AM23.Param'!$C$61:$Q$114, COLUMNS('AM23.Param'!$C$60:$M$60), FALSE), "N/A")</f>
        <v>N/A</v>
      </c>
      <c r="Y343" s="344" t="str">
        <f t="shared" si="166"/>
        <v>N/A</v>
      </c>
      <c r="Z343" s="366">
        <f t="shared" si="155"/>
        <v>0</v>
      </c>
      <c r="AA343" s="360" t="str">
        <f>IFERROR( VLOOKUP($D343, 'AM23.Param'!$C$61:$Q$114, COLUMNS('AM23.Param'!$C$60:$N$60), FALSE), "N/A")</f>
        <v>N/A</v>
      </c>
      <c r="AB343" s="344" t="str">
        <f t="shared" si="167"/>
        <v>N/A</v>
      </c>
      <c r="AC343" s="366" t="str">
        <f t="shared" si="156"/>
        <v>N/A</v>
      </c>
      <c r="AD343" s="360" t="str">
        <f>IFERROR( VLOOKUP($D343, 'AM23.Param'!$C$61:$Q$114, COLUMNS('AM23.Param'!$C$60:$O$60), FALSE), "N/A")</f>
        <v>N/A</v>
      </c>
      <c r="AE343" s="344" t="str">
        <f t="shared" si="168"/>
        <v>N/A</v>
      </c>
      <c r="AF343" s="361" t="str">
        <f t="shared" si="157"/>
        <v>N/A</v>
      </c>
      <c r="AG343" s="356" t="str">
        <f>IFERROR( VLOOKUP($D343, 'AM23.Param'!$C$61:$Q$114, COLUMNS('AM23.Param'!$C$60:$P$60), FALSE), "N/A")</f>
        <v>N/A</v>
      </c>
      <c r="AH343" s="344" t="str">
        <f t="shared" si="169"/>
        <v>N/A</v>
      </c>
      <c r="AI343" s="361" t="str">
        <f t="shared" si="158"/>
        <v>N/A</v>
      </c>
    </row>
    <row r="344" spans="1:35" x14ac:dyDescent="0.2">
      <c r="A344" s="241">
        <f t="shared" si="159"/>
        <v>267</v>
      </c>
      <c r="B344" s="345">
        <f>'AM23.Entity Input'!D284</f>
        <v>0</v>
      </c>
      <c r="C344" s="343">
        <f>'AM23.Entity Input'!F284</f>
        <v>0</v>
      </c>
      <c r="D344" s="343">
        <f>'AM23.Entity Input'!G284</f>
        <v>0</v>
      </c>
      <c r="E344" s="343">
        <f>'AM23.Entity Input'!P284</f>
        <v>0</v>
      </c>
      <c r="F344" s="343">
        <f>'AM23.Entity Input'!AD284</f>
        <v>0</v>
      </c>
      <c r="G344" s="343">
        <f>'AM23.Entity Input'!AN284</f>
        <v>0</v>
      </c>
      <c r="H344" s="353" t="str">
        <f>IFERROR( VLOOKUP($D344, 'AM23.Param'!$C$61:$Q$114, COLUMNS('AM23.Param'!$C$60:$G$60), FALSE), "N/A")</f>
        <v>N/A</v>
      </c>
      <c r="I344" s="360" t="str">
        <f>IFERROR( VLOOKUP($D344, 'AM23.Param'!$C$61:$Q$114, COLUMNS('AM23.Param'!$C$60:$H$60), FALSE), "N/A")</f>
        <v>N/A</v>
      </c>
      <c r="J344" s="344" t="str">
        <f t="shared" si="160"/>
        <v>N/A</v>
      </c>
      <c r="K344" s="361" t="str">
        <f t="shared" si="161"/>
        <v>N/A</v>
      </c>
      <c r="L344" s="356" t="str">
        <f>IFERROR( VLOOKUP($D344, 'AM23.Param'!$C$61:$Q$114, COLUMNS('AM23.Param'!$C$60:$I$60), FALSE), "N/A")</f>
        <v>N/A</v>
      </c>
      <c r="M344" s="344" t="str">
        <f t="shared" si="162"/>
        <v>N/A</v>
      </c>
      <c r="N344" s="366" t="str">
        <f t="shared" si="151"/>
        <v>N/A</v>
      </c>
      <c r="O344" s="360" t="str">
        <f>IFERROR( VLOOKUP($D344, 'AM23.Param'!$C$61:$Q$114, COLUMNS('AM23.Param'!$C$60:$J$60), FALSE), "N/A")</f>
        <v>N/A</v>
      </c>
      <c r="P344" s="344" t="str">
        <f t="shared" si="163"/>
        <v>N/A</v>
      </c>
      <c r="Q344" s="361" t="str">
        <f t="shared" si="152"/>
        <v>N/A</v>
      </c>
      <c r="R344" s="356" t="str">
        <f>IFERROR( VLOOKUP($D344, 'AM23.Param'!$C$61:$Q$114, COLUMNS('AM23.Param'!$C$60:$K$60), FALSE), "N/A")</f>
        <v>N/A</v>
      </c>
      <c r="S344" s="344" t="str">
        <f t="shared" si="164"/>
        <v>N/A</v>
      </c>
      <c r="T344" s="366">
        <f t="shared" si="153"/>
        <v>0</v>
      </c>
      <c r="U344" s="360" t="str">
        <f>IFERROR( VLOOKUP($D344, 'AM23.Param'!$C$61:$Q$114, COLUMNS('AM23.Param'!$C$60:$L$60), FALSE), "N/A")</f>
        <v>N/A</v>
      </c>
      <c r="V344" s="344" t="str">
        <f t="shared" si="165"/>
        <v>N/A</v>
      </c>
      <c r="W344" s="361" t="str">
        <f t="shared" si="154"/>
        <v>N/A</v>
      </c>
      <c r="X344" s="356" t="str">
        <f>IFERROR( VLOOKUP($D344, 'AM23.Param'!$C$61:$Q$114, COLUMNS('AM23.Param'!$C$60:$M$60), FALSE), "N/A")</f>
        <v>N/A</v>
      </c>
      <c r="Y344" s="344" t="str">
        <f t="shared" si="166"/>
        <v>N/A</v>
      </c>
      <c r="Z344" s="366">
        <f t="shared" si="155"/>
        <v>0</v>
      </c>
      <c r="AA344" s="360" t="str">
        <f>IFERROR( VLOOKUP($D344, 'AM23.Param'!$C$61:$Q$114, COLUMNS('AM23.Param'!$C$60:$N$60), FALSE), "N/A")</f>
        <v>N/A</v>
      </c>
      <c r="AB344" s="344" t="str">
        <f t="shared" si="167"/>
        <v>N/A</v>
      </c>
      <c r="AC344" s="366" t="str">
        <f t="shared" si="156"/>
        <v>N/A</v>
      </c>
      <c r="AD344" s="360" t="str">
        <f>IFERROR( VLOOKUP($D344, 'AM23.Param'!$C$61:$Q$114, COLUMNS('AM23.Param'!$C$60:$O$60), FALSE), "N/A")</f>
        <v>N/A</v>
      </c>
      <c r="AE344" s="344" t="str">
        <f t="shared" si="168"/>
        <v>N/A</v>
      </c>
      <c r="AF344" s="361" t="str">
        <f t="shared" si="157"/>
        <v>N/A</v>
      </c>
      <c r="AG344" s="356" t="str">
        <f>IFERROR( VLOOKUP($D344, 'AM23.Param'!$C$61:$Q$114, COLUMNS('AM23.Param'!$C$60:$P$60), FALSE), "N/A")</f>
        <v>N/A</v>
      </c>
      <c r="AH344" s="344" t="str">
        <f t="shared" si="169"/>
        <v>N/A</v>
      </c>
      <c r="AI344" s="361" t="str">
        <f t="shared" si="158"/>
        <v>N/A</v>
      </c>
    </row>
    <row r="345" spans="1:35" x14ac:dyDescent="0.2">
      <c r="A345" s="241">
        <f t="shared" si="159"/>
        <v>268</v>
      </c>
      <c r="B345" s="345">
        <f>'AM23.Entity Input'!D285</f>
        <v>0</v>
      </c>
      <c r="C345" s="343">
        <f>'AM23.Entity Input'!F285</f>
        <v>0</v>
      </c>
      <c r="D345" s="343">
        <f>'AM23.Entity Input'!G285</f>
        <v>0</v>
      </c>
      <c r="E345" s="343">
        <f>'AM23.Entity Input'!P285</f>
        <v>0</v>
      </c>
      <c r="F345" s="343">
        <f>'AM23.Entity Input'!AD285</f>
        <v>0</v>
      </c>
      <c r="G345" s="343">
        <f>'AM23.Entity Input'!AN285</f>
        <v>0</v>
      </c>
      <c r="H345" s="353" t="str">
        <f>IFERROR( VLOOKUP($D345, 'AM23.Param'!$C$61:$Q$114, COLUMNS('AM23.Param'!$C$60:$G$60), FALSE), "N/A")</f>
        <v>N/A</v>
      </c>
      <c r="I345" s="360" t="str">
        <f>IFERROR( VLOOKUP($D345, 'AM23.Param'!$C$61:$Q$114, COLUMNS('AM23.Param'!$C$60:$H$60), FALSE), "N/A")</f>
        <v>N/A</v>
      </c>
      <c r="J345" s="344" t="str">
        <f t="shared" si="160"/>
        <v>N/A</v>
      </c>
      <c r="K345" s="361" t="str">
        <f t="shared" si="161"/>
        <v>N/A</v>
      </c>
      <c r="L345" s="356" t="str">
        <f>IFERROR( VLOOKUP($D345, 'AM23.Param'!$C$61:$Q$114, COLUMNS('AM23.Param'!$C$60:$I$60), FALSE), "N/A")</f>
        <v>N/A</v>
      </c>
      <c r="M345" s="344" t="str">
        <f t="shared" si="162"/>
        <v>N/A</v>
      </c>
      <c r="N345" s="366" t="str">
        <f t="shared" si="151"/>
        <v>N/A</v>
      </c>
      <c r="O345" s="360" t="str">
        <f>IFERROR( VLOOKUP($D345, 'AM23.Param'!$C$61:$Q$114, COLUMNS('AM23.Param'!$C$60:$J$60), FALSE), "N/A")</f>
        <v>N/A</v>
      </c>
      <c r="P345" s="344" t="str">
        <f t="shared" si="163"/>
        <v>N/A</v>
      </c>
      <c r="Q345" s="361" t="str">
        <f t="shared" si="152"/>
        <v>N/A</v>
      </c>
      <c r="R345" s="356" t="str">
        <f>IFERROR( VLOOKUP($D345, 'AM23.Param'!$C$61:$Q$114, COLUMNS('AM23.Param'!$C$60:$K$60), FALSE), "N/A")</f>
        <v>N/A</v>
      </c>
      <c r="S345" s="344" t="str">
        <f t="shared" si="164"/>
        <v>N/A</v>
      </c>
      <c r="T345" s="366">
        <f t="shared" si="153"/>
        <v>0</v>
      </c>
      <c r="U345" s="360" t="str">
        <f>IFERROR( VLOOKUP($D345, 'AM23.Param'!$C$61:$Q$114, COLUMNS('AM23.Param'!$C$60:$L$60), FALSE), "N/A")</f>
        <v>N/A</v>
      </c>
      <c r="V345" s="344" t="str">
        <f t="shared" si="165"/>
        <v>N/A</v>
      </c>
      <c r="W345" s="361" t="str">
        <f t="shared" si="154"/>
        <v>N/A</v>
      </c>
      <c r="X345" s="356" t="str">
        <f>IFERROR( VLOOKUP($D345, 'AM23.Param'!$C$61:$Q$114, COLUMNS('AM23.Param'!$C$60:$M$60), FALSE), "N/A")</f>
        <v>N/A</v>
      </c>
      <c r="Y345" s="344" t="str">
        <f t="shared" si="166"/>
        <v>N/A</v>
      </c>
      <c r="Z345" s="366">
        <f t="shared" si="155"/>
        <v>0</v>
      </c>
      <c r="AA345" s="360" t="str">
        <f>IFERROR( VLOOKUP($D345, 'AM23.Param'!$C$61:$Q$114, COLUMNS('AM23.Param'!$C$60:$N$60), FALSE), "N/A")</f>
        <v>N/A</v>
      </c>
      <c r="AB345" s="344" t="str">
        <f t="shared" si="167"/>
        <v>N/A</v>
      </c>
      <c r="AC345" s="366" t="str">
        <f t="shared" si="156"/>
        <v>N/A</v>
      </c>
      <c r="AD345" s="360" t="str">
        <f>IFERROR( VLOOKUP($D345, 'AM23.Param'!$C$61:$Q$114, COLUMNS('AM23.Param'!$C$60:$O$60), FALSE), "N/A")</f>
        <v>N/A</v>
      </c>
      <c r="AE345" s="344" t="str">
        <f t="shared" si="168"/>
        <v>N/A</v>
      </c>
      <c r="AF345" s="361" t="str">
        <f t="shared" si="157"/>
        <v>N/A</v>
      </c>
      <c r="AG345" s="356" t="str">
        <f>IFERROR( VLOOKUP($D345, 'AM23.Param'!$C$61:$Q$114, COLUMNS('AM23.Param'!$C$60:$P$60), FALSE), "N/A")</f>
        <v>N/A</v>
      </c>
      <c r="AH345" s="344" t="str">
        <f t="shared" si="169"/>
        <v>N/A</v>
      </c>
      <c r="AI345" s="361" t="str">
        <f t="shared" si="158"/>
        <v>N/A</v>
      </c>
    </row>
    <row r="346" spans="1:35" x14ac:dyDescent="0.2">
      <c r="A346" s="241">
        <f t="shared" si="159"/>
        <v>269</v>
      </c>
      <c r="B346" s="345">
        <f>'AM23.Entity Input'!D286</f>
        <v>0</v>
      </c>
      <c r="C346" s="343">
        <f>'AM23.Entity Input'!F286</f>
        <v>0</v>
      </c>
      <c r="D346" s="343">
        <f>'AM23.Entity Input'!G286</f>
        <v>0</v>
      </c>
      <c r="E346" s="343">
        <f>'AM23.Entity Input'!P286</f>
        <v>0</v>
      </c>
      <c r="F346" s="343">
        <f>'AM23.Entity Input'!AD286</f>
        <v>0</v>
      </c>
      <c r="G346" s="343">
        <f>'AM23.Entity Input'!AN286</f>
        <v>0</v>
      </c>
      <c r="H346" s="353" t="str">
        <f>IFERROR( VLOOKUP($D346, 'AM23.Param'!$C$61:$Q$114, COLUMNS('AM23.Param'!$C$60:$G$60), FALSE), "N/A")</f>
        <v>N/A</v>
      </c>
      <c r="I346" s="360" t="str">
        <f>IFERROR( VLOOKUP($D346, 'AM23.Param'!$C$61:$Q$114, COLUMNS('AM23.Param'!$C$60:$H$60), FALSE), "N/A")</f>
        <v>N/A</v>
      </c>
      <c r="J346" s="344" t="str">
        <f t="shared" si="160"/>
        <v>N/A</v>
      </c>
      <c r="K346" s="361" t="str">
        <f t="shared" si="161"/>
        <v>N/A</v>
      </c>
      <c r="L346" s="356" t="str">
        <f>IFERROR( VLOOKUP($D346, 'AM23.Param'!$C$61:$Q$114, COLUMNS('AM23.Param'!$C$60:$I$60), FALSE), "N/A")</f>
        <v>N/A</v>
      </c>
      <c r="M346" s="344" t="str">
        <f t="shared" si="162"/>
        <v>N/A</v>
      </c>
      <c r="N346" s="366" t="str">
        <f t="shared" si="151"/>
        <v>N/A</v>
      </c>
      <c r="O346" s="360" t="str">
        <f>IFERROR( VLOOKUP($D346, 'AM23.Param'!$C$61:$Q$114, COLUMNS('AM23.Param'!$C$60:$J$60), FALSE), "N/A")</f>
        <v>N/A</v>
      </c>
      <c r="P346" s="344" t="str">
        <f t="shared" si="163"/>
        <v>N/A</v>
      </c>
      <c r="Q346" s="361" t="str">
        <f t="shared" si="152"/>
        <v>N/A</v>
      </c>
      <c r="R346" s="356" t="str">
        <f>IFERROR( VLOOKUP($D346, 'AM23.Param'!$C$61:$Q$114, COLUMNS('AM23.Param'!$C$60:$K$60), FALSE), "N/A")</f>
        <v>N/A</v>
      </c>
      <c r="S346" s="344" t="str">
        <f t="shared" si="164"/>
        <v>N/A</v>
      </c>
      <c r="T346" s="366">
        <f t="shared" si="153"/>
        <v>0</v>
      </c>
      <c r="U346" s="360" t="str">
        <f>IFERROR( VLOOKUP($D346, 'AM23.Param'!$C$61:$Q$114, COLUMNS('AM23.Param'!$C$60:$L$60), FALSE), "N/A")</f>
        <v>N/A</v>
      </c>
      <c r="V346" s="344" t="str">
        <f t="shared" si="165"/>
        <v>N/A</v>
      </c>
      <c r="W346" s="361" t="str">
        <f t="shared" si="154"/>
        <v>N/A</v>
      </c>
      <c r="X346" s="356" t="str">
        <f>IFERROR( VLOOKUP($D346, 'AM23.Param'!$C$61:$Q$114, COLUMNS('AM23.Param'!$C$60:$M$60), FALSE), "N/A")</f>
        <v>N/A</v>
      </c>
      <c r="Y346" s="344" t="str">
        <f t="shared" si="166"/>
        <v>N/A</v>
      </c>
      <c r="Z346" s="366">
        <f t="shared" si="155"/>
        <v>0</v>
      </c>
      <c r="AA346" s="360" t="str">
        <f>IFERROR( VLOOKUP($D346, 'AM23.Param'!$C$61:$Q$114, COLUMNS('AM23.Param'!$C$60:$N$60), FALSE), "N/A")</f>
        <v>N/A</v>
      </c>
      <c r="AB346" s="344" t="str">
        <f t="shared" si="167"/>
        <v>N/A</v>
      </c>
      <c r="AC346" s="366" t="str">
        <f t="shared" si="156"/>
        <v>N/A</v>
      </c>
      <c r="AD346" s="360" t="str">
        <f>IFERROR( VLOOKUP($D346, 'AM23.Param'!$C$61:$Q$114, COLUMNS('AM23.Param'!$C$60:$O$60), FALSE), "N/A")</f>
        <v>N/A</v>
      </c>
      <c r="AE346" s="344" t="str">
        <f t="shared" si="168"/>
        <v>N/A</v>
      </c>
      <c r="AF346" s="361" t="str">
        <f t="shared" si="157"/>
        <v>N/A</v>
      </c>
      <c r="AG346" s="356" t="str">
        <f>IFERROR( VLOOKUP($D346, 'AM23.Param'!$C$61:$Q$114, COLUMNS('AM23.Param'!$C$60:$P$60), FALSE), "N/A")</f>
        <v>N/A</v>
      </c>
      <c r="AH346" s="344" t="str">
        <f t="shared" si="169"/>
        <v>N/A</v>
      </c>
      <c r="AI346" s="361" t="str">
        <f t="shared" si="158"/>
        <v>N/A</v>
      </c>
    </row>
    <row r="347" spans="1:35" x14ac:dyDescent="0.2">
      <c r="A347" s="241">
        <f t="shared" si="159"/>
        <v>270</v>
      </c>
      <c r="B347" s="345">
        <f>'AM23.Entity Input'!D287</f>
        <v>0</v>
      </c>
      <c r="C347" s="343">
        <f>'AM23.Entity Input'!F287</f>
        <v>0</v>
      </c>
      <c r="D347" s="343">
        <f>'AM23.Entity Input'!G287</f>
        <v>0</v>
      </c>
      <c r="E347" s="343">
        <f>'AM23.Entity Input'!P287</f>
        <v>0</v>
      </c>
      <c r="F347" s="343">
        <f>'AM23.Entity Input'!AD287</f>
        <v>0</v>
      </c>
      <c r="G347" s="343">
        <f>'AM23.Entity Input'!AN287</f>
        <v>0</v>
      </c>
      <c r="H347" s="353" t="str">
        <f>IFERROR( VLOOKUP($D347, 'AM23.Param'!$C$61:$Q$114, COLUMNS('AM23.Param'!$C$60:$G$60), FALSE), "N/A")</f>
        <v>N/A</v>
      </c>
      <c r="I347" s="360" t="str">
        <f>IFERROR( VLOOKUP($D347, 'AM23.Param'!$C$61:$Q$114, COLUMNS('AM23.Param'!$C$60:$H$60), FALSE), "N/A")</f>
        <v>N/A</v>
      </c>
      <c r="J347" s="344" t="str">
        <f t="shared" si="160"/>
        <v>N/A</v>
      </c>
      <c r="K347" s="361" t="str">
        <f t="shared" si="161"/>
        <v>N/A</v>
      </c>
      <c r="L347" s="356" t="str">
        <f>IFERROR( VLOOKUP($D347, 'AM23.Param'!$C$61:$Q$114, COLUMNS('AM23.Param'!$C$60:$I$60), FALSE), "N/A")</f>
        <v>N/A</v>
      </c>
      <c r="M347" s="344" t="str">
        <f t="shared" si="162"/>
        <v>N/A</v>
      </c>
      <c r="N347" s="366" t="str">
        <f t="shared" si="151"/>
        <v>N/A</v>
      </c>
      <c r="O347" s="360" t="str">
        <f>IFERROR( VLOOKUP($D347, 'AM23.Param'!$C$61:$Q$114, COLUMNS('AM23.Param'!$C$60:$J$60), FALSE), "N/A")</f>
        <v>N/A</v>
      </c>
      <c r="P347" s="344" t="str">
        <f t="shared" si="163"/>
        <v>N/A</v>
      </c>
      <c r="Q347" s="361" t="str">
        <f t="shared" si="152"/>
        <v>N/A</v>
      </c>
      <c r="R347" s="356" t="str">
        <f>IFERROR( VLOOKUP($D347, 'AM23.Param'!$C$61:$Q$114, COLUMNS('AM23.Param'!$C$60:$K$60), FALSE), "N/A")</f>
        <v>N/A</v>
      </c>
      <c r="S347" s="344" t="str">
        <f t="shared" si="164"/>
        <v>N/A</v>
      </c>
      <c r="T347" s="366">
        <f t="shared" si="153"/>
        <v>0</v>
      </c>
      <c r="U347" s="360" t="str">
        <f>IFERROR( VLOOKUP($D347, 'AM23.Param'!$C$61:$Q$114, COLUMNS('AM23.Param'!$C$60:$L$60), FALSE), "N/A")</f>
        <v>N/A</v>
      </c>
      <c r="V347" s="344" t="str">
        <f t="shared" si="165"/>
        <v>N/A</v>
      </c>
      <c r="W347" s="361" t="str">
        <f t="shared" si="154"/>
        <v>N/A</v>
      </c>
      <c r="X347" s="356" t="str">
        <f>IFERROR( VLOOKUP($D347, 'AM23.Param'!$C$61:$Q$114, COLUMNS('AM23.Param'!$C$60:$M$60), FALSE), "N/A")</f>
        <v>N/A</v>
      </c>
      <c r="Y347" s="344" t="str">
        <f t="shared" si="166"/>
        <v>N/A</v>
      </c>
      <c r="Z347" s="366">
        <f t="shared" si="155"/>
        <v>0</v>
      </c>
      <c r="AA347" s="360" t="str">
        <f>IFERROR( VLOOKUP($D347, 'AM23.Param'!$C$61:$Q$114, COLUMNS('AM23.Param'!$C$60:$N$60), FALSE), "N/A")</f>
        <v>N/A</v>
      </c>
      <c r="AB347" s="344" t="str">
        <f t="shared" si="167"/>
        <v>N/A</v>
      </c>
      <c r="AC347" s="366" t="str">
        <f t="shared" si="156"/>
        <v>N/A</v>
      </c>
      <c r="AD347" s="360" t="str">
        <f>IFERROR( VLOOKUP($D347, 'AM23.Param'!$C$61:$Q$114, COLUMNS('AM23.Param'!$C$60:$O$60), FALSE), "N/A")</f>
        <v>N/A</v>
      </c>
      <c r="AE347" s="344" t="str">
        <f t="shared" si="168"/>
        <v>N/A</v>
      </c>
      <c r="AF347" s="361" t="str">
        <f t="shared" si="157"/>
        <v>N/A</v>
      </c>
      <c r="AG347" s="356" t="str">
        <f>IFERROR( VLOOKUP($D347, 'AM23.Param'!$C$61:$Q$114, COLUMNS('AM23.Param'!$C$60:$P$60), FALSE), "N/A")</f>
        <v>N/A</v>
      </c>
      <c r="AH347" s="344" t="str">
        <f t="shared" si="169"/>
        <v>N/A</v>
      </c>
      <c r="AI347" s="361" t="str">
        <f t="shared" si="158"/>
        <v>N/A</v>
      </c>
    </row>
    <row r="348" spans="1:35" x14ac:dyDescent="0.2">
      <c r="A348" s="241">
        <f t="shared" si="159"/>
        <v>271</v>
      </c>
      <c r="B348" s="345">
        <f>'AM23.Entity Input'!D288</f>
        <v>0</v>
      </c>
      <c r="C348" s="343">
        <f>'AM23.Entity Input'!F288</f>
        <v>0</v>
      </c>
      <c r="D348" s="343">
        <f>'AM23.Entity Input'!G288</f>
        <v>0</v>
      </c>
      <c r="E348" s="343">
        <f>'AM23.Entity Input'!P288</f>
        <v>0</v>
      </c>
      <c r="F348" s="343">
        <f>'AM23.Entity Input'!AD288</f>
        <v>0</v>
      </c>
      <c r="G348" s="343">
        <f>'AM23.Entity Input'!AN288</f>
        <v>0</v>
      </c>
      <c r="H348" s="353" t="str">
        <f>IFERROR( VLOOKUP($D348, 'AM23.Param'!$C$61:$Q$114, COLUMNS('AM23.Param'!$C$60:$G$60), FALSE), "N/A")</f>
        <v>N/A</v>
      </c>
      <c r="I348" s="360" t="str">
        <f>IFERROR( VLOOKUP($D348, 'AM23.Param'!$C$61:$Q$114, COLUMNS('AM23.Param'!$C$60:$H$60), FALSE), "N/A")</f>
        <v>N/A</v>
      </c>
      <c r="J348" s="344" t="str">
        <f t="shared" si="160"/>
        <v>N/A</v>
      </c>
      <c r="K348" s="361" t="str">
        <f t="shared" si="161"/>
        <v>N/A</v>
      </c>
      <c r="L348" s="356" t="str">
        <f>IFERROR( VLOOKUP($D348, 'AM23.Param'!$C$61:$Q$114, COLUMNS('AM23.Param'!$C$60:$I$60), FALSE), "N/A")</f>
        <v>N/A</v>
      </c>
      <c r="M348" s="344" t="str">
        <f t="shared" si="162"/>
        <v>N/A</v>
      </c>
      <c r="N348" s="366" t="str">
        <f t="shared" si="151"/>
        <v>N/A</v>
      </c>
      <c r="O348" s="360" t="str">
        <f>IFERROR( VLOOKUP($D348, 'AM23.Param'!$C$61:$Q$114, COLUMNS('AM23.Param'!$C$60:$J$60), FALSE), "N/A")</f>
        <v>N/A</v>
      </c>
      <c r="P348" s="344" t="str">
        <f t="shared" si="163"/>
        <v>N/A</v>
      </c>
      <c r="Q348" s="361" t="str">
        <f t="shared" si="152"/>
        <v>N/A</v>
      </c>
      <c r="R348" s="356" t="str">
        <f>IFERROR( VLOOKUP($D348, 'AM23.Param'!$C$61:$Q$114, COLUMNS('AM23.Param'!$C$60:$K$60), FALSE), "N/A")</f>
        <v>N/A</v>
      </c>
      <c r="S348" s="344" t="str">
        <f t="shared" si="164"/>
        <v>N/A</v>
      </c>
      <c r="T348" s="366">
        <f t="shared" si="153"/>
        <v>0</v>
      </c>
      <c r="U348" s="360" t="str">
        <f>IFERROR( VLOOKUP($D348, 'AM23.Param'!$C$61:$Q$114, COLUMNS('AM23.Param'!$C$60:$L$60), FALSE), "N/A")</f>
        <v>N/A</v>
      </c>
      <c r="V348" s="344" t="str">
        <f t="shared" si="165"/>
        <v>N/A</v>
      </c>
      <c r="W348" s="361" t="str">
        <f t="shared" si="154"/>
        <v>N/A</v>
      </c>
      <c r="X348" s="356" t="str">
        <f>IFERROR( VLOOKUP($D348, 'AM23.Param'!$C$61:$Q$114, COLUMNS('AM23.Param'!$C$60:$M$60), FALSE), "N/A")</f>
        <v>N/A</v>
      </c>
      <c r="Y348" s="344" t="str">
        <f t="shared" si="166"/>
        <v>N/A</v>
      </c>
      <c r="Z348" s="366">
        <f t="shared" si="155"/>
        <v>0</v>
      </c>
      <c r="AA348" s="360" t="str">
        <f>IFERROR( VLOOKUP($D348, 'AM23.Param'!$C$61:$Q$114, COLUMNS('AM23.Param'!$C$60:$N$60), FALSE), "N/A")</f>
        <v>N/A</v>
      </c>
      <c r="AB348" s="344" t="str">
        <f t="shared" si="167"/>
        <v>N/A</v>
      </c>
      <c r="AC348" s="366" t="str">
        <f t="shared" si="156"/>
        <v>N/A</v>
      </c>
      <c r="AD348" s="360" t="str">
        <f>IFERROR( VLOOKUP($D348, 'AM23.Param'!$C$61:$Q$114, COLUMNS('AM23.Param'!$C$60:$O$60), FALSE), "N/A")</f>
        <v>N/A</v>
      </c>
      <c r="AE348" s="344" t="str">
        <f t="shared" si="168"/>
        <v>N/A</v>
      </c>
      <c r="AF348" s="361" t="str">
        <f t="shared" si="157"/>
        <v>N/A</v>
      </c>
      <c r="AG348" s="356" t="str">
        <f>IFERROR( VLOOKUP($D348, 'AM23.Param'!$C$61:$Q$114, COLUMNS('AM23.Param'!$C$60:$P$60), FALSE), "N/A")</f>
        <v>N/A</v>
      </c>
      <c r="AH348" s="344" t="str">
        <f t="shared" si="169"/>
        <v>N/A</v>
      </c>
      <c r="AI348" s="361" t="str">
        <f t="shared" si="158"/>
        <v>N/A</v>
      </c>
    </row>
    <row r="349" spans="1:35" x14ac:dyDescent="0.2">
      <c r="A349" s="241">
        <f t="shared" si="159"/>
        <v>272</v>
      </c>
      <c r="B349" s="345">
        <f>'AM23.Entity Input'!D289</f>
        <v>0</v>
      </c>
      <c r="C349" s="343">
        <f>'AM23.Entity Input'!F289</f>
        <v>0</v>
      </c>
      <c r="D349" s="343">
        <f>'AM23.Entity Input'!G289</f>
        <v>0</v>
      </c>
      <c r="E349" s="343">
        <f>'AM23.Entity Input'!P289</f>
        <v>0</v>
      </c>
      <c r="F349" s="343">
        <f>'AM23.Entity Input'!AD289</f>
        <v>0</v>
      </c>
      <c r="G349" s="343">
        <f>'AM23.Entity Input'!AN289</f>
        <v>0</v>
      </c>
      <c r="H349" s="353" t="str">
        <f>IFERROR( VLOOKUP($D349, 'AM23.Param'!$C$61:$Q$114, COLUMNS('AM23.Param'!$C$60:$G$60), FALSE), "N/A")</f>
        <v>N/A</v>
      </c>
      <c r="I349" s="360" t="str">
        <f>IFERROR( VLOOKUP($D349, 'AM23.Param'!$C$61:$Q$114, COLUMNS('AM23.Param'!$C$60:$H$60), FALSE), "N/A")</f>
        <v>N/A</v>
      </c>
      <c r="J349" s="344" t="str">
        <f t="shared" si="160"/>
        <v>N/A</v>
      </c>
      <c r="K349" s="361" t="str">
        <f t="shared" si="161"/>
        <v>N/A</v>
      </c>
      <c r="L349" s="356" t="str">
        <f>IFERROR( VLOOKUP($D349, 'AM23.Param'!$C$61:$Q$114, COLUMNS('AM23.Param'!$C$60:$I$60), FALSE), "N/A")</f>
        <v>N/A</v>
      </c>
      <c r="M349" s="344" t="str">
        <f t="shared" si="162"/>
        <v>N/A</v>
      </c>
      <c r="N349" s="366" t="str">
        <f t="shared" si="151"/>
        <v>N/A</v>
      </c>
      <c r="O349" s="360" t="str">
        <f>IFERROR( VLOOKUP($D349, 'AM23.Param'!$C$61:$Q$114, COLUMNS('AM23.Param'!$C$60:$J$60), FALSE), "N/A")</f>
        <v>N/A</v>
      </c>
      <c r="P349" s="344" t="str">
        <f t="shared" si="163"/>
        <v>N/A</v>
      </c>
      <c r="Q349" s="361" t="str">
        <f t="shared" si="152"/>
        <v>N/A</v>
      </c>
      <c r="R349" s="356" t="str">
        <f>IFERROR( VLOOKUP($D349, 'AM23.Param'!$C$61:$Q$114, COLUMNS('AM23.Param'!$C$60:$K$60), FALSE), "N/A")</f>
        <v>N/A</v>
      </c>
      <c r="S349" s="344" t="str">
        <f t="shared" si="164"/>
        <v>N/A</v>
      </c>
      <c r="T349" s="366">
        <f t="shared" si="153"/>
        <v>0</v>
      </c>
      <c r="U349" s="360" t="str">
        <f>IFERROR( VLOOKUP($D349, 'AM23.Param'!$C$61:$Q$114, COLUMNS('AM23.Param'!$C$60:$L$60), FALSE), "N/A")</f>
        <v>N/A</v>
      </c>
      <c r="V349" s="344" t="str">
        <f t="shared" si="165"/>
        <v>N/A</v>
      </c>
      <c r="W349" s="361" t="str">
        <f t="shared" si="154"/>
        <v>N/A</v>
      </c>
      <c r="X349" s="356" t="str">
        <f>IFERROR( VLOOKUP($D349, 'AM23.Param'!$C$61:$Q$114, COLUMNS('AM23.Param'!$C$60:$M$60), FALSE), "N/A")</f>
        <v>N/A</v>
      </c>
      <c r="Y349" s="344" t="str">
        <f t="shared" si="166"/>
        <v>N/A</v>
      </c>
      <c r="Z349" s="366">
        <f t="shared" si="155"/>
        <v>0</v>
      </c>
      <c r="AA349" s="360" t="str">
        <f>IFERROR( VLOOKUP($D349, 'AM23.Param'!$C$61:$Q$114, COLUMNS('AM23.Param'!$C$60:$N$60), FALSE), "N/A")</f>
        <v>N/A</v>
      </c>
      <c r="AB349" s="344" t="str">
        <f t="shared" si="167"/>
        <v>N/A</v>
      </c>
      <c r="AC349" s="366" t="str">
        <f t="shared" si="156"/>
        <v>N/A</v>
      </c>
      <c r="AD349" s="360" t="str">
        <f>IFERROR( VLOOKUP($D349, 'AM23.Param'!$C$61:$Q$114, COLUMNS('AM23.Param'!$C$60:$O$60), FALSE), "N/A")</f>
        <v>N/A</v>
      </c>
      <c r="AE349" s="344" t="str">
        <f t="shared" si="168"/>
        <v>N/A</v>
      </c>
      <c r="AF349" s="361" t="str">
        <f t="shared" si="157"/>
        <v>N/A</v>
      </c>
      <c r="AG349" s="356" t="str">
        <f>IFERROR( VLOOKUP($D349, 'AM23.Param'!$C$61:$Q$114, COLUMNS('AM23.Param'!$C$60:$P$60), FALSE), "N/A")</f>
        <v>N/A</v>
      </c>
      <c r="AH349" s="344" t="str">
        <f t="shared" si="169"/>
        <v>N/A</v>
      </c>
      <c r="AI349" s="361" t="str">
        <f t="shared" si="158"/>
        <v>N/A</v>
      </c>
    </row>
    <row r="350" spans="1:35" x14ac:dyDescent="0.2">
      <c r="A350" s="241">
        <f t="shared" si="159"/>
        <v>273</v>
      </c>
      <c r="B350" s="345">
        <f>'AM23.Entity Input'!D290</f>
        <v>0</v>
      </c>
      <c r="C350" s="343">
        <f>'AM23.Entity Input'!F290</f>
        <v>0</v>
      </c>
      <c r="D350" s="343">
        <f>'AM23.Entity Input'!G290</f>
        <v>0</v>
      </c>
      <c r="E350" s="343">
        <f>'AM23.Entity Input'!P290</f>
        <v>0</v>
      </c>
      <c r="F350" s="343">
        <f>'AM23.Entity Input'!AD290</f>
        <v>0</v>
      </c>
      <c r="G350" s="343">
        <f>'AM23.Entity Input'!AN290</f>
        <v>0</v>
      </c>
      <c r="H350" s="353" t="str">
        <f>IFERROR( VLOOKUP($D350, 'AM23.Param'!$C$61:$Q$114, COLUMNS('AM23.Param'!$C$60:$G$60), FALSE), "N/A")</f>
        <v>N/A</v>
      </c>
      <c r="I350" s="360" t="str">
        <f>IFERROR( VLOOKUP($D350, 'AM23.Param'!$C$61:$Q$114, COLUMNS('AM23.Param'!$C$60:$H$60), FALSE), "N/A")</f>
        <v>N/A</v>
      </c>
      <c r="J350" s="344" t="str">
        <f t="shared" si="160"/>
        <v>N/A</v>
      </c>
      <c r="K350" s="361" t="str">
        <f t="shared" si="161"/>
        <v>N/A</v>
      </c>
      <c r="L350" s="356" t="str">
        <f>IFERROR( VLOOKUP($D350, 'AM23.Param'!$C$61:$Q$114, COLUMNS('AM23.Param'!$C$60:$I$60), FALSE), "N/A")</f>
        <v>N/A</v>
      </c>
      <c r="M350" s="344" t="str">
        <f t="shared" si="162"/>
        <v>N/A</v>
      </c>
      <c r="N350" s="366" t="str">
        <f t="shared" si="151"/>
        <v>N/A</v>
      </c>
      <c r="O350" s="360" t="str">
        <f>IFERROR( VLOOKUP($D350, 'AM23.Param'!$C$61:$Q$114, COLUMNS('AM23.Param'!$C$60:$J$60), FALSE), "N/A")</f>
        <v>N/A</v>
      </c>
      <c r="P350" s="344" t="str">
        <f t="shared" si="163"/>
        <v>N/A</v>
      </c>
      <c r="Q350" s="361" t="str">
        <f t="shared" si="152"/>
        <v>N/A</v>
      </c>
      <c r="R350" s="356" t="str">
        <f>IFERROR( VLOOKUP($D350, 'AM23.Param'!$C$61:$Q$114, COLUMNS('AM23.Param'!$C$60:$K$60), FALSE), "N/A")</f>
        <v>N/A</v>
      </c>
      <c r="S350" s="344" t="str">
        <f t="shared" si="164"/>
        <v>N/A</v>
      </c>
      <c r="T350" s="366">
        <f t="shared" si="153"/>
        <v>0</v>
      </c>
      <c r="U350" s="360" t="str">
        <f>IFERROR( VLOOKUP($D350, 'AM23.Param'!$C$61:$Q$114, COLUMNS('AM23.Param'!$C$60:$L$60), FALSE), "N/A")</f>
        <v>N/A</v>
      </c>
      <c r="V350" s="344" t="str">
        <f t="shared" si="165"/>
        <v>N/A</v>
      </c>
      <c r="W350" s="361" t="str">
        <f t="shared" si="154"/>
        <v>N/A</v>
      </c>
      <c r="X350" s="356" t="str">
        <f>IFERROR( VLOOKUP($D350, 'AM23.Param'!$C$61:$Q$114, COLUMNS('AM23.Param'!$C$60:$M$60), FALSE), "N/A")</f>
        <v>N/A</v>
      </c>
      <c r="Y350" s="344" t="str">
        <f t="shared" si="166"/>
        <v>N/A</v>
      </c>
      <c r="Z350" s="366">
        <f t="shared" si="155"/>
        <v>0</v>
      </c>
      <c r="AA350" s="360" t="str">
        <f>IFERROR( VLOOKUP($D350, 'AM23.Param'!$C$61:$Q$114, COLUMNS('AM23.Param'!$C$60:$N$60), FALSE), "N/A")</f>
        <v>N/A</v>
      </c>
      <c r="AB350" s="344" t="str">
        <f t="shared" si="167"/>
        <v>N/A</v>
      </c>
      <c r="AC350" s="366" t="str">
        <f t="shared" si="156"/>
        <v>N/A</v>
      </c>
      <c r="AD350" s="360" t="str">
        <f>IFERROR( VLOOKUP($D350, 'AM23.Param'!$C$61:$Q$114, COLUMNS('AM23.Param'!$C$60:$O$60), FALSE), "N/A")</f>
        <v>N/A</v>
      </c>
      <c r="AE350" s="344" t="str">
        <f t="shared" si="168"/>
        <v>N/A</v>
      </c>
      <c r="AF350" s="361" t="str">
        <f t="shared" si="157"/>
        <v>N/A</v>
      </c>
      <c r="AG350" s="356" t="str">
        <f>IFERROR( VLOOKUP($D350, 'AM23.Param'!$C$61:$Q$114, COLUMNS('AM23.Param'!$C$60:$P$60), FALSE), "N/A")</f>
        <v>N/A</v>
      </c>
      <c r="AH350" s="344" t="str">
        <f t="shared" si="169"/>
        <v>N/A</v>
      </c>
      <c r="AI350" s="361" t="str">
        <f t="shared" si="158"/>
        <v>N/A</v>
      </c>
    </row>
    <row r="351" spans="1:35" x14ac:dyDescent="0.2">
      <c r="A351" s="241">
        <f t="shared" si="159"/>
        <v>274</v>
      </c>
      <c r="B351" s="345">
        <f>'AM23.Entity Input'!D291</f>
        <v>0</v>
      </c>
      <c r="C351" s="343">
        <f>'AM23.Entity Input'!F291</f>
        <v>0</v>
      </c>
      <c r="D351" s="343">
        <f>'AM23.Entity Input'!G291</f>
        <v>0</v>
      </c>
      <c r="E351" s="343">
        <f>'AM23.Entity Input'!P291</f>
        <v>0</v>
      </c>
      <c r="F351" s="343">
        <f>'AM23.Entity Input'!AD291</f>
        <v>0</v>
      </c>
      <c r="G351" s="343">
        <f>'AM23.Entity Input'!AN291</f>
        <v>0</v>
      </c>
      <c r="H351" s="353" t="str">
        <f>IFERROR( VLOOKUP($D351, 'AM23.Param'!$C$61:$Q$114, COLUMNS('AM23.Param'!$C$60:$G$60), FALSE), "N/A")</f>
        <v>N/A</v>
      </c>
      <c r="I351" s="360" t="str">
        <f>IFERROR( VLOOKUP($D351, 'AM23.Param'!$C$61:$Q$114, COLUMNS('AM23.Param'!$C$60:$H$60), FALSE), "N/A")</f>
        <v>N/A</v>
      </c>
      <c r="J351" s="344" t="str">
        <f t="shared" si="160"/>
        <v>N/A</v>
      </c>
      <c r="K351" s="361" t="str">
        <f t="shared" si="161"/>
        <v>N/A</v>
      </c>
      <c r="L351" s="356" t="str">
        <f>IFERROR( VLOOKUP($D351, 'AM23.Param'!$C$61:$Q$114, COLUMNS('AM23.Param'!$C$60:$I$60), FALSE), "N/A")</f>
        <v>N/A</v>
      </c>
      <c r="M351" s="344" t="str">
        <f t="shared" si="162"/>
        <v>N/A</v>
      </c>
      <c r="N351" s="366" t="str">
        <f t="shared" si="151"/>
        <v>N/A</v>
      </c>
      <c r="O351" s="360" t="str">
        <f>IFERROR( VLOOKUP($D351, 'AM23.Param'!$C$61:$Q$114, COLUMNS('AM23.Param'!$C$60:$J$60), FALSE), "N/A")</f>
        <v>N/A</v>
      </c>
      <c r="P351" s="344" t="str">
        <f t="shared" si="163"/>
        <v>N/A</v>
      </c>
      <c r="Q351" s="361" t="str">
        <f t="shared" si="152"/>
        <v>N/A</v>
      </c>
      <c r="R351" s="356" t="str">
        <f>IFERROR( VLOOKUP($D351, 'AM23.Param'!$C$61:$Q$114, COLUMNS('AM23.Param'!$C$60:$K$60), FALSE), "N/A")</f>
        <v>N/A</v>
      </c>
      <c r="S351" s="344" t="str">
        <f t="shared" si="164"/>
        <v>N/A</v>
      </c>
      <c r="T351" s="366">
        <f t="shared" si="153"/>
        <v>0</v>
      </c>
      <c r="U351" s="360" t="str">
        <f>IFERROR( VLOOKUP($D351, 'AM23.Param'!$C$61:$Q$114, COLUMNS('AM23.Param'!$C$60:$L$60), FALSE), "N/A")</f>
        <v>N/A</v>
      </c>
      <c r="V351" s="344" t="str">
        <f t="shared" si="165"/>
        <v>N/A</v>
      </c>
      <c r="W351" s="361" t="str">
        <f t="shared" si="154"/>
        <v>N/A</v>
      </c>
      <c r="X351" s="356" t="str">
        <f>IFERROR( VLOOKUP($D351, 'AM23.Param'!$C$61:$Q$114, COLUMNS('AM23.Param'!$C$60:$M$60), FALSE), "N/A")</f>
        <v>N/A</v>
      </c>
      <c r="Y351" s="344" t="str">
        <f t="shared" si="166"/>
        <v>N/A</v>
      </c>
      <c r="Z351" s="366">
        <f t="shared" si="155"/>
        <v>0</v>
      </c>
      <c r="AA351" s="360" t="str">
        <f>IFERROR( VLOOKUP($D351, 'AM23.Param'!$C$61:$Q$114, COLUMNS('AM23.Param'!$C$60:$N$60), FALSE), "N/A")</f>
        <v>N/A</v>
      </c>
      <c r="AB351" s="344" t="str">
        <f t="shared" si="167"/>
        <v>N/A</v>
      </c>
      <c r="AC351" s="366" t="str">
        <f t="shared" si="156"/>
        <v>N/A</v>
      </c>
      <c r="AD351" s="360" t="str">
        <f>IFERROR( VLOOKUP($D351, 'AM23.Param'!$C$61:$Q$114, COLUMNS('AM23.Param'!$C$60:$O$60), FALSE), "N/A")</f>
        <v>N/A</v>
      </c>
      <c r="AE351" s="344" t="str">
        <f t="shared" si="168"/>
        <v>N/A</v>
      </c>
      <c r="AF351" s="361" t="str">
        <f t="shared" si="157"/>
        <v>N/A</v>
      </c>
      <c r="AG351" s="356" t="str">
        <f>IFERROR( VLOOKUP($D351, 'AM23.Param'!$C$61:$Q$114, COLUMNS('AM23.Param'!$C$60:$P$60), FALSE), "N/A")</f>
        <v>N/A</v>
      </c>
      <c r="AH351" s="344" t="str">
        <f t="shared" si="169"/>
        <v>N/A</v>
      </c>
      <c r="AI351" s="361" t="str">
        <f t="shared" si="158"/>
        <v>N/A</v>
      </c>
    </row>
    <row r="352" spans="1:35" x14ac:dyDescent="0.2">
      <c r="A352" s="241">
        <f t="shared" si="159"/>
        <v>275</v>
      </c>
      <c r="B352" s="345">
        <f>'AM23.Entity Input'!D292</f>
        <v>0</v>
      </c>
      <c r="C352" s="343">
        <f>'AM23.Entity Input'!F292</f>
        <v>0</v>
      </c>
      <c r="D352" s="343">
        <f>'AM23.Entity Input'!G292</f>
        <v>0</v>
      </c>
      <c r="E352" s="343">
        <f>'AM23.Entity Input'!P292</f>
        <v>0</v>
      </c>
      <c r="F352" s="343">
        <f>'AM23.Entity Input'!AD292</f>
        <v>0</v>
      </c>
      <c r="G352" s="343">
        <f>'AM23.Entity Input'!AN292</f>
        <v>0</v>
      </c>
      <c r="H352" s="353" t="str">
        <f>IFERROR( VLOOKUP($D352, 'AM23.Param'!$C$61:$Q$114, COLUMNS('AM23.Param'!$C$60:$G$60), FALSE), "N/A")</f>
        <v>N/A</v>
      </c>
      <c r="I352" s="360" t="str">
        <f>IFERROR( VLOOKUP($D352, 'AM23.Param'!$C$61:$Q$114, COLUMNS('AM23.Param'!$C$60:$H$60), FALSE), "N/A")</f>
        <v>N/A</v>
      </c>
      <c r="J352" s="344" t="str">
        <f t="shared" si="160"/>
        <v>N/A</v>
      </c>
      <c r="K352" s="361" t="str">
        <f t="shared" si="161"/>
        <v>N/A</v>
      </c>
      <c r="L352" s="356" t="str">
        <f>IFERROR( VLOOKUP($D352, 'AM23.Param'!$C$61:$Q$114, COLUMNS('AM23.Param'!$C$60:$I$60), FALSE), "N/A")</f>
        <v>N/A</v>
      </c>
      <c r="M352" s="344" t="str">
        <f t="shared" si="162"/>
        <v>N/A</v>
      </c>
      <c r="N352" s="366" t="str">
        <f t="shared" si="151"/>
        <v>N/A</v>
      </c>
      <c r="O352" s="360" t="str">
        <f>IFERROR( VLOOKUP($D352, 'AM23.Param'!$C$61:$Q$114, COLUMNS('AM23.Param'!$C$60:$J$60), FALSE), "N/A")</f>
        <v>N/A</v>
      </c>
      <c r="P352" s="344" t="str">
        <f t="shared" si="163"/>
        <v>N/A</v>
      </c>
      <c r="Q352" s="361" t="str">
        <f t="shared" si="152"/>
        <v>N/A</v>
      </c>
      <c r="R352" s="356" t="str">
        <f>IFERROR( VLOOKUP($D352, 'AM23.Param'!$C$61:$Q$114, COLUMNS('AM23.Param'!$C$60:$K$60), FALSE), "N/A")</f>
        <v>N/A</v>
      </c>
      <c r="S352" s="344" t="str">
        <f t="shared" si="164"/>
        <v>N/A</v>
      </c>
      <c r="T352" s="366">
        <f t="shared" si="153"/>
        <v>0</v>
      </c>
      <c r="U352" s="360" t="str">
        <f>IFERROR( VLOOKUP($D352, 'AM23.Param'!$C$61:$Q$114, COLUMNS('AM23.Param'!$C$60:$L$60), FALSE), "N/A")</f>
        <v>N/A</v>
      </c>
      <c r="V352" s="344" t="str">
        <f t="shared" si="165"/>
        <v>N/A</v>
      </c>
      <c r="W352" s="361" t="str">
        <f t="shared" si="154"/>
        <v>N/A</v>
      </c>
      <c r="X352" s="356" t="str">
        <f>IFERROR( VLOOKUP($D352, 'AM23.Param'!$C$61:$Q$114, COLUMNS('AM23.Param'!$C$60:$M$60), FALSE), "N/A")</f>
        <v>N/A</v>
      </c>
      <c r="Y352" s="344" t="str">
        <f t="shared" si="166"/>
        <v>N/A</v>
      </c>
      <c r="Z352" s="366">
        <f t="shared" si="155"/>
        <v>0</v>
      </c>
      <c r="AA352" s="360" t="str">
        <f>IFERROR( VLOOKUP($D352, 'AM23.Param'!$C$61:$Q$114, COLUMNS('AM23.Param'!$C$60:$N$60), FALSE), "N/A")</f>
        <v>N/A</v>
      </c>
      <c r="AB352" s="344" t="str">
        <f t="shared" si="167"/>
        <v>N/A</v>
      </c>
      <c r="AC352" s="366" t="str">
        <f t="shared" si="156"/>
        <v>N/A</v>
      </c>
      <c r="AD352" s="360" t="str">
        <f>IFERROR( VLOOKUP($D352, 'AM23.Param'!$C$61:$Q$114, COLUMNS('AM23.Param'!$C$60:$O$60), FALSE), "N/A")</f>
        <v>N/A</v>
      </c>
      <c r="AE352" s="344" t="str">
        <f t="shared" si="168"/>
        <v>N/A</v>
      </c>
      <c r="AF352" s="361" t="str">
        <f t="shared" si="157"/>
        <v>N/A</v>
      </c>
      <c r="AG352" s="356" t="str">
        <f>IFERROR( VLOOKUP($D352, 'AM23.Param'!$C$61:$Q$114, COLUMNS('AM23.Param'!$C$60:$P$60), FALSE), "N/A")</f>
        <v>N/A</v>
      </c>
      <c r="AH352" s="344" t="str">
        <f t="shared" si="169"/>
        <v>N/A</v>
      </c>
      <c r="AI352" s="361" t="str">
        <f t="shared" si="158"/>
        <v>N/A</v>
      </c>
    </row>
    <row r="353" spans="1:35" x14ac:dyDescent="0.2">
      <c r="A353" s="241">
        <f t="shared" si="159"/>
        <v>276</v>
      </c>
      <c r="B353" s="345">
        <f>'AM23.Entity Input'!D293</f>
        <v>0</v>
      </c>
      <c r="C353" s="343">
        <f>'AM23.Entity Input'!F293</f>
        <v>0</v>
      </c>
      <c r="D353" s="343">
        <f>'AM23.Entity Input'!G293</f>
        <v>0</v>
      </c>
      <c r="E353" s="343">
        <f>'AM23.Entity Input'!P293</f>
        <v>0</v>
      </c>
      <c r="F353" s="343">
        <f>'AM23.Entity Input'!AD293</f>
        <v>0</v>
      </c>
      <c r="G353" s="343">
        <f>'AM23.Entity Input'!AN293</f>
        <v>0</v>
      </c>
      <c r="H353" s="353" t="str">
        <f>IFERROR( VLOOKUP($D353, 'AM23.Param'!$C$61:$Q$114, COLUMNS('AM23.Param'!$C$60:$G$60), FALSE), "N/A")</f>
        <v>N/A</v>
      </c>
      <c r="I353" s="360" t="str">
        <f>IFERROR( VLOOKUP($D353, 'AM23.Param'!$C$61:$Q$114, COLUMNS('AM23.Param'!$C$60:$H$60), FALSE), "N/A")</f>
        <v>N/A</v>
      </c>
      <c r="J353" s="344" t="str">
        <f t="shared" si="160"/>
        <v>N/A</v>
      </c>
      <c r="K353" s="361" t="str">
        <f t="shared" si="161"/>
        <v>N/A</v>
      </c>
      <c r="L353" s="356" t="str">
        <f>IFERROR( VLOOKUP($D353, 'AM23.Param'!$C$61:$Q$114, COLUMNS('AM23.Param'!$C$60:$I$60), FALSE), "N/A")</f>
        <v>N/A</v>
      </c>
      <c r="M353" s="344" t="str">
        <f t="shared" si="162"/>
        <v>N/A</v>
      </c>
      <c r="N353" s="366" t="str">
        <f t="shared" si="151"/>
        <v>N/A</v>
      </c>
      <c r="O353" s="360" t="str">
        <f>IFERROR( VLOOKUP($D353, 'AM23.Param'!$C$61:$Q$114, COLUMNS('AM23.Param'!$C$60:$J$60), FALSE), "N/A")</f>
        <v>N/A</v>
      </c>
      <c r="P353" s="344" t="str">
        <f t="shared" si="163"/>
        <v>N/A</v>
      </c>
      <c r="Q353" s="361" t="str">
        <f t="shared" si="152"/>
        <v>N/A</v>
      </c>
      <c r="R353" s="356" t="str">
        <f>IFERROR( VLOOKUP($D353, 'AM23.Param'!$C$61:$Q$114, COLUMNS('AM23.Param'!$C$60:$K$60), FALSE), "N/A")</f>
        <v>N/A</v>
      </c>
      <c r="S353" s="344" t="str">
        <f t="shared" si="164"/>
        <v>N/A</v>
      </c>
      <c r="T353" s="366">
        <f t="shared" si="153"/>
        <v>0</v>
      </c>
      <c r="U353" s="360" t="str">
        <f>IFERROR( VLOOKUP($D353, 'AM23.Param'!$C$61:$Q$114, COLUMNS('AM23.Param'!$C$60:$L$60), FALSE), "N/A")</f>
        <v>N/A</v>
      </c>
      <c r="V353" s="344" t="str">
        <f t="shared" si="165"/>
        <v>N/A</v>
      </c>
      <c r="W353" s="361" t="str">
        <f t="shared" si="154"/>
        <v>N/A</v>
      </c>
      <c r="X353" s="356" t="str">
        <f>IFERROR( VLOOKUP($D353, 'AM23.Param'!$C$61:$Q$114, COLUMNS('AM23.Param'!$C$60:$M$60), FALSE), "N/A")</f>
        <v>N/A</v>
      </c>
      <c r="Y353" s="344" t="str">
        <f t="shared" si="166"/>
        <v>N/A</v>
      </c>
      <c r="Z353" s="366">
        <f t="shared" si="155"/>
        <v>0</v>
      </c>
      <c r="AA353" s="360" t="str">
        <f>IFERROR( VLOOKUP($D353, 'AM23.Param'!$C$61:$Q$114, COLUMNS('AM23.Param'!$C$60:$N$60), FALSE), "N/A")</f>
        <v>N/A</v>
      </c>
      <c r="AB353" s="344" t="str">
        <f t="shared" si="167"/>
        <v>N/A</v>
      </c>
      <c r="AC353" s="366" t="str">
        <f t="shared" si="156"/>
        <v>N/A</v>
      </c>
      <c r="AD353" s="360" t="str">
        <f>IFERROR( VLOOKUP($D353, 'AM23.Param'!$C$61:$Q$114, COLUMNS('AM23.Param'!$C$60:$O$60), FALSE), "N/A")</f>
        <v>N/A</v>
      </c>
      <c r="AE353" s="344" t="str">
        <f t="shared" si="168"/>
        <v>N/A</v>
      </c>
      <c r="AF353" s="361" t="str">
        <f t="shared" si="157"/>
        <v>N/A</v>
      </c>
      <c r="AG353" s="356" t="str">
        <f>IFERROR( VLOOKUP($D353, 'AM23.Param'!$C$61:$Q$114, COLUMNS('AM23.Param'!$C$60:$P$60), FALSE), "N/A")</f>
        <v>N/A</v>
      </c>
      <c r="AH353" s="344" t="str">
        <f t="shared" si="169"/>
        <v>N/A</v>
      </c>
      <c r="AI353" s="361" t="str">
        <f t="shared" si="158"/>
        <v>N/A</v>
      </c>
    </row>
    <row r="354" spans="1:35" x14ac:dyDescent="0.2">
      <c r="A354" s="241">
        <f t="shared" si="159"/>
        <v>277</v>
      </c>
      <c r="B354" s="345">
        <f>'AM23.Entity Input'!D294</f>
        <v>0</v>
      </c>
      <c r="C354" s="343">
        <f>'AM23.Entity Input'!F294</f>
        <v>0</v>
      </c>
      <c r="D354" s="343">
        <f>'AM23.Entity Input'!G294</f>
        <v>0</v>
      </c>
      <c r="E354" s="343">
        <f>'AM23.Entity Input'!P294</f>
        <v>0</v>
      </c>
      <c r="F354" s="343">
        <f>'AM23.Entity Input'!AD294</f>
        <v>0</v>
      </c>
      <c r="G354" s="343">
        <f>'AM23.Entity Input'!AN294</f>
        <v>0</v>
      </c>
      <c r="H354" s="353" t="str">
        <f>IFERROR( VLOOKUP($D354, 'AM23.Param'!$C$61:$Q$114, COLUMNS('AM23.Param'!$C$60:$G$60), FALSE), "N/A")</f>
        <v>N/A</v>
      </c>
      <c r="I354" s="360" t="str">
        <f>IFERROR( VLOOKUP($D354, 'AM23.Param'!$C$61:$Q$114, COLUMNS('AM23.Param'!$C$60:$H$60), FALSE), "N/A")</f>
        <v>N/A</v>
      </c>
      <c r="J354" s="344" t="str">
        <f t="shared" si="160"/>
        <v>N/A</v>
      </c>
      <c r="K354" s="361" t="str">
        <f t="shared" si="161"/>
        <v>N/A</v>
      </c>
      <c r="L354" s="356" t="str">
        <f>IFERROR( VLOOKUP($D354, 'AM23.Param'!$C$61:$Q$114, COLUMNS('AM23.Param'!$C$60:$I$60), FALSE), "N/A")</f>
        <v>N/A</v>
      </c>
      <c r="M354" s="344" t="str">
        <f t="shared" si="162"/>
        <v>N/A</v>
      </c>
      <c r="N354" s="366" t="str">
        <f t="shared" si="151"/>
        <v>N/A</v>
      </c>
      <c r="O354" s="360" t="str">
        <f>IFERROR( VLOOKUP($D354, 'AM23.Param'!$C$61:$Q$114, COLUMNS('AM23.Param'!$C$60:$J$60), FALSE), "N/A")</f>
        <v>N/A</v>
      </c>
      <c r="P354" s="344" t="str">
        <f t="shared" si="163"/>
        <v>N/A</v>
      </c>
      <c r="Q354" s="361" t="str">
        <f t="shared" si="152"/>
        <v>N/A</v>
      </c>
      <c r="R354" s="356" t="str">
        <f>IFERROR( VLOOKUP($D354, 'AM23.Param'!$C$61:$Q$114, COLUMNS('AM23.Param'!$C$60:$K$60), FALSE), "N/A")</f>
        <v>N/A</v>
      </c>
      <c r="S354" s="344" t="str">
        <f t="shared" si="164"/>
        <v>N/A</v>
      </c>
      <c r="T354" s="366">
        <f t="shared" si="153"/>
        <v>0</v>
      </c>
      <c r="U354" s="360" t="str">
        <f>IFERROR( VLOOKUP($D354, 'AM23.Param'!$C$61:$Q$114, COLUMNS('AM23.Param'!$C$60:$L$60), FALSE), "N/A")</f>
        <v>N/A</v>
      </c>
      <c r="V354" s="344" t="str">
        <f t="shared" si="165"/>
        <v>N/A</v>
      </c>
      <c r="W354" s="361" t="str">
        <f t="shared" si="154"/>
        <v>N/A</v>
      </c>
      <c r="X354" s="356" t="str">
        <f>IFERROR( VLOOKUP($D354, 'AM23.Param'!$C$61:$Q$114, COLUMNS('AM23.Param'!$C$60:$M$60), FALSE), "N/A")</f>
        <v>N/A</v>
      </c>
      <c r="Y354" s="344" t="str">
        <f t="shared" si="166"/>
        <v>N/A</v>
      </c>
      <c r="Z354" s="366">
        <f t="shared" si="155"/>
        <v>0</v>
      </c>
      <c r="AA354" s="360" t="str">
        <f>IFERROR( VLOOKUP($D354, 'AM23.Param'!$C$61:$Q$114, COLUMNS('AM23.Param'!$C$60:$N$60), FALSE), "N/A")</f>
        <v>N/A</v>
      </c>
      <c r="AB354" s="344" t="str">
        <f t="shared" si="167"/>
        <v>N/A</v>
      </c>
      <c r="AC354" s="366" t="str">
        <f t="shared" si="156"/>
        <v>N/A</v>
      </c>
      <c r="AD354" s="360" t="str">
        <f>IFERROR( VLOOKUP($D354, 'AM23.Param'!$C$61:$Q$114, COLUMNS('AM23.Param'!$C$60:$O$60), FALSE), "N/A")</f>
        <v>N/A</v>
      </c>
      <c r="AE354" s="344" t="str">
        <f t="shared" si="168"/>
        <v>N/A</v>
      </c>
      <c r="AF354" s="361" t="str">
        <f t="shared" si="157"/>
        <v>N/A</v>
      </c>
      <c r="AG354" s="356" t="str">
        <f>IFERROR( VLOOKUP($D354, 'AM23.Param'!$C$61:$Q$114, COLUMNS('AM23.Param'!$C$60:$P$60), FALSE), "N/A")</f>
        <v>N/A</v>
      </c>
      <c r="AH354" s="344" t="str">
        <f t="shared" si="169"/>
        <v>N/A</v>
      </c>
      <c r="AI354" s="361" t="str">
        <f t="shared" si="158"/>
        <v>N/A</v>
      </c>
    </row>
    <row r="355" spans="1:35" x14ac:dyDescent="0.2">
      <c r="A355" s="241">
        <f t="shared" si="159"/>
        <v>278</v>
      </c>
      <c r="B355" s="345">
        <f>'AM23.Entity Input'!D295</f>
        <v>0</v>
      </c>
      <c r="C355" s="343">
        <f>'AM23.Entity Input'!F295</f>
        <v>0</v>
      </c>
      <c r="D355" s="343">
        <f>'AM23.Entity Input'!G295</f>
        <v>0</v>
      </c>
      <c r="E355" s="343">
        <f>'AM23.Entity Input'!P295</f>
        <v>0</v>
      </c>
      <c r="F355" s="343">
        <f>'AM23.Entity Input'!AD295</f>
        <v>0</v>
      </c>
      <c r="G355" s="343">
        <f>'AM23.Entity Input'!AN295</f>
        <v>0</v>
      </c>
      <c r="H355" s="353" t="str">
        <f>IFERROR( VLOOKUP($D355, 'AM23.Param'!$C$61:$Q$114, COLUMNS('AM23.Param'!$C$60:$G$60), FALSE), "N/A")</f>
        <v>N/A</v>
      </c>
      <c r="I355" s="360" t="str">
        <f>IFERROR( VLOOKUP($D355, 'AM23.Param'!$C$61:$Q$114, COLUMNS('AM23.Param'!$C$60:$H$60), FALSE), "N/A")</f>
        <v>N/A</v>
      </c>
      <c r="J355" s="344" t="str">
        <f t="shared" si="160"/>
        <v>N/A</v>
      </c>
      <c r="K355" s="361" t="str">
        <f t="shared" si="161"/>
        <v>N/A</v>
      </c>
      <c r="L355" s="356" t="str">
        <f>IFERROR( VLOOKUP($D355, 'AM23.Param'!$C$61:$Q$114, COLUMNS('AM23.Param'!$C$60:$I$60), FALSE), "N/A")</f>
        <v>N/A</v>
      </c>
      <c r="M355" s="344" t="str">
        <f t="shared" si="162"/>
        <v>N/A</v>
      </c>
      <c r="N355" s="366" t="str">
        <f t="shared" si="151"/>
        <v>N/A</v>
      </c>
      <c r="O355" s="360" t="str">
        <f>IFERROR( VLOOKUP($D355, 'AM23.Param'!$C$61:$Q$114, COLUMNS('AM23.Param'!$C$60:$J$60), FALSE), "N/A")</f>
        <v>N/A</v>
      </c>
      <c r="P355" s="344" t="str">
        <f t="shared" si="163"/>
        <v>N/A</v>
      </c>
      <c r="Q355" s="361" t="str">
        <f t="shared" si="152"/>
        <v>N/A</v>
      </c>
      <c r="R355" s="356" t="str">
        <f>IFERROR( VLOOKUP($D355, 'AM23.Param'!$C$61:$Q$114, COLUMNS('AM23.Param'!$C$60:$K$60), FALSE), "N/A")</f>
        <v>N/A</v>
      </c>
      <c r="S355" s="344" t="str">
        <f t="shared" si="164"/>
        <v>N/A</v>
      </c>
      <c r="T355" s="366">
        <f t="shared" si="153"/>
        <v>0</v>
      </c>
      <c r="U355" s="360" t="str">
        <f>IFERROR( VLOOKUP($D355, 'AM23.Param'!$C$61:$Q$114, COLUMNS('AM23.Param'!$C$60:$L$60), FALSE), "N/A")</f>
        <v>N/A</v>
      </c>
      <c r="V355" s="344" t="str">
        <f t="shared" si="165"/>
        <v>N/A</v>
      </c>
      <c r="W355" s="361" t="str">
        <f t="shared" si="154"/>
        <v>N/A</v>
      </c>
      <c r="X355" s="356" t="str">
        <f>IFERROR( VLOOKUP($D355, 'AM23.Param'!$C$61:$Q$114, COLUMNS('AM23.Param'!$C$60:$M$60), FALSE), "N/A")</f>
        <v>N/A</v>
      </c>
      <c r="Y355" s="344" t="str">
        <f t="shared" si="166"/>
        <v>N/A</v>
      </c>
      <c r="Z355" s="366">
        <f t="shared" si="155"/>
        <v>0</v>
      </c>
      <c r="AA355" s="360" t="str">
        <f>IFERROR( VLOOKUP($D355, 'AM23.Param'!$C$61:$Q$114, COLUMNS('AM23.Param'!$C$60:$N$60), FALSE), "N/A")</f>
        <v>N/A</v>
      </c>
      <c r="AB355" s="344" t="str">
        <f t="shared" si="167"/>
        <v>N/A</v>
      </c>
      <c r="AC355" s="366" t="str">
        <f t="shared" si="156"/>
        <v>N/A</v>
      </c>
      <c r="AD355" s="360" t="str">
        <f>IFERROR( VLOOKUP($D355, 'AM23.Param'!$C$61:$Q$114, COLUMNS('AM23.Param'!$C$60:$O$60), FALSE), "N/A")</f>
        <v>N/A</v>
      </c>
      <c r="AE355" s="344" t="str">
        <f t="shared" si="168"/>
        <v>N/A</v>
      </c>
      <c r="AF355" s="361" t="str">
        <f t="shared" si="157"/>
        <v>N/A</v>
      </c>
      <c r="AG355" s="356" t="str">
        <f>IFERROR( VLOOKUP($D355, 'AM23.Param'!$C$61:$Q$114, COLUMNS('AM23.Param'!$C$60:$P$60), FALSE), "N/A")</f>
        <v>N/A</v>
      </c>
      <c r="AH355" s="344" t="str">
        <f t="shared" si="169"/>
        <v>N/A</v>
      </c>
      <c r="AI355" s="361" t="str">
        <f t="shared" si="158"/>
        <v>N/A</v>
      </c>
    </row>
    <row r="356" spans="1:35" x14ac:dyDescent="0.2">
      <c r="A356" s="241">
        <f t="shared" si="159"/>
        <v>279</v>
      </c>
      <c r="B356" s="345">
        <f>'AM23.Entity Input'!D296</f>
        <v>0</v>
      </c>
      <c r="C356" s="343">
        <f>'AM23.Entity Input'!F296</f>
        <v>0</v>
      </c>
      <c r="D356" s="343">
        <f>'AM23.Entity Input'!G296</f>
        <v>0</v>
      </c>
      <c r="E356" s="343">
        <f>'AM23.Entity Input'!P296</f>
        <v>0</v>
      </c>
      <c r="F356" s="343">
        <f>'AM23.Entity Input'!AD296</f>
        <v>0</v>
      </c>
      <c r="G356" s="343">
        <f>'AM23.Entity Input'!AN296</f>
        <v>0</v>
      </c>
      <c r="H356" s="353" t="str">
        <f>IFERROR( VLOOKUP($D356, 'AM23.Param'!$C$61:$Q$114, COLUMNS('AM23.Param'!$C$60:$G$60), FALSE), "N/A")</f>
        <v>N/A</v>
      </c>
      <c r="I356" s="360" t="str">
        <f>IFERROR( VLOOKUP($D356, 'AM23.Param'!$C$61:$Q$114, COLUMNS('AM23.Param'!$C$60:$H$60), FALSE), "N/A")</f>
        <v>N/A</v>
      </c>
      <c r="J356" s="344" t="str">
        <f t="shared" si="160"/>
        <v>N/A</v>
      </c>
      <c r="K356" s="361" t="str">
        <f t="shared" si="161"/>
        <v>N/A</v>
      </c>
      <c r="L356" s="356" t="str">
        <f>IFERROR( VLOOKUP($D356, 'AM23.Param'!$C$61:$Q$114, COLUMNS('AM23.Param'!$C$60:$I$60), FALSE), "N/A")</f>
        <v>N/A</v>
      </c>
      <c r="M356" s="344" t="str">
        <f t="shared" si="162"/>
        <v>N/A</v>
      </c>
      <c r="N356" s="366" t="str">
        <f t="shared" si="151"/>
        <v>N/A</v>
      </c>
      <c r="O356" s="360" t="str">
        <f>IFERROR( VLOOKUP($D356, 'AM23.Param'!$C$61:$Q$114, COLUMNS('AM23.Param'!$C$60:$J$60), FALSE), "N/A")</f>
        <v>N/A</v>
      </c>
      <c r="P356" s="344" t="str">
        <f t="shared" si="163"/>
        <v>N/A</v>
      </c>
      <c r="Q356" s="361" t="str">
        <f t="shared" si="152"/>
        <v>N/A</v>
      </c>
      <c r="R356" s="356" t="str">
        <f>IFERROR( VLOOKUP($D356, 'AM23.Param'!$C$61:$Q$114, COLUMNS('AM23.Param'!$C$60:$K$60), FALSE), "N/A")</f>
        <v>N/A</v>
      </c>
      <c r="S356" s="344" t="str">
        <f t="shared" si="164"/>
        <v>N/A</v>
      </c>
      <c r="T356" s="366">
        <f t="shared" si="153"/>
        <v>0</v>
      </c>
      <c r="U356" s="360" t="str">
        <f>IFERROR( VLOOKUP($D356, 'AM23.Param'!$C$61:$Q$114, COLUMNS('AM23.Param'!$C$60:$L$60), FALSE), "N/A")</f>
        <v>N/A</v>
      </c>
      <c r="V356" s="344" t="str">
        <f t="shared" si="165"/>
        <v>N/A</v>
      </c>
      <c r="W356" s="361" t="str">
        <f t="shared" si="154"/>
        <v>N/A</v>
      </c>
      <c r="X356" s="356" t="str">
        <f>IFERROR( VLOOKUP($D356, 'AM23.Param'!$C$61:$Q$114, COLUMNS('AM23.Param'!$C$60:$M$60), FALSE), "N/A")</f>
        <v>N/A</v>
      </c>
      <c r="Y356" s="344" t="str">
        <f t="shared" si="166"/>
        <v>N/A</v>
      </c>
      <c r="Z356" s="366">
        <f t="shared" si="155"/>
        <v>0</v>
      </c>
      <c r="AA356" s="360" t="str">
        <f>IFERROR( VLOOKUP($D356, 'AM23.Param'!$C$61:$Q$114, COLUMNS('AM23.Param'!$C$60:$N$60), FALSE), "N/A")</f>
        <v>N/A</v>
      </c>
      <c r="AB356" s="344" t="str">
        <f t="shared" si="167"/>
        <v>N/A</v>
      </c>
      <c r="AC356" s="366" t="str">
        <f t="shared" si="156"/>
        <v>N/A</v>
      </c>
      <c r="AD356" s="360" t="str">
        <f>IFERROR( VLOOKUP($D356, 'AM23.Param'!$C$61:$Q$114, COLUMNS('AM23.Param'!$C$60:$O$60), FALSE), "N/A")</f>
        <v>N/A</v>
      </c>
      <c r="AE356" s="344" t="str">
        <f t="shared" si="168"/>
        <v>N/A</v>
      </c>
      <c r="AF356" s="361" t="str">
        <f t="shared" si="157"/>
        <v>N/A</v>
      </c>
      <c r="AG356" s="356" t="str">
        <f>IFERROR( VLOOKUP($D356, 'AM23.Param'!$C$61:$Q$114, COLUMNS('AM23.Param'!$C$60:$P$60), FALSE), "N/A")</f>
        <v>N/A</v>
      </c>
      <c r="AH356" s="344" t="str">
        <f t="shared" si="169"/>
        <v>N/A</v>
      </c>
      <c r="AI356" s="361" t="str">
        <f t="shared" si="158"/>
        <v>N/A</v>
      </c>
    </row>
    <row r="357" spans="1:35" x14ac:dyDescent="0.2">
      <c r="A357" s="241">
        <f t="shared" si="159"/>
        <v>280</v>
      </c>
      <c r="B357" s="345">
        <f>'AM23.Entity Input'!D297</f>
        <v>0</v>
      </c>
      <c r="C357" s="343">
        <f>'AM23.Entity Input'!F297</f>
        <v>0</v>
      </c>
      <c r="D357" s="343">
        <f>'AM23.Entity Input'!G297</f>
        <v>0</v>
      </c>
      <c r="E357" s="343">
        <f>'AM23.Entity Input'!P297</f>
        <v>0</v>
      </c>
      <c r="F357" s="343">
        <f>'AM23.Entity Input'!AD297</f>
        <v>0</v>
      </c>
      <c r="G357" s="343">
        <f>'AM23.Entity Input'!AN297</f>
        <v>0</v>
      </c>
      <c r="H357" s="353" t="str">
        <f>IFERROR( VLOOKUP($D357, 'AM23.Param'!$C$61:$Q$114, COLUMNS('AM23.Param'!$C$60:$G$60), FALSE), "N/A")</f>
        <v>N/A</v>
      </c>
      <c r="I357" s="360" t="str">
        <f>IFERROR( VLOOKUP($D357, 'AM23.Param'!$C$61:$Q$114, COLUMNS('AM23.Param'!$C$60:$H$60), FALSE), "N/A")</f>
        <v>N/A</v>
      </c>
      <c r="J357" s="344" t="str">
        <f t="shared" si="160"/>
        <v>N/A</v>
      </c>
      <c r="K357" s="361" t="str">
        <f t="shared" si="161"/>
        <v>N/A</v>
      </c>
      <c r="L357" s="356" t="str">
        <f>IFERROR( VLOOKUP($D357, 'AM23.Param'!$C$61:$Q$114, COLUMNS('AM23.Param'!$C$60:$I$60), FALSE), "N/A")</f>
        <v>N/A</v>
      </c>
      <c r="M357" s="344" t="str">
        <f t="shared" si="162"/>
        <v>N/A</v>
      </c>
      <c r="N357" s="366" t="str">
        <f t="shared" si="151"/>
        <v>N/A</v>
      </c>
      <c r="O357" s="360" t="str">
        <f>IFERROR( VLOOKUP($D357, 'AM23.Param'!$C$61:$Q$114, COLUMNS('AM23.Param'!$C$60:$J$60), FALSE), "N/A")</f>
        <v>N/A</v>
      </c>
      <c r="P357" s="344" t="str">
        <f t="shared" si="163"/>
        <v>N/A</v>
      </c>
      <c r="Q357" s="361" t="str">
        <f t="shared" si="152"/>
        <v>N/A</v>
      </c>
      <c r="R357" s="356" t="str">
        <f>IFERROR( VLOOKUP($D357, 'AM23.Param'!$C$61:$Q$114, COLUMNS('AM23.Param'!$C$60:$K$60), FALSE), "N/A")</f>
        <v>N/A</v>
      </c>
      <c r="S357" s="344" t="str">
        <f t="shared" si="164"/>
        <v>N/A</v>
      </c>
      <c r="T357" s="366">
        <f t="shared" si="153"/>
        <v>0</v>
      </c>
      <c r="U357" s="360" t="str">
        <f>IFERROR( VLOOKUP($D357, 'AM23.Param'!$C$61:$Q$114, COLUMNS('AM23.Param'!$C$60:$L$60), FALSE), "N/A")</f>
        <v>N/A</v>
      </c>
      <c r="V357" s="344" t="str">
        <f t="shared" si="165"/>
        <v>N/A</v>
      </c>
      <c r="W357" s="361" t="str">
        <f t="shared" si="154"/>
        <v>N/A</v>
      </c>
      <c r="X357" s="356" t="str">
        <f>IFERROR( VLOOKUP($D357, 'AM23.Param'!$C$61:$Q$114, COLUMNS('AM23.Param'!$C$60:$M$60), FALSE), "N/A")</f>
        <v>N/A</v>
      </c>
      <c r="Y357" s="344" t="str">
        <f t="shared" si="166"/>
        <v>N/A</v>
      </c>
      <c r="Z357" s="366">
        <f t="shared" si="155"/>
        <v>0</v>
      </c>
      <c r="AA357" s="360" t="str">
        <f>IFERROR( VLOOKUP($D357, 'AM23.Param'!$C$61:$Q$114, COLUMNS('AM23.Param'!$C$60:$N$60), FALSE), "N/A")</f>
        <v>N/A</v>
      </c>
      <c r="AB357" s="344" t="str">
        <f t="shared" si="167"/>
        <v>N/A</v>
      </c>
      <c r="AC357" s="366" t="str">
        <f t="shared" si="156"/>
        <v>N/A</v>
      </c>
      <c r="AD357" s="360" t="str">
        <f>IFERROR( VLOOKUP($D357, 'AM23.Param'!$C$61:$Q$114, COLUMNS('AM23.Param'!$C$60:$O$60), FALSE), "N/A")</f>
        <v>N/A</v>
      </c>
      <c r="AE357" s="344" t="str">
        <f t="shared" si="168"/>
        <v>N/A</v>
      </c>
      <c r="AF357" s="361" t="str">
        <f t="shared" si="157"/>
        <v>N/A</v>
      </c>
      <c r="AG357" s="356" t="str">
        <f>IFERROR( VLOOKUP($D357, 'AM23.Param'!$C$61:$Q$114, COLUMNS('AM23.Param'!$C$60:$P$60), FALSE), "N/A")</f>
        <v>N/A</v>
      </c>
      <c r="AH357" s="344" t="str">
        <f t="shared" si="169"/>
        <v>N/A</v>
      </c>
      <c r="AI357" s="361" t="str">
        <f t="shared" si="158"/>
        <v>N/A</v>
      </c>
    </row>
    <row r="358" spans="1:35" x14ac:dyDescent="0.2">
      <c r="A358" s="241">
        <f t="shared" si="159"/>
        <v>281</v>
      </c>
      <c r="B358" s="345">
        <f>'AM23.Entity Input'!D298</f>
        <v>0</v>
      </c>
      <c r="C358" s="343">
        <f>'AM23.Entity Input'!F298</f>
        <v>0</v>
      </c>
      <c r="D358" s="343">
        <f>'AM23.Entity Input'!G298</f>
        <v>0</v>
      </c>
      <c r="E358" s="343">
        <f>'AM23.Entity Input'!P298</f>
        <v>0</v>
      </c>
      <c r="F358" s="343">
        <f>'AM23.Entity Input'!AD298</f>
        <v>0</v>
      </c>
      <c r="G358" s="343">
        <f>'AM23.Entity Input'!AN298</f>
        <v>0</v>
      </c>
      <c r="H358" s="353" t="str">
        <f>IFERROR( VLOOKUP($D358, 'AM23.Param'!$C$61:$Q$114, COLUMNS('AM23.Param'!$C$60:$G$60), FALSE), "N/A")</f>
        <v>N/A</v>
      </c>
      <c r="I358" s="360" t="str">
        <f>IFERROR( VLOOKUP($D358, 'AM23.Param'!$C$61:$Q$114, COLUMNS('AM23.Param'!$C$60:$H$60), FALSE), "N/A")</f>
        <v>N/A</v>
      </c>
      <c r="J358" s="344" t="str">
        <f t="shared" si="160"/>
        <v>N/A</v>
      </c>
      <c r="K358" s="361" t="str">
        <f t="shared" si="161"/>
        <v>N/A</v>
      </c>
      <c r="L358" s="356" t="str">
        <f>IFERROR( VLOOKUP($D358, 'AM23.Param'!$C$61:$Q$114, COLUMNS('AM23.Param'!$C$60:$I$60), FALSE), "N/A")</f>
        <v>N/A</v>
      </c>
      <c r="M358" s="344" t="str">
        <f t="shared" si="162"/>
        <v>N/A</v>
      </c>
      <c r="N358" s="366" t="str">
        <f t="shared" si="151"/>
        <v>N/A</v>
      </c>
      <c r="O358" s="360" t="str">
        <f>IFERROR( VLOOKUP($D358, 'AM23.Param'!$C$61:$Q$114, COLUMNS('AM23.Param'!$C$60:$J$60), FALSE), "N/A")</f>
        <v>N/A</v>
      </c>
      <c r="P358" s="344" t="str">
        <f t="shared" si="163"/>
        <v>N/A</v>
      </c>
      <c r="Q358" s="361" t="str">
        <f t="shared" si="152"/>
        <v>N/A</v>
      </c>
      <c r="R358" s="356" t="str">
        <f>IFERROR( VLOOKUP($D358, 'AM23.Param'!$C$61:$Q$114, COLUMNS('AM23.Param'!$C$60:$K$60), FALSE), "N/A")</f>
        <v>N/A</v>
      </c>
      <c r="S358" s="344" t="str">
        <f t="shared" si="164"/>
        <v>N/A</v>
      </c>
      <c r="T358" s="366">
        <f t="shared" si="153"/>
        <v>0</v>
      </c>
      <c r="U358" s="360" t="str">
        <f>IFERROR( VLOOKUP($D358, 'AM23.Param'!$C$61:$Q$114, COLUMNS('AM23.Param'!$C$60:$L$60), FALSE), "N/A")</f>
        <v>N/A</v>
      </c>
      <c r="V358" s="344" t="str">
        <f t="shared" si="165"/>
        <v>N/A</v>
      </c>
      <c r="W358" s="361" t="str">
        <f t="shared" si="154"/>
        <v>N/A</v>
      </c>
      <c r="X358" s="356" t="str">
        <f>IFERROR( VLOOKUP($D358, 'AM23.Param'!$C$61:$Q$114, COLUMNS('AM23.Param'!$C$60:$M$60), FALSE), "N/A")</f>
        <v>N/A</v>
      </c>
      <c r="Y358" s="344" t="str">
        <f t="shared" si="166"/>
        <v>N/A</v>
      </c>
      <c r="Z358" s="366">
        <f t="shared" si="155"/>
        <v>0</v>
      </c>
      <c r="AA358" s="360" t="str">
        <f>IFERROR( VLOOKUP($D358, 'AM23.Param'!$C$61:$Q$114, COLUMNS('AM23.Param'!$C$60:$N$60), FALSE), "N/A")</f>
        <v>N/A</v>
      </c>
      <c r="AB358" s="344" t="str">
        <f t="shared" si="167"/>
        <v>N/A</v>
      </c>
      <c r="AC358" s="366" t="str">
        <f t="shared" si="156"/>
        <v>N/A</v>
      </c>
      <c r="AD358" s="360" t="str">
        <f>IFERROR( VLOOKUP($D358, 'AM23.Param'!$C$61:$Q$114, COLUMNS('AM23.Param'!$C$60:$O$60), FALSE), "N/A")</f>
        <v>N/A</v>
      </c>
      <c r="AE358" s="344" t="str">
        <f t="shared" si="168"/>
        <v>N/A</v>
      </c>
      <c r="AF358" s="361" t="str">
        <f t="shared" si="157"/>
        <v>N/A</v>
      </c>
      <c r="AG358" s="356" t="str">
        <f>IFERROR( VLOOKUP($D358, 'AM23.Param'!$C$61:$Q$114, COLUMNS('AM23.Param'!$C$60:$P$60), FALSE), "N/A")</f>
        <v>N/A</v>
      </c>
      <c r="AH358" s="344" t="str">
        <f t="shared" si="169"/>
        <v>N/A</v>
      </c>
      <c r="AI358" s="361" t="str">
        <f t="shared" si="158"/>
        <v>N/A</v>
      </c>
    </row>
    <row r="359" spans="1:35" x14ac:dyDescent="0.2">
      <c r="A359" s="241">
        <f t="shared" si="159"/>
        <v>282</v>
      </c>
      <c r="B359" s="345">
        <f>'AM23.Entity Input'!D299</f>
        <v>0</v>
      </c>
      <c r="C359" s="343">
        <f>'AM23.Entity Input'!F299</f>
        <v>0</v>
      </c>
      <c r="D359" s="343">
        <f>'AM23.Entity Input'!G299</f>
        <v>0</v>
      </c>
      <c r="E359" s="343">
        <f>'AM23.Entity Input'!P299</f>
        <v>0</v>
      </c>
      <c r="F359" s="343">
        <f>'AM23.Entity Input'!AD299</f>
        <v>0</v>
      </c>
      <c r="G359" s="343">
        <f>'AM23.Entity Input'!AN299</f>
        <v>0</v>
      </c>
      <c r="H359" s="353" t="str">
        <f>IFERROR( VLOOKUP($D359, 'AM23.Param'!$C$61:$Q$114, COLUMNS('AM23.Param'!$C$60:$G$60), FALSE), "N/A")</f>
        <v>N/A</v>
      </c>
      <c r="I359" s="360" t="str">
        <f>IFERROR( VLOOKUP($D359, 'AM23.Param'!$C$61:$Q$114, COLUMNS('AM23.Param'!$C$60:$H$60), FALSE), "N/A")</f>
        <v>N/A</v>
      </c>
      <c r="J359" s="344" t="str">
        <f t="shared" si="160"/>
        <v>N/A</v>
      </c>
      <c r="K359" s="361" t="str">
        <f t="shared" si="161"/>
        <v>N/A</v>
      </c>
      <c r="L359" s="356" t="str">
        <f>IFERROR( VLOOKUP($D359, 'AM23.Param'!$C$61:$Q$114, COLUMNS('AM23.Param'!$C$60:$I$60), FALSE), "N/A")</f>
        <v>N/A</v>
      </c>
      <c r="M359" s="344" t="str">
        <f t="shared" si="162"/>
        <v>N/A</v>
      </c>
      <c r="N359" s="366" t="str">
        <f t="shared" si="151"/>
        <v>N/A</v>
      </c>
      <c r="O359" s="360" t="str">
        <f>IFERROR( VLOOKUP($D359, 'AM23.Param'!$C$61:$Q$114, COLUMNS('AM23.Param'!$C$60:$J$60), FALSE), "N/A")</f>
        <v>N/A</v>
      </c>
      <c r="P359" s="344" t="str">
        <f t="shared" si="163"/>
        <v>N/A</v>
      </c>
      <c r="Q359" s="361" t="str">
        <f t="shared" si="152"/>
        <v>N/A</v>
      </c>
      <c r="R359" s="356" t="str">
        <f>IFERROR( VLOOKUP($D359, 'AM23.Param'!$C$61:$Q$114, COLUMNS('AM23.Param'!$C$60:$K$60), FALSE), "N/A")</f>
        <v>N/A</v>
      </c>
      <c r="S359" s="344" t="str">
        <f t="shared" si="164"/>
        <v>N/A</v>
      </c>
      <c r="T359" s="366">
        <f t="shared" si="153"/>
        <v>0</v>
      </c>
      <c r="U359" s="360" t="str">
        <f>IFERROR( VLOOKUP($D359, 'AM23.Param'!$C$61:$Q$114, COLUMNS('AM23.Param'!$C$60:$L$60), FALSE), "N/A")</f>
        <v>N/A</v>
      </c>
      <c r="V359" s="344" t="str">
        <f t="shared" si="165"/>
        <v>N/A</v>
      </c>
      <c r="W359" s="361" t="str">
        <f t="shared" si="154"/>
        <v>N/A</v>
      </c>
      <c r="X359" s="356" t="str">
        <f>IFERROR( VLOOKUP($D359, 'AM23.Param'!$C$61:$Q$114, COLUMNS('AM23.Param'!$C$60:$M$60), FALSE), "N/A")</f>
        <v>N/A</v>
      </c>
      <c r="Y359" s="344" t="str">
        <f t="shared" si="166"/>
        <v>N/A</v>
      </c>
      <c r="Z359" s="366">
        <f t="shared" si="155"/>
        <v>0</v>
      </c>
      <c r="AA359" s="360" t="str">
        <f>IFERROR( VLOOKUP($D359, 'AM23.Param'!$C$61:$Q$114, COLUMNS('AM23.Param'!$C$60:$N$60), FALSE), "N/A")</f>
        <v>N/A</v>
      </c>
      <c r="AB359" s="344" t="str">
        <f t="shared" si="167"/>
        <v>N/A</v>
      </c>
      <c r="AC359" s="366" t="str">
        <f t="shared" si="156"/>
        <v>N/A</v>
      </c>
      <c r="AD359" s="360" t="str">
        <f>IFERROR( VLOOKUP($D359, 'AM23.Param'!$C$61:$Q$114, COLUMNS('AM23.Param'!$C$60:$O$60), FALSE), "N/A")</f>
        <v>N/A</v>
      </c>
      <c r="AE359" s="344" t="str">
        <f t="shared" si="168"/>
        <v>N/A</v>
      </c>
      <c r="AF359" s="361" t="str">
        <f t="shared" si="157"/>
        <v>N/A</v>
      </c>
      <c r="AG359" s="356" t="str">
        <f>IFERROR( VLOOKUP($D359, 'AM23.Param'!$C$61:$Q$114, COLUMNS('AM23.Param'!$C$60:$P$60), FALSE), "N/A")</f>
        <v>N/A</v>
      </c>
      <c r="AH359" s="344" t="str">
        <f t="shared" si="169"/>
        <v>N/A</v>
      </c>
      <c r="AI359" s="361" t="str">
        <f t="shared" si="158"/>
        <v>N/A</v>
      </c>
    </row>
    <row r="360" spans="1:35" x14ac:dyDescent="0.2">
      <c r="A360" s="241">
        <f t="shared" si="159"/>
        <v>283</v>
      </c>
      <c r="B360" s="345">
        <f>'AM23.Entity Input'!D300</f>
        <v>0</v>
      </c>
      <c r="C360" s="343">
        <f>'AM23.Entity Input'!F300</f>
        <v>0</v>
      </c>
      <c r="D360" s="343">
        <f>'AM23.Entity Input'!G300</f>
        <v>0</v>
      </c>
      <c r="E360" s="343">
        <f>'AM23.Entity Input'!P300</f>
        <v>0</v>
      </c>
      <c r="F360" s="343">
        <f>'AM23.Entity Input'!AD300</f>
        <v>0</v>
      </c>
      <c r="G360" s="343">
        <f>'AM23.Entity Input'!AN300</f>
        <v>0</v>
      </c>
      <c r="H360" s="353" t="str">
        <f>IFERROR( VLOOKUP($D360, 'AM23.Param'!$C$61:$Q$114, COLUMNS('AM23.Param'!$C$60:$G$60), FALSE), "N/A")</f>
        <v>N/A</v>
      </c>
      <c r="I360" s="360" t="str">
        <f>IFERROR( VLOOKUP($D360, 'AM23.Param'!$C$61:$Q$114, COLUMNS('AM23.Param'!$C$60:$H$60), FALSE), "N/A")</f>
        <v>N/A</v>
      </c>
      <c r="J360" s="344" t="str">
        <f t="shared" si="160"/>
        <v>N/A</v>
      </c>
      <c r="K360" s="361" t="str">
        <f t="shared" si="161"/>
        <v>N/A</v>
      </c>
      <c r="L360" s="356" t="str">
        <f>IFERROR( VLOOKUP($D360, 'AM23.Param'!$C$61:$Q$114, COLUMNS('AM23.Param'!$C$60:$I$60), FALSE), "N/A")</f>
        <v>N/A</v>
      </c>
      <c r="M360" s="344" t="str">
        <f t="shared" si="162"/>
        <v>N/A</v>
      </c>
      <c r="N360" s="366" t="str">
        <f t="shared" si="151"/>
        <v>N/A</v>
      </c>
      <c r="O360" s="360" t="str">
        <f>IFERROR( VLOOKUP($D360, 'AM23.Param'!$C$61:$Q$114, COLUMNS('AM23.Param'!$C$60:$J$60), FALSE), "N/A")</f>
        <v>N/A</v>
      </c>
      <c r="P360" s="344" t="str">
        <f t="shared" si="163"/>
        <v>N/A</v>
      </c>
      <c r="Q360" s="361" t="str">
        <f t="shared" si="152"/>
        <v>N/A</v>
      </c>
      <c r="R360" s="356" t="str">
        <f>IFERROR( VLOOKUP($D360, 'AM23.Param'!$C$61:$Q$114, COLUMNS('AM23.Param'!$C$60:$K$60), FALSE), "N/A")</f>
        <v>N/A</v>
      </c>
      <c r="S360" s="344" t="str">
        <f t="shared" si="164"/>
        <v>N/A</v>
      </c>
      <c r="T360" s="366">
        <f t="shared" si="153"/>
        <v>0</v>
      </c>
      <c r="U360" s="360" t="str">
        <f>IFERROR( VLOOKUP($D360, 'AM23.Param'!$C$61:$Q$114, COLUMNS('AM23.Param'!$C$60:$L$60), FALSE), "N/A")</f>
        <v>N/A</v>
      </c>
      <c r="V360" s="344" t="str">
        <f t="shared" si="165"/>
        <v>N/A</v>
      </c>
      <c r="W360" s="361" t="str">
        <f t="shared" si="154"/>
        <v>N/A</v>
      </c>
      <c r="X360" s="356" t="str">
        <f>IFERROR( VLOOKUP($D360, 'AM23.Param'!$C$61:$Q$114, COLUMNS('AM23.Param'!$C$60:$M$60), FALSE), "N/A")</f>
        <v>N/A</v>
      </c>
      <c r="Y360" s="344" t="str">
        <f t="shared" si="166"/>
        <v>N/A</v>
      </c>
      <c r="Z360" s="366">
        <f t="shared" si="155"/>
        <v>0</v>
      </c>
      <c r="AA360" s="360" t="str">
        <f>IFERROR( VLOOKUP($D360, 'AM23.Param'!$C$61:$Q$114, COLUMNS('AM23.Param'!$C$60:$N$60), FALSE), "N/A")</f>
        <v>N/A</v>
      </c>
      <c r="AB360" s="344" t="str">
        <f t="shared" si="167"/>
        <v>N/A</v>
      </c>
      <c r="AC360" s="366" t="str">
        <f t="shared" si="156"/>
        <v>N/A</v>
      </c>
      <c r="AD360" s="360" t="str">
        <f>IFERROR( VLOOKUP($D360, 'AM23.Param'!$C$61:$Q$114, COLUMNS('AM23.Param'!$C$60:$O$60), FALSE), "N/A")</f>
        <v>N/A</v>
      </c>
      <c r="AE360" s="344" t="str">
        <f t="shared" si="168"/>
        <v>N/A</v>
      </c>
      <c r="AF360" s="361" t="str">
        <f t="shared" si="157"/>
        <v>N/A</v>
      </c>
      <c r="AG360" s="356" t="str">
        <f>IFERROR( VLOOKUP($D360, 'AM23.Param'!$C$61:$Q$114, COLUMNS('AM23.Param'!$C$60:$P$60), FALSE), "N/A")</f>
        <v>N/A</v>
      </c>
      <c r="AH360" s="344" t="str">
        <f t="shared" si="169"/>
        <v>N/A</v>
      </c>
      <c r="AI360" s="361" t="str">
        <f t="shared" si="158"/>
        <v>N/A</v>
      </c>
    </row>
    <row r="361" spans="1:35" x14ac:dyDescent="0.2">
      <c r="A361" s="241">
        <f t="shared" si="159"/>
        <v>284</v>
      </c>
      <c r="B361" s="345">
        <f>'AM23.Entity Input'!D301</f>
        <v>0</v>
      </c>
      <c r="C361" s="343">
        <f>'AM23.Entity Input'!F301</f>
        <v>0</v>
      </c>
      <c r="D361" s="343">
        <f>'AM23.Entity Input'!G301</f>
        <v>0</v>
      </c>
      <c r="E361" s="343">
        <f>'AM23.Entity Input'!P301</f>
        <v>0</v>
      </c>
      <c r="F361" s="343">
        <f>'AM23.Entity Input'!AD301</f>
        <v>0</v>
      </c>
      <c r="G361" s="343">
        <f>'AM23.Entity Input'!AN301</f>
        <v>0</v>
      </c>
      <c r="H361" s="353" t="str">
        <f>IFERROR( VLOOKUP($D361, 'AM23.Param'!$C$61:$Q$114, COLUMNS('AM23.Param'!$C$60:$G$60), FALSE), "N/A")</f>
        <v>N/A</v>
      </c>
      <c r="I361" s="360" t="str">
        <f>IFERROR( VLOOKUP($D361, 'AM23.Param'!$C$61:$Q$114, COLUMNS('AM23.Param'!$C$60:$H$60), FALSE), "N/A")</f>
        <v>N/A</v>
      </c>
      <c r="J361" s="344" t="str">
        <f t="shared" si="160"/>
        <v>N/A</v>
      </c>
      <c r="K361" s="361" t="str">
        <f t="shared" si="161"/>
        <v>N/A</v>
      </c>
      <c r="L361" s="356" t="str">
        <f>IFERROR( VLOOKUP($D361, 'AM23.Param'!$C$61:$Q$114, COLUMNS('AM23.Param'!$C$60:$I$60), FALSE), "N/A")</f>
        <v>N/A</v>
      </c>
      <c r="M361" s="344" t="str">
        <f t="shared" si="162"/>
        <v>N/A</v>
      </c>
      <c r="N361" s="366" t="str">
        <f t="shared" si="151"/>
        <v>N/A</v>
      </c>
      <c r="O361" s="360" t="str">
        <f>IFERROR( VLOOKUP($D361, 'AM23.Param'!$C$61:$Q$114, COLUMNS('AM23.Param'!$C$60:$J$60), FALSE), "N/A")</f>
        <v>N/A</v>
      </c>
      <c r="P361" s="344" t="str">
        <f t="shared" si="163"/>
        <v>N/A</v>
      </c>
      <c r="Q361" s="361" t="str">
        <f t="shared" si="152"/>
        <v>N/A</v>
      </c>
      <c r="R361" s="356" t="str">
        <f>IFERROR( VLOOKUP($D361, 'AM23.Param'!$C$61:$Q$114, COLUMNS('AM23.Param'!$C$60:$K$60), FALSE), "N/A")</f>
        <v>N/A</v>
      </c>
      <c r="S361" s="344" t="str">
        <f t="shared" si="164"/>
        <v>N/A</v>
      </c>
      <c r="T361" s="366">
        <f t="shared" si="153"/>
        <v>0</v>
      </c>
      <c r="U361" s="360" t="str">
        <f>IFERROR( VLOOKUP($D361, 'AM23.Param'!$C$61:$Q$114, COLUMNS('AM23.Param'!$C$60:$L$60), FALSE), "N/A")</f>
        <v>N/A</v>
      </c>
      <c r="V361" s="344" t="str">
        <f t="shared" si="165"/>
        <v>N/A</v>
      </c>
      <c r="W361" s="361" t="str">
        <f t="shared" si="154"/>
        <v>N/A</v>
      </c>
      <c r="X361" s="356" t="str">
        <f>IFERROR( VLOOKUP($D361, 'AM23.Param'!$C$61:$Q$114, COLUMNS('AM23.Param'!$C$60:$M$60), FALSE), "N/A")</f>
        <v>N/A</v>
      </c>
      <c r="Y361" s="344" t="str">
        <f t="shared" si="166"/>
        <v>N/A</v>
      </c>
      <c r="Z361" s="366">
        <f t="shared" si="155"/>
        <v>0</v>
      </c>
      <c r="AA361" s="360" t="str">
        <f>IFERROR( VLOOKUP($D361, 'AM23.Param'!$C$61:$Q$114, COLUMNS('AM23.Param'!$C$60:$N$60), FALSE), "N/A")</f>
        <v>N/A</v>
      </c>
      <c r="AB361" s="344" t="str">
        <f t="shared" si="167"/>
        <v>N/A</v>
      </c>
      <c r="AC361" s="366" t="str">
        <f t="shared" si="156"/>
        <v>N/A</v>
      </c>
      <c r="AD361" s="360" t="str">
        <f>IFERROR( VLOOKUP($D361, 'AM23.Param'!$C$61:$Q$114, COLUMNS('AM23.Param'!$C$60:$O$60), FALSE), "N/A")</f>
        <v>N/A</v>
      </c>
      <c r="AE361" s="344" t="str">
        <f t="shared" si="168"/>
        <v>N/A</v>
      </c>
      <c r="AF361" s="361" t="str">
        <f t="shared" si="157"/>
        <v>N/A</v>
      </c>
      <c r="AG361" s="356" t="str">
        <f>IFERROR( VLOOKUP($D361, 'AM23.Param'!$C$61:$Q$114, COLUMNS('AM23.Param'!$C$60:$P$60), FALSE), "N/A")</f>
        <v>N/A</v>
      </c>
      <c r="AH361" s="344" t="str">
        <f t="shared" si="169"/>
        <v>N/A</v>
      </c>
      <c r="AI361" s="361" t="str">
        <f t="shared" si="158"/>
        <v>N/A</v>
      </c>
    </row>
    <row r="362" spans="1:35" x14ac:dyDescent="0.2">
      <c r="A362" s="241">
        <f t="shared" si="159"/>
        <v>285</v>
      </c>
      <c r="B362" s="345">
        <f>'AM23.Entity Input'!D302</f>
        <v>0</v>
      </c>
      <c r="C362" s="343">
        <f>'AM23.Entity Input'!F302</f>
        <v>0</v>
      </c>
      <c r="D362" s="343">
        <f>'AM23.Entity Input'!G302</f>
        <v>0</v>
      </c>
      <c r="E362" s="343">
        <f>'AM23.Entity Input'!P302</f>
        <v>0</v>
      </c>
      <c r="F362" s="343">
        <f>'AM23.Entity Input'!AD302</f>
        <v>0</v>
      </c>
      <c r="G362" s="343">
        <f>'AM23.Entity Input'!AN302</f>
        <v>0</v>
      </c>
      <c r="H362" s="353" t="str">
        <f>IFERROR( VLOOKUP($D362, 'AM23.Param'!$C$61:$Q$114, COLUMNS('AM23.Param'!$C$60:$G$60), FALSE), "N/A")</f>
        <v>N/A</v>
      </c>
      <c r="I362" s="360" t="str">
        <f>IFERROR( VLOOKUP($D362, 'AM23.Param'!$C$61:$Q$114, COLUMNS('AM23.Param'!$C$60:$H$60), FALSE), "N/A")</f>
        <v>N/A</v>
      </c>
      <c r="J362" s="344" t="str">
        <f t="shared" si="160"/>
        <v>N/A</v>
      </c>
      <c r="K362" s="361" t="str">
        <f t="shared" si="161"/>
        <v>N/A</v>
      </c>
      <c r="L362" s="356" t="str">
        <f>IFERROR( VLOOKUP($D362, 'AM23.Param'!$C$61:$Q$114, COLUMNS('AM23.Param'!$C$60:$I$60), FALSE), "N/A")</f>
        <v>N/A</v>
      </c>
      <c r="M362" s="344" t="str">
        <f t="shared" si="162"/>
        <v>N/A</v>
      </c>
      <c r="N362" s="366" t="str">
        <f t="shared" si="151"/>
        <v>N/A</v>
      </c>
      <c r="O362" s="360" t="str">
        <f>IFERROR( VLOOKUP($D362, 'AM23.Param'!$C$61:$Q$114, COLUMNS('AM23.Param'!$C$60:$J$60), FALSE), "N/A")</f>
        <v>N/A</v>
      </c>
      <c r="P362" s="344" t="str">
        <f t="shared" si="163"/>
        <v>N/A</v>
      </c>
      <c r="Q362" s="361" t="str">
        <f t="shared" si="152"/>
        <v>N/A</v>
      </c>
      <c r="R362" s="356" t="str">
        <f>IFERROR( VLOOKUP($D362, 'AM23.Param'!$C$61:$Q$114, COLUMNS('AM23.Param'!$C$60:$K$60), FALSE), "N/A")</f>
        <v>N/A</v>
      </c>
      <c r="S362" s="344" t="str">
        <f t="shared" si="164"/>
        <v>N/A</v>
      </c>
      <c r="T362" s="366">
        <f t="shared" si="153"/>
        <v>0</v>
      </c>
      <c r="U362" s="360" t="str">
        <f>IFERROR( VLOOKUP($D362, 'AM23.Param'!$C$61:$Q$114, COLUMNS('AM23.Param'!$C$60:$L$60), FALSE), "N/A")</f>
        <v>N/A</v>
      </c>
      <c r="V362" s="344" t="str">
        <f t="shared" si="165"/>
        <v>N/A</v>
      </c>
      <c r="W362" s="361" t="str">
        <f t="shared" si="154"/>
        <v>N/A</v>
      </c>
      <c r="X362" s="356" t="str">
        <f>IFERROR( VLOOKUP($D362, 'AM23.Param'!$C$61:$Q$114, COLUMNS('AM23.Param'!$C$60:$M$60), FALSE), "N/A")</f>
        <v>N/A</v>
      </c>
      <c r="Y362" s="344" t="str">
        <f t="shared" si="166"/>
        <v>N/A</v>
      </c>
      <c r="Z362" s="366">
        <f t="shared" si="155"/>
        <v>0</v>
      </c>
      <c r="AA362" s="360" t="str">
        <f>IFERROR( VLOOKUP($D362, 'AM23.Param'!$C$61:$Q$114, COLUMNS('AM23.Param'!$C$60:$N$60), FALSE), "N/A")</f>
        <v>N/A</v>
      </c>
      <c r="AB362" s="344" t="str">
        <f t="shared" si="167"/>
        <v>N/A</v>
      </c>
      <c r="AC362" s="366" t="str">
        <f t="shared" si="156"/>
        <v>N/A</v>
      </c>
      <c r="AD362" s="360" t="str">
        <f>IFERROR( VLOOKUP($D362, 'AM23.Param'!$C$61:$Q$114, COLUMNS('AM23.Param'!$C$60:$O$60), FALSE), "N/A")</f>
        <v>N/A</v>
      </c>
      <c r="AE362" s="344" t="str">
        <f t="shared" si="168"/>
        <v>N/A</v>
      </c>
      <c r="AF362" s="361" t="str">
        <f t="shared" si="157"/>
        <v>N/A</v>
      </c>
      <c r="AG362" s="356" t="str">
        <f>IFERROR( VLOOKUP($D362, 'AM23.Param'!$C$61:$Q$114, COLUMNS('AM23.Param'!$C$60:$P$60), FALSE), "N/A")</f>
        <v>N/A</v>
      </c>
      <c r="AH362" s="344" t="str">
        <f t="shared" si="169"/>
        <v>N/A</v>
      </c>
      <c r="AI362" s="361" t="str">
        <f t="shared" si="158"/>
        <v>N/A</v>
      </c>
    </row>
    <row r="363" spans="1:35" x14ac:dyDescent="0.2">
      <c r="A363" s="241">
        <f t="shared" si="159"/>
        <v>286</v>
      </c>
      <c r="B363" s="345">
        <f>'AM23.Entity Input'!D303</f>
        <v>0</v>
      </c>
      <c r="C363" s="343">
        <f>'AM23.Entity Input'!F303</f>
        <v>0</v>
      </c>
      <c r="D363" s="343">
        <f>'AM23.Entity Input'!G303</f>
        <v>0</v>
      </c>
      <c r="E363" s="343">
        <f>'AM23.Entity Input'!P303</f>
        <v>0</v>
      </c>
      <c r="F363" s="343">
        <f>'AM23.Entity Input'!AD303</f>
        <v>0</v>
      </c>
      <c r="G363" s="343">
        <f>'AM23.Entity Input'!AN303</f>
        <v>0</v>
      </c>
      <c r="H363" s="353" t="str">
        <f>IFERROR( VLOOKUP($D363, 'AM23.Param'!$C$61:$Q$114, COLUMNS('AM23.Param'!$C$60:$G$60), FALSE), "N/A")</f>
        <v>N/A</v>
      </c>
      <c r="I363" s="360" t="str">
        <f>IFERROR( VLOOKUP($D363, 'AM23.Param'!$C$61:$Q$114, COLUMNS('AM23.Param'!$C$60:$H$60), FALSE), "N/A")</f>
        <v>N/A</v>
      </c>
      <c r="J363" s="344" t="str">
        <f t="shared" si="160"/>
        <v>N/A</v>
      </c>
      <c r="K363" s="361" t="str">
        <f t="shared" si="161"/>
        <v>N/A</v>
      </c>
      <c r="L363" s="356" t="str">
        <f>IFERROR( VLOOKUP($D363, 'AM23.Param'!$C$61:$Q$114, COLUMNS('AM23.Param'!$C$60:$I$60), FALSE), "N/A")</f>
        <v>N/A</v>
      </c>
      <c r="M363" s="344" t="str">
        <f t="shared" si="162"/>
        <v>N/A</v>
      </c>
      <c r="N363" s="366" t="str">
        <f t="shared" si="151"/>
        <v>N/A</v>
      </c>
      <c r="O363" s="360" t="str">
        <f>IFERROR( VLOOKUP($D363, 'AM23.Param'!$C$61:$Q$114, COLUMNS('AM23.Param'!$C$60:$J$60), FALSE), "N/A")</f>
        <v>N/A</v>
      </c>
      <c r="P363" s="344" t="str">
        <f t="shared" si="163"/>
        <v>N/A</v>
      </c>
      <c r="Q363" s="361" t="str">
        <f t="shared" si="152"/>
        <v>N/A</v>
      </c>
      <c r="R363" s="356" t="str">
        <f>IFERROR( VLOOKUP($D363, 'AM23.Param'!$C$61:$Q$114, COLUMNS('AM23.Param'!$C$60:$K$60), FALSE), "N/A")</f>
        <v>N/A</v>
      </c>
      <c r="S363" s="344" t="str">
        <f t="shared" si="164"/>
        <v>N/A</v>
      </c>
      <c r="T363" s="366">
        <f t="shared" si="153"/>
        <v>0</v>
      </c>
      <c r="U363" s="360" t="str">
        <f>IFERROR( VLOOKUP($D363, 'AM23.Param'!$C$61:$Q$114, COLUMNS('AM23.Param'!$C$60:$L$60), FALSE), "N/A")</f>
        <v>N/A</v>
      </c>
      <c r="V363" s="344" t="str">
        <f t="shared" si="165"/>
        <v>N/A</v>
      </c>
      <c r="W363" s="361" t="str">
        <f t="shared" si="154"/>
        <v>N/A</v>
      </c>
      <c r="X363" s="356" t="str">
        <f>IFERROR( VLOOKUP($D363, 'AM23.Param'!$C$61:$Q$114, COLUMNS('AM23.Param'!$C$60:$M$60), FALSE), "N/A")</f>
        <v>N/A</v>
      </c>
      <c r="Y363" s="344" t="str">
        <f t="shared" si="166"/>
        <v>N/A</v>
      </c>
      <c r="Z363" s="366">
        <f t="shared" si="155"/>
        <v>0</v>
      </c>
      <c r="AA363" s="360" t="str">
        <f>IFERROR( VLOOKUP($D363, 'AM23.Param'!$C$61:$Q$114, COLUMNS('AM23.Param'!$C$60:$N$60), FALSE), "N/A")</f>
        <v>N/A</v>
      </c>
      <c r="AB363" s="344" t="str">
        <f t="shared" si="167"/>
        <v>N/A</v>
      </c>
      <c r="AC363" s="366" t="str">
        <f t="shared" si="156"/>
        <v>N/A</v>
      </c>
      <c r="AD363" s="360" t="str">
        <f>IFERROR( VLOOKUP($D363, 'AM23.Param'!$C$61:$Q$114, COLUMNS('AM23.Param'!$C$60:$O$60), FALSE), "N/A")</f>
        <v>N/A</v>
      </c>
      <c r="AE363" s="344" t="str">
        <f t="shared" si="168"/>
        <v>N/A</v>
      </c>
      <c r="AF363" s="361" t="str">
        <f t="shared" si="157"/>
        <v>N/A</v>
      </c>
      <c r="AG363" s="356" t="str">
        <f>IFERROR( VLOOKUP($D363, 'AM23.Param'!$C$61:$Q$114, COLUMNS('AM23.Param'!$C$60:$P$60), FALSE), "N/A")</f>
        <v>N/A</v>
      </c>
      <c r="AH363" s="344" t="str">
        <f t="shared" si="169"/>
        <v>N/A</v>
      </c>
      <c r="AI363" s="361" t="str">
        <f t="shared" si="158"/>
        <v>N/A</v>
      </c>
    </row>
    <row r="364" spans="1:35" x14ac:dyDescent="0.2">
      <c r="A364" s="241">
        <f t="shared" si="159"/>
        <v>287</v>
      </c>
      <c r="B364" s="345">
        <f>'AM23.Entity Input'!D304</f>
        <v>0</v>
      </c>
      <c r="C364" s="343">
        <f>'AM23.Entity Input'!F304</f>
        <v>0</v>
      </c>
      <c r="D364" s="343">
        <f>'AM23.Entity Input'!G304</f>
        <v>0</v>
      </c>
      <c r="E364" s="343">
        <f>'AM23.Entity Input'!P304</f>
        <v>0</v>
      </c>
      <c r="F364" s="343">
        <f>'AM23.Entity Input'!AD304</f>
        <v>0</v>
      </c>
      <c r="G364" s="343">
        <f>'AM23.Entity Input'!AN304</f>
        <v>0</v>
      </c>
      <c r="H364" s="353" t="str">
        <f>IFERROR( VLOOKUP($D364, 'AM23.Param'!$C$61:$Q$114, COLUMNS('AM23.Param'!$C$60:$G$60), FALSE), "N/A")</f>
        <v>N/A</v>
      </c>
      <c r="I364" s="360" t="str">
        <f>IFERROR( VLOOKUP($D364, 'AM23.Param'!$C$61:$Q$114, COLUMNS('AM23.Param'!$C$60:$H$60), FALSE), "N/A")</f>
        <v>N/A</v>
      </c>
      <c r="J364" s="344" t="str">
        <f t="shared" si="160"/>
        <v>N/A</v>
      </c>
      <c r="K364" s="361" t="str">
        <f t="shared" si="161"/>
        <v>N/A</v>
      </c>
      <c r="L364" s="356" t="str">
        <f>IFERROR( VLOOKUP($D364, 'AM23.Param'!$C$61:$Q$114, COLUMNS('AM23.Param'!$C$60:$I$60), FALSE), "N/A")</f>
        <v>N/A</v>
      </c>
      <c r="M364" s="344" t="str">
        <f t="shared" si="162"/>
        <v>N/A</v>
      </c>
      <c r="N364" s="366" t="str">
        <f t="shared" si="151"/>
        <v>N/A</v>
      </c>
      <c r="O364" s="360" t="str">
        <f>IFERROR( VLOOKUP($D364, 'AM23.Param'!$C$61:$Q$114, COLUMNS('AM23.Param'!$C$60:$J$60), FALSE), "N/A")</f>
        <v>N/A</v>
      </c>
      <c r="P364" s="344" t="str">
        <f t="shared" si="163"/>
        <v>N/A</v>
      </c>
      <c r="Q364" s="361" t="str">
        <f t="shared" si="152"/>
        <v>N/A</v>
      </c>
      <c r="R364" s="356" t="str">
        <f>IFERROR( VLOOKUP($D364, 'AM23.Param'!$C$61:$Q$114, COLUMNS('AM23.Param'!$C$60:$K$60), FALSE), "N/A")</f>
        <v>N/A</v>
      </c>
      <c r="S364" s="344" t="str">
        <f t="shared" si="164"/>
        <v>N/A</v>
      </c>
      <c r="T364" s="366">
        <f t="shared" si="153"/>
        <v>0</v>
      </c>
      <c r="U364" s="360" t="str">
        <f>IFERROR( VLOOKUP($D364, 'AM23.Param'!$C$61:$Q$114, COLUMNS('AM23.Param'!$C$60:$L$60), FALSE), "N/A")</f>
        <v>N/A</v>
      </c>
      <c r="V364" s="344" t="str">
        <f t="shared" si="165"/>
        <v>N/A</v>
      </c>
      <c r="W364" s="361" t="str">
        <f t="shared" si="154"/>
        <v>N/A</v>
      </c>
      <c r="X364" s="356" t="str">
        <f>IFERROR( VLOOKUP($D364, 'AM23.Param'!$C$61:$Q$114, COLUMNS('AM23.Param'!$C$60:$M$60), FALSE), "N/A")</f>
        <v>N/A</v>
      </c>
      <c r="Y364" s="344" t="str">
        <f t="shared" si="166"/>
        <v>N/A</v>
      </c>
      <c r="Z364" s="366">
        <f t="shared" si="155"/>
        <v>0</v>
      </c>
      <c r="AA364" s="360" t="str">
        <f>IFERROR( VLOOKUP($D364, 'AM23.Param'!$C$61:$Q$114, COLUMNS('AM23.Param'!$C$60:$N$60), FALSE), "N/A")</f>
        <v>N/A</v>
      </c>
      <c r="AB364" s="344" t="str">
        <f t="shared" si="167"/>
        <v>N/A</v>
      </c>
      <c r="AC364" s="366" t="str">
        <f t="shared" si="156"/>
        <v>N/A</v>
      </c>
      <c r="AD364" s="360" t="str">
        <f>IFERROR( VLOOKUP($D364, 'AM23.Param'!$C$61:$Q$114, COLUMNS('AM23.Param'!$C$60:$O$60), FALSE), "N/A")</f>
        <v>N/A</v>
      </c>
      <c r="AE364" s="344" t="str">
        <f t="shared" si="168"/>
        <v>N/A</v>
      </c>
      <c r="AF364" s="361" t="str">
        <f t="shared" si="157"/>
        <v>N/A</v>
      </c>
      <c r="AG364" s="356" t="str">
        <f>IFERROR( VLOOKUP($D364, 'AM23.Param'!$C$61:$Q$114, COLUMNS('AM23.Param'!$C$60:$P$60), FALSE), "N/A")</f>
        <v>N/A</v>
      </c>
      <c r="AH364" s="344" t="str">
        <f t="shared" si="169"/>
        <v>N/A</v>
      </c>
      <c r="AI364" s="361" t="str">
        <f t="shared" si="158"/>
        <v>N/A</v>
      </c>
    </row>
    <row r="365" spans="1:35" x14ac:dyDescent="0.2">
      <c r="A365" s="241">
        <f t="shared" si="159"/>
        <v>288</v>
      </c>
      <c r="B365" s="345">
        <f>'AM23.Entity Input'!D305</f>
        <v>0</v>
      </c>
      <c r="C365" s="343">
        <f>'AM23.Entity Input'!F305</f>
        <v>0</v>
      </c>
      <c r="D365" s="343">
        <f>'AM23.Entity Input'!G305</f>
        <v>0</v>
      </c>
      <c r="E365" s="343">
        <f>'AM23.Entity Input'!P305</f>
        <v>0</v>
      </c>
      <c r="F365" s="343">
        <f>'AM23.Entity Input'!AD305</f>
        <v>0</v>
      </c>
      <c r="G365" s="343">
        <f>'AM23.Entity Input'!AN305</f>
        <v>0</v>
      </c>
      <c r="H365" s="353" t="str">
        <f>IFERROR( VLOOKUP($D365, 'AM23.Param'!$C$61:$Q$114, COLUMNS('AM23.Param'!$C$60:$G$60), FALSE), "N/A")</f>
        <v>N/A</v>
      </c>
      <c r="I365" s="360" t="str">
        <f>IFERROR( VLOOKUP($D365, 'AM23.Param'!$C$61:$Q$114, COLUMNS('AM23.Param'!$C$60:$H$60), FALSE), "N/A")</f>
        <v>N/A</v>
      </c>
      <c r="J365" s="344" t="str">
        <f t="shared" si="160"/>
        <v>N/A</v>
      </c>
      <c r="K365" s="361" t="str">
        <f t="shared" si="161"/>
        <v>N/A</v>
      </c>
      <c r="L365" s="356" t="str">
        <f>IFERROR( VLOOKUP($D365, 'AM23.Param'!$C$61:$Q$114, COLUMNS('AM23.Param'!$C$60:$I$60), FALSE), "N/A")</f>
        <v>N/A</v>
      </c>
      <c r="M365" s="344" t="str">
        <f t="shared" si="162"/>
        <v>N/A</v>
      </c>
      <c r="N365" s="366" t="str">
        <f t="shared" si="151"/>
        <v>N/A</v>
      </c>
      <c r="O365" s="360" t="str">
        <f>IFERROR( VLOOKUP($D365, 'AM23.Param'!$C$61:$Q$114, COLUMNS('AM23.Param'!$C$60:$J$60), FALSE), "N/A")</f>
        <v>N/A</v>
      </c>
      <c r="P365" s="344" t="str">
        <f t="shared" si="163"/>
        <v>N/A</v>
      </c>
      <c r="Q365" s="361" t="str">
        <f t="shared" si="152"/>
        <v>N/A</v>
      </c>
      <c r="R365" s="356" t="str">
        <f>IFERROR( VLOOKUP($D365, 'AM23.Param'!$C$61:$Q$114, COLUMNS('AM23.Param'!$C$60:$K$60), FALSE), "N/A")</f>
        <v>N/A</v>
      </c>
      <c r="S365" s="344" t="str">
        <f t="shared" si="164"/>
        <v>N/A</v>
      </c>
      <c r="T365" s="366">
        <f t="shared" si="153"/>
        <v>0</v>
      </c>
      <c r="U365" s="360" t="str">
        <f>IFERROR( VLOOKUP($D365, 'AM23.Param'!$C$61:$Q$114, COLUMNS('AM23.Param'!$C$60:$L$60), FALSE), "N/A")</f>
        <v>N/A</v>
      </c>
      <c r="V365" s="344" t="str">
        <f t="shared" si="165"/>
        <v>N/A</v>
      </c>
      <c r="W365" s="361" t="str">
        <f t="shared" si="154"/>
        <v>N/A</v>
      </c>
      <c r="X365" s="356" t="str">
        <f>IFERROR( VLOOKUP($D365, 'AM23.Param'!$C$61:$Q$114, COLUMNS('AM23.Param'!$C$60:$M$60), FALSE), "N/A")</f>
        <v>N/A</v>
      </c>
      <c r="Y365" s="344" t="str">
        <f t="shared" si="166"/>
        <v>N/A</v>
      </c>
      <c r="Z365" s="366">
        <f t="shared" si="155"/>
        <v>0</v>
      </c>
      <c r="AA365" s="360" t="str">
        <f>IFERROR( VLOOKUP($D365, 'AM23.Param'!$C$61:$Q$114, COLUMNS('AM23.Param'!$C$60:$N$60), FALSE), "N/A")</f>
        <v>N/A</v>
      </c>
      <c r="AB365" s="344" t="str">
        <f t="shared" si="167"/>
        <v>N/A</v>
      </c>
      <c r="AC365" s="366" t="str">
        <f t="shared" si="156"/>
        <v>N/A</v>
      </c>
      <c r="AD365" s="360" t="str">
        <f>IFERROR( VLOOKUP($D365, 'AM23.Param'!$C$61:$Q$114, COLUMNS('AM23.Param'!$C$60:$O$60), FALSE), "N/A")</f>
        <v>N/A</v>
      </c>
      <c r="AE365" s="344" t="str">
        <f t="shared" si="168"/>
        <v>N/A</v>
      </c>
      <c r="AF365" s="361" t="str">
        <f t="shared" si="157"/>
        <v>N/A</v>
      </c>
      <c r="AG365" s="356" t="str">
        <f>IFERROR( VLOOKUP($D365, 'AM23.Param'!$C$61:$Q$114, COLUMNS('AM23.Param'!$C$60:$P$60), FALSE), "N/A")</f>
        <v>N/A</v>
      </c>
      <c r="AH365" s="344" t="str">
        <f t="shared" si="169"/>
        <v>N/A</v>
      </c>
      <c r="AI365" s="361" t="str">
        <f t="shared" si="158"/>
        <v>N/A</v>
      </c>
    </row>
    <row r="366" spans="1:35" x14ac:dyDescent="0.2">
      <c r="A366" s="241">
        <f t="shared" si="159"/>
        <v>289</v>
      </c>
      <c r="B366" s="345">
        <f>'AM23.Entity Input'!D306</f>
        <v>0</v>
      </c>
      <c r="C366" s="343">
        <f>'AM23.Entity Input'!F306</f>
        <v>0</v>
      </c>
      <c r="D366" s="343">
        <f>'AM23.Entity Input'!G306</f>
        <v>0</v>
      </c>
      <c r="E366" s="343">
        <f>'AM23.Entity Input'!P306</f>
        <v>0</v>
      </c>
      <c r="F366" s="343">
        <f>'AM23.Entity Input'!AD306</f>
        <v>0</v>
      </c>
      <c r="G366" s="343">
        <f>'AM23.Entity Input'!AN306</f>
        <v>0</v>
      </c>
      <c r="H366" s="353" t="str">
        <f>IFERROR( VLOOKUP($D366, 'AM23.Param'!$C$61:$Q$114, COLUMNS('AM23.Param'!$C$60:$G$60), FALSE), "N/A")</f>
        <v>N/A</v>
      </c>
      <c r="I366" s="360" t="str">
        <f>IFERROR( VLOOKUP($D366, 'AM23.Param'!$C$61:$Q$114, COLUMNS('AM23.Param'!$C$60:$H$60), FALSE), "N/A")</f>
        <v>N/A</v>
      </c>
      <c r="J366" s="344" t="str">
        <f t="shared" si="160"/>
        <v>N/A</v>
      </c>
      <c r="K366" s="361" t="str">
        <f t="shared" si="161"/>
        <v>N/A</v>
      </c>
      <c r="L366" s="356" t="str">
        <f>IFERROR( VLOOKUP($D366, 'AM23.Param'!$C$61:$Q$114, COLUMNS('AM23.Param'!$C$60:$I$60), FALSE), "N/A")</f>
        <v>N/A</v>
      </c>
      <c r="M366" s="344" t="str">
        <f t="shared" si="162"/>
        <v>N/A</v>
      </c>
      <c r="N366" s="366" t="str">
        <f t="shared" si="151"/>
        <v>N/A</v>
      </c>
      <c r="O366" s="360" t="str">
        <f>IFERROR( VLOOKUP($D366, 'AM23.Param'!$C$61:$Q$114, COLUMNS('AM23.Param'!$C$60:$J$60), FALSE), "N/A")</f>
        <v>N/A</v>
      </c>
      <c r="P366" s="344" t="str">
        <f t="shared" si="163"/>
        <v>N/A</v>
      </c>
      <c r="Q366" s="361" t="str">
        <f t="shared" si="152"/>
        <v>N/A</v>
      </c>
      <c r="R366" s="356" t="str">
        <f>IFERROR( VLOOKUP($D366, 'AM23.Param'!$C$61:$Q$114, COLUMNS('AM23.Param'!$C$60:$K$60), FALSE), "N/A")</f>
        <v>N/A</v>
      </c>
      <c r="S366" s="344" t="str">
        <f t="shared" si="164"/>
        <v>N/A</v>
      </c>
      <c r="T366" s="366">
        <f t="shared" si="153"/>
        <v>0</v>
      </c>
      <c r="U366" s="360" t="str">
        <f>IFERROR( VLOOKUP($D366, 'AM23.Param'!$C$61:$Q$114, COLUMNS('AM23.Param'!$C$60:$L$60), FALSE), "N/A")</f>
        <v>N/A</v>
      </c>
      <c r="V366" s="344" t="str">
        <f t="shared" si="165"/>
        <v>N/A</v>
      </c>
      <c r="W366" s="361" t="str">
        <f t="shared" si="154"/>
        <v>N/A</v>
      </c>
      <c r="X366" s="356" t="str">
        <f>IFERROR( VLOOKUP($D366, 'AM23.Param'!$C$61:$Q$114, COLUMNS('AM23.Param'!$C$60:$M$60), FALSE), "N/A")</f>
        <v>N/A</v>
      </c>
      <c r="Y366" s="344" t="str">
        <f t="shared" si="166"/>
        <v>N/A</v>
      </c>
      <c r="Z366" s="366">
        <f t="shared" si="155"/>
        <v>0</v>
      </c>
      <c r="AA366" s="360" t="str">
        <f>IFERROR( VLOOKUP($D366, 'AM23.Param'!$C$61:$Q$114, COLUMNS('AM23.Param'!$C$60:$N$60), FALSE), "N/A")</f>
        <v>N/A</v>
      </c>
      <c r="AB366" s="344" t="str">
        <f t="shared" si="167"/>
        <v>N/A</v>
      </c>
      <c r="AC366" s="366" t="str">
        <f t="shared" si="156"/>
        <v>N/A</v>
      </c>
      <c r="AD366" s="360" t="str">
        <f>IFERROR( VLOOKUP($D366, 'AM23.Param'!$C$61:$Q$114, COLUMNS('AM23.Param'!$C$60:$O$60), FALSE), "N/A")</f>
        <v>N/A</v>
      </c>
      <c r="AE366" s="344" t="str">
        <f t="shared" si="168"/>
        <v>N/A</v>
      </c>
      <c r="AF366" s="361" t="str">
        <f t="shared" si="157"/>
        <v>N/A</v>
      </c>
      <c r="AG366" s="356" t="str">
        <f>IFERROR( VLOOKUP($D366, 'AM23.Param'!$C$61:$Q$114, COLUMNS('AM23.Param'!$C$60:$P$60), FALSE), "N/A")</f>
        <v>N/A</v>
      </c>
      <c r="AH366" s="344" t="str">
        <f t="shared" si="169"/>
        <v>N/A</v>
      </c>
      <c r="AI366" s="361" t="str">
        <f t="shared" si="158"/>
        <v>N/A</v>
      </c>
    </row>
    <row r="367" spans="1:35" x14ac:dyDescent="0.2">
      <c r="A367" s="241">
        <f t="shared" si="159"/>
        <v>290</v>
      </c>
      <c r="B367" s="345">
        <f>'AM23.Entity Input'!D307</f>
        <v>0</v>
      </c>
      <c r="C367" s="343">
        <f>'AM23.Entity Input'!F307</f>
        <v>0</v>
      </c>
      <c r="D367" s="343">
        <f>'AM23.Entity Input'!G307</f>
        <v>0</v>
      </c>
      <c r="E367" s="343">
        <f>'AM23.Entity Input'!P307</f>
        <v>0</v>
      </c>
      <c r="F367" s="343">
        <f>'AM23.Entity Input'!AD307</f>
        <v>0</v>
      </c>
      <c r="G367" s="343">
        <f>'AM23.Entity Input'!AN307</f>
        <v>0</v>
      </c>
      <c r="H367" s="353" t="str">
        <f>IFERROR( VLOOKUP($D367, 'AM23.Param'!$C$61:$Q$114, COLUMNS('AM23.Param'!$C$60:$G$60), FALSE), "N/A")</f>
        <v>N/A</v>
      </c>
      <c r="I367" s="360" t="str">
        <f>IFERROR( VLOOKUP($D367, 'AM23.Param'!$C$61:$Q$114, COLUMNS('AM23.Param'!$C$60:$H$60), FALSE), "N/A")</f>
        <v>N/A</v>
      </c>
      <c r="J367" s="344" t="str">
        <f t="shared" si="160"/>
        <v>N/A</v>
      </c>
      <c r="K367" s="361" t="str">
        <f t="shared" si="161"/>
        <v>N/A</v>
      </c>
      <c r="L367" s="356" t="str">
        <f>IFERROR( VLOOKUP($D367, 'AM23.Param'!$C$61:$Q$114, COLUMNS('AM23.Param'!$C$60:$I$60), FALSE), "N/A")</f>
        <v>N/A</v>
      </c>
      <c r="M367" s="344" t="str">
        <f t="shared" si="162"/>
        <v>N/A</v>
      </c>
      <c r="N367" s="366" t="str">
        <f t="shared" si="151"/>
        <v>N/A</v>
      </c>
      <c r="O367" s="360" t="str">
        <f>IFERROR( VLOOKUP($D367, 'AM23.Param'!$C$61:$Q$114, COLUMNS('AM23.Param'!$C$60:$J$60), FALSE), "N/A")</f>
        <v>N/A</v>
      </c>
      <c r="P367" s="344" t="str">
        <f t="shared" si="163"/>
        <v>N/A</v>
      </c>
      <c r="Q367" s="361" t="str">
        <f t="shared" si="152"/>
        <v>N/A</v>
      </c>
      <c r="R367" s="356" t="str">
        <f>IFERROR( VLOOKUP($D367, 'AM23.Param'!$C$61:$Q$114, COLUMNS('AM23.Param'!$C$60:$K$60), FALSE), "N/A")</f>
        <v>N/A</v>
      </c>
      <c r="S367" s="344" t="str">
        <f t="shared" si="164"/>
        <v>N/A</v>
      </c>
      <c r="T367" s="366">
        <f t="shared" si="153"/>
        <v>0</v>
      </c>
      <c r="U367" s="360" t="str">
        <f>IFERROR( VLOOKUP($D367, 'AM23.Param'!$C$61:$Q$114, COLUMNS('AM23.Param'!$C$60:$L$60), FALSE), "N/A")</f>
        <v>N/A</v>
      </c>
      <c r="V367" s="344" t="str">
        <f t="shared" si="165"/>
        <v>N/A</v>
      </c>
      <c r="W367" s="361" t="str">
        <f t="shared" si="154"/>
        <v>N/A</v>
      </c>
      <c r="X367" s="356" t="str">
        <f>IFERROR( VLOOKUP($D367, 'AM23.Param'!$C$61:$Q$114, COLUMNS('AM23.Param'!$C$60:$M$60), FALSE), "N/A")</f>
        <v>N/A</v>
      </c>
      <c r="Y367" s="344" t="str">
        <f t="shared" si="166"/>
        <v>N/A</v>
      </c>
      <c r="Z367" s="366">
        <f t="shared" si="155"/>
        <v>0</v>
      </c>
      <c r="AA367" s="360" t="str">
        <f>IFERROR( VLOOKUP($D367, 'AM23.Param'!$C$61:$Q$114, COLUMNS('AM23.Param'!$C$60:$N$60), FALSE), "N/A")</f>
        <v>N/A</v>
      </c>
      <c r="AB367" s="344" t="str">
        <f t="shared" si="167"/>
        <v>N/A</v>
      </c>
      <c r="AC367" s="366" t="str">
        <f t="shared" si="156"/>
        <v>N/A</v>
      </c>
      <c r="AD367" s="360" t="str">
        <f>IFERROR( VLOOKUP($D367, 'AM23.Param'!$C$61:$Q$114, COLUMNS('AM23.Param'!$C$60:$O$60), FALSE), "N/A")</f>
        <v>N/A</v>
      </c>
      <c r="AE367" s="344" t="str">
        <f t="shared" si="168"/>
        <v>N/A</v>
      </c>
      <c r="AF367" s="361" t="str">
        <f t="shared" si="157"/>
        <v>N/A</v>
      </c>
      <c r="AG367" s="356" t="str">
        <f>IFERROR( VLOOKUP($D367, 'AM23.Param'!$C$61:$Q$114, COLUMNS('AM23.Param'!$C$60:$P$60), FALSE), "N/A")</f>
        <v>N/A</v>
      </c>
      <c r="AH367" s="344" t="str">
        <f t="shared" si="169"/>
        <v>N/A</v>
      </c>
      <c r="AI367" s="361" t="str">
        <f t="shared" si="158"/>
        <v>N/A</v>
      </c>
    </row>
    <row r="368" spans="1:35" x14ac:dyDescent="0.2">
      <c r="A368" s="241">
        <f t="shared" si="159"/>
        <v>291</v>
      </c>
      <c r="B368" s="345">
        <f>'AM23.Entity Input'!D308</f>
        <v>0</v>
      </c>
      <c r="C368" s="343">
        <f>'AM23.Entity Input'!F308</f>
        <v>0</v>
      </c>
      <c r="D368" s="343">
        <f>'AM23.Entity Input'!G308</f>
        <v>0</v>
      </c>
      <c r="E368" s="343">
        <f>'AM23.Entity Input'!P308</f>
        <v>0</v>
      </c>
      <c r="F368" s="343">
        <f>'AM23.Entity Input'!AD308</f>
        <v>0</v>
      </c>
      <c r="G368" s="343">
        <f>'AM23.Entity Input'!AN308</f>
        <v>0</v>
      </c>
      <c r="H368" s="353" t="str">
        <f>IFERROR( VLOOKUP($D368, 'AM23.Param'!$C$61:$Q$114, COLUMNS('AM23.Param'!$C$60:$G$60), FALSE), "N/A")</f>
        <v>N/A</v>
      </c>
      <c r="I368" s="360" t="str">
        <f>IFERROR( VLOOKUP($D368, 'AM23.Param'!$C$61:$Q$114, COLUMNS('AM23.Param'!$C$60:$H$60), FALSE), "N/A")</f>
        <v>N/A</v>
      </c>
      <c r="J368" s="344" t="str">
        <f t="shared" si="160"/>
        <v>N/A</v>
      </c>
      <c r="K368" s="361" t="str">
        <f t="shared" si="161"/>
        <v>N/A</v>
      </c>
      <c r="L368" s="356" t="str">
        <f>IFERROR( VLOOKUP($D368, 'AM23.Param'!$C$61:$Q$114, COLUMNS('AM23.Param'!$C$60:$I$60), FALSE), "N/A")</f>
        <v>N/A</v>
      </c>
      <c r="M368" s="344" t="str">
        <f t="shared" si="162"/>
        <v>N/A</v>
      </c>
      <c r="N368" s="366" t="str">
        <f t="shared" si="151"/>
        <v>N/A</v>
      </c>
      <c r="O368" s="360" t="str">
        <f>IFERROR( VLOOKUP($D368, 'AM23.Param'!$C$61:$Q$114, COLUMNS('AM23.Param'!$C$60:$J$60), FALSE), "N/A")</f>
        <v>N/A</v>
      </c>
      <c r="P368" s="344" t="str">
        <f t="shared" si="163"/>
        <v>N/A</v>
      </c>
      <c r="Q368" s="361" t="str">
        <f t="shared" si="152"/>
        <v>N/A</v>
      </c>
      <c r="R368" s="356" t="str">
        <f>IFERROR( VLOOKUP($D368, 'AM23.Param'!$C$61:$Q$114, COLUMNS('AM23.Param'!$C$60:$K$60), FALSE), "N/A")</f>
        <v>N/A</v>
      </c>
      <c r="S368" s="344" t="str">
        <f t="shared" si="164"/>
        <v>N/A</v>
      </c>
      <c r="T368" s="366">
        <f t="shared" si="153"/>
        <v>0</v>
      </c>
      <c r="U368" s="360" t="str">
        <f>IFERROR( VLOOKUP($D368, 'AM23.Param'!$C$61:$Q$114, COLUMNS('AM23.Param'!$C$60:$L$60), FALSE), "N/A")</f>
        <v>N/A</v>
      </c>
      <c r="V368" s="344" t="str">
        <f t="shared" si="165"/>
        <v>N/A</v>
      </c>
      <c r="W368" s="361" t="str">
        <f t="shared" si="154"/>
        <v>N/A</v>
      </c>
      <c r="X368" s="356" t="str">
        <f>IFERROR( VLOOKUP($D368, 'AM23.Param'!$C$61:$Q$114, COLUMNS('AM23.Param'!$C$60:$M$60), FALSE), "N/A")</f>
        <v>N/A</v>
      </c>
      <c r="Y368" s="344" t="str">
        <f t="shared" si="166"/>
        <v>N/A</v>
      </c>
      <c r="Z368" s="366">
        <f t="shared" si="155"/>
        <v>0</v>
      </c>
      <c r="AA368" s="360" t="str">
        <f>IFERROR( VLOOKUP($D368, 'AM23.Param'!$C$61:$Q$114, COLUMNS('AM23.Param'!$C$60:$N$60), FALSE), "N/A")</f>
        <v>N/A</v>
      </c>
      <c r="AB368" s="344" t="str">
        <f t="shared" si="167"/>
        <v>N/A</v>
      </c>
      <c r="AC368" s="366" t="str">
        <f t="shared" si="156"/>
        <v>N/A</v>
      </c>
      <c r="AD368" s="360" t="str">
        <f>IFERROR( VLOOKUP($D368, 'AM23.Param'!$C$61:$Q$114, COLUMNS('AM23.Param'!$C$60:$O$60), FALSE), "N/A")</f>
        <v>N/A</v>
      </c>
      <c r="AE368" s="344" t="str">
        <f t="shared" si="168"/>
        <v>N/A</v>
      </c>
      <c r="AF368" s="361" t="str">
        <f t="shared" si="157"/>
        <v>N/A</v>
      </c>
      <c r="AG368" s="356" t="str">
        <f>IFERROR( VLOOKUP($D368, 'AM23.Param'!$C$61:$Q$114, COLUMNS('AM23.Param'!$C$60:$P$60), FALSE), "N/A")</f>
        <v>N/A</v>
      </c>
      <c r="AH368" s="344" t="str">
        <f t="shared" si="169"/>
        <v>N/A</v>
      </c>
      <c r="AI368" s="361" t="str">
        <f t="shared" si="158"/>
        <v>N/A</v>
      </c>
    </row>
    <row r="369" spans="1:35" x14ac:dyDescent="0.2">
      <c r="A369" s="241">
        <f t="shared" si="159"/>
        <v>292</v>
      </c>
      <c r="B369" s="345">
        <f>'AM23.Entity Input'!D309</f>
        <v>0</v>
      </c>
      <c r="C369" s="343">
        <f>'AM23.Entity Input'!F309</f>
        <v>0</v>
      </c>
      <c r="D369" s="343">
        <f>'AM23.Entity Input'!G309</f>
        <v>0</v>
      </c>
      <c r="E369" s="343">
        <f>'AM23.Entity Input'!P309</f>
        <v>0</v>
      </c>
      <c r="F369" s="343">
        <f>'AM23.Entity Input'!AD309</f>
        <v>0</v>
      </c>
      <c r="G369" s="343">
        <f>'AM23.Entity Input'!AN309</f>
        <v>0</v>
      </c>
      <c r="H369" s="353" t="str">
        <f>IFERROR( VLOOKUP($D369, 'AM23.Param'!$C$61:$Q$114, COLUMNS('AM23.Param'!$C$60:$G$60), FALSE), "N/A")</f>
        <v>N/A</v>
      </c>
      <c r="I369" s="360" t="str">
        <f>IFERROR( VLOOKUP($D369, 'AM23.Param'!$C$61:$Q$114, COLUMNS('AM23.Param'!$C$60:$H$60), FALSE), "N/A")</f>
        <v>N/A</v>
      </c>
      <c r="J369" s="344" t="str">
        <f t="shared" si="160"/>
        <v>N/A</v>
      </c>
      <c r="K369" s="361" t="str">
        <f t="shared" si="161"/>
        <v>N/A</v>
      </c>
      <c r="L369" s="356" t="str">
        <f>IFERROR( VLOOKUP($D369, 'AM23.Param'!$C$61:$Q$114, COLUMNS('AM23.Param'!$C$60:$I$60), FALSE), "N/A")</f>
        <v>N/A</v>
      </c>
      <c r="M369" s="344" t="str">
        <f t="shared" si="162"/>
        <v>N/A</v>
      </c>
      <c r="N369" s="366" t="str">
        <f t="shared" si="151"/>
        <v>N/A</v>
      </c>
      <c r="O369" s="360" t="str">
        <f>IFERROR( VLOOKUP($D369, 'AM23.Param'!$C$61:$Q$114, COLUMNS('AM23.Param'!$C$60:$J$60), FALSE), "N/A")</f>
        <v>N/A</v>
      </c>
      <c r="P369" s="344" t="str">
        <f t="shared" si="163"/>
        <v>N/A</v>
      </c>
      <c r="Q369" s="361" t="str">
        <f t="shared" si="152"/>
        <v>N/A</v>
      </c>
      <c r="R369" s="356" t="str">
        <f>IFERROR( VLOOKUP($D369, 'AM23.Param'!$C$61:$Q$114, COLUMNS('AM23.Param'!$C$60:$K$60), FALSE), "N/A")</f>
        <v>N/A</v>
      </c>
      <c r="S369" s="344" t="str">
        <f t="shared" si="164"/>
        <v>N/A</v>
      </c>
      <c r="T369" s="366">
        <f t="shared" si="153"/>
        <v>0</v>
      </c>
      <c r="U369" s="360" t="str">
        <f>IFERROR( VLOOKUP($D369, 'AM23.Param'!$C$61:$Q$114, COLUMNS('AM23.Param'!$C$60:$L$60), FALSE), "N/A")</f>
        <v>N/A</v>
      </c>
      <c r="V369" s="344" t="str">
        <f t="shared" si="165"/>
        <v>N/A</v>
      </c>
      <c r="W369" s="361" t="str">
        <f t="shared" si="154"/>
        <v>N/A</v>
      </c>
      <c r="X369" s="356" t="str">
        <f>IFERROR( VLOOKUP($D369, 'AM23.Param'!$C$61:$Q$114, COLUMNS('AM23.Param'!$C$60:$M$60), FALSE), "N/A")</f>
        <v>N/A</v>
      </c>
      <c r="Y369" s="344" t="str">
        <f t="shared" si="166"/>
        <v>N/A</v>
      </c>
      <c r="Z369" s="366">
        <f t="shared" si="155"/>
        <v>0</v>
      </c>
      <c r="AA369" s="360" t="str">
        <f>IFERROR( VLOOKUP($D369, 'AM23.Param'!$C$61:$Q$114, COLUMNS('AM23.Param'!$C$60:$N$60), FALSE), "N/A")</f>
        <v>N/A</v>
      </c>
      <c r="AB369" s="344" t="str">
        <f t="shared" si="167"/>
        <v>N/A</v>
      </c>
      <c r="AC369" s="366" t="str">
        <f t="shared" si="156"/>
        <v>N/A</v>
      </c>
      <c r="AD369" s="360" t="str">
        <f>IFERROR( VLOOKUP($D369, 'AM23.Param'!$C$61:$Q$114, COLUMNS('AM23.Param'!$C$60:$O$60), FALSE), "N/A")</f>
        <v>N/A</v>
      </c>
      <c r="AE369" s="344" t="str">
        <f t="shared" si="168"/>
        <v>N/A</v>
      </c>
      <c r="AF369" s="361" t="str">
        <f t="shared" si="157"/>
        <v>N/A</v>
      </c>
      <c r="AG369" s="356" t="str">
        <f>IFERROR( VLOOKUP($D369, 'AM23.Param'!$C$61:$Q$114, COLUMNS('AM23.Param'!$C$60:$P$60), FALSE), "N/A")</f>
        <v>N/A</v>
      </c>
      <c r="AH369" s="344" t="str">
        <f t="shared" si="169"/>
        <v>N/A</v>
      </c>
      <c r="AI369" s="361" t="str">
        <f t="shared" si="158"/>
        <v>N/A</v>
      </c>
    </row>
    <row r="370" spans="1:35" x14ac:dyDescent="0.2">
      <c r="A370" s="241">
        <f t="shared" si="159"/>
        <v>293</v>
      </c>
      <c r="B370" s="345">
        <f>'AM23.Entity Input'!D310</f>
        <v>0</v>
      </c>
      <c r="C370" s="343">
        <f>'AM23.Entity Input'!F310</f>
        <v>0</v>
      </c>
      <c r="D370" s="343">
        <f>'AM23.Entity Input'!G310</f>
        <v>0</v>
      </c>
      <c r="E370" s="343">
        <f>'AM23.Entity Input'!P310</f>
        <v>0</v>
      </c>
      <c r="F370" s="343">
        <f>'AM23.Entity Input'!AD310</f>
        <v>0</v>
      </c>
      <c r="G370" s="343">
        <f>'AM23.Entity Input'!AN310</f>
        <v>0</v>
      </c>
      <c r="H370" s="353" t="str">
        <f>IFERROR( VLOOKUP($D370, 'AM23.Param'!$C$61:$Q$114, COLUMNS('AM23.Param'!$C$60:$G$60), FALSE), "N/A")</f>
        <v>N/A</v>
      </c>
      <c r="I370" s="360" t="str">
        <f>IFERROR( VLOOKUP($D370, 'AM23.Param'!$C$61:$Q$114, COLUMNS('AM23.Param'!$C$60:$H$60), FALSE), "N/A")</f>
        <v>N/A</v>
      </c>
      <c r="J370" s="344" t="str">
        <f t="shared" si="160"/>
        <v>N/A</v>
      </c>
      <c r="K370" s="361" t="str">
        <f t="shared" si="161"/>
        <v>N/A</v>
      </c>
      <c r="L370" s="356" t="str">
        <f>IFERROR( VLOOKUP($D370, 'AM23.Param'!$C$61:$Q$114, COLUMNS('AM23.Param'!$C$60:$I$60), FALSE), "N/A")</f>
        <v>N/A</v>
      </c>
      <c r="M370" s="344" t="str">
        <f t="shared" si="162"/>
        <v>N/A</v>
      </c>
      <c r="N370" s="366" t="str">
        <f t="shared" si="151"/>
        <v>N/A</v>
      </c>
      <c r="O370" s="360" t="str">
        <f>IFERROR( VLOOKUP($D370, 'AM23.Param'!$C$61:$Q$114, COLUMNS('AM23.Param'!$C$60:$J$60), FALSE), "N/A")</f>
        <v>N/A</v>
      </c>
      <c r="P370" s="344" t="str">
        <f t="shared" si="163"/>
        <v>N/A</v>
      </c>
      <c r="Q370" s="361" t="str">
        <f t="shared" si="152"/>
        <v>N/A</v>
      </c>
      <c r="R370" s="356" t="str">
        <f>IFERROR( VLOOKUP($D370, 'AM23.Param'!$C$61:$Q$114, COLUMNS('AM23.Param'!$C$60:$K$60), FALSE), "N/A")</f>
        <v>N/A</v>
      </c>
      <c r="S370" s="344" t="str">
        <f t="shared" si="164"/>
        <v>N/A</v>
      </c>
      <c r="T370" s="366">
        <f t="shared" si="153"/>
        <v>0</v>
      </c>
      <c r="U370" s="360" t="str">
        <f>IFERROR( VLOOKUP($D370, 'AM23.Param'!$C$61:$Q$114, COLUMNS('AM23.Param'!$C$60:$L$60), FALSE), "N/A")</f>
        <v>N/A</v>
      </c>
      <c r="V370" s="344" t="str">
        <f t="shared" si="165"/>
        <v>N/A</v>
      </c>
      <c r="W370" s="361" t="str">
        <f t="shared" si="154"/>
        <v>N/A</v>
      </c>
      <c r="X370" s="356" t="str">
        <f>IFERROR( VLOOKUP($D370, 'AM23.Param'!$C$61:$Q$114, COLUMNS('AM23.Param'!$C$60:$M$60), FALSE), "N/A")</f>
        <v>N/A</v>
      </c>
      <c r="Y370" s="344" t="str">
        <f t="shared" si="166"/>
        <v>N/A</v>
      </c>
      <c r="Z370" s="366">
        <f t="shared" si="155"/>
        <v>0</v>
      </c>
      <c r="AA370" s="360" t="str">
        <f>IFERROR( VLOOKUP($D370, 'AM23.Param'!$C$61:$Q$114, COLUMNS('AM23.Param'!$C$60:$N$60), FALSE), "N/A")</f>
        <v>N/A</v>
      </c>
      <c r="AB370" s="344" t="str">
        <f t="shared" si="167"/>
        <v>N/A</v>
      </c>
      <c r="AC370" s="366" t="str">
        <f t="shared" si="156"/>
        <v>N/A</v>
      </c>
      <c r="AD370" s="360" t="str">
        <f>IFERROR( VLOOKUP($D370, 'AM23.Param'!$C$61:$Q$114, COLUMNS('AM23.Param'!$C$60:$O$60), FALSE), "N/A")</f>
        <v>N/A</v>
      </c>
      <c r="AE370" s="344" t="str">
        <f t="shared" si="168"/>
        <v>N/A</v>
      </c>
      <c r="AF370" s="361" t="str">
        <f t="shared" si="157"/>
        <v>N/A</v>
      </c>
      <c r="AG370" s="356" t="str">
        <f>IFERROR( VLOOKUP($D370, 'AM23.Param'!$C$61:$Q$114, COLUMNS('AM23.Param'!$C$60:$P$60), FALSE), "N/A")</f>
        <v>N/A</v>
      </c>
      <c r="AH370" s="344" t="str">
        <f t="shared" si="169"/>
        <v>N/A</v>
      </c>
      <c r="AI370" s="361" t="str">
        <f t="shared" si="158"/>
        <v>N/A</v>
      </c>
    </row>
    <row r="371" spans="1:35" x14ac:dyDescent="0.2">
      <c r="A371" s="241">
        <f t="shared" si="159"/>
        <v>294</v>
      </c>
      <c r="B371" s="345">
        <f>'AM23.Entity Input'!D311</f>
        <v>0</v>
      </c>
      <c r="C371" s="343">
        <f>'AM23.Entity Input'!F311</f>
        <v>0</v>
      </c>
      <c r="D371" s="343">
        <f>'AM23.Entity Input'!G311</f>
        <v>0</v>
      </c>
      <c r="E371" s="343">
        <f>'AM23.Entity Input'!P311</f>
        <v>0</v>
      </c>
      <c r="F371" s="343">
        <f>'AM23.Entity Input'!AD311</f>
        <v>0</v>
      </c>
      <c r="G371" s="343">
        <f>'AM23.Entity Input'!AN311</f>
        <v>0</v>
      </c>
      <c r="H371" s="353" t="str">
        <f>IFERROR( VLOOKUP($D371, 'AM23.Param'!$C$61:$Q$114, COLUMNS('AM23.Param'!$C$60:$G$60), FALSE), "N/A")</f>
        <v>N/A</v>
      </c>
      <c r="I371" s="360" t="str">
        <f>IFERROR( VLOOKUP($D371, 'AM23.Param'!$C$61:$Q$114, COLUMNS('AM23.Param'!$C$60:$H$60), FALSE), "N/A")</f>
        <v>N/A</v>
      </c>
      <c r="J371" s="344" t="str">
        <f t="shared" si="160"/>
        <v>N/A</v>
      </c>
      <c r="K371" s="361" t="str">
        <f t="shared" si="161"/>
        <v>N/A</v>
      </c>
      <c r="L371" s="356" t="str">
        <f>IFERROR( VLOOKUP($D371, 'AM23.Param'!$C$61:$Q$114, COLUMNS('AM23.Param'!$C$60:$I$60), FALSE), "N/A")</f>
        <v>N/A</v>
      </c>
      <c r="M371" s="344" t="str">
        <f t="shared" si="162"/>
        <v>N/A</v>
      </c>
      <c r="N371" s="366" t="str">
        <f t="shared" si="151"/>
        <v>N/A</v>
      </c>
      <c r="O371" s="360" t="str">
        <f>IFERROR( VLOOKUP($D371, 'AM23.Param'!$C$61:$Q$114, COLUMNS('AM23.Param'!$C$60:$J$60), FALSE), "N/A")</f>
        <v>N/A</v>
      </c>
      <c r="P371" s="344" t="str">
        <f t="shared" si="163"/>
        <v>N/A</v>
      </c>
      <c r="Q371" s="361" t="str">
        <f t="shared" si="152"/>
        <v>N/A</v>
      </c>
      <c r="R371" s="356" t="str">
        <f>IFERROR( VLOOKUP($D371, 'AM23.Param'!$C$61:$Q$114, COLUMNS('AM23.Param'!$C$60:$K$60), FALSE), "N/A")</f>
        <v>N/A</v>
      </c>
      <c r="S371" s="344" t="str">
        <f t="shared" si="164"/>
        <v>N/A</v>
      </c>
      <c r="T371" s="366">
        <f t="shared" si="153"/>
        <v>0</v>
      </c>
      <c r="U371" s="360" t="str">
        <f>IFERROR( VLOOKUP($D371, 'AM23.Param'!$C$61:$Q$114, COLUMNS('AM23.Param'!$C$60:$L$60), FALSE), "N/A")</f>
        <v>N/A</v>
      </c>
      <c r="V371" s="344" t="str">
        <f t="shared" si="165"/>
        <v>N/A</v>
      </c>
      <c r="W371" s="361" t="str">
        <f t="shared" si="154"/>
        <v>N/A</v>
      </c>
      <c r="X371" s="356" t="str">
        <f>IFERROR( VLOOKUP($D371, 'AM23.Param'!$C$61:$Q$114, COLUMNS('AM23.Param'!$C$60:$M$60), FALSE), "N/A")</f>
        <v>N/A</v>
      </c>
      <c r="Y371" s="344" t="str">
        <f t="shared" si="166"/>
        <v>N/A</v>
      </c>
      <c r="Z371" s="366">
        <f t="shared" si="155"/>
        <v>0</v>
      </c>
      <c r="AA371" s="360" t="str">
        <f>IFERROR( VLOOKUP($D371, 'AM23.Param'!$C$61:$Q$114, COLUMNS('AM23.Param'!$C$60:$N$60), FALSE), "N/A")</f>
        <v>N/A</v>
      </c>
      <c r="AB371" s="344" t="str">
        <f t="shared" si="167"/>
        <v>N/A</v>
      </c>
      <c r="AC371" s="366" t="str">
        <f t="shared" si="156"/>
        <v>N/A</v>
      </c>
      <c r="AD371" s="360" t="str">
        <f>IFERROR( VLOOKUP($D371, 'AM23.Param'!$C$61:$Q$114, COLUMNS('AM23.Param'!$C$60:$O$60), FALSE), "N/A")</f>
        <v>N/A</v>
      </c>
      <c r="AE371" s="344" t="str">
        <f t="shared" si="168"/>
        <v>N/A</v>
      </c>
      <c r="AF371" s="361" t="str">
        <f t="shared" si="157"/>
        <v>N/A</v>
      </c>
      <c r="AG371" s="356" t="str">
        <f>IFERROR( VLOOKUP($D371, 'AM23.Param'!$C$61:$Q$114, COLUMNS('AM23.Param'!$C$60:$P$60), FALSE), "N/A")</f>
        <v>N/A</v>
      </c>
      <c r="AH371" s="344" t="str">
        <f t="shared" si="169"/>
        <v>N/A</v>
      </c>
      <c r="AI371" s="361" t="str">
        <f t="shared" si="158"/>
        <v>N/A</v>
      </c>
    </row>
    <row r="372" spans="1:35" x14ac:dyDescent="0.2">
      <c r="A372" s="241">
        <f t="shared" si="159"/>
        <v>295</v>
      </c>
      <c r="B372" s="345">
        <f>'AM23.Entity Input'!D312</f>
        <v>0</v>
      </c>
      <c r="C372" s="343">
        <f>'AM23.Entity Input'!F312</f>
        <v>0</v>
      </c>
      <c r="D372" s="343">
        <f>'AM23.Entity Input'!G312</f>
        <v>0</v>
      </c>
      <c r="E372" s="343">
        <f>'AM23.Entity Input'!P312</f>
        <v>0</v>
      </c>
      <c r="F372" s="343">
        <f>'AM23.Entity Input'!AD312</f>
        <v>0</v>
      </c>
      <c r="G372" s="343">
        <f>'AM23.Entity Input'!AN312</f>
        <v>0</v>
      </c>
      <c r="H372" s="353" t="str">
        <f>IFERROR( VLOOKUP($D372, 'AM23.Param'!$C$61:$Q$114, COLUMNS('AM23.Param'!$C$60:$G$60), FALSE), "N/A")</f>
        <v>N/A</v>
      </c>
      <c r="I372" s="360" t="str">
        <f>IFERROR( VLOOKUP($D372, 'AM23.Param'!$C$61:$Q$114, COLUMNS('AM23.Param'!$C$60:$H$60), FALSE), "N/A")</f>
        <v>N/A</v>
      </c>
      <c r="J372" s="344" t="str">
        <f t="shared" si="160"/>
        <v>N/A</v>
      </c>
      <c r="K372" s="361" t="str">
        <f t="shared" si="161"/>
        <v>N/A</v>
      </c>
      <c r="L372" s="356" t="str">
        <f>IFERROR( VLOOKUP($D372, 'AM23.Param'!$C$61:$Q$114, COLUMNS('AM23.Param'!$C$60:$I$60), FALSE), "N/A")</f>
        <v>N/A</v>
      </c>
      <c r="M372" s="344" t="str">
        <f t="shared" si="162"/>
        <v>N/A</v>
      </c>
      <c r="N372" s="366" t="str">
        <f t="shared" si="151"/>
        <v>N/A</v>
      </c>
      <c r="O372" s="360" t="str">
        <f>IFERROR( VLOOKUP($D372, 'AM23.Param'!$C$61:$Q$114, COLUMNS('AM23.Param'!$C$60:$J$60), FALSE), "N/A")</f>
        <v>N/A</v>
      </c>
      <c r="P372" s="344" t="str">
        <f t="shared" si="163"/>
        <v>N/A</v>
      </c>
      <c r="Q372" s="361" t="str">
        <f t="shared" si="152"/>
        <v>N/A</v>
      </c>
      <c r="R372" s="356" t="str">
        <f>IFERROR( VLOOKUP($D372, 'AM23.Param'!$C$61:$Q$114, COLUMNS('AM23.Param'!$C$60:$K$60), FALSE), "N/A")</f>
        <v>N/A</v>
      </c>
      <c r="S372" s="344" t="str">
        <f t="shared" si="164"/>
        <v>N/A</v>
      </c>
      <c r="T372" s="366">
        <f t="shared" si="153"/>
        <v>0</v>
      </c>
      <c r="U372" s="360" t="str">
        <f>IFERROR( VLOOKUP($D372, 'AM23.Param'!$C$61:$Q$114, COLUMNS('AM23.Param'!$C$60:$L$60), FALSE), "N/A")</f>
        <v>N/A</v>
      </c>
      <c r="V372" s="344" t="str">
        <f t="shared" si="165"/>
        <v>N/A</v>
      </c>
      <c r="W372" s="361" t="str">
        <f t="shared" si="154"/>
        <v>N/A</v>
      </c>
      <c r="X372" s="356" t="str">
        <f>IFERROR( VLOOKUP($D372, 'AM23.Param'!$C$61:$Q$114, COLUMNS('AM23.Param'!$C$60:$M$60), FALSE), "N/A")</f>
        <v>N/A</v>
      </c>
      <c r="Y372" s="344" t="str">
        <f t="shared" si="166"/>
        <v>N/A</v>
      </c>
      <c r="Z372" s="366">
        <f t="shared" si="155"/>
        <v>0</v>
      </c>
      <c r="AA372" s="360" t="str">
        <f>IFERROR( VLOOKUP($D372, 'AM23.Param'!$C$61:$Q$114, COLUMNS('AM23.Param'!$C$60:$N$60), FALSE), "N/A")</f>
        <v>N/A</v>
      </c>
      <c r="AB372" s="344" t="str">
        <f t="shared" si="167"/>
        <v>N/A</v>
      </c>
      <c r="AC372" s="366" t="str">
        <f t="shared" si="156"/>
        <v>N/A</v>
      </c>
      <c r="AD372" s="360" t="str">
        <f>IFERROR( VLOOKUP($D372, 'AM23.Param'!$C$61:$Q$114, COLUMNS('AM23.Param'!$C$60:$O$60), FALSE), "N/A")</f>
        <v>N/A</v>
      </c>
      <c r="AE372" s="344" t="str">
        <f t="shared" si="168"/>
        <v>N/A</v>
      </c>
      <c r="AF372" s="361" t="str">
        <f t="shared" si="157"/>
        <v>N/A</v>
      </c>
      <c r="AG372" s="356" t="str">
        <f>IFERROR( VLOOKUP($D372, 'AM23.Param'!$C$61:$Q$114, COLUMNS('AM23.Param'!$C$60:$P$60), FALSE), "N/A")</f>
        <v>N/A</v>
      </c>
      <c r="AH372" s="344" t="str">
        <f t="shared" si="169"/>
        <v>N/A</v>
      </c>
      <c r="AI372" s="361" t="str">
        <f t="shared" si="158"/>
        <v>N/A</v>
      </c>
    </row>
    <row r="373" spans="1:35" x14ac:dyDescent="0.2">
      <c r="A373" s="241">
        <f t="shared" si="159"/>
        <v>296</v>
      </c>
      <c r="B373" s="345">
        <f>'AM23.Entity Input'!D313</f>
        <v>0</v>
      </c>
      <c r="C373" s="343">
        <f>'AM23.Entity Input'!F313</f>
        <v>0</v>
      </c>
      <c r="D373" s="343">
        <f>'AM23.Entity Input'!G313</f>
        <v>0</v>
      </c>
      <c r="E373" s="343">
        <f>'AM23.Entity Input'!P313</f>
        <v>0</v>
      </c>
      <c r="F373" s="343">
        <f>'AM23.Entity Input'!AD313</f>
        <v>0</v>
      </c>
      <c r="G373" s="343">
        <f>'AM23.Entity Input'!AN313</f>
        <v>0</v>
      </c>
      <c r="H373" s="353" t="str">
        <f>IFERROR( VLOOKUP($D373, 'AM23.Param'!$C$61:$Q$114, COLUMNS('AM23.Param'!$C$60:$G$60), FALSE), "N/A")</f>
        <v>N/A</v>
      </c>
      <c r="I373" s="360" t="str">
        <f>IFERROR( VLOOKUP($D373, 'AM23.Param'!$C$61:$Q$114, COLUMNS('AM23.Param'!$C$60:$H$60), FALSE), "N/A")</f>
        <v>N/A</v>
      </c>
      <c r="J373" s="344" t="str">
        <f t="shared" si="160"/>
        <v>N/A</v>
      </c>
      <c r="K373" s="361" t="str">
        <f t="shared" si="161"/>
        <v>N/A</v>
      </c>
      <c r="L373" s="356" t="str">
        <f>IFERROR( VLOOKUP($D373, 'AM23.Param'!$C$61:$Q$114, COLUMNS('AM23.Param'!$C$60:$I$60), FALSE), "N/A")</f>
        <v>N/A</v>
      </c>
      <c r="M373" s="344" t="str">
        <f t="shared" si="162"/>
        <v>N/A</v>
      </c>
      <c r="N373" s="366" t="str">
        <f t="shared" si="151"/>
        <v>N/A</v>
      </c>
      <c r="O373" s="360" t="str">
        <f>IFERROR( VLOOKUP($D373, 'AM23.Param'!$C$61:$Q$114, COLUMNS('AM23.Param'!$C$60:$J$60), FALSE), "N/A")</f>
        <v>N/A</v>
      </c>
      <c r="P373" s="344" t="str">
        <f t="shared" si="163"/>
        <v>N/A</v>
      </c>
      <c r="Q373" s="361" t="str">
        <f t="shared" si="152"/>
        <v>N/A</v>
      </c>
      <c r="R373" s="356" t="str">
        <f>IFERROR( VLOOKUP($D373, 'AM23.Param'!$C$61:$Q$114, COLUMNS('AM23.Param'!$C$60:$K$60), FALSE), "N/A")</f>
        <v>N/A</v>
      </c>
      <c r="S373" s="344" t="str">
        <f t="shared" si="164"/>
        <v>N/A</v>
      </c>
      <c r="T373" s="366">
        <f t="shared" si="153"/>
        <v>0</v>
      </c>
      <c r="U373" s="360" t="str">
        <f>IFERROR( VLOOKUP($D373, 'AM23.Param'!$C$61:$Q$114, COLUMNS('AM23.Param'!$C$60:$L$60), FALSE), "N/A")</f>
        <v>N/A</v>
      </c>
      <c r="V373" s="344" t="str">
        <f t="shared" si="165"/>
        <v>N/A</v>
      </c>
      <c r="W373" s="361" t="str">
        <f t="shared" si="154"/>
        <v>N/A</v>
      </c>
      <c r="X373" s="356" t="str">
        <f>IFERROR( VLOOKUP($D373, 'AM23.Param'!$C$61:$Q$114, COLUMNS('AM23.Param'!$C$60:$M$60), FALSE), "N/A")</f>
        <v>N/A</v>
      </c>
      <c r="Y373" s="344" t="str">
        <f t="shared" si="166"/>
        <v>N/A</v>
      </c>
      <c r="Z373" s="366">
        <f t="shared" si="155"/>
        <v>0</v>
      </c>
      <c r="AA373" s="360" t="str">
        <f>IFERROR( VLOOKUP($D373, 'AM23.Param'!$C$61:$Q$114, COLUMNS('AM23.Param'!$C$60:$N$60), FALSE), "N/A")</f>
        <v>N/A</v>
      </c>
      <c r="AB373" s="344" t="str">
        <f t="shared" si="167"/>
        <v>N/A</v>
      </c>
      <c r="AC373" s="366" t="str">
        <f t="shared" si="156"/>
        <v>N/A</v>
      </c>
      <c r="AD373" s="360" t="str">
        <f>IFERROR( VLOOKUP($D373, 'AM23.Param'!$C$61:$Q$114, COLUMNS('AM23.Param'!$C$60:$O$60), FALSE), "N/A")</f>
        <v>N/A</v>
      </c>
      <c r="AE373" s="344" t="str">
        <f t="shared" si="168"/>
        <v>N/A</v>
      </c>
      <c r="AF373" s="361" t="str">
        <f t="shared" si="157"/>
        <v>N/A</v>
      </c>
      <c r="AG373" s="356" t="str">
        <f>IFERROR( VLOOKUP($D373, 'AM23.Param'!$C$61:$Q$114, COLUMNS('AM23.Param'!$C$60:$P$60), FALSE), "N/A")</f>
        <v>N/A</v>
      </c>
      <c r="AH373" s="344" t="str">
        <f t="shared" si="169"/>
        <v>N/A</v>
      </c>
      <c r="AI373" s="361" t="str">
        <f t="shared" si="158"/>
        <v>N/A</v>
      </c>
    </row>
    <row r="374" spans="1:35" x14ac:dyDescent="0.2">
      <c r="A374" s="241">
        <f t="shared" si="159"/>
        <v>297</v>
      </c>
      <c r="B374" s="345">
        <f>'AM23.Entity Input'!D314</f>
        <v>0</v>
      </c>
      <c r="C374" s="343">
        <f>'AM23.Entity Input'!F314</f>
        <v>0</v>
      </c>
      <c r="D374" s="343">
        <f>'AM23.Entity Input'!G314</f>
        <v>0</v>
      </c>
      <c r="E374" s="343">
        <f>'AM23.Entity Input'!P314</f>
        <v>0</v>
      </c>
      <c r="F374" s="343">
        <f>'AM23.Entity Input'!AD314</f>
        <v>0</v>
      </c>
      <c r="G374" s="343">
        <f>'AM23.Entity Input'!AN314</f>
        <v>0</v>
      </c>
      <c r="H374" s="353" t="str">
        <f>IFERROR( VLOOKUP($D374, 'AM23.Param'!$C$61:$Q$114, COLUMNS('AM23.Param'!$C$60:$G$60), FALSE), "N/A")</f>
        <v>N/A</v>
      </c>
      <c r="I374" s="360" t="str">
        <f>IFERROR( VLOOKUP($D374, 'AM23.Param'!$C$61:$Q$114, COLUMNS('AM23.Param'!$C$60:$H$60), FALSE), "N/A")</f>
        <v>N/A</v>
      </c>
      <c r="J374" s="344" t="str">
        <f t="shared" si="160"/>
        <v>N/A</v>
      </c>
      <c r="K374" s="361" t="str">
        <f t="shared" si="161"/>
        <v>N/A</v>
      </c>
      <c r="L374" s="356" t="str">
        <f>IFERROR( VLOOKUP($D374, 'AM23.Param'!$C$61:$Q$114, COLUMNS('AM23.Param'!$C$60:$I$60), FALSE), "N/A")</f>
        <v>N/A</v>
      </c>
      <c r="M374" s="344" t="str">
        <f t="shared" si="162"/>
        <v>N/A</v>
      </c>
      <c r="N374" s="366" t="str">
        <f t="shared" si="151"/>
        <v>N/A</v>
      </c>
      <c r="O374" s="360" t="str">
        <f>IFERROR( VLOOKUP($D374, 'AM23.Param'!$C$61:$Q$114, COLUMNS('AM23.Param'!$C$60:$J$60), FALSE), "N/A")</f>
        <v>N/A</v>
      </c>
      <c r="P374" s="344" t="str">
        <f t="shared" si="163"/>
        <v>N/A</v>
      </c>
      <c r="Q374" s="361" t="str">
        <f t="shared" si="152"/>
        <v>N/A</v>
      </c>
      <c r="R374" s="356" t="str">
        <f>IFERROR( VLOOKUP($D374, 'AM23.Param'!$C$61:$Q$114, COLUMNS('AM23.Param'!$C$60:$K$60), FALSE), "N/A")</f>
        <v>N/A</v>
      </c>
      <c r="S374" s="344" t="str">
        <f t="shared" si="164"/>
        <v>N/A</v>
      </c>
      <c r="T374" s="366">
        <f t="shared" si="153"/>
        <v>0</v>
      </c>
      <c r="U374" s="360" t="str">
        <f>IFERROR( VLOOKUP($D374, 'AM23.Param'!$C$61:$Q$114, COLUMNS('AM23.Param'!$C$60:$L$60), FALSE), "N/A")</f>
        <v>N/A</v>
      </c>
      <c r="V374" s="344" t="str">
        <f t="shared" si="165"/>
        <v>N/A</v>
      </c>
      <c r="W374" s="361" t="str">
        <f t="shared" si="154"/>
        <v>N/A</v>
      </c>
      <c r="X374" s="356" t="str">
        <f>IFERROR( VLOOKUP($D374, 'AM23.Param'!$C$61:$Q$114, COLUMNS('AM23.Param'!$C$60:$M$60), FALSE), "N/A")</f>
        <v>N/A</v>
      </c>
      <c r="Y374" s="344" t="str">
        <f t="shared" si="166"/>
        <v>N/A</v>
      </c>
      <c r="Z374" s="366">
        <f t="shared" si="155"/>
        <v>0</v>
      </c>
      <c r="AA374" s="360" t="str">
        <f>IFERROR( VLOOKUP($D374, 'AM23.Param'!$C$61:$Q$114, COLUMNS('AM23.Param'!$C$60:$N$60), FALSE), "N/A")</f>
        <v>N/A</v>
      </c>
      <c r="AB374" s="344" t="str">
        <f t="shared" si="167"/>
        <v>N/A</v>
      </c>
      <c r="AC374" s="366" t="str">
        <f t="shared" si="156"/>
        <v>N/A</v>
      </c>
      <c r="AD374" s="360" t="str">
        <f>IFERROR( VLOOKUP($D374, 'AM23.Param'!$C$61:$Q$114, COLUMNS('AM23.Param'!$C$60:$O$60), FALSE), "N/A")</f>
        <v>N/A</v>
      </c>
      <c r="AE374" s="344" t="str">
        <f t="shared" si="168"/>
        <v>N/A</v>
      </c>
      <c r="AF374" s="361" t="str">
        <f t="shared" si="157"/>
        <v>N/A</v>
      </c>
      <c r="AG374" s="356" t="str">
        <f>IFERROR( VLOOKUP($D374, 'AM23.Param'!$C$61:$Q$114, COLUMNS('AM23.Param'!$C$60:$P$60), FALSE), "N/A")</f>
        <v>N/A</v>
      </c>
      <c r="AH374" s="344" t="str">
        <f t="shared" si="169"/>
        <v>N/A</v>
      </c>
      <c r="AI374" s="361" t="str">
        <f t="shared" si="158"/>
        <v>N/A</v>
      </c>
    </row>
    <row r="375" spans="1:35" x14ac:dyDescent="0.2">
      <c r="A375" s="241">
        <f t="shared" si="159"/>
        <v>298</v>
      </c>
      <c r="B375" s="345">
        <f>'AM23.Entity Input'!D315</f>
        <v>0</v>
      </c>
      <c r="C375" s="343">
        <f>'AM23.Entity Input'!F315</f>
        <v>0</v>
      </c>
      <c r="D375" s="343">
        <f>'AM23.Entity Input'!G315</f>
        <v>0</v>
      </c>
      <c r="E375" s="343">
        <f>'AM23.Entity Input'!P315</f>
        <v>0</v>
      </c>
      <c r="F375" s="343">
        <f>'AM23.Entity Input'!AD315</f>
        <v>0</v>
      </c>
      <c r="G375" s="343">
        <f>'AM23.Entity Input'!AN315</f>
        <v>0</v>
      </c>
      <c r="H375" s="353" t="str">
        <f>IFERROR( VLOOKUP($D375, 'AM23.Param'!$C$61:$Q$114, COLUMNS('AM23.Param'!$C$60:$G$60), FALSE), "N/A")</f>
        <v>N/A</v>
      </c>
      <c r="I375" s="360" t="str">
        <f>IFERROR( VLOOKUP($D375, 'AM23.Param'!$C$61:$Q$114, COLUMNS('AM23.Param'!$C$60:$H$60), FALSE), "N/A")</f>
        <v>N/A</v>
      </c>
      <c r="J375" s="344" t="str">
        <f t="shared" si="160"/>
        <v>N/A</v>
      </c>
      <c r="K375" s="361" t="str">
        <f t="shared" si="161"/>
        <v>N/A</v>
      </c>
      <c r="L375" s="356" t="str">
        <f>IFERROR( VLOOKUP($D375, 'AM23.Param'!$C$61:$Q$114, COLUMNS('AM23.Param'!$C$60:$I$60), FALSE), "N/A")</f>
        <v>N/A</v>
      </c>
      <c r="M375" s="344" t="str">
        <f t="shared" si="162"/>
        <v>N/A</v>
      </c>
      <c r="N375" s="366" t="str">
        <f t="shared" si="151"/>
        <v>N/A</v>
      </c>
      <c r="O375" s="360" t="str">
        <f>IFERROR( VLOOKUP($D375, 'AM23.Param'!$C$61:$Q$114, COLUMNS('AM23.Param'!$C$60:$J$60), FALSE), "N/A")</f>
        <v>N/A</v>
      </c>
      <c r="P375" s="344" t="str">
        <f t="shared" si="163"/>
        <v>N/A</v>
      </c>
      <c r="Q375" s="361" t="str">
        <f t="shared" si="152"/>
        <v>N/A</v>
      </c>
      <c r="R375" s="356" t="str">
        <f>IFERROR( VLOOKUP($D375, 'AM23.Param'!$C$61:$Q$114, COLUMNS('AM23.Param'!$C$60:$K$60), FALSE), "N/A")</f>
        <v>N/A</v>
      </c>
      <c r="S375" s="344" t="str">
        <f t="shared" si="164"/>
        <v>N/A</v>
      </c>
      <c r="T375" s="366">
        <f t="shared" si="153"/>
        <v>0</v>
      </c>
      <c r="U375" s="360" t="str">
        <f>IFERROR( VLOOKUP($D375, 'AM23.Param'!$C$61:$Q$114, COLUMNS('AM23.Param'!$C$60:$L$60), FALSE), "N/A")</f>
        <v>N/A</v>
      </c>
      <c r="V375" s="344" t="str">
        <f t="shared" si="165"/>
        <v>N/A</v>
      </c>
      <c r="W375" s="361" t="str">
        <f t="shared" si="154"/>
        <v>N/A</v>
      </c>
      <c r="X375" s="356" t="str">
        <f>IFERROR( VLOOKUP($D375, 'AM23.Param'!$C$61:$Q$114, COLUMNS('AM23.Param'!$C$60:$M$60), FALSE), "N/A")</f>
        <v>N/A</v>
      </c>
      <c r="Y375" s="344" t="str">
        <f t="shared" si="166"/>
        <v>N/A</v>
      </c>
      <c r="Z375" s="366">
        <f t="shared" si="155"/>
        <v>0</v>
      </c>
      <c r="AA375" s="360" t="str">
        <f>IFERROR( VLOOKUP($D375, 'AM23.Param'!$C$61:$Q$114, COLUMNS('AM23.Param'!$C$60:$N$60), FALSE), "N/A")</f>
        <v>N/A</v>
      </c>
      <c r="AB375" s="344" t="str">
        <f t="shared" si="167"/>
        <v>N/A</v>
      </c>
      <c r="AC375" s="366" t="str">
        <f t="shared" si="156"/>
        <v>N/A</v>
      </c>
      <c r="AD375" s="360" t="str">
        <f>IFERROR( VLOOKUP($D375, 'AM23.Param'!$C$61:$Q$114, COLUMNS('AM23.Param'!$C$60:$O$60), FALSE), "N/A")</f>
        <v>N/A</v>
      </c>
      <c r="AE375" s="344" t="str">
        <f t="shared" si="168"/>
        <v>N/A</v>
      </c>
      <c r="AF375" s="361" t="str">
        <f t="shared" si="157"/>
        <v>N/A</v>
      </c>
      <c r="AG375" s="356" t="str">
        <f>IFERROR( VLOOKUP($D375, 'AM23.Param'!$C$61:$Q$114, COLUMNS('AM23.Param'!$C$60:$P$60), FALSE), "N/A")</f>
        <v>N/A</v>
      </c>
      <c r="AH375" s="344" t="str">
        <f t="shared" si="169"/>
        <v>N/A</v>
      </c>
      <c r="AI375" s="361" t="str">
        <f t="shared" si="158"/>
        <v>N/A</v>
      </c>
    </row>
    <row r="376" spans="1:35" x14ac:dyDescent="0.2">
      <c r="A376" s="241">
        <f t="shared" si="159"/>
        <v>299</v>
      </c>
      <c r="B376" s="345">
        <f>'AM23.Entity Input'!D316</f>
        <v>0</v>
      </c>
      <c r="C376" s="343">
        <f>'AM23.Entity Input'!F316</f>
        <v>0</v>
      </c>
      <c r="D376" s="343">
        <f>'AM23.Entity Input'!G316</f>
        <v>0</v>
      </c>
      <c r="E376" s="343">
        <f>'AM23.Entity Input'!P316</f>
        <v>0</v>
      </c>
      <c r="F376" s="343">
        <f>'AM23.Entity Input'!AD316</f>
        <v>0</v>
      </c>
      <c r="G376" s="343">
        <f>'AM23.Entity Input'!AN316</f>
        <v>0</v>
      </c>
      <c r="H376" s="353" t="str">
        <f>IFERROR( VLOOKUP($D376, 'AM23.Param'!$C$61:$Q$114, COLUMNS('AM23.Param'!$C$60:$G$60), FALSE), "N/A")</f>
        <v>N/A</v>
      </c>
      <c r="I376" s="360" t="str">
        <f>IFERROR( VLOOKUP($D376, 'AM23.Param'!$C$61:$Q$114, COLUMNS('AM23.Param'!$C$60:$H$60), FALSE), "N/A")</f>
        <v>N/A</v>
      </c>
      <c r="J376" s="344" t="str">
        <f t="shared" si="160"/>
        <v>N/A</v>
      </c>
      <c r="K376" s="361" t="str">
        <f t="shared" si="161"/>
        <v>N/A</v>
      </c>
      <c r="L376" s="356" t="str">
        <f>IFERROR( VLOOKUP($D376, 'AM23.Param'!$C$61:$Q$114, COLUMNS('AM23.Param'!$C$60:$I$60), FALSE), "N/A")</f>
        <v>N/A</v>
      </c>
      <c r="M376" s="344" t="str">
        <f t="shared" si="162"/>
        <v>N/A</v>
      </c>
      <c r="N376" s="366" t="str">
        <f t="shared" si="151"/>
        <v>N/A</v>
      </c>
      <c r="O376" s="360" t="str">
        <f>IFERROR( VLOOKUP($D376, 'AM23.Param'!$C$61:$Q$114, COLUMNS('AM23.Param'!$C$60:$J$60), FALSE), "N/A")</f>
        <v>N/A</v>
      </c>
      <c r="P376" s="344" t="str">
        <f t="shared" si="163"/>
        <v>N/A</v>
      </c>
      <c r="Q376" s="361" t="str">
        <f t="shared" si="152"/>
        <v>N/A</v>
      </c>
      <c r="R376" s="356" t="str">
        <f>IFERROR( VLOOKUP($D376, 'AM23.Param'!$C$61:$Q$114, COLUMNS('AM23.Param'!$C$60:$K$60), FALSE), "N/A")</f>
        <v>N/A</v>
      </c>
      <c r="S376" s="344" t="str">
        <f t="shared" si="164"/>
        <v>N/A</v>
      </c>
      <c r="T376" s="366">
        <f t="shared" si="153"/>
        <v>0</v>
      </c>
      <c r="U376" s="360" t="str">
        <f>IFERROR( VLOOKUP($D376, 'AM23.Param'!$C$61:$Q$114, COLUMNS('AM23.Param'!$C$60:$L$60), FALSE), "N/A")</f>
        <v>N/A</v>
      </c>
      <c r="V376" s="344" t="str">
        <f t="shared" si="165"/>
        <v>N/A</v>
      </c>
      <c r="W376" s="361" t="str">
        <f t="shared" si="154"/>
        <v>N/A</v>
      </c>
      <c r="X376" s="356" t="str">
        <f>IFERROR( VLOOKUP($D376, 'AM23.Param'!$C$61:$Q$114, COLUMNS('AM23.Param'!$C$60:$M$60), FALSE), "N/A")</f>
        <v>N/A</v>
      </c>
      <c r="Y376" s="344" t="str">
        <f t="shared" si="166"/>
        <v>N/A</v>
      </c>
      <c r="Z376" s="366">
        <f t="shared" si="155"/>
        <v>0</v>
      </c>
      <c r="AA376" s="360" t="str">
        <f>IFERROR( VLOOKUP($D376, 'AM23.Param'!$C$61:$Q$114, COLUMNS('AM23.Param'!$C$60:$N$60), FALSE), "N/A")</f>
        <v>N/A</v>
      </c>
      <c r="AB376" s="344" t="str">
        <f t="shared" si="167"/>
        <v>N/A</v>
      </c>
      <c r="AC376" s="366" t="str">
        <f t="shared" si="156"/>
        <v>N/A</v>
      </c>
      <c r="AD376" s="360" t="str">
        <f>IFERROR( VLOOKUP($D376, 'AM23.Param'!$C$61:$Q$114, COLUMNS('AM23.Param'!$C$60:$O$60), FALSE), "N/A")</f>
        <v>N/A</v>
      </c>
      <c r="AE376" s="344" t="str">
        <f t="shared" si="168"/>
        <v>N/A</v>
      </c>
      <c r="AF376" s="361" t="str">
        <f t="shared" si="157"/>
        <v>N/A</v>
      </c>
      <c r="AG376" s="356" t="str">
        <f>IFERROR( VLOOKUP($D376, 'AM23.Param'!$C$61:$Q$114, COLUMNS('AM23.Param'!$C$60:$P$60), FALSE), "N/A")</f>
        <v>N/A</v>
      </c>
      <c r="AH376" s="344" t="str">
        <f t="shared" si="169"/>
        <v>N/A</v>
      </c>
      <c r="AI376" s="361" t="str">
        <f t="shared" si="158"/>
        <v>N/A</v>
      </c>
    </row>
    <row r="377" spans="1:35" x14ac:dyDescent="0.2">
      <c r="A377" s="241">
        <f t="shared" si="159"/>
        <v>300</v>
      </c>
      <c r="B377" s="345">
        <f>'AM23.Entity Input'!D317</f>
        <v>0</v>
      </c>
      <c r="C377" s="343">
        <f>'AM23.Entity Input'!F317</f>
        <v>0</v>
      </c>
      <c r="D377" s="343">
        <f>'AM23.Entity Input'!G317</f>
        <v>0</v>
      </c>
      <c r="E377" s="343">
        <f>'AM23.Entity Input'!P317</f>
        <v>0</v>
      </c>
      <c r="F377" s="343">
        <f>'AM23.Entity Input'!AD317</f>
        <v>0</v>
      </c>
      <c r="G377" s="343">
        <f>'AM23.Entity Input'!AN317</f>
        <v>0</v>
      </c>
      <c r="H377" s="353" t="str">
        <f>IFERROR( VLOOKUP($D377, 'AM23.Param'!$C$61:$Q$114, COLUMNS('AM23.Param'!$C$60:$G$60), FALSE), "N/A")</f>
        <v>N/A</v>
      </c>
      <c r="I377" s="360" t="str">
        <f>IFERROR( VLOOKUP($D377, 'AM23.Param'!$C$61:$Q$114, COLUMNS('AM23.Param'!$C$60:$H$60), FALSE), "N/A")</f>
        <v>N/A</v>
      </c>
      <c r="J377" s="344" t="str">
        <f t="shared" si="160"/>
        <v>N/A</v>
      </c>
      <c r="K377" s="361" t="str">
        <f t="shared" si="161"/>
        <v>N/A</v>
      </c>
      <c r="L377" s="356" t="str">
        <f>IFERROR( VLOOKUP($D377, 'AM23.Param'!$C$61:$Q$114, COLUMNS('AM23.Param'!$C$60:$I$60), FALSE), "N/A")</f>
        <v>N/A</v>
      </c>
      <c r="M377" s="344" t="str">
        <f t="shared" si="162"/>
        <v>N/A</v>
      </c>
      <c r="N377" s="366" t="str">
        <f t="shared" si="151"/>
        <v>N/A</v>
      </c>
      <c r="O377" s="360" t="str">
        <f>IFERROR( VLOOKUP($D377, 'AM23.Param'!$C$61:$Q$114, COLUMNS('AM23.Param'!$C$60:$J$60), FALSE), "N/A")</f>
        <v>N/A</v>
      </c>
      <c r="P377" s="344" t="str">
        <f t="shared" si="163"/>
        <v>N/A</v>
      </c>
      <c r="Q377" s="361" t="str">
        <f t="shared" si="152"/>
        <v>N/A</v>
      </c>
      <c r="R377" s="356" t="str">
        <f>IFERROR( VLOOKUP($D377, 'AM23.Param'!$C$61:$Q$114, COLUMNS('AM23.Param'!$C$60:$K$60), FALSE), "N/A")</f>
        <v>N/A</v>
      </c>
      <c r="S377" s="344" t="str">
        <f t="shared" si="164"/>
        <v>N/A</v>
      </c>
      <c r="T377" s="366">
        <f t="shared" si="153"/>
        <v>0</v>
      </c>
      <c r="U377" s="360" t="str">
        <f>IFERROR( VLOOKUP($D377, 'AM23.Param'!$C$61:$Q$114, COLUMNS('AM23.Param'!$C$60:$L$60), FALSE), "N/A")</f>
        <v>N/A</v>
      </c>
      <c r="V377" s="344" t="str">
        <f t="shared" si="165"/>
        <v>N/A</v>
      </c>
      <c r="W377" s="361" t="str">
        <f t="shared" si="154"/>
        <v>N/A</v>
      </c>
      <c r="X377" s="356" t="str">
        <f>IFERROR( VLOOKUP($D377, 'AM23.Param'!$C$61:$Q$114, COLUMNS('AM23.Param'!$C$60:$M$60), FALSE), "N/A")</f>
        <v>N/A</v>
      </c>
      <c r="Y377" s="344" t="str">
        <f t="shared" si="166"/>
        <v>N/A</v>
      </c>
      <c r="Z377" s="366">
        <f t="shared" si="155"/>
        <v>0</v>
      </c>
      <c r="AA377" s="360" t="str">
        <f>IFERROR( VLOOKUP($D377, 'AM23.Param'!$C$61:$Q$114, COLUMNS('AM23.Param'!$C$60:$N$60), FALSE), "N/A")</f>
        <v>N/A</v>
      </c>
      <c r="AB377" s="344" t="str">
        <f t="shared" si="167"/>
        <v>N/A</v>
      </c>
      <c r="AC377" s="366" t="str">
        <f t="shared" si="156"/>
        <v>N/A</v>
      </c>
      <c r="AD377" s="360" t="str">
        <f>IFERROR( VLOOKUP($D377, 'AM23.Param'!$C$61:$Q$114, COLUMNS('AM23.Param'!$C$60:$O$60), FALSE), "N/A")</f>
        <v>N/A</v>
      </c>
      <c r="AE377" s="344" t="str">
        <f t="shared" si="168"/>
        <v>N/A</v>
      </c>
      <c r="AF377" s="361" t="str">
        <f t="shared" si="157"/>
        <v>N/A</v>
      </c>
      <c r="AG377" s="356" t="str">
        <f>IFERROR( VLOOKUP($D377, 'AM23.Param'!$C$61:$Q$114, COLUMNS('AM23.Param'!$C$60:$P$60), FALSE), "N/A")</f>
        <v>N/A</v>
      </c>
      <c r="AH377" s="344" t="str">
        <f t="shared" si="169"/>
        <v>N/A</v>
      </c>
      <c r="AI377" s="361" t="str">
        <f t="shared" si="158"/>
        <v>N/A</v>
      </c>
    </row>
    <row r="378" spans="1:35" x14ac:dyDescent="0.2">
      <c r="A378" s="241">
        <f t="shared" si="159"/>
        <v>301</v>
      </c>
      <c r="B378" s="345">
        <f>'AM23.Entity Input'!D318</f>
        <v>0</v>
      </c>
      <c r="C378" s="343">
        <f>'AM23.Entity Input'!F318</f>
        <v>0</v>
      </c>
      <c r="D378" s="343">
        <f>'AM23.Entity Input'!G318</f>
        <v>0</v>
      </c>
      <c r="E378" s="343">
        <f>'AM23.Entity Input'!P318</f>
        <v>0</v>
      </c>
      <c r="F378" s="343">
        <f>'AM23.Entity Input'!AD318</f>
        <v>0</v>
      </c>
      <c r="G378" s="343">
        <f>'AM23.Entity Input'!AN318</f>
        <v>0</v>
      </c>
      <c r="H378" s="353" t="str">
        <f>IFERROR( VLOOKUP($D378, 'AM23.Param'!$C$61:$Q$114, COLUMNS('AM23.Param'!$C$60:$G$60), FALSE), "N/A")</f>
        <v>N/A</v>
      </c>
      <c r="I378" s="360" t="str">
        <f>IFERROR( VLOOKUP($D378, 'AM23.Param'!$C$61:$Q$114, COLUMNS('AM23.Param'!$C$60:$H$60), FALSE), "N/A")</f>
        <v>N/A</v>
      </c>
      <c r="J378" s="344" t="str">
        <f t="shared" si="160"/>
        <v>N/A</v>
      </c>
      <c r="K378" s="361" t="str">
        <f t="shared" si="161"/>
        <v>N/A</v>
      </c>
      <c r="L378" s="356" t="str">
        <f>IFERROR( VLOOKUP($D378, 'AM23.Param'!$C$61:$Q$114, COLUMNS('AM23.Param'!$C$60:$I$60), FALSE), "N/A")</f>
        <v>N/A</v>
      </c>
      <c r="M378" s="344" t="str">
        <f t="shared" si="162"/>
        <v>N/A</v>
      </c>
      <c r="N378" s="366" t="str">
        <f t="shared" si="151"/>
        <v>N/A</v>
      </c>
      <c r="O378" s="360" t="str">
        <f>IFERROR( VLOOKUP($D378, 'AM23.Param'!$C$61:$Q$114, COLUMNS('AM23.Param'!$C$60:$J$60), FALSE), "N/A")</f>
        <v>N/A</v>
      </c>
      <c r="P378" s="344" t="str">
        <f t="shared" si="163"/>
        <v>N/A</v>
      </c>
      <c r="Q378" s="361" t="str">
        <f t="shared" si="152"/>
        <v>N/A</v>
      </c>
      <c r="R378" s="356" t="str">
        <f>IFERROR( VLOOKUP($D378, 'AM23.Param'!$C$61:$Q$114, COLUMNS('AM23.Param'!$C$60:$K$60), FALSE), "N/A")</f>
        <v>N/A</v>
      </c>
      <c r="S378" s="344" t="str">
        <f t="shared" si="164"/>
        <v>N/A</v>
      </c>
      <c r="T378" s="366">
        <f t="shared" si="153"/>
        <v>0</v>
      </c>
      <c r="U378" s="360" t="str">
        <f>IFERROR( VLOOKUP($D378, 'AM23.Param'!$C$61:$Q$114, COLUMNS('AM23.Param'!$C$60:$L$60), FALSE), "N/A")</f>
        <v>N/A</v>
      </c>
      <c r="V378" s="344" t="str">
        <f t="shared" si="165"/>
        <v>N/A</v>
      </c>
      <c r="W378" s="361" t="str">
        <f t="shared" si="154"/>
        <v>N/A</v>
      </c>
      <c r="X378" s="356" t="str">
        <f>IFERROR( VLOOKUP($D378, 'AM23.Param'!$C$61:$Q$114, COLUMNS('AM23.Param'!$C$60:$M$60), FALSE), "N/A")</f>
        <v>N/A</v>
      </c>
      <c r="Y378" s="344" t="str">
        <f t="shared" si="166"/>
        <v>N/A</v>
      </c>
      <c r="Z378" s="366">
        <f t="shared" si="155"/>
        <v>0</v>
      </c>
      <c r="AA378" s="360" t="str">
        <f>IFERROR( VLOOKUP($D378, 'AM23.Param'!$C$61:$Q$114, COLUMNS('AM23.Param'!$C$60:$N$60), FALSE), "N/A")</f>
        <v>N/A</v>
      </c>
      <c r="AB378" s="344" t="str">
        <f t="shared" si="167"/>
        <v>N/A</v>
      </c>
      <c r="AC378" s="366" t="str">
        <f t="shared" si="156"/>
        <v>N/A</v>
      </c>
      <c r="AD378" s="360" t="str">
        <f>IFERROR( VLOOKUP($D378, 'AM23.Param'!$C$61:$Q$114, COLUMNS('AM23.Param'!$C$60:$O$60), FALSE), "N/A")</f>
        <v>N/A</v>
      </c>
      <c r="AE378" s="344" t="str">
        <f t="shared" si="168"/>
        <v>N/A</v>
      </c>
      <c r="AF378" s="361" t="str">
        <f t="shared" si="157"/>
        <v>N/A</v>
      </c>
      <c r="AG378" s="356" t="str">
        <f>IFERROR( VLOOKUP($D378, 'AM23.Param'!$C$61:$Q$114, COLUMNS('AM23.Param'!$C$60:$P$60), FALSE), "N/A")</f>
        <v>N/A</v>
      </c>
      <c r="AH378" s="344" t="str">
        <f t="shared" si="169"/>
        <v>N/A</v>
      </c>
      <c r="AI378" s="361" t="str">
        <f t="shared" si="158"/>
        <v>N/A</v>
      </c>
    </row>
    <row r="379" spans="1:35" x14ac:dyDescent="0.2">
      <c r="A379" s="241">
        <f t="shared" si="159"/>
        <v>302</v>
      </c>
      <c r="B379" s="345">
        <f>'AM23.Entity Input'!D319</f>
        <v>0</v>
      </c>
      <c r="C379" s="343">
        <f>'AM23.Entity Input'!F319</f>
        <v>0</v>
      </c>
      <c r="D379" s="343">
        <f>'AM23.Entity Input'!G319</f>
        <v>0</v>
      </c>
      <c r="E379" s="343">
        <f>'AM23.Entity Input'!P319</f>
        <v>0</v>
      </c>
      <c r="F379" s="343">
        <f>'AM23.Entity Input'!AD319</f>
        <v>0</v>
      </c>
      <c r="G379" s="343">
        <f>'AM23.Entity Input'!AN319</f>
        <v>0</v>
      </c>
      <c r="H379" s="353" t="str">
        <f>IFERROR( VLOOKUP($D379, 'AM23.Param'!$C$61:$Q$114, COLUMNS('AM23.Param'!$C$60:$G$60), FALSE), "N/A")</f>
        <v>N/A</v>
      </c>
      <c r="I379" s="360" t="str">
        <f>IFERROR( VLOOKUP($D379, 'AM23.Param'!$C$61:$Q$114, COLUMNS('AM23.Param'!$C$60:$H$60), FALSE), "N/A")</f>
        <v>N/A</v>
      </c>
      <c r="J379" s="344" t="str">
        <f t="shared" si="160"/>
        <v>N/A</v>
      </c>
      <c r="K379" s="361" t="str">
        <f t="shared" si="161"/>
        <v>N/A</v>
      </c>
      <c r="L379" s="356" t="str">
        <f>IFERROR( VLOOKUP($D379, 'AM23.Param'!$C$61:$Q$114, COLUMNS('AM23.Param'!$C$60:$I$60), FALSE), "N/A")</f>
        <v>N/A</v>
      </c>
      <c r="M379" s="344" t="str">
        <f t="shared" si="162"/>
        <v>N/A</v>
      </c>
      <c r="N379" s="366" t="str">
        <f t="shared" si="151"/>
        <v>N/A</v>
      </c>
      <c r="O379" s="360" t="str">
        <f>IFERROR( VLOOKUP($D379, 'AM23.Param'!$C$61:$Q$114, COLUMNS('AM23.Param'!$C$60:$J$60), FALSE), "N/A")</f>
        <v>N/A</v>
      </c>
      <c r="P379" s="344" t="str">
        <f t="shared" si="163"/>
        <v>N/A</v>
      </c>
      <c r="Q379" s="361" t="str">
        <f t="shared" si="152"/>
        <v>N/A</v>
      </c>
      <c r="R379" s="356" t="str">
        <f>IFERROR( VLOOKUP($D379, 'AM23.Param'!$C$61:$Q$114, COLUMNS('AM23.Param'!$C$60:$K$60), FALSE), "N/A")</f>
        <v>N/A</v>
      </c>
      <c r="S379" s="344" t="str">
        <f t="shared" si="164"/>
        <v>N/A</v>
      </c>
      <c r="T379" s="366">
        <f t="shared" si="153"/>
        <v>0</v>
      </c>
      <c r="U379" s="360" t="str">
        <f>IFERROR( VLOOKUP($D379, 'AM23.Param'!$C$61:$Q$114, COLUMNS('AM23.Param'!$C$60:$L$60), FALSE), "N/A")</f>
        <v>N/A</v>
      </c>
      <c r="V379" s="344" t="str">
        <f t="shared" si="165"/>
        <v>N/A</v>
      </c>
      <c r="W379" s="361" t="str">
        <f t="shared" si="154"/>
        <v>N/A</v>
      </c>
      <c r="X379" s="356" t="str">
        <f>IFERROR( VLOOKUP($D379, 'AM23.Param'!$C$61:$Q$114, COLUMNS('AM23.Param'!$C$60:$M$60), FALSE), "N/A")</f>
        <v>N/A</v>
      </c>
      <c r="Y379" s="344" t="str">
        <f t="shared" si="166"/>
        <v>N/A</v>
      </c>
      <c r="Z379" s="366">
        <f t="shared" si="155"/>
        <v>0</v>
      </c>
      <c r="AA379" s="360" t="str">
        <f>IFERROR( VLOOKUP($D379, 'AM23.Param'!$C$61:$Q$114, COLUMNS('AM23.Param'!$C$60:$N$60), FALSE), "N/A")</f>
        <v>N/A</v>
      </c>
      <c r="AB379" s="344" t="str">
        <f t="shared" si="167"/>
        <v>N/A</v>
      </c>
      <c r="AC379" s="366" t="str">
        <f t="shared" si="156"/>
        <v>N/A</v>
      </c>
      <c r="AD379" s="360" t="str">
        <f>IFERROR( VLOOKUP($D379, 'AM23.Param'!$C$61:$Q$114, COLUMNS('AM23.Param'!$C$60:$O$60), FALSE), "N/A")</f>
        <v>N/A</v>
      </c>
      <c r="AE379" s="344" t="str">
        <f t="shared" si="168"/>
        <v>N/A</v>
      </c>
      <c r="AF379" s="361" t="str">
        <f t="shared" si="157"/>
        <v>N/A</v>
      </c>
      <c r="AG379" s="356" t="str">
        <f>IFERROR( VLOOKUP($D379, 'AM23.Param'!$C$61:$Q$114, COLUMNS('AM23.Param'!$C$60:$P$60), FALSE), "N/A")</f>
        <v>N/A</v>
      </c>
      <c r="AH379" s="344" t="str">
        <f t="shared" si="169"/>
        <v>N/A</v>
      </c>
      <c r="AI379" s="361" t="str">
        <f t="shared" si="158"/>
        <v>N/A</v>
      </c>
    </row>
    <row r="380" spans="1:35" x14ac:dyDescent="0.2">
      <c r="A380" s="241">
        <f t="shared" si="159"/>
        <v>303</v>
      </c>
      <c r="B380" s="345">
        <f>'AM23.Entity Input'!D320</f>
        <v>0</v>
      </c>
      <c r="C380" s="343">
        <f>'AM23.Entity Input'!F320</f>
        <v>0</v>
      </c>
      <c r="D380" s="343">
        <f>'AM23.Entity Input'!G320</f>
        <v>0</v>
      </c>
      <c r="E380" s="343">
        <f>'AM23.Entity Input'!P320</f>
        <v>0</v>
      </c>
      <c r="F380" s="343">
        <f>'AM23.Entity Input'!AD320</f>
        <v>0</v>
      </c>
      <c r="G380" s="343">
        <f>'AM23.Entity Input'!AN320</f>
        <v>0</v>
      </c>
      <c r="H380" s="353" t="str">
        <f>IFERROR( VLOOKUP($D380, 'AM23.Param'!$C$61:$Q$114, COLUMNS('AM23.Param'!$C$60:$G$60), FALSE), "N/A")</f>
        <v>N/A</v>
      </c>
      <c r="I380" s="360" t="str">
        <f>IFERROR( VLOOKUP($D380, 'AM23.Param'!$C$61:$Q$114, COLUMNS('AM23.Param'!$C$60:$H$60), FALSE), "N/A")</f>
        <v>N/A</v>
      </c>
      <c r="J380" s="344" t="str">
        <f t="shared" si="160"/>
        <v>N/A</v>
      </c>
      <c r="K380" s="361" t="str">
        <f t="shared" si="161"/>
        <v>N/A</v>
      </c>
      <c r="L380" s="356" t="str">
        <f>IFERROR( VLOOKUP($D380, 'AM23.Param'!$C$61:$Q$114, COLUMNS('AM23.Param'!$C$60:$I$60), FALSE), "N/A")</f>
        <v>N/A</v>
      </c>
      <c r="M380" s="344" t="str">
        <f t="shared" si="162"/>
        <v>N/A</v>
      </c>
      <c r="N380" s="366" t="str">
        <f t="shared" si="151"/>
        <v>N/A</v>
      </c>
      <c r="O380" s="360" t="str">
        <f>IFERROR( VLOOKUP($D380, 'AM23.Param'!$C$61:$Q$114, COLUMNS('AM23.Param'!$C$60:$J$60), FALSE), "N/A")</f>
        <v>N/A</v>
      </c>
      <c r="P380" s="344" t="str">
        <f t="shared" si="163"/>
        <v>N/A</v>
      </c>
      <c r="Q380" s="361" t="str">
        <f t="shared" si="152"/>
        <v>N/A</v>
      </c>
      <c r="R380" s="356" t="str">
        <f>IFERROR( VLOOKUP($D380, 'AM23.Param'!$C$61:$Q$114, COLUMNS('AM23.Param'!$C$60:$K$60), FALSE), "N/A")</f>
        <v>N/A</v>
      </c>
      <c r="S380" s="344" t="str">
        <f t="shared" si="164"/>
        <v>N/A</v>
      </c>
      <c r="T380" s="366">
        <f t="shared" si="153"/>
        <v>0</v>
      </c>
      <c r="U380" s="360" t="str">
        <f>IFERROR( VLOOKUP($D380, 'AM23.Param'!$C$61:$Q$114, COLUMNS('AM23.Param'!$C$60:$L$60), FALSE), "N/A")</f>
        <v>N/A</v>
      </c>
      <c r="V380" s="344" t="str">
        <f t="shared" si="165"/>
        <v>N/A</v>
      </c>
      <c r="W380" s="361" t="str">
        <f t="shared" si="154"/>
        <v>N/A</v>
      </c>
      <c r="X380" s="356" t="str">
        <f>IFERROR( VLOOKUP($D380, 'AM23.Param'!$C$61:$Q$114, COLUMNS('AM23.Param'!$C$60:$M$60), FALSE), "N/A")</f>
        <v>N/A</v>
      </c>
      <c r="Y380" s="344" t="str">
        <f t="shared" si="166"/>
        <v>N/A</v>
      </c>
      <c r="Z380" s="366">
        <f t="shared" si="155"/>
        <v>0</v>
      </c>
      <c r="AA380" s="360" t="str">
        <f>IFERROR( VLOOKUP($D380, 'AM23.Param'!$C$61:$Q$114, COLUMNS('AM23.Param'!$C$60:$N$60), FALSE), "N/A")</f>
        <v>N/A</v>
      </c>
      <c r="AB380" s="344" t="str">
        <f t="shared" si="167"/>
        <v>N/A</v>
      </c>
      <c r="AC380" s="366" t="str">
        <f t="shared" si="156"/>
        <v>N/A</v>
      </c>
      <c r="AD380" s="360" t="str">
        <f>IFERROR( VLOOKUP($D380, 'AM23.Param'!$C$61:$Q$114, COLUMNS('AM23.Param'!$C$60:$O$60), FALSE), "N/A")</f>
        <v>N/A</v>
      </c>
      <c r="AE380" s="344" t="str">
        <f t="shared" si="168"/>
        <v>N/A</v>
      </c>
      <c r="AF380" s="361" t="str">
        <f t="shared" si="157"/>
        <v>N/A</v>
      </c>
      <c r="AG380" s="356" t="str">
        <f>IFERROR( VLOOKUP($D380, 'AM23.Param'!$C$61:$Q$114, COLUMNS('AM23.Param'!$C$60:$P$60), FALSE), "N/A")</f>
        <v>N/A</v>
      </c>
      <c r="AH380" s="344" t="str">
        <f t="shared" si="169"/>
        <v>N/A</v>
      </c>
      <c r="AI380" s="361" t="str">
        <f t="shared" si="158"/>
        <v>N/A</v>
      </c>
    </row>
    <row r="381" spans="1:35" x14ac:dyDescent="0.2">
      <c r="A381" s="241">
        <f t="shared" si="159"/>
        <v>304</v>
      </c>
      <c r="B381" s="345">
        <f>'AM23.Entity Input'!D321</f>
        <v>0</v>
      </c>
      <c r="C381" s="343">
        <f>'AM23.Entity Input'!F321</f>
        <v>0</v>
      </c>
      <c r="D381" s="343">
        <f>'AM23.Entity Input'!G321</f>
        <v>0</v>
      </c>
      <c r="E381" s="343">
        <f>'AM23.Entity Input'!P321</f>
        <v>0</v>
      </c>
      <c r="F381" s="343">
        <f>'AM23.Entity Input'!AD321</f>
        <v>0</v>
      </c>
      <c r="G381" s="343">
        <f>'AM23.Entity Input'!AN321</f>
        <v>0</v>
      </c>
      <c r="H381" s="353" t="str">
        <f>IFERROR( VLOOKUP($D381, 'AM23.Param'!$C$61:$Q$114, COLUMNS('AM23.Param'!$C$60:$G$60), FALSE), "N/A")</f>
        <v>N/A</v>
      </c>
      <c r="I381" s="360" t="str">
        <f>IFERROR( VLOOKUP($D381, 'AM23.Param'!$C$61:$Q$114, COLUMNS('AM23.Param'!$C$60:$H$60), FALSE), "N/A")</f>
        <v>N/A</v>
      </c>
      <c r="J381" s="344" t="str">
        <f t="shared" si="160"/>
        <v>N/A</v>
      </c>
      <c r="K381" s="361" t="str">
        <f t="shared" si="161"/>
        <v>N/A</v>
      </c>
      <c r="L381" s="356" t="str">
        <f>IFERROR( VLOOKUP($D381, 'AM23.Param'!$C$61:$Q$114, COLUMNS('AM23.Param'!$C$60:$I$60), FALSE), "N/A")</f>
        <v>N/A</v>
      </c>
      <c r="M381" s="344" t="str">
        <f t="shared" si="162"/>
        <v>N/A</v>
      </c>
      <c r="N381" s="366" t="str">
        <f t="shared" si="151"/>
        <v>N/A</v>
      </c>
      <c r="O381" s="360" t="str">
        <f>IFERROR( VLOOKUP($D381, 'AM23.Param'!$C$61:$Q$114, COLUMNS('AM23.Param'!$C$60:$J$60), FALSE), "N/A")</f>
        <v>N/A</v>
      </c>
      <c r="P381" s="344" t="str">
        <f t="shared" si="163"/>
        <v>N/A</v>
      </c>
      <c r="Q381" s="361" t="str">
        <f t="shared" si="152"/>
        <v>N/A</v>
      </c>
      <c r="R381" s="356" t="str">
        <f>IFERROR( VLOOKUP($D381, 'AM23.Param'!$C$61:$Q$114, COLUMNS('AM23.Param'!$C$60:$K$60), FALSE), "N/A")</f>
        <v>N/A</v>
      </c>
      <c r="S381" s="344" t="str">
        <f t="shared" si="164"/>
        <v>N/A</v>
      </c>
      <c r="T381" s="366">
        <f t="shared" si="153"/>
        <v>0</v>
      </c>
      <c r="U381" s="360" t="str">
        <f>IFERROR( VLOOKUP($D381, 'AM23.Param'!$C$61:$Q$114, COLUMNS('AM23.Param'!$C$60:$L$60), FALSE), "N/A")</f>
        <v>N/A</v>
      </c>
      <c r="V381" s="344" t="str">
        <f t="shared" si="165"/>
        <v>N/A</v>
      </c>
      <c r="W381" s="361" t="str">
        <f t="shared" si="154"/>
        <v>N/A</v>
      </c>
      <c r="X381" s="356" t="str">
        <f>IFERROR( VLOOKUP($D381, 'AM23.Param'!$C$61:$Q$114, COLUMNS('AM23.Param'!$C$60:$M$60), FALSE), "N/A")</f>
        <v>N/A</v>
      </c>
      <c r="Y381" s="344" t="str">
        <f t="shared" si="166"/>
        <v>N/A</v>
      </c>
      <c r="Z381" s="366">
        <f t="shared" si="155"/>
        <v>0</v>
      </c>
      <c r="AA381" s="360" t="str">
        <f>IFERROR( VLOOKUP($D381, 'AM23.Param'!$C$61:$Q$114, COLUMNS('AM23.Param'!$C$60:$N$60), FALSE), "N/A")</f>
        <v>N/A</v>
      </c>
      <c r="AB381" s="344" t="str">
        <f t="shared" si="167"/>
        <v>N/A</v>
      </c>
      <c r="AC381" s="366" t="str">
        <f t="shared" si="156"/>
        <v>N/A</v>
      </c>
      <c r="AD381" s="360" t="str">
        <f>IFERROR( VLOOKUP($D381, 'AM23.Param'!$C$61:$Q$114, COLUMNS('AM23.Param'!$C$60:$O$60), FALSE), "N/A")</f>
        <v>N/A</v>
      </c>
      <c r="AE381" s="344" t="str">
        <f t="shared" si="168"/>
        <v>N/A</v>
      </c>
      <c r="AF381" s="361" t="str">
        <f t="shared" si="157"/>
        <v>N/A</v>
      </c>
      <c r="AG381" s="356" t="str">
        <f>IFERROR( VLOOKUP($D381, 'AM23.Param'!$C$61:$Q$114, COLUMNS('AM23.Param'!$C$60:$P$60), FALSE), "N/A")</f>
        <v>N/A</v>
      </c>
      <c r="AH381" s="344" t="str">
        <f t="shared" si="169"/>
        <v>N/A</v>
      </c>
      <c r="AI381" s="361" t="str">
        <f t="shared" si="158"/>
        <v>N/A</v>
      </c>
    </row>
    <row r="382" spans="1:35" x14ac:dyDescent="0.2">
      <c r="A382" s="241">
        <f t="shared" si="159"/>
        <v>305</v>
      </c>
      <c r="B382" s="345">
        <f>'AM23.Entity Input'!D322</f>
        <v>0</v>
      </c>
      <c r="C382" s="343">
        <f>'AM23.Entity Input'!F322</f>
        <v>0</v>
      </c>
      <c r="D382" s="343">
        <f>'AM23.Entity Input'!G322</f>
        <v>0</v>
      </c>
      <c r="E382" s="343">
        <f>'AM23.Entity Input'!P322</f>
        <v>0</v>
      </c>
      <c r="F382" s="343">
        <f>'AM23.Entity Input'!AD322</f>
        <v>0</v>
      </c>
      <c r="G382" s="343">
        <f>'AM23.Entity Input'!AN322</f>
        <v>0</v>
      </c>
      <c r="H382" s="353" t="str">
        <f>IFERROR( VLOOKUP($D382, 'AM23.Param'!$C$61:$Q$114, COLUMNS('AM23.Param'!$C$60:$G$60), FALSE), "N/A")</f>
        <v>N/A</v>
      </c>
      <c r="I382" s="360" t="str">
        <f>IFERROR( VLOOKUP($D382, 'AM23.Param'!$C$61:$Q$114, COLUMNS('AM23.Param'!$C$60:$H$60), FALSE), "N/A")</f>
        <v>N/A</v>
      </c>
      <c r="J382" s="344" t="str">
        <f t="shared" si="160"/>
        <v>N/A</v>
      </c>
      <c r="K382" s="361" t="str">
        <f t="shared" si="161"/>
        <v>N/A</v>
      </c>
      <c r="L382" s="356" t="str">
        <f>IFERROR( VLOOKUP($D382, 'AM23.Param'!$C$61:$Q$114, COLUMNS('AM23.Param'!$C$60:$I$60), FALSE), "N/A")</f>
        <v>N/A</v>
      </c>
      <c r="M382" s="344" t="str">
        <f t="shared" si="162"/>
        <v>N/A</v>
      </c>
      <c r="N382" s="366" t="str">
        <f t="shared" si="151"/>
        <v>N/A</v>
      </c>
      <c r="O382" s="360" t="str">
        <f>IFERROR( VLOOKUP($D382, 'AM23.Param'!$C$61:$Q$114, COLUMNS('AM23.Param'!$C$60:$J$60), FALSE), "N/A")</f>
        <v>N/A</v>
      </c>
      <c r="P382" s="344" t="str">
        <f t="shared" si="163"/>
        <v>N/A</v>
      </c>
      <c r="Q382" s="361" t="str">
        <f t="shared" si="152"/>
        <v>N/A</v>
      </c>
      <c r="R382" s="356" t="str">
        <f>IFERROR( VLOOKUP($D382, 'AM23.Param'!$C$61:$Q$114, COLUMNS('AM23.Param'!$C$60:$K$60), FALSE), "N/A")</f>
        <v>N/A</v>
      </c>
      <c r="S382" s="344" t="str">
        <f t="shared" si="164"/>
        <v>N/A</v>
      </c>
      <c r="T382" s="366">
        <f t="shared" si="153"/>
        <v>0</v>
      </c>
      <c r="U382" s="360" t="str">
        <f>IFERROR( VLOOKUP($D382, 'AM23.Param'!$C$61:$Q$114, COLUMNS('AM23.Param'!$C$60:$L$60), FALSE), "N/A")</f>
        <v>N/A</v>
      </c>
      <c r="V382" s="344" t="str">
        <f t="shared" si="165"/>
        <v>N/A</v>
      </c>
      <c r="W382" s="361" t="str">
        <f t="shared" si="154"/>
        <v>N/A</v>
      </c>
      <c r="X382" s="356" t="str">
        <f>IFERROR( VLOOKUP($D382, 'AM23.Param'!$C$61:$Q$114, COLUMNS('AM23.Param'!$C$60:$M$60), FALSE), "N/A")</f>
        <v>N/A</v>
      </c>
      <c r="Y382" s="344" t="str">
        <f t="shared" si="166"/>
        <v>N/A</v>
      </c>
      <c r="Z382" s="366">
        <f t="shared" si="155"/>
        <v>0</v>
      </c>
      <c r="AA382" s="360" t="str">
        <f>IFERROR( VLOOKUP($D382, 'AM23.Param'!$C$61:$Q$114, COLUMNS('AM23.Param'!$C$60:$N$60), FALSE), "N/A")</f>
        <v>N/A</v>
      </c>
      <c r="AB382" s="344" t="str">
        <f t="shared" si="167"/>
        <v>N/A</v>
      </c>
      <c r="AC382" s="366" t="str">
        <f t="shared" si="156"/>
        <v>N/A</v>
      </c>
      <c r="AD382" s="360" t="str">
        <f>IFERROR( VLOOKUP($D382, 'AM23.Param'!$C$61:$Q$114, COLUMNS('AM23.Param'!$C$60:$O$60), FALSE), "N/A")</f>
        <v>N/A</v>
      </c>
      <c r="AE382" s="344" t="str">
        <f t="shared" si="168"/>
        <v>N/A</v>
      </c>
      <c r="AF382" s="361" t="str">
        <f t="shared" si="157"/>
        <v>N/A</v>
      </c>
      <c r="AG382" s="356" t="str">
        <f>IFERROR( VLOOKUP($D382, 'AM23.Param'!$C$61:$Q$114, COLUMNS('AM23.Param'!$C$60:$P$60), FALSE), "N/A")</f>
        <v>N/A</v>
      </c>
      <c r="AH382" s="344" t="str">
        <f t="shared" si="169"/>
        <v>N/A</v>
      </c>
      <c r="AI382" s="361" t="str">
        <f t="shared" si="158"/>
        <v>N/A</v>
      </c>
    </row>
    <row r="383" spans="1:35" x14ac:dyDescent="0.2">
      <c r="A383" s="241">
        <f t="shared" si="159"/>
        <v>306</v>
      </c>
      <c r="B383" s="345">
        <f>'AM23.Entity Input'!D323</f>
        <v>0</v>
      </c>
      <c r="C383" s="343">
        <f>'AM23.Entity Input'!F323</f>
        <v>0</v>
      </c>
      <c r="D383" s="343">
        <f>'AM23.Entity Input'!G323</f>
        <v>0</v>
      </c>
      <c r="E383" s="343">
        <f>'AM23.Entity Input'!P323</f>
        <v>0</v>
      </c>
      <c r="F383" s="343">
        <f>'AM23.Entity Input'!AD323</f>
        <v>0</v>
      </c>
      <c r="G383" s="343">
        <f>'AM23.Entity Input'!AN323</f>
        <v>0</v>
      </c>
      <c r="H383" s="353" t="str">
        <f>IFERROR( VLOOKUP($D383, 'AM23.Param'!$C$61:$Q$114, COLUMNS('AM23.Param'!$C$60:$G$60), FALSE), "N/A")</f>
        <v>N/A</v>
      </c>
      <c r="I383" s="360" t="str">
        <f>IFERROR( VLOOKUP($D383, 'AM23.Param'!$C$61:$Q$114, COLUMNS('AM23.Param'!$C$60:$H$60), FALSE), "N/A")</f>
        <v>N/A</v>
      </c>
      <c r="J383" s="344" t="str">
        <f t="shared" si="160"/>
        <v>N/A</v>
      </c>
      <c r="K383" s="361" t="str">
        <f t="shared" si="161"/>
        <v>N/A</v>
      </c>
      <c r="L383" s="356" t="str">
        <f>IFERROR( VLOOKUP($D383, 'AM23.Param'!$C$61:$Q$114, COLUMNS('AM23.Param'!$C$60:$I$60), FALSE), "N/A")</f>
        <v>N/A</v>
      </c>
      <c r="M383" s="344" t="str">
        <f t="shared" si="162"/>
        <v>N/A</v>
      </c>
      <c r="N383" s="366" t="str">
        <f t="shared" si="151"/>
        <v>N/A</v>
      </c>
      <c r="O383" s="360" t="str">
        <f>IFERROR( VLOOKUP($D383, 'AM23.Param'!$C$61:$Q$114, COLUMNS('AM23.Param'!$C$60:$J$60), FALSE), "N/A")</f>
        <v>N/A</v>
      </c>
      <c r="P383" s="344" t="str">
        <f t="shared" si="163"/>
        <v>N/A</v>
      </c>
      <c r="Q383" s="361" t="str">
        <f t="shared" si="152"/>
        <v>N/A</v>
      </c>
      <c r="R383" s="356" t="str">
        <f>IFERROR( VLOOKUP($D383, 'AM23.Param'!$C$61:$Q$114, COLUMNS('AM23.Param'!$C$60:$K$60), FALSE), "N/A")</f>
        <v>N/A</v>
      </c>
      <c r="S383" s="344" t="str">
        <f t="shared" si="164"/>
        <v>N/A</v>
      </c>
      <c r="T383" s="366">
        <f t="shared" si="153"/>
        <v>0</v>
      </c>
      <c r="U383" s="360" t="str">
        <f>IFERROR( VLOOKUP($D383, 'AM23.Param'!$C$61:$Q$114, COLUMNS('AM23.Param'!$C$60:$L$60), FALSE), "N/A")</f>
        <v>N/A</v>
      </c>
      <c r="V383" s="344" t="str">
        <f t="shared" si="165"/>
        <v>N/A</v>
      </c>
      <c r="W383" s="361" t="str">
        <f t="shared" si="154"/>
        <v>N/A</v>
      </c>
      <c r="X383" s="356" t="str">
        <f>IFERROR( VLOOKUP($D383, 'AM23.Param'!$C$61:$Q$114, COLUMNS('AM23.Param'!$C$60:$M$60), FALSE), "N/A")</f>
        <v>N/A</v>
      </c>
      <c r="Y383" s="344" t="str">
        <f t="shared" si="166"/>
        <v>N/A</v>
      </c>
      <c r="Z383" s="366">
        <f t="shared" si="155"/>
        <v>0</v>
      </c>
      <c r="AA383" s="360" t="str">
        <f>IFERROR( VLOOKUP($D383, 'AM23.Param'!$C$61:$Q$114, COLUMNS('AM23.Param'!$C$60:$N$60), FALSE), "N/A")</f>
        <v>N/A</v>
      </c>
      <c r="AB383" s="344" t="str">
        <f t="shared" si="167"/>
        <v>N/A</v>
      </c>
      <c r="AC383" s="366" t="str">
        <f t="shared" si="156"/>
        <v>N/A</v>
      </c>
      <c r="AD383" s="360" t="str">
        <f>IFERROR( VLOOKUP($D383, 'AM23.Param'!$C$61:$Q$114, COLUMNS('AM23.Param'!$C$60:$O$60), FALSE), "N/A")</f>
        <v>N/A</v>
      </c>
      <c r="AE383" s="344" t="str">
        <f t="shared" si="168"/>
        <v>N/A</v>
      </c>
      <c r="AF383" s="361" t="str">
        <f t="shared" si="157"/>
        <v>N/A</v>
      </c>
      <c r="AG383" s="356" t="str">
        <f>IFERROR( VLOOKUP($D383, 'AM23.Param'!$C$61:$Q$114, COLUMNS('AM23.Param'!$C$60:$P$60), FALSE), "N/A")</f>
        <v>N/A</v>
      </c>
      <c r="AH383" s="344" t="str">
        <f t="shared" si="169"/>
        <v>N/A</v>
      </c>
      <c r="AI383" s="361" t="str">
        <f t="shared" si="158"/>
        <v>N/A</v>
      </c>
    </row>
    <row r="384" spans="1:35" x14ac:dyDescent="0.2">
      <c r="A384" s="241">
        <f t="shared" si="159"/>
        <v>307</v>
      </c>
      <c r="B384" s="345">
        <f>'AM23.Entity Input'!D324</f>
        <v>0</v>
      </c>
      <c r="C384" s="343">
        <f>'AM23.Entity Input'!F324</f>
        <v>0</v>
      </c>
      <c r="D384" s="343">
        <f>'AM23.Entity Input'!G324</f>
        <v>0</v>
      </c>
      <c r="E384" s="343">
        <f>'AM23.Entity Input'!P324</f>
        <v>0</v>
      </c>
      <c r="F384" s="343">
        <f>'AM23.Entity Input'!AD324</f>
        <v>0</v>
      </c>
      <c r="G384" s="343">
        <f>'AM23.Entity Input'!AN324</f>
        <v>0</v>
      </c>
      <c r="H384" s="353" t="str">
        <f>IFERROR( VLOOKUP($D384, 'AM23.Param'!$C$61:$Q$114, COLUMNS('AM23.Param'!$C$60:$G$60), FALSE), "N/A")</f>
        <v>N/A</v>
      </c>
      <c r="I384" s="360" t="str">
        <f>IFERROR( VLOOKUP($D384, 'AM23.Param'!$C$61:$Q$114, COLUMNS('AM23.Param'!$C$60:$H$60), FALSE), "N/A")</f>
        <v>N/A</v>
      </c>
      <c r="J384" s="344" t="str">
        <f t="shared" si="160"/>
        <v>N/A</v>
      </c>
      <c r="K384" s="361" t="str">
        <f t="shared" si="161"/>
        <v>N/A</v>
      </c>
      <c r="L384" s="356" t="str">
        <f>IFERROR( VLOOKUP($D384, 'AM23.Param'!$C$61:$Q$114, COLUMNS('AM23.Param'!$C$60:$I$60), FALSE), "N/A")</f>
        <v>N/A</v>
      </c>
      <c r="M384" s="344" t="str">
        <f t="shared" si="162"/>
        <v>N/A</v>
      </c>
      <c r="N384" s="366" t="str">
        <f t="shared" si="151"/>
        <v>N/A</v>
      </c>
      <c r="O384" s="360" t="str">
        <f>IFERROR( VLOOKUP($D384, 'AM23.Param'!$C$61:$Q$114, COLUMNS('AM23.Param'!$C$60:$J$60), FALSE), "N/A")</f>
        <v>N/A</v>
      </c>
      <c r="P384" s="344" t="str">
        <f t="shared" si="163"/>
        <v>N/A</v>
      </c>
      <c r="Q384" s="361" t="str">
        <f t="shared" si="152"/>
        <v>N/A</v>
      </c>
      <c r="R384" s="356" t="str">
        <f>IFERROR( VLOOKUP($D384, 'AM23.Param'!$C$61:$Q$114, COLUMNS('AM23.Param'!$C$60:$K$60), FALSE), "N/A")</f>
        <v>N/A</v>
      </c>
      <c r="S384" s="344" t="str">
        <f t="shared" si="164"/>
        <v>N/A</v>
      </c>
      <c r="T384" s="366">
        <f t="shared" si="153"/>
        <v>0</v>
      </c>
      <c r="U384" s="360" t="str">
        <f>IFERROR( VLOOKUP($D384, 'AM23.Param'!$C$61:$Q$114, COLUMNS('AM23.Param'!$C$60:$L$60), FALSE), "N/A")</f>
        <v>N/A</v>
      </c>
      <c r="V384" s="344" t="str">
        <f t="shared" si="165"/>
        <v>N/A</v>
      </c>
      <c r="W384" s="361" t="str">
        <f t="shared" si="154"/>
        <v>N/A</v>
      </c>
      <c r="X384" s="356" t="str">
        <f>IFERROR( VLOOKUP($D384, 'AM23.Param'!$C$61:$Q$114, COLUMNS('AM23.Param'!$C$60:$M$60), FALSE), "N/A")</f>
        <v>N/A</v>
      </c>
      <c r="Y384" s="344" t="str">
        <f t="shared" si="166"/>
        <v>N/A</v>
      </c>
      <c r="Z384" s="366">
        <f t="shared" si="155"/>
        <v>0</v>
      </c>
      <c r="AA384" s="360" t="str">
        <f>IFERROR( VLOOKUP($D384, 'AM23.Param'!$C$61:$Q$114, COLUMNS('AM23.Param'!$C$60:$N$60), FALSE), "N/A")</f>
        <v>N/A</v>
      </c>
      <c r="AB384" s="344" t="str">
        <f t="shared" si="167"/>
        <v>N/A</v>
      </c>
      <c r="AC384" s="366" t="str">
        <f t="shared" si="156"/>
        <v>N/A</v>
      </c>
      <c r="AD384" s="360" t="str">
        <f>IFERROR( VLOOKUP($D384, 'AM23.Param'!$C$61:$Q$114, COLUMNS('AM23.Param'!$C$60:$O$60), FALSE), "N/A")</f>
        <v>N/A</v>
      </c>
      <c r="AE384" s="344" t="str">
        <f t="shared" si="168"/>
        <v>N/A</v>
      </c>
      <c r="AF384" s="361" t="str">
        <f t="shared" si="157"/>
        <v>N/A</v>
      </c>
      <c r="AG384" s="356" t="str">
        <f>IFERROR( VLOOKUP($D384, 'AM23.Param'!$C$61:$Q$114, COLUMNS('AM23.Param'!$C$60:$P$60), FALSE), "N/A")</f>
        <v>N/A</v>
      </c>
      <c r="AH384" s="344" t="str">
        <f t="shared" si="169"/>
        <v>N/A</v>
      </c>
      <c r="AI384" s="361" t="str">
        <f t="shared" si="158"/>
        <v>N/A</v>
      </c>
    </row>
    <row r="385" spans="1:35" x14ac:dyDescent="0.2">
      <c r="A385" s="241">
        <f t="shared" si="159"/>
        <v>308</v>
      </c>
      <c r="B385" s="345">
        <f>'AM23.Entity Input'!D325</f>
        <v>0</v>
      </c>
      <c r="C385" s="343">
        <f>'AM23.Entity Input'!F325</f>
        <v>0</v>
      </c>
      <c r="D385" s="343">
        <f>'AM23.Entity Input'!G325</f>
        <v>0</v>
      </c>
      <c r="E385" s="343">
        <f>'AM23.Entity Input'!P325</f>
        <v>0</v>
      </c>
      <c r="F385" s="343">
        <f>'AM23.Entity Input'!AD325</f>
        <v>0</v>
      </c>
      <c r="G385" s="343">
        <f>'AM23.Entity Input'!AN325</f>
        <v>0</v>
      </c>
      <c r="H385" s="353" t="str">
        <f>IFERROR( VLOOKUP($D385, 'AM23.Param'!$C$61:$Q$114, COLUMNS('AM23.Param'!$C$60:$G$60), FALSE), "N/A")</f>
        <v>N/A</v>
      </c>
      <c r="I385" s="360" t="str">
        <f>IFERROR( VLOOKUP($D385, 'AM23.Param'!$C$61:$Q$114, COLUMNS('AM23.Param'!$C$60:$H$60), FALSE), "N/A")</f>
        <v>N/A</v>
      </c>
      <c r="J385" s="344" t="str">
        <f t="shared" si="160"/>
        <v>N/A</v>
      </c>
      <c r="K385" s="361" t="str">
        <f t="shared" si="161"/>
        <v>N/A</v>
      </c>
      <c r="L385" s="356" t="str">
        <f>IFERROR( VLOOKUP($D385, 'AM23.Param'!$C$61:$Q$114, COLUMNS('AM23.Param'!$C$60:$I$60), FALSE), "N/A")</f>
        <v>N/A</v>
      </c>
      <c r="M385" s="344" t="str">
        <f t="shared" si="162"/>
        <v>N/A</v>
      </c>
      <c r="N385" s="366" t="str">
        <f t="shared" si="151"/>
        <v>N/A</v>
      </c>
      <c r="O385" s="360" t="str">
        <f>IFERROR( VLOOKUP($D385, 'AM23.Param'!$C$61:$Q$114, COLUMNS('AM23.Param'!$C$60:$J$60), FALSE), "N/A")</f>
        <v>N/A</v>
      </c>
      <c r="P385" s="344" t="str">
        <f t="shared" si="163"/>
        <v>N/A</v>
      </c>
      <c r="Q385" s="361" t="str">
        <f t="shared" si="152"/>
        <v>N/A</v>
      </c>
      <c r="R385" s="356" t="str">
        <f>IFERROR( VLOOKUP($D385, 'AM23.Param'!$C$61:$Q$114, COLUMNS('AM23.Param'!$C$60:$K$60), FALSE), "N/A")</f>
        <v>N/A</v>
      </c>
      <c r="S385" s="344" t="str">
        <f t="shared" si="164"/>
        <v>N/A</v>
      </c>
      <c r="T385" s="366">
        <f t="shared" si="153"/>
        <v>0</v>
      </c>
      <c r="U385" s="360" t="str">
        <f>IFERROR( VLOOKUP($D385, 'AM23.Param'!$C$61:$Q$114, COLUMNS('AM23.Param'!$C$60:$L$60), FALSE), "N/A")</f>
        <v>N/A</v>
      </c>
      <c r="V385" s="344" t="str">
        <f t="shared" si="165"/>
        <v>N/A</v>
      </c>
      <c r="W385" s="361" t="str">
        <f t="shared" si="154"/>
        <v>N/A</v>
      </c>
      <c r="X385" s="356" t="str">
        <f>IFERROR( VLOOKUP($D385, 'AM23.Param'!$C$61:$Q$114, COLUMNS('AM23.Param'!$C$60:$M$60), FALSE), "N/A")</f>
        <v>N/A</v>
      </c>
      <c r="Y385" s="344" t="str">
        <f t="shared" si="166"/>
        <v>N/A</v>
      </c>
      <c r="Z385" s="366">
        <f t="shared" si="155"/>
        <v>0</v>
      </c>
      <c r="AA385" s="360" t="str">
        <f>IFERROR( VLOOKUP($D385, 'AM23.Param'!$C$61:$Q$114, COLUMNS('AM23.Param'!$C$60:$N$60), FALSE), "N/A")</f>
        <v>N/A</v>
      </c>
      <c r="AB385" s="344" t="str">
        <f t="shared" si="167"/>
        <v>N/A</v>
      </c>
      <c r="AC385" s="366" t="str">
        <f t="shared" si="156"/>
        <v>N/A</v>
      </c>
      <c r="AD385" s="360" t="str">
        <f>IFERROR( VLOOKUP($D385, 'AM23.Param'!$C$61:$Q$114, COLUMNS('AM23.Param'!$C$60:$O$60), FALSE), "N/A")</f>
        <v>N/A</v>
      </c>
      <c r="AE385" s="344" t="str">
        <f t="shared" si="168"/>
        <v>N/A</v>
      </c>
      <c r="AF385" s="361" t="str">
        <f t="shared" si="157"/>
        <v>N/A</v>
      </c>
      <c r="AG385" s="356" t="str">
        <f>IFERROR( VLOOKUP($D385, 'AM23.Param'!$C$61:$Q$114, COLUMNS('AM23.Param'!$C$60:$P$60), FALSE), "N/A")</f>
        <v>N/A</v>
      </c>
      <c r="AH385" s="344" t="str">
        <f t="shared" si="169"/>
        <v>N/A</v>
      </c>
      <c r="AI385" s="361" t="str">
        <f t="shared" si="158"/>
        <v>N/A</v>
      </c>
    </row>
    <row r="386" spans="1:35" x14ac:dyDescent="0.2">
      <c r="A386" s="241">
        <f t="shared" si="159"/>
        <v>309</v>
      </c>
      <c r="B386" s="345">
        <f>'AM23.Entity Input'!D326</f>
        <v>0</v>
      </c>
      <c r="C386" s="343">
        <f>'AM23.Entity Input'!F326</f>
        <v>0</v>
      </c>
      <c r="D386" s="343">
        <f>'AM23.Entity Input'!G326</f>
        <v>0</v>
      </c>
      <c r="E386" s="343">
        <f>'AM23.Entity Input'!P326</f>
        <v>0</v>
      </c>
      <c r="F386" s="343">
        <f>'AM23.Entity Input'!AD326</f>
        <v>0</v>
      </c>
      <c r="G386" s="343">
        <f>'AM23.Entity Input'!AN326</f>
        <v>0</v>
      </c>
      <c r="H386" s="353" t="str">
        <f>IFERROR( VLOOKUP($D386, 'AM23.Param'!$C$61:$Q$114, COLUMNS('AM23.Param'!$C$60:$G$60), FALSE), "N/A")</f>
        <v>N/A</v>
      </c>
      <c r="I386" s="360" t="str">
        <f>IFERROR( VLOOKUP($D386, 'AM23.Param'!$C$61:$Q$114, COLUMNS('AM23.Param'!$C$60:$H$60), FALSE), "N/A")</f>
        <v>N/A</v>
      </c>
      <c r="J386" s="344" t="str">
        <f t="shared" si="160"/>
        <v>N/A</v>
      </c>
      <c r="K386" s="361" t="str">
        <f t="shared" si="161"/>
        <v>N/A</v>
      </c>
      <c r="L386" s="356" t="str">
        <f>IFERROR( VLOOKUP($D386, 'AM23.Param'!$C$61:$Q$114, COLUMNS('AM23.Param'!$C$60:$I$60), FALSE), "N/A")</f>
        <v>N/A</v>
      </c>
      <c r="M386" s="344" t="str">
        <f t="shared" si="162"/>
        <v>N/A</v>
      </c>
      <c r="N386" s="366" t="str">
        <f t="shared" si="151"/>
        <v>N/A</v>
      </c>
      <c r="O386" s="360" t="str">
        <f>IFERROR( VLOOKUP($D386, 'AM23.Param'!$C$61:$Q$114, COLUMNS('AM23.Param'!$C$60:$J$60), FALSE), "N/A")</f>
        <v>N/A</v>
      </c>
      <c r="P386" s="344" t="str">
        <f t="shared" si="163"/>
        <v>N/A</v>
      </c>
      <c r="Q386" s="361" t="str">
        <f t="shared" si="152"/>
        <v>N/A</v>
      </c>
      <c r="R386" s="356" t="str">
        <f>IFERROR( VLOOKUP($D386, 'AM23.Param'!$C$61:$Q$114, COLUMNS('AM23.Param'!$C$60:$K$60), FALSE), "N/A")</f>
        <v>N/A</v>
      </c>
      <c r="S386" s="344" t="str">
        <f t="shared" si="164"/>
        <v>N/A</v>
      </c>
      <c r="T386" s="366">
        <f t="shared" si="153"/>
        <v>0</v>
      </c>
      <c r="U386" s="360" t="str">
        <f>IFERROR( VLOOKUP($D386, 'AM23.Param'!$C$61:$Q$114, COLUMNS('AM23.Param'!$C$60:$L$60), FALSE), "N/A")</f>
        <v>N/A</v>
      </c>
      <c r="V386" s="344" t="str">
        <f t="shared" si="165"/>
        <v>N/A</v>
      </c>
      <c r="W386" s="361" t="str">
        <f t="shared" si="154"/>
        <v>N/A</v>
      </c>
      <c r="X386" s="356" t="str">
        <f>IFERROR( VLOOKUP($D386, 'AM23.Param'!$C$61:$Q$114, COLUMNS('AM23.Param'!$C$60:$M$60), FALSE), "N/A")</f>
        <v>N/A</v>
      </c>
      <c r="Y386" s="344" t="str">
        <f t="shared" si="166"/>
        <v>N/A</v>
      </c>
      <c r="Z386" s="366">
        <f t="shared" si="155"/>
        <v>0</v>
      </c>
      <c r="AA386" s="360" t="str">
        <f>IFERROR( VLOOKUP($D386, 'AM23.Param'!$C$61:$Q$114, COLUMNS('AM23.Param'!$C$60:$N$60), FALSE), "N/A")</f>
        <v>N/A</v>
      </c>
      <c r="AB386" s="344" t="str">
        <f t="shared" si="167"/>
        <v>N/A</v>
      </c>
      <c r="AC386" s="366" t="str">
        <f t="shared" si="156"/>
        <v>N/A</v>
      </c>
      <c r="AD386" s="360" t="str">
        <f>IFERROR( VLOOKUP($D386, 'AM23.Param'!$C$61:$Q$114, COLUMNS('AM23.Param'!$C$60:$O$60), FALSE), "N/A")</f>
        <v>N/A</v>
      </c>
      <c r="AE386" s="344" t="str">
        <f t="shared" si="168"/>
        <v>N/A</v>
      </c>
      <c r="AF386" s="361" t="str">
        <f t="shared" si="157"/>
        <v>N/A</v>
      </c>
      <c r="AG386" s="356" t="str">
        <f>IFERROR( VLOOKUP($D386, 'AM23.Param'!$C$61:$Q$114, COLUMNS('AM23.Param'!$C$60:$P$60), FALSE), "N/A")</f>
        <v>N/A</v>
      </c>
      <c r="AH386" s="344" t="str">
        <f t="shared" si="169"/>
        <v>N/A</v>
      </c>
      <c r="AI386" s="361" t="str">
        <f t="shared" si="158"/>
        <v>N/A</v>
      </c>
    </row>
    <row r="387" spans="1:35" x14ac:dyDescent="0.2">
      <c r="A387" s="241">
        <f t="shared" si="159"/>
        <v>310</v>
      </c>
      <c r="B387" s="345">
        <f>'AM23.Entity Input'!D327</f>
        <v>0</v>
      </c>
      <c r="C387" s="343">
        <f>'AM23.Entity Input'!F327</f>
        <v>0</v>
      </c>
      <c r="D387" s="343">
        <f>'AM23.Entity Input'!G327</f>
        <v>0</v>
      </c>
      <c r="E387" s="343">
        <f>'AM23.Entity Input'!P327</f>
        <v>0</v>
      </c>
      <c r="F387" s="343">
        <f>'AM23.Entity Input'!AD327</f>
        <v>0</v>
      </c>
      <c r="G387" s="343">
        <f>'AM23.Entity Input'!AN327</f>
        <v>0</v>
      </c>
      <c r="H387" s="353" t="str">
        <f>IFERROR( VLOOKUP($D387, 'AM23.Param'!$C$61:$Q$114, COLUMNS('AM23.Param'!$C$60:$G$60), FALSE), "N/A")</f>
        <v>N/A</v>
      </c>
      <c r="I387" s="360" t="str">
        <f>IFERROR( VLOOKUP($D387, 'AM23.Param'!$C$61:$Q$114, COLUMNS('AM23.Param'!$C$60:$H$60), FALSE), "N/A")</f>
        <v>N/A</v>
      </c>
      <c r="J387" s="344" t="str">
        <f t="shared" si="160"/>
        <v>N/A</v>
      </c>
      <c r="K387" s="361" t="str">
        <f t="shared" si="161"/>
        <v>N/A</v>
      </c>
      <c r="L387" s="356" t="str">
        <f>IFERROR( VLOOKUP($D387, 'AM23.Param'!$C$61:$Q$114, COLUMNS('AM23.Param'!$C$60:$I$60), FALSE), "N/A")</f>
        <v>N/A</v>
      </c>
      <c r="M387" s="344" t="str">
        <f t="shared" si="162"/>
        <v>N/A</v>
      </c>
      <c r="N387" s="366" t="str">
        <f t="shared" si="151"/>
        <v>N/A</v>
      </c>
      <c r="O387" s="360" t="str">
        <f>IFERROR( VLOOKUP($D387, 'AM23.Param'!$C$61:$Q$114, COLUMNS('AM23.Param'!$C$60:$J$60), FALSE), "N/A")</f>
        <v>N/A</v>
      </c>
      <c r="P387" s="344" t="str">
        <f t="shared" si="163"/>
        <v>N/A</v>
      </c>
      <c r="Q387" s="361" t="str">
        <f t="shared" si="152"/>
        <v>N/A</v>
      </c>
      <c r="R387" s="356" t="str">
        <f>IFERROR( VLOOKUP($D387, 'AM23.Param'!$C$61:$Q$114, COLUMNS('AM23.Param'!$C$60:$K$60), FALSE), "N/A")</f>
        <v>N/A</v>
      </c>
      <c r="S387" s="344" t="str">
        <f t="shared" si="164"/>
        <v>N/A</v>
      </c>
      <c r="T387" s="366">
        <f t="shared" si="153"/>
        <v>0</v>
      </c>
      <c r="U387" s="360" t="str">
        <f>IFERROR( VLOOKUP($D387, 'AM23.Param'!$C$61:$Q$114, COLUMNS('AM23.Param'!$C$60:$L$60), FALSE), "N/A")</f>
        <v>N/A</v>
      </c>
      <c r="V387" s="344" t="str">
        <f t="shared" si="165"/>
        <v>N/A</v>
      </c>
      <c r="W387" s="361" t="str">
        <f t="shared" si="154"/>
        <v>N/A</v>
      </c>
      <c r="X387" s="356" t="str">
        <f>IFERROR( VLOOKUP($D387, 'AM23.Param'!$C$61:$Q$114, COLUMNS('AM23.Param'!$C$60:$M$60), FALSE), "N/A")</f>
        <v>N/A</v>
      </c>
      <c r="Y387" s="344" t="str">
        <f t="shared" si="166"/>
        <v>N/A</v>
      </c>
      <c r="Z387" s="366">
        <f t="shared" si="155"/>
        <v>0</v>
      </c>
      <c r="AA387" s="360" t="str">
        <f>IFERROR( VLOOKUP($D387, 'AM23.Param'!$C$61:$Q$114, COLUMNS('AM23.Param'!$C$60:$N$60), FALSE), "N/A")</f>
        <v>N/A</v>
      </c>
      <c r="AB387" s="344" t="str">
        <f t="shared" si="167"/>
        <v>N/A</v>
      </c>
      <c r="AC387" s="366" t="str">
        <f t="shared" si="156"/>
        <v>N/A</v>
      </c>
      <c r="AD387" s="360" t="str">
        <f>IFERROR( VLOOKUP($D387, 'AM23.Param'!$C$61:$Q$114, COLUMNS('AM23.Param'!$C$60:$O$60), FALSE), "N/A")</f>
        <v>N/A</v>
      </c>
      <c r="AE387" s="344" t="str">
        <f t="shared" si="168"/>
        <v>N/A</v>
      </c>
      <c r="AF387" s="361" t="str">
        <f t="shared" si="157"/>
        <v>N/A</v>
      </c>
      <c r="AG387" s="356" t="str">
        <f>IFERROR( VLOOKUP($D387, 'AM23.Param'!$C$61:$Q$114, COLUMNS('AM23.Param'!$C$60:$P$60), FALSE), "N/A")</f>
        <v>N/A</v>
      </c>
      <c r="AH387" s="344" t="str">
        <f t="shared" si="169"/>
        <v>N/A</v>
      </c>
      <c r="AI387" s="361" t="str">
        <f t="shared" si="158"/>
        <v>N/A</v>
      </c>
    </row>
    <row r="388" spans="1:35" x14ac:dyDescent="0.2">
      <c r="A388" s="241">
        <f t="shared" si="159"/>
        <v>311</v>
      </c>
      <c r="B388" s="345">
        <f>'AM23.Entity Input'!D328</f>
        <v>0</v>
      </c>
      <c r="C388" s="343">
        <f>'AM23.Entity Input'!F328</f>
        <v>0</v>
      </c>
      <c r="D388" s="343">
        <f>'AM23.Entity Input'!G328</f>
        <v>0</v>
      </c>
      <c r="E388" s="343">
        <f>'AM23.Entity Input'!P328</f>
        <v>0</v>
      </c>
      <c r="F388" s="343">
        <f>'AM23.Entity Input'!AD328</f>
        <v>0</v>
      </c>
      <c r="G388" s="343">
        <f>'AM23.Entity Input'!AN328</f>
        <v>0</v>
      </c>
      <c r="H388" s="353" t="str">
        <f>IFERROR( VLOOKUP($D388, 'AM23.Param'!$C$61:$Q$114, COLUMNS('AM23.Param'!$C$60:$G$60), FALSE), "N/A")</f>
        <v>N/A</v>
      </c>
      <c r="I388" s="360" t="str">
        <f>IFERROR( VLOOKUP($D388, 'AM23.Param'!$C$61:$Q$114, COLUMNS('AM23.Param'!$C$60:$H$60), FALSE), "N/A")</f>
        <v>N/A</v>
      </c>
      <c r="J388" s="344" t="str">
        <f t="shared" si="160"/>
        <v>N/A</v>
      </c>
      <c r="K388" s="361" t="str">
        <f t="shared" si="161"/>
        <v>N/A</v>
      </c>
      <c r="L388" s="356" t="str">
        <f>IFERROR( VLOOKUP($D388, 'AM23.Param'!$C$61:$Q$114, COLUMNS('AM23.Param'!$C$60:$I$60), FALSE), "N/A")</f>
        <v>N/A</v>
      </c>
      <c r="M388" s="344" t="str">
        <f t="shared" si="162"/>
        <v>N/A</v>
      </c>
      <c r="N388" s="366" t="str">
        <f t="shared" si="151"/>
        <v>N/A</v>
      </c>
      <c r="O388" s="360" t="str">
        <f>IFERROR( VLOOKUP($D388, 'AM23.Param'!$C$61:$Q$114, COLUMNS('AM23.Param'!$C$60:$J$60), FALSE), "N/A")</f>
        <v>N/A</v>
      </c>
      <c r="P388" s="344" t="str">
        <f t="shared" si="163"/>
        <v>N/A</v>
      </c>
      <c r="Q388" s="361" t="str">
        <f t="shared" si="152"/>
        <v>N/A</v>
      </c>
      <c r="R388" s="356" t="str">
        <f>IFERROR( VLOOKUP($D388, 'AM23.Param'!$C$61:$Q$114, COLUMNS('AM23.Param'!$C$60:$K$60), FALSE), "N/A")</f>
        <v>N/A</v>
      </c>
      <c r="S388" s="344" t="str">
        <f t="shared" si="164"/>
        <v>N/A</v>
      </c>
      <c r="T388" s="366">
        <f t="shared" si="153"/>
        <v>0</v>
      </c>
      <c r="U388" s="360" t="str">
        <f>IFERROR( VLOOKUP($D388, 'AM23.Param'!$C$61:$Q$114, COLUMNS('AM23.Param'!$C$60:$L$60), FALSE), "N/A")</f>
        <v>N/A</v>
      </c>
      <c r="V388" s="344" t="str">
        <f t="shared" si="165"/>
        <v>N/A</v>
      </c>
      <c r="W388" s="361" t="str">
        <f t="shared" si="154"/>
        <v>N/A</v>
      </c>
      <c r="X388" s="356" t="str">
        <f>IFERROR( VLOOKUP($D388, 'AM23.Param'!$C$61:$Q$114, COLUMNS('AM23.Param'!$C$60:$M$60), FALSE), "N/A")</f>
        <v>N/A</v>
      </c>
      <c r="Y388" s="344" t="str">
        <f t="shared" si="166"/>
        <v>N/A</v>
      </c>
      <c r="Z388" s="366">
        <f t="shared" si="155"/>
        <v>0</v>
      </c>
      <c r="AA388" s="360" t="str">
        <f>IFERROR( VLOOKUP($D388, 'AM23.Param'!$C$61:$Q$114, COLUMNS('AM23.Param'!$C$60:$N$60), FALSE), "N/A")</f>
        <v>N/A</v>
      </c>
      <c r="AB388" s="344" t="str">
        <f t="shared" si="167"/>
        <v>N/A</v>
      </c>
      <c r="AC388" s="366" t="str">
        <f t="shared" si="156"/>
        <v>N/A</v>
      </c>
      <c r="AD388" s="360" t="str">
        <f>IFERROR( VLOOKUP($D388, 'AM23.Param'!$C$61:$Q$114, COLUMNS('AM23.Param'!$C$60:$O$60), FALSE), "N/A")</f>
        <v>N/A</v>
      </c>
      <c r="AE388" s="344" t="str">
        <f t="shared" si="168"/>
        <v>N/A</v>
      </c>
      <c r="AF388" s="361" t="str">
        <f t="shared" si="157"/>
        <v>N/A</v>
      </c>
      <c r="AG388" s="356" t="str">
        <f>IFERROR( VLOOKUP($D388, 'AM23.Param'!$C$61:$Q$114, COLUMNS('AM23.Param'!$C$60:$P$60), FALSE), "N/A")</f>
        <v>N/A</v>
      </c>
      <c r="AH388" s="344" t="str">
        <f t="shared" si="169"/>
        <v>N/A</v>
      </c>
      <c r="AI388" s="361" t="str">
        <f t="shared" si="158"/>
        <v>N/A</v>
      </c>
    </row>
    <row r="389" spans="1:35" x14ac:dyDescent="0.2">
      <c r="A389" s="241">
        <f t="shared" si="159"/>
        <v>312</v>
      </c>
      <c r="B389" s="345">
        <f>'AM23.Entity Input'!D329</f>
        <v>0</v>
      </c>
      <c r="C389" s="343">
        <f>'AM23.Entity Input'!F329</f>
        <v>0</v>
      </c>
      <c r="D389" s="343">
        <f>'AM23.Entity Input'!G329</f>
        <v>0</v>
      </c>
      <c r="E389" s="343">
        <f>'AM23.Entity Input'!P329</f>
        <v>0</v>
      </c>
      <c r="F389" s="343">
        <f>'AM23.Entity Input'!AD329</f>
        <v>0</v>
      </c>
      <c r="G389" s="343">
        <f>'AM23.Entity Input'!AN329</f>
        <v>0</v>
      </c>
      <c r="H389" s="353" t="str">
        <f>IFERROR( VLOOKUP($D389, 'AM23.Param'!$C$61:$Q$114, COLUMNS('AM23.Param'!$C$60:$G$60), FALSE), "N/A")</f>
        <v>N/A</v>
      </c>
      <c r="I389" s="360" t="str">
        <f>IFERROR( VLOOKUP($D389, 'AM23.Param'!$C$61:$Q$114, COLUMNS('AM23.Param'!$C$60:$H$60), FALSE), "N/A")</f>
        <v>N/A</v>
      </c>
      <c r="J389" s="344" t="str">
        <f t="shared" si="160"/>
        <v>N/A</v>
      </c>
      <c r="K389" s="361" t="str">
        <f t="shared" si="161"/>
        <v>N/A</v>
      </c>
      <c r="L389" s="356" t="str">
        <f>IFERROR( VLOOKUP($D389, 'AM23.Param'!$C$61:$Q$114, COLUMNS('AM23.Param'!$C$60:$I$60), FALSE), "N/A")</f>
        <v>N/A</v>
      </c>
      <c r="M389" s="344" t="str">
        <f t="shared" si="162"/>
        <v>N/A</v>
      </c>
      <c r="N389" s="366" t="str">
        <f t="shared" si="151"/>
        <v>N/A</v>
      </c>
      <c r="O389" s="360" t="str">
        <f>IFERROR( VLOOKUP($D389, 'AM23.Param'!$C$61:$Q$114, COLUMNS('AM23.Param'!$C$60:$J$60), FALSE), "N/A")</f>
        <v>N/A</v>
      </c>
      <c r="P389" s="344" t="str">
        <f t="shared" si="163"/>
        <v>N/A</v>
      </c>
      <c r="Q389" s="361" t="str">
        <f t="shared" si="152"/>
        <v>N/A</v>
      </c>
      <c r="R389" s="356" t="str">
        <f>IFERROR( VLOOKUP($D389, 'AM23.Param'!$C$61:$Q$114, COLUMNS('AM23.Param'!$C$60:$K$60), FALSE), "N/A")</f>
        <v>N/A</v>
      </c>
      <c r="S389" s="344" t="str">
        <f t="shared" si="164"/>
        <v>N/A</v>
      </c>
      <c r="T389" s="366">
        <f t="shared" si="153"/>
        <v>0</v>
      </c>
      <c r="U389" s="360" t="str">
        <f>IFERROR( VLOOKUP($D389, 'AM23.Param'!$C$61:$Q$114, COLUMNS('AM23.Param'!$C$60:$L$60), FALSE), "N/A")</f>
        <v>N/A</v>
      </c>
      <c r="V389" s="344" t="str">
        <f t="shared" si="165"/>
        <v>N/A</v>
      </c>
      <c r="W389" s="361" t="str">
        <f t="shared" si="154"/>
        <v>N/A</v>
      </c>
      <c r="X389" s="356" t="str">
        <f>IFERROR( VLOOKUP($D389, 'AM23.Param'!$C$61:$Q$114, COLUMNS('AM23.Param'!$C$60:$M$60), FALSE), "N/A")</f>
        <v>N/A</v>
      </c>
      <c r="Y389" s="344" t="str">
        <f t="shared" si="166"/>
        <v>N/A</v>
      </c>
      <c r="Z389" s="366">
        <f t="shared" si="155"/>
        <v>0</v>
      </c>
      <c r="AA389" s="360" t="str">
        <f>IFERROR( VLOOKUP($D389, 'AM23.Param'!$C$61:$Q$114, COLUMNS('AM23.Param'!$C$60:$N$60), FALSE), "N/A")</f>
        <v>N/A</v>
      </c>
      <c r="AB389" s="344" t="str">
        <f t="shared" si="167"/>
        <v>N/A</v>
      </c>
      <c r="AC389" s="366" t="str">
        <f t="shared" si="156"/>
        <v>N/A</v>
      </c>
      <c r="AD389" s="360" t="str">
        <f>IFERROR( VLOOKUP($D389, 'AM23.Param'!$C$61:$Q$114, COLUMNS('AM23.Param'!$C$60:$O$60), FALSE), "N/A")</f>
        <v>N/A</v>
      </c>
      <c r="AE389" s="344" t="str">
        <f t="shared" si="168"/>
        <v>N/A</v>
      </c>
      <c r="AF389" s="361" t="str">
        <f t="shared" si="157"/>
        <v>N/A</v>
      </c>
      <c r="AG389" s="356" t="str">
        <f>IFERROR( VLOOKUP($D389, 'AM23.Param'!$C$61:$Q$114, COLUMNS('AM23.Param'!$C$60:$P$60), FALSE), "N/A")</f>
        <v>N/A</v>
      </c>
      <c r="AH389" s="344" t="str">
        <f t="shared" si="169"/>
        <v>N/A</v>
      </c>
      <c r="AI389" s="361" t="str">
        <f t="shared" si="158"/>
        <v>N/A</v>
      </c>
    </row>
    <row r="390" spans="1:35" x14ac:dyDescent="0.2">
      <c r="A390" s="241">
        <f t="shared" si="159"/>
        <v>313</v>
      </c>
      <c r="B390" s="345">
        <f>'AM23.Entity Input'!D330</f>
        <v>0</v>
      </c>
      <c r="C390" s="343">
        <f>'AM23.Entity Input'!F330</f>
        <v>0</v>
      </c>
      <c r="D390" s="343">
        <f>'AM23.Entity Input'!G330</f>
        <v>0</v>
      </c>
      <c r="E390" s="343">
        <f>'AM23.Entity Input'!P330</f>
        <v>0</v>
      </c>
      <c r="F390" s="343">
        <f>'AM23.Entity Input'!AD330</f>
        <v>0</v>
      </c>
      <c r="G390" s="343">
        <f>'AM23.Entity Input'!AN330</f>
        <v>0</v>
      </c>
      <c r="H390" s="353" t="str">
        <f>IFERROR( VLOOKUP($D390, 'AM23.Param'!$C$61:$Q$114, COLUMNS('AM23.Param'!$C$60:$G$60), FALSE), "N/A")</f>
        <v>N/A</v>
      </c>
      <c r="I390" s="360" t="str">
        <f>IFERROR( VLOOKUP($D390, 'AM23.Param'!$C$61:$Q$114, COLUMNS('AM23.Param'!$C$60:$H$60), FALSE), "N/A")</f>
        <v>N/A</v>
      </c>
      <c r="J390" s="344" t="str">
        <f t="shared" si="160"/>
        <v>N/A</v>
      </c>
      <c r="K390" s="361" t="str">
        <f t="shared" si="161"/>
        <v>N/A</v>
      </c>
      <c r="L390" s="356" t="str">
        <f>IFERROR( VLOOKUP($D390, 'AM23.Param'!$C$61:$Q$114, COLUMNS('AM23.Param'!$C$60:$I$60), FALSE), "N/A")</f>
        <v>N/A</v>
      </c>
      <c r="M390" s="344" t="str">
        <f t="shared" si="162"/>
        <v>N/A</v>
      </c>
      <c r="N390" s="366" t="str">
        <f t="shared" si="151"/>
        <v>N/A</v>
      </c>
      <c r="O390" s="360" t="str">
        <f>IFERROR( VLOOKUP($D390, 'AM23.Param'!$C$61:$Q$114, COLUMNS('AM23.Param'!$C$60:$J$60), FALSE), "N/A")</f>
        <v>N/A</v>
      </c>
      <c r="P390" s="344" t="str">
        <f t="shared" si="163"/>
        <v>N/A</v>
      </c>
      <c r="Q390" s="361" t="str">
        <f t="shared" si="152"/>
        <v>N/A</v>
      </c>
      <c r="R390" s="356" t="str">
        <f>IFERROR( VLOOKUP($D390, 'AM23.Param'!$C$61:$Q$114, COLUMNS('AM23.Param'!$C$60:$K$60), FALSE), "N/A")</f>
        <v>N/A</v>
      </c>
      <c r="S390" s="344" t="str">
        <f t="shared" si="164"/>
        <v>N/A</v>
      </c>
      <c r="T390" s="366">
        <f t="shared" si="153"/>
        <v>0</v>
      </c>
      <c r="U390" s="360" t="str">
        <f>IFERROR( VLOOKUP($D390, 'AM23.Param'!$C$61:$Q$114, COLUMNS('AM23.Param'!$C$60:$L$60), FALSE), "N/A")</f>
        <v>N/A</v>
      </c>
      <c r="V390" s="344" t="str">
        <f t="shared" si="165"/>
        <v>N/A</v>
      </c>
      <c r="W390" s="361" t="str">
        <f t="shared" si="154"/>
        <v>N/A</v>
      </c>
      <c r="X390" s="356" t="str">
        <f>IFERROR( VLOOKUP($D390, 'AM23.Param'!$C$61:$Q$114, COLUMNS('AM23.Param'!$C$60:$M$60), FALSE), "N/A")</f>
        <v>N/A</v>
      </c>
      <c r="Y390" s="344" t="str">
        <f t="shared" si="166"/>
        <v>N/A</v>
      </c>
      <c r="Z390" s="366">
        <f t="shared" si="155"/>
        <v>0</v>
      </c>
      <c r="AA390" s="360" t="str">
        <f>IFERROR( VLOOKUP($D390, 'AM23.Param'!$C$61:$Q$114, COLUMNS('AM23.Param'!$C$60:$N$60), FALSE), "N/A")</f>
        <v>N/A</v>
      </c>
      <c r="AB390" s="344" t="str">
        <f t="shared" si="167"/>
        <v>N/A</v>
      </c>
      <c r="AC390" s="366" t="str">
        <f t="shared" si="156"/>
        <v>N/A</v>
      </c>
      <c r="AD390" s="360" t="str">
        <f>IFERROR( VLOOKUP($D390, 'AM23.Param'!$C$61:$Q$114, COLUMNS('AM23.Param'!$C$60:$O$60), FALSE), "N/A")</f>
        <v>N/A</v>
      </c>
      <c r="AE390" s="344" t="str">
        <f t="shared" si="168"/>
        <v>N/A</v>
      </c>
      <c r="AF390" s="361" t="str">
        <f t="shared" si="157"/>
        <v>N/A</v>
      </c>
      <c r="AG390" s="356" t="str">
        <f>IFERROR( VLOOKUP($D390, 'AM23.Param'!$C$61:$Q$114, COLUMNS('AM23.Param'!$C$60:$P$60), FALSE), "N/A")</f>
        <v>N/A</v>
      </c>
      <c r="AH390" s="344" t="str">
        <f t="shared" si="169"/>
        <v>N/A</v>
      </c>
      <c r="AI390" s="361" t="str">
        <f t="shared" si="158"/>
        <v>N/A</v>
      </c>
    </row>
    <row r="391" spans="1:35" x14ac:dyDescent="0.2">
      <c r="A391" s="241">
        <f t="shared" si="159"/>
        <v>314</v>
      </c>
      <c r="B391" s="345">
        <f>'AM23.Entity Input'!D331</f>
        <v>0</v>
      </c>
      <c r="C391" s="343">
        <f>'AM23.Entity Input'!F331</f>
        <v>0</v>
      </c>
      <c r="D391" s="343">
        <f>'AM23.Entity Input'!G331</f>
        <v>0</v>
      </c>
      <c r="E391" s="343">
        <f>'AM23.Entity Input'!P331</f>
        <v>0</v>
      </c>
      <c r="F391" s="343">
        <f>'AM23.Entity Input'!AD331</f>
        <v>0</v>
      </c>
      <c r="G391" s="343">
        <f>'AM23.Entity Input'!AN331</f>
        <v>0</v>
      </c>
      <c r="H391" s="353" t="str">
        <f>IFERROR( VLOOKUP($D391, 'AM23.Param'!$C$61:$Q$114, COLUMNS('AM23.Param'!$C$60:$G$60), FALSE), "N/A")</f>
        <v>N/A</v>
      </c>
      <c r="I391" s="360" t="str">
        <f>IFERROR( VLOOKUP($D391, 'AM23.Param'!$C$61:$Q$114, COLUMNS('AM23.Param'!$C$60:$H$60), FALSE), "N/A")</f>
        <v>N/A</v>
      </c>
      <c r="J391" s="344" t="str">
        <f t="shared" si="160"/>
        <v>N/A</v>
      </c>
      <c r="K391" s="361" t="str">
        <f t="shared" si="161"/>
        <v>N/A</v>
      </c>
      <c r="L391" s="356" t="str">
        <f>IFERROR( VLOOKUP($D391, 'AM23.Param'!$C$61:$Q$114, COLUMNS('AM23.Param'!$C$60:$I$60), FALSE), "N/A")</f>
        <v>N/A</v>
      </c>
      <c r="M391" s="344" t="str">
        <f t="shared" si="162"/>
        <v>N/A</v>
      </c>
      <c r="N391" s="366" t="str">
        <f t="shared" si="151"/>
        <v>N/A</v>
      </c>
      <c r="O391" s="360" t="str">
        <f>IFERROR( VLOOKUP($D391, 'AM23.Param'!$C$61:$Q$114, COLUMNS('AM23.Param'!$C$60:$J$60), FALSE), "N/A")</f>
        <v>N/A</v>
      </c>
      <c r="P391" s="344" t="str">
        <f t="shared" si="163"/>
        <v>N/A</v>
      </c>
      <c r="Q391" s="361" t="str">
        <f t="shared" si="152"/>
        <v>N/A</v>
      </c>
      <c r="R391" s="356" t="str">
        <f>IFERROR( VLOOKUP($D391, 'AM23.Param'!$C$61:$Q$114, COLUMNS('AM23.Param'!$C$60:$K$60), FALSE), "N/A")</f>
        <v>N/A</v>
      </c>
      <c r="S391" s="344" t="str">
        <f t="shared" si="164"/>
        <v>N/A</v>
      </c>
      <c r="T391" s="366">
        <f t="shared" si="153"/>
        <v>0</v>
      </c>
      <c r="U391" s="360" t="str">
        <f>IFERROR( VLOOKUP($D391, 'AM23.Param'!$C$61:$Q$114, COLUMNS('AM23.Param'!$C$60:$L$60), FALSE), "N/A")</f>
        <v>N/A</v>
      </c>
      <c r="V391" s="344" t="str">
        <f t="shared" si="165"/>
        <v>N/A</v>
      </c>
      <c r="W391" s="361" t="str">
        <f t="shared" si="154"/>
        <v>N/A</v>
      </c>
      <c r="X391" s="356" t="str">
        <f>IFERROR( VLOOKUP($D391, 'AM23.Param'!$C$61:$Q$114, COLUMNS('AM23.Param'!$C$60:$M$60), FALSE), "N/A")</f>
        <v>N/A</v>
      </c>
      <c r="Y391" s="344" t="str">
        <f t="shared" si="166"/>
        <v>N/A</v>
      </c>
      <c r="Z391" s="366">
        <f t="shared" si="155"/>
        <v>0</v>
      </c>
      <c r="AA391" s="360" t="str">
        <f>IFERROR( VLOOKUP($D391, 'AM23.Param'!$C$61:$Q$114, COLUMNS('AM23.Param'!$C$60:$N$60), FALSE), "N/A")</f>
        <v>N/A</v>
      </c>
      <c r="AB391" s="344" t="str">
        <f t="shared" si="167"/>
        <v>N/A</v>
      </c>
      <c r="AC391" s="366" t="str">
        <f t="shared" si="156"/>
        <v>N/A</v>
      </c>
      <c r="AD391" s="360" t="str">
        <f>IFERROR( VLOOKUP($D391, 'AM23.Param'!$C$61:$Q$114, COLUMNS('AM23.Param'!$C$60:$O$60), FALSE), "N/A")</f>
        <v>N/A</v>
      </c>
      <c r="AE391" s="344" t="str">
        <f t="shared" si="168"/>
        <v>N/A</v>
      </c>
      <c r="AF391" s="361" t="str">
        <f t="shared" si="157"/>
        <v>N/A</v>
      </c>
      <c r="AG391" s="356" t="str">
        <f>IFERROR( VLOOKUP($D391, 'AM23.Param'!$C$61:$Q$114, COLUMNS('AM23.Param'!$C$60:$P$60), FALSE), "N/A")</f>
        <v>N/A</v>
      </c>
      <c r="AH391" s="344" t="str">
        <f t="shared" si="169"/>
        <v>N/A</v>
      </c>
      <c r="AI391" s="361" t="str">
        <f t="shared" si="158"/>
        <v>N/A</v>
      </c>
    </row>
    <row r="392" spans="1:35" x14ac:dyDescent="0.2">
      <c r="A392" s="241">
        <f t="shared" si="159"/>
        <v>315</v>
      </c>
      <c r="B392" s="345">
        <f>'AM23.Entity Input'!D332</f>
        <v>0</v>
      </c>
      <c r="C392" s="343">
        <f>'AM23.Entity Input'!F332</f>
        <v>0</v>
      </c>
      <c r="D392" s="343">
        <f>'AM23.Entity Input'!G332</f>
        <v>0</v>
      </c>
      <c r="E392" s="343">
        <f>'AM23.Entity Input'!P332</f>
        <v>0</v>
      </c>
      <c r="F392" s="343">
        <f>'AM23.Entity Input'!AD332</f>
        <v>0</v>
      </c>
      <c r="G392" s="343">
        <f>'AM23.Entity Input'!AN332</f>
        <v>0</v>
      </c>
      <c r="H392" s="353" t="str">
        <f>IFERROR( VLOOKUP($D392, 'AM23.Param'!$C$61:$Q$114, COLUMNS('AM23.Param'!$C$60:$G$60), FALSE), "N/A")</f>
        <v>N/A</v>
      </c>
      <c r="I392" s="360" t="str">
        <f>IFERROR( VLOOKUP($D392, 'AM23.Param'!$C$61:$Q$114, COLUMNS('AM23.Param'!$C$60:$H$60), FALSE), "N/A")</f>
        <v>N/A</v>
      </c>
      <c r="J392" s="344" t="str">
        <f t="shared" si="160"/>
        <v>N/A</v>
      </c>
      <c r="K392" s="361" t="str">
        <f t="shared" si="161"/>
        <v>N/A</v>
      </c>
      <c r="L392" s="356" t="str">
        <f>IFERROR( VLOOKUP($D392, 'AM23.Param'!$C$61:$Q$114, COLUMNS('AM23.Param'!$C$60:$I$60), FALSE), "N/A")</f>
        <v>N/A</v>
      </c>
      <c r="M392" s="344" t="str">
        <f t="shared" si="162"/>
        <v>N/A</v>
      </c>
      <c r="N392" s="366" t="str">
        <f t="shared" si="151"/>
        <v>N/A</v>
      </c>
      <c r="O392" s="360" t="str">
        <f>IFERROR( VLOOKUP($D392, 'AM23.Param'!$C$61:$Q$114, COLUMNS('AM23.Param'!$C$60:$J$60), FALSE), "N/A")</f>
        <v>N/A</v>
      </c>
      <c r="P392" s="344" t="str">
        <f t="shared" si="163"/>
        <v>N/A</v>
      </c>
      <c r="Q392" s="361" t="str">
        <f t="shared" si="152"/>
        <v>N/A</v>
      </c>
      <c r="R392" s="356" t="str">
        <f>IFERROR( VLOOKUP($D392, 'AM23.Param'!$C$61:$Q$114, COLUMNS('AM23.Param'!$C$60:$K$60), FALSE), "N/A")</f>
        <v>N/A</v>
      </c>
      <c r="S392" s="344" t="str">
        <f t="shared" si="164"/>
        <v>N/A</v>
      </c>
      <c r="T392" s="366">
        <f t="shared" si="153"/>
        <v>0</v>
      </c>
      <c r="U392" s="360" t="str">
        <f>IFERROR( VLOOKUP($D392, 'AM23.Param'!$C$61:$Q$114, COLUMNS('AM23.Param'!$C$60:$L$60), FALSE), "N/A")</f>
        <v>N/A</v>
      </c>
      <c r="V392" s="344" t="str">
        <f t="shared" si="165"/>
        <v>N/A</v>
      </c>
      <c r="W392" s="361" t="str">
        <f t="shared" si="154"/>
        <v>N/A</v>
      </c>
      <c r="X392" s="356" t="str">
        <f>IFERROR( VLOOKUP($D392, 'AM23.Param'!$C$61:$Q$114, COLUMNS('AM23.Param'!$C$60:$M$60), FALSE), "N/A")</f>
        <v>N/A</v>
      </c>
      <c r="Y392" s="344" t="str">
        <f t="shared" si="166"/>
        <v>N/A</v>
      </c>
      <c r="Z392" s="366">
        <f t="shared" si="155"/>
        <v>0</v>
      </c>
      <c r="AA392" s="360" t="str">
        <f>IFERROR( VLOOKUP($D392, 'AM23.Param'!$C$61:$Q$114, COLUMNS('AM23.Param'!$C$60:$N$60), FALSE), "N/A")</f>
        <v>N/A</v>
      </c>
      <c r="AB392" s="344" t="str">
        <f t="shared" si="167"/>
        <v>N/A</v>
      </c>
      <c r="AC392" s="366" t="str">
        <f t="shared" si="156"/>
        <v>N/A</v>
      </c>
      <c r="AD392" s="360" t="str">
        <f>IFERROR( VLOOKUP($D392, 'AM23.Param'!$C$61:$Q$114, COLUMNS('AM23.Param'!$C$60:$O$60), FALSE), "N/A")</f>
        <v>N/A</v>
      </c>
      <c r="AE392" s="344" t="str">
        <f t="shared" si="168"/>
        <v>N/A</v>
      </c>
      <c r="AF392" s="361" t="str">
        <f t="shared" si="157"/>
        <v>N/A</v>
      </c>
      <c r="AG392" s="356" t="str">
        <f>IFERROR( VLOOKUP($D392, 'AM23.Param'!$C$61:$Q$114, COLUMNS('AM23.Param'!$C$60:$P$60), FALSE), "N/A")</f>
        <v>N/A</v>
      </c>
      <c r="AH392" s="344" t="str">
        <f t="shared" si="169"/>
        <v>N/A</v>
      </c>
      <c r="AI392" s="361" t="str">
        <f t="shared" si="158"/>
        <v>N/A</v>
      </c>
    </row>
    <row r="393" spans="1:35" x14ac:dyDescent="0.2">
      <c r="A393" s="241">
        <f t="shared" si="159"/>
        <v>316</v>
      </c>
      <c r="B393" s="345">
        <f>'AM23.Entity Input'!D333</f>
        <v>0</v>
      </c>
      <c r="C393" s="343">
        <f>'AM23.Entity Input'!F333</f>
        <v>0</v>
      </c>
      <c r="D393" s="343">
        <f>'AM23.Entity Input'!G333</f>
        <v>0</v>
      </c>
      <c r="E393" s="343">
        <f>'AM23.Entity Input'!P333</f>
        <v>0</v>
      </c>
      <c r="F393" s="343">
        <f>'AM23.Entity Input'!AD333</f>
        <v>0</v>
      </c>
      <c r="G393" s="343">
        <f>'AM23.Entity Input'!AN333</f>
        <v>0</v>
      </c>
      <c r="H393" s="353" t="str">
        <f>IFERROR( VLOOKUP($D393, 'AM23.Param'!$C$61:$Q$114, COLUMNS('AM23.Param'!$C$60:$G$60), FALSE), "N/A")</f>
        <v>N/A</v>
      </c>
      <c r="I393" s="360" t="str">
        <f>IFERROR( VLOOKUP($D393, 'AM23.Param'!$C$61:$Q$114, COLUMNS('AM23.Param'!$C$60:$H$60), FALSE), "N/A")</f>
        <v>N/A</v>
      </c>
      <c r="J393" s="344" t="str">
        <f t="shared" si="160"/>
        <v>N/A</v>
      </c>
      <c r="K393" s="361" t="str">
        <f t="shared" si="161"/>
        <v>N/A</v>
      </c>
      <c r="L393" s="356" t="str">
        <f>IFERROR( VLOOKUP($D393, 'AM23.Param'!$C$61:$Q$114, COLUMNS('AM23.Param'!$C$60:$I$60), FALSE), "N/A")</f>
        <v>N/A</v>
      </c>
      <c r="M393" s="344" t="str">
        <f t="shared" si="162"/>
        <v>N/A</v>
      </c>
      <c r="N393" s="366" t="str">
        <f t="shared" si="151"/>
        <v>N/A</v>
      </c>
      <c r="O393" s="360" t="str">
        <f>IFERROR( VLOOKUP($D393, 'AM23.Param'!$C$61:$Q$114, COLUMNS('AM23.Param'!$C$60:$J$60), FALSE), "N/A")</f>
        <v>N/A</v>
      </c>
      <c r="P393" s="344" t="str">
        <f t="shared" si="163"/>
        <v>N/A</v>
      </c>
      <c r="Q393" s="361" t="str">
        <f t="shared" si="152"/>
        <v>N/A</v>
      </c>
      <c r="R393" s="356" t="str">
        <f>IFERROR( VLOOKUP($D393, 'AM23.Param'!$C$61:$Q$114, COLUMNS('AM23.Param'!$C$60:$K$60), FALSE), "N/A")</f>
        <v>N/A</v>
      </c>
      <c r="S393" s="344" t="str">
        <f t="shared" si="164"/>
        <v>N/A</v>
      </c>
      <c r="T393" s="366">
        <f t="shared" si="153"/>
        <v>0</v>
      </c>
      <c r="U393" s="360" t="str">
        <f>IFERROR( VLOOKUP($D393, 'AM23.Param'!$C$61:$Q$114, COLUMNS('AM23.Param'!$C$60:$L$60), FALSE), "N/A")</f>
        <v>N/A</v>
      </c>
      <c r="V393" s="344" t="str">
        <f t="shared" si="165"/>
        <v>N/A</v>
      </c>
      <c r="W393" s="361" t="str">
        <f t="shared" si="154"/>
        <v>N/A</v>
      </c>
      <c r="X393" s="356" t="str">
        <f>IFERROR( VLOOKUP($D393, 'AM23.Param'!$C$61:$Q$114, COLUMNS('AM23.Param'!$C$60:$M$60), FALSE), "N/A")</f>
        <v>N/A</v>
      </c>
      <c r="Y393" s="344" t="str">
        <f t="shared" si="166"/>
        <v>N/A</v>
      </c>
      <c r="Z393" s="366">
        <f t="shared" si="155"/>
        <v>0</v>
      </c>
      <c r="AA393" s="360" t="str">
        <f>IFERROR( VLOOKUP($D393, 'AM23.Param'!$C$61:$Q$114, COLUMNS('AM23.Param'!$C$60:$N$60), FALSE), "N/A")</f>
        <v>N/A</v>
      </c>
      <c r="AB393" s="344" t="str">
        <f t="shared" si="167"/>
        <v>N/A</v>
      </c>
      <c r="AC393" s="366" t="str">
        <f t="shared" si="156"/>
        <v>N/A</v>
      </c>
      <c r="AD393" s="360" t="str">
        <f>IFERROR( VLOOKUP($D393, 'AM23.Param'!$C$61:$Q$114, COLUMNS('AM23.Param'!$C$60:$O$60), FALSE), "N/A")</f>
        <v>N/A</v>
      </c>
      <c r="AE393" s="344" t="str">
        <f t="shared" si="168"/>
        <v>N/A</v>
      </c>
      <c r="AF393" s="361" t="str">
        <f t="shared" si="157"/>
        <v>N/A</v>
      </c>
      <c r="AG393" s="356" t="str">
        <f>IFERROR( VLOOKUP($D393, 'AM23.Param'!$C$61:$Q$114, COLUMNS('AM23.Param'!$C$60:$P$60), FALSE), "N/A")</f>
        <v>N/A</v>
      </c>
      <c r="AH393" s="344" t="str">
        <f t="shared" si="169"/>
        <v>N/A</v>
      </c>
      <c r="AI393" s="361" t="str">
        <f t="shared" si="158"/>
        <v>N/A</v>
      </c>
    </row>
    <row r="394" spans="1:35" x14ac:dyDescent="0.2">
      <c r="A394" s="241">
        <f t="shared" si="159"/>
        <v>317</v>
      </c>
      <c r="B394" s="345">
        <f>'AM23.Entity Input'!D334</f>
        <v>0</v>
      </c>
      <c r="C394" s="343">
        <f>'AM23.Entity Input'!F334</f>
        <v>0</v>
      </c>
      <c r="D394" s="343">
        <f>'AM23.Entity Input'!G334</f>
        <v>0</v>
      </c>
      <c r="E394" s="343">
        <f>'AM23.Entity Input'!P334</f>
        <v>0</v>
      </c>
      <c r="F394" s="343">
        <f>'AM23.Entity Input'!AD334</f>
        <v>0</v>
      </c>
      <c r="G394" s="343">
        <f>'AM23.Entity Input'!AN334</f>
        <v>0</v>
      </c>
      <c r="H394" s="353" t="str">
        <f>IFERROR( VLOOKUP($D394, 'AM23.Param'!$C$61:$Q$114, COLUMNS('AM23.Param'!$C$60:$G$60), FALSE), "N/A")</f>
        <v>N/A</v>
      </c>
      <c r="I394" s="360" t="str">
        <f>IFERROR( VLOOKUP($D394, 'AM23.Param'!$C$61:$Q$114, COLUMNS('AM23.Param'!$C$60:$H$60), FALSE), "N/A")</f>
        <v>N/A</v>
      </c>
      <c r="J394" s="344" t="str">
        <f t="shared" si="160"/>
        <v>N/A</v>
      </c>
      <c r="K394" s="361" t="str">
        <f t="shared" si="161"/>
        <v>N/A</v>
      </c>
      <c r="L394" s="356" t="str">
        <f>IFERROR( VLOOKUP($D394, 'AM23.Param'!$C$61:$Q$114, COLUMNS('AM23.Param'!$C$60:$I$60), FALSE), "N/A")</f>
        <v>N/A</v>
      </c>
      <c r="M394" s="344" t="str">
        <f t="shared" si="162"/>
        <v>N/A</v>
      </c>
      <c r="N394" s="366" t="str">
        <f t="shared" si="151"/>
        <v>N/A</v>
      </c>
      <c r="O394" s="360" t="str">
        <f>IFERROR( VLOOKUP($D394, 'AM23.Param'!$C$61:$Q$114, COLUMNS('AM23.Param'!$C$60:$J$60), FALSE), "N/A")</f>
        <v>N/A</v>
      </c>
      <c r="P394" s="344" t="str">
        <f t="shared" si="163"/>
        <v>N/A</v>
      </c>
      <c r="Q394" s="361" t="str">
        <f t="shared" si="152"/>
        <v>N/A</v>
      </c>
      <c r="R394" s="356" t="str">
        <f>IFERROR( VLOOKUP($D394, 'AM23.Param'!$C$61:$Q$114, COLUMNS('AM23.Param'!$C$60:$K$60), FALSE), "N/A")</f>
        <v>N/A</v>
      </c>
      <c r="S394" s="344" t="str">
        <f t="shared" si="164"/>
        <v>N/A</v>
      </c>
      <c r="T394" s="366">
        <f t="shared" si="153"/>
        <v>0</v>
      </c>
      <c r="U394" s="360" t="str">
        <f>IFERROR( VLOOKUP($D394, 'AM23.Param'!$C$61:$Q$114, COLUMNS('AM23.Param'!$C$60:$L$60), FALSE), "N/A")</f>
        <v>N/A</v>
      </c>
      <c r="V394" s="344" t="str">
        <f t="shared" si="165"/>
        <v>N/A</v>
      </c>
      <c r="W394" s="361" t="str">
        <f t="shared" si="154"/>
        <v>N/A</v>
      </c>
      <c r="X394" s="356" t="str">
        <f>IFERROR( VLOOKUP($D394, 'AM23.Param'!$C$61:$Q$114, COLUMNS('AM23.Param'!$C$60:$M$60), FALSE), "N/A")</f>
        <v>N/A</v>
      </c>
      <c r="Y394" s="344" t="str">
        <f t="shared" si="166"/>
        <v>N/A</v>
      </c>
      <c r="Z394" s="366">
        <f t="shared" si="155"/>
        <v>0</v>
      </c>
      <c r="AA394" s="360" t="str">
        <f>IFERROR( VLOOKUP($D394, 'AM23.Param'!$C$61:$Q$114, COLUMNS('AM23.Param'!$C$60:$N$60), FALSE), "N/A")</f>
        <v>N/A</v>
      </c>
      <c r="AB394" s="344" t="str">
        <f t="shared" si="167"/>
        <v>N/A</v>
      </c>
      <c r="AC394" s="366" t="str">
        <f t="shared" si="156"/>
        <v>N/A</v>
      </c>
      <c r="AD394" s="360" t="str">
        <f>IFERROR( VLOOKUP($D394, 'AM23.Param'!$C$61:$Q$114, COLUMNS('AM23.Param'!$C$60:$O$60), FALSE), "N/A")</f>
        <v>N/A</v>
      </c>
      <c r="AE394" s="344" t="str">
        <f t="shared" si="168"/>
        <v>N/A</v>
      </c>
      <c r="AF394" s="361" t="str">
        <f t="shared" si="157"/>
        <v>N/A</v>
      </c>
      <c r="AG394" s="356" t="str">
        <f>IFERROR( VLOOKUP($D394, 'AM23.Param'!$C$61:$Q$114, COLUMNS('AM23.Param'!$C$60:$P$60), FALSE), "N/A")</f>
        <v>N/A</v>
      </c>
      <c r="AH394" s="344" t="str">
        <f t="shared" si="169"/>
        <v>N/A</v>
      </c>
      <c r="AI394" s="361" t="str">
        <f t="shared" si="158"/>
        <v>N/A</v>
      </c>
    </row>
    <row r="395" spans="1:35" x14ac:dyDescent="0.2">
      <c r="A395" s="241">
        <f t="shared" si="159"/>
        <v>318</v>
      </c>
      <c r="B395" s="345">
        <f>'AM23.Entity Input'!D335</f>
        <v>0</v>
      </c>
      <c r="C395" s="343">
        <f>'AM23.Entity Input'!F335</f>
        <v>0</v>
      </c>
      <c r="D395" s="343">
        <f>'AM23.Entity Input'!G335</f>
        <v>0</v>
      </c>
      <c r="E395" s="343">
        <f>'AM23.Entity Input'!P335</f>
        <v>0</v>
      </c>
      <c r="F395" s="343">
        <f>'AM23.Entity Input'!AD335</f>
        <v>0</v>
      </c>
      <c r="G395" s="343">
        <f>'AM23.Entity Input'!AN335</f>
        <v>0</v>
      </c>
      <c r="H395" s="353" t="str">
        <f>IFERROR( VLOOKUP($D395, 'AM23.Param'!$C$61:$Q$114, COLUMNS('AM23.Param'!$C$60:$G$60), FALSE), "N/A")</f>
        <v>N/A</v>
      </c>
      <c r="I395" s="360" t="str">
        <f>IFERROR( VLOOKUP($D395, 'AM23.Param'!$C$61:$Q$114, COLUMNS('AM23.Param'!$C$60:$H$60), FALSE), "N/A")</f>
        <v>N/A</v>
      </c>
      <c r="J395" s="344" t="str">
        <f t="shared" si="160"/>
        <v>N/A</v>
      </c>
      <c r="K395" s="361" t="str">
        <f t="shared" si="161"/>
        <v>N/A</v>
      </c>
      <c r="L395" s="356" t="str">
        <f>IFERROR( VLOOKUP($D395, 'AM23.Param'!$C$61:$Q$114, COLUMNS('AM23.Param'!$C$60:$I$60), FALSE), "N/A")</f>
        <v>N/A</v>
      </c>
      <c r="M395" s="344" t="str">
        <f t="shared" si="162"/>
        <v>N/A</v>
      </c>
      <c r="N395" s="366" t="str">
        <f t="shared" si="151"/>
        <v>N/A</v>
      </c>
      <c r="O395" s="360" t="str">
        <f>IFERROR( VLOOKUP($D395, 'AM23.Param'!$C$61:$Q$114, COLUMNS('AM23.Param'!$C$60:$J$60), FALSE), "N/A")</f>
        <v>N/A</v>
      </c>
      <c r="P395" s="344" t="str">
        <f t="shared" si="163"/>
        <v>N/A</v>
      </c>
      <c r="Q395" s="361" t="str">
        <f t="shared" si="152"/>
        <v>N/A</v>
      </c>
      <c r="R395" s="356" t="str">
        <f>IFERROR( VLOOKUP($D395, 'AM23.Param'!$C$61:$Q$114, COLUMNS('AM23.Param'!$C$60:$K$60), FALSE), "N/A")</f>
        <v>N/A</v>
      </c>
      <c r="S395" s="344" t="str">
        <f t="shared" si="164"/>
        <v>N/A</v>
      </c>
      <c r="T395" s="366">
        <f t="shared" si="153"/>
        <v>0</v>
      </c>
      <c r="U395" s="360" t="str">
        <f>IFERROR( VLOOKUP($D395, 'AM23.Param'!$C$61:$Q$114, COLUMNS('AM23.Param'!$C$60:$L$60), FALSE), "N/A")</f>
        <v>N/A</v>
      </c>
      <c r="V395" s="344" t="str">
        <f t="shared" si="165"/>
        <v>N/A</v>
      </c>
      <c r="W395" s="361" t="str">
        <f t="shared" si="154"/>
        <v>N/A</v>
      </c>
      <c r="X395" s="356" t="str">
        <f>IFERROR( VLOOKUP($D395, 'AM23.Param'!$C$61:$Q$114, COLUMNS('AM23.Param'!$C$60:$M$60), FALSE), "N/A")</f>
        <v>N/A</v>
      </c>
      <c r="Y395" s="344" t="str">
        <f t="shared" si="166"/>
        <v>N/A</v>
      </c>
      <c r="Z395" s="366">
        <f t="shared" si="155"/>
        <v>0</v>
      </c>
      <c r="AA395" s="360" t="str">
        <f>IFERROR( VLOOKUP($D395, 'AM23.Param'!$C$61:$Q$114, COLUMNS('AM23.Param'!$C$60:$N$60), FALSE), "N/A")</f>
        <v>N/A</v>
      </c>
      <c r="AB395" s="344" t="str">
        <f t="shared" si="167"/>
        <v>N/A</v>
      </c>
      <c r="AC395" s="366" t="str">
        <f t="shared" si="156"/>
        <v>N/A</v>
      </c>
      <c r="AD395" s="360" t="str">
        <f>IFERROR( VLOOKUP($D395, 'AM23.Param'!$C$61:$Q$114, COLUMNS('AM23.Param'!$C$60:$O$60), FALSE), "N/A")</f>
        <v>N/A</v>
      </c>
      <c r="AE395" s="344" t="str">
        <f t="shared" si="168"/>
        <v>N/A</v>
      </c>
      <c r="AF395" s="361" t="str">
        <f t="shared" si="157"/>
        <v>N/A</v>
      </c>
      <c r="AG395" s="356" t="str">
        <f>IFERROR( VLOOKUP($D395, 'AM23.Param'!$C$61:$Q$114, COLUMNS('AM23.Param'!$C$60:$P$60), FALSE), "N/A")</f>
        <v>N/A</v>
      </c>
      <c r="AH395" s="344" t="str">
        <f t="shared" si="169"/>
        <v>N/A</v>
      </c>
      <c r="AI395" s="361" t="str">
        <f t="shared" si="158"/>
        <v>N/A</v>
      </c>
    </row>
    <row r="396" spans="1:35" x14ac:dyDescent="0.2">
      <c r="A396" s="241">
        <f t="shared" si="159"/>
        <v>319</v>
      </c>
      <c r="B396" s="345">
        <f>'AM23.Entity Input'!D336</f>
        <v>0</v>
      </c>
      <c r="C396" s="343">
        <f>'AM23.Entity Input'!F336</f>
        <v>0</v>
      </c>
      <c r="D396" s="343">
        <f>'AM23.Entity Input'!G336</f>
        <v>0</v>
      </c>
      <c r="E396" s="343">
        <f>'AM23.Entity Input'!P336</f>
        <v>0</v>
      </c>
      <c r="F396" s="343">
        <f>'AM23.Entity Input'!AD336</f>
        <v>0</v>
      </c>
      <c r="G396" s="343">
        <f>'AM23.Entity Input'!AN336</f>
        <v>0</v>
      </c>
      <c r="H396" s="353" t="str">
        <f>IFERROR( VLOOKUP($D396, 'AM23.Param'!$C$61:$Q$114, COLUMNS('AM23.Param'!$C$60:$G$60), FALSE), "N/A")</f>
        <v>N/A</v>
      </c>
      <c r="I396" s="360" t="str">
        <f>IFERROR( VLOOKUP($D396, 'AM23.Param'!$C$61:$Q$114, COLUMNS('AM23.Param'!$C$60:$H$60), FALSE), "N/A")</f>
        <v>N/A</v>
      </c>
      <c r="J396" s="344" t="str">
        <f t="shared" si="160"/>
        <v>N/A</v>
      </c>
      <c r="K396" s="361" t="str">
        <f t="shared" si="161"/>
        <v>N/A</v>
      </c>
      <c r="L396" s="356" t="str">
        <f>IFERROR( VLOOKUP($D396, 'AM23.Param'!$C$61:$Q$114, COLUMNS('AM23.Param'!$C$60:$I$60), FALSE), "N/A")</f>
        <v>N/A</v>
      </c>
      <c r="M396" s="344" t="str">
        <f t="shared" si="162"/>
        <v>N/A</v>
      </c>
      <c r="N396" s="366" t="str">
        <f t="shared" si="151"/>
        <v>N/A</v>
      </c>
      <c r="O396" s="360" t="str">
        <f>IFERROR( VLOOKUP($D396, 'AM23.Param'!$C$61:$Q$114, COLUMNS('AM23.Param'!$C$60:$J$60), FALSE), "N/A")</f>
        <v>N/A</v>
      </c>
      <c r="P396" s="344" t="str">
        <f t="shared" si="163"/>
        <v>N/A</v>
      </c>
      <c r="Q396" s="361" t="str">
        <f t="shared" si="152"/>
        <v>N/A</v>
      </c>
      <c r="R396" s="356" t="str">
        <f>IFERROR( VLOOKUP($D396, 'AM23.Param'!$C$61:$Q$114, COLUMNS('AM23.Param'!$C$60:$K$60), FALSE), "N/A")</f>
        <v>N/A</v>
      </c>
      <c r="S396" s="344" t="str">
        <f t="shared" si="164"/>
        <v>N/A</v>
      </c>
      <c r="T396" s="366">
        <f t="shared" si="153"/>
        <v>0</v>
      </c>
      <c r="U396" s="360" t="str">
        <f>IFERROR( VLOOKUP($D396, 'AM23.Param'!$C$61:$Q$114, COLUMNS('AM23.Param'!$C$60:$L$60), FALSE), "N/A")</f>
        <v>N/A</v>
      </c>
      <c r="V396" s="344" t="str">
        <f t="shared" si="165"/>
        <v>N/A</v>
      </c>
      <c r="W396" s="361" t="str">
        <f t="shared" si="154"/>
        <v>N/A</v>
      </c>
      <c r="X396" s="356" t="str">
        <f>IFERROR( VLOOKUP($D396, 'AM23.Param'!$C$61:$Q$114, COLUMNS('AM23.Param'!$C$60:$M$60), FALSE), "N/A")</f>
        <v>N/A</v>
      </c>
      <c r="Y396" s="344" t="str">
        <f t="shared" si="166"/>
        <v>N/A</v>
      </c>
      <c r="Z396" s="366">
        <f t="shared" si="155"/>
        <v>0</v>
      </c>
      <c r="AA396" s="360" t="str">
        <f>IFERROR( VLOOKUP($D396, 'AM23.Param'!$C$61:$Q$114, COLUMNS('AM23.Param'!$C$60:$N$60), FALSE), "N/A")</f>
        <v>N/A</v>
      </c>
      <c r="AB396" s="344" t="str">
        <f t="shared" si="167"/>
        <v>N/A</v>
      </c>
      <c r="AC396" s="366" t="str">
        <f t="shared" si="156"/>
        <v>N/A</v>
      </c>
      <c r="AD396" s="360" t="str">
        <f>IFERROR( VLOOKUP($D396, 'AM23.Param'!$C$61:$Q$114, COLUMNS('AM23.Param'!$C$60:$O$60), FALSE), "N/A")</f>
        <v>N/A</v>
      </c>
      <c r="AE396" s="344" t="str">
        <f t="shared" si="168"/>
        <v>N/A</v>
      </c>
      <c r="AF396" s="361" t="str">
        <f t="shared" si="157"/>
        <v>N/A</v>
      </c>
      <c r="AG396" s="356" t="str">
        <f>IFERROR( VLOOKUP($D396, 'AM23.Param'!$C$61:$Q$114, COLUMNS('AM23.Param'!$C$60:$P$60), FALSE), "N/A")</f>
        <v>N/A</v>
      </c>
      <c r="AH396" s="344" t="str">
        <f t="shared" si="169"/>
        <v>N/A</v>
      </c>
      <c r="AI396" s="361" t="str">
        <f t="shared" si="158"/>
        <v>N/A</v>
      </c>
    </row>
    <row r="397" spans="1:35" x14ac:dyDescent="0.2">
      <c r="A397" s="241">
        <f t="shared" si="159"/>
        <v>320</v>
      </c>
      <c r="B397" s="345">
        <f>'AM23.Entity Input'!D337</f>
        <v>0</v>
      </c>
      <c r="C397" s="343">
        <f>'AM23.Entity Input'!F337</f>
        <v>0</v>
      </c>
      <c r="D397" s="343">
        <f>'AM23.Entity Input'!G337</f>
        <v>0</v>
      </c>
      <c r="E397" s="343">
        <f>'AM23.Entity Input'!P337</f>
        <v>0</v>
      </c>
      <c r="F397" s="343">
        <f>'AM23.Entity Input'!AD337</f>
        <v>0</v>
      </c>
      <c r="G397" s="343">
        <f>'AM23.Entity Input'!AN337</f>
        <v>0</v>
      </c>
      <c r="H397" s="353" t="str">
        <f>IFERROR( VLOOKUP($D397, 'AM23.Param'!$C$61:$Q$114, COLUMNS('AM23.Param'!$C$60:$G$60), FALSE), "N/A")</f>
        <v>N/A</v>
      </c>
      <c r="I397" s="360" t="str">
        <f>IFERROR( VLOOKUP($D397, 'AM23.Param'!$C$61:$Q$114, COLUMNS('AM23.Param'!$C$60:$H$60), FALSE), "N/A")</f>
        <v>N/A</v>
      </c>
      <c r="J397" s="344" t="str">
        <f t="shared" si="160"/>
        <v>N/A</v>
      </c>
      <c r="K397" s="361" t="str">
        <f t="shared" si="161"/>
        <v>N/A</v>
      </c>
      <c r="L397" s="356" t="str">
        <f>IFERROR( VLOOKUP($D397, 'AM23.Param'!$C$61:$Q$114, COLUMNS('AM23.Param'!$C$60:$I$60), FALSE), "N/A")</f>
        <v>N/A</v>
      </c>
      <c r="M397" s="344" t="str">
        <f t="shared" si="162"/>
        <v>N/A</v>
      </c>
      <c r="N397" s="366" t="str">
        <f t="shared" si="151"/>
        <v>N/A</v>
      </c>
      <c r="O397" s="360" t="str">
        <f>IFERROR( VLOOKUP($D397, 'AM23.Param'!$C$61:$Q$114, COLUMNS('AM23.Param'!$C$60:$J$60), FALSE), "N/A")</f>
        <v>N/A</v>
      </c>
      <c r="P397" s="344" t="str">
        <f t="shared" si="163"/>
        <v>N/A</v>
      </c>
      <c r="Q397" s="361" t="str">
        <f t="shared" si="152"/>
        <v>N/A</v>
      </c>
      <c r="R397" s="356" t="str">
        <f>IFERROR( VLOOKUP($D397, 'AM23.Param'!$C$61:$Q$114, COLUMNS('AM23.Param'!$C$60:$K$60), FALSE), "N/A")</f>
        <v>N/A</v>
      </c>
      <c r="S397" s="344" t="str">
        <f t="shared" si="164"/>
        <v>N/A</v>
      </c>
      <c r="T397" s="366">
        <f t="shared" si="153"/>
        <v>0</v>
      </c>
      <c r="U397" s="360" t="str">
        <f>IFERROR( VLOOKUP($D397, 'AM23.Param'!$C$61:$Q$114, COLUMNS('AM23.Param'!$C$60:$L$60), FALSE), "N/A")</f>
        <v>N/A</v>
      </c>
      <c r="V397" s="344" t="str">
        <f t="shared" si="165"/>
        <v>N/A</v>
      </c>
      <c r="W397" s="361" t="str">
        <f t="shared" si="154"/>
        <v>N/A</v>
      </c>
      <c r="X397" s="356" t="str">
        <f>IFERROR( VLOOKUP($D397, 'AM23.Param'!$C$61:$Q$114, COLUMNS('AM23.Param'!$C$60:$M$60), FALSE), "N/A")</f>
        <v>N/A</v>
      </c>
      <c r="Y397" s="344" t="str">
        <f t="shared" si="166"/>
        <v>N/A</v>
      </c>
      <c r="Z397" s="366">
        <f t="shared" si="155"/>
        <v>0</v>
      </c>
      <c r="AA397" s="360" t="str">
        <f>IFERROR( VLOOKUP($D397, 'AM23.Param'!$C$61:$Q$114, COLUMNS('AM23.Param'!$C$60:$N$60), FALSE), "N/A")</f>
        <v>N/A</v>
      </c>
      <c r="AB397" s="344" t="str">
        <f t="shared" si="167"/>
        <v>N/A</v>
      </c>
      <c r="AC397" s="366" t="str">
        <f t="shared" si="156"/>
        <v>N/A</v>
      </c>
      <c r="AD397" s="360" t="str">
        <f>IFERROR( VLOOKUP($D397, 'AM23.Param'!$C$61:$Q$114, COLUMNS('AM23.Param'!$C$60:$O$60), FALSE), "N/A")</f>
        <v>N/A</v>
      </c>
      <c r="AE397" s="344" t="str">
        <f t="shared" si="168"/>
        <v>N/A</v>
      </c>
      <c r="AF397" s="361" t="str">
        <f t="shared" si="157"/>
        <v>N/A</v>
      </c>
      <c r="AG397" s="356" t="str">
        <f>IFERROR( VLOOKUP($D397, 'AM23.Param'!$C$61:$Q$114, COLUMNS('AM23.Param'!$C$60:$P$60), FALSE), "N/A")</f>
        <v>N/A</v>
      </c>
      <c r="AH397" s="344" t="str">
        <f t="shared" si="169"/>
        <v>N/A</v>
      </c>
      <c r="AI397" s="361" t="str">
        <f t="shared" si="158"/>
        <v>N/A</v>
      </c>
    </row>
    <row r="398" spans="1:35" x14ac:dyDescent="0.2">
      <c r="A398" s="241">
        <f t="shared" si="159"/>
        <v>321</v>
      </c>
      <c r="B398" s="345">
        <f>'AM23.Entity Input'!D338</f>
        <v>0</v>
      </c>
      <c r="C398" s="343">
        <f>'AM23.Entity Input'!F338</f>
        <v>0</v>
      </c>
      <c r="D398" s="343">
        <f>'AM23.Entity Input'!G338</f>
        <v>0</v>
      </c>
      <c r="E398" s="343">
        <f>'AM23.Entity Input'!P338</f>
        <v>0</v>
      </c>
      <c r="F398" s="343">
        <f>'AM23.Entity Input'!AD338</f>
        <v>0</v>
      </c>
      <c r="G398" s="343">
        <f>'AM23.Entity Input'!AN338</f>
        <v>0</v>
      </c>
      <c r="H398" s="353" t="str">
        <f>IFERROR( VLOOKUP($D398, 'AM23.Param'!$C$61:$Q$114, COLUMNS('AM23.Param'!$C$60:$G$60), FALSE), "N/A")</f>
        <v>N/A</v>
      </c>
      <c r="I398" s="360" t="str">
        <f>IFERROR( VLOOKUP($D398, 'AM23.Param'!$C$61:$Q$114, COLUMNS('AM23.Param'!$C$60:$H$60), FALSE), "N/A")</f>
        <v>N/A</v>
      </c>
      <c r="J398" s="344" t="str">
        <f t="shared" si="160"/>
        <v>N/A</v>
      </c>
      <c r="K398" s="361" t="str">
        <f t="shared" si="161"/>
        <v>N/A</v>
      </c>
      <c r="L398" s="356" t="str">
        <f>IFERROR( VLOOKUP($D398, 'AM23.Param'!$C$61:$Q$114, COLUMNS('AM23.Param'!$C$60:$I$60), FALSE), "N/A")</f>
        <v>N/A</v>
      </c>
      <c r="M398" s="344" t="str">
        <f t="shared" si="162"/>
        <v>N/A</v>
      </c>
      <c r="N398" s="366" t="str">
        <f t="shared" ref="N398:N461" si="170">IF(L398="N/A","N/A",$F398)</f>
        <v>N/A</v>
      </c>
      <c r="O398" s="360" t="str">
        <f>IFERROR( VLOOKUP($D398, 'AM23.Param'!$C$61:$Q$114, COLUMNS('AM23.Param'!$C$60:$J$60), FALSE), "N/A")</f>
        <v>N/A</v>
      </c>
      <c r="P398" s="344" t="str">
        <f t="shared" si="163"/>
        <v>N/A</v>
      </c>
      <c r="Q398" s="361" t="str">
        <f t="shared" ref="Q398:Q461" si="171">IF(O398="N/A","N/A",$F398)</f>
        <v>N/A</v>
      </c>
      <c r="R398" s="356" t="str">
        <f>IFERROR( VLOOKUP($D398, 'AM23.Param'!$C$61:$Q$114, COLUMNS('AM23.Param'!$C$60:$K$60), FALSE), "N/A")</f>
        <v>N/A</v>
      </c>
      <c r="S398" s="344" t="str">
        <f t="shared" si="164"/>
        <v>N/A</v>
      </c>
      <c r="T398" s="366">
        <f t="shared" ref="T398:T461" si="172">IF(S398="N/A",0,N398-M398+S398)</f>
        <v>0</v>
      </c>
      <c r="U398" s="360" t="str">
        <f>IFERROR( VLOOKUP($D398, 'AM23.Param'!$C$61:$Q$114, COLUMNS('AM23.Param'!$C$60:$L$60), FALSE), "N/A")</f>
        <v>N/A</v>
      </c>
      <c r="V398" s="344" t="str">
        <f t="shared" si="165"/>
        <v>N/A</v>
      </c>
      <c r="W398" s="361" t="str">
        <f t="shared" ref="W398:W461" si="173">IF(U398="N/A","N/A",$F398)</f>
        <v>N/A</v>
      </c>
      <c r="X398" s="356" t="str">
        <f>IFERROR( VLOOKUP($D398, 'AM23.Param'!$C$61:$Q$114, COLUMNS('AM23.Param'!$C$60:$M$60), FALSE), "N/A")</f>
        <v>N/A</v>
      </c>
      <c r="Y398" s="344" t="str">
        <f t="shared" si="166"/>
        <v>N/A</v>
      </c>
      <c r="Z398" s="366">
        <f t="shared" ref="Z398:Z461" si="174">IF(Y398="N/A",0,T398-S398+Y398)</f>
        <v>0</v>
      </c>
      <c r="AA398" s="360" t="str">
        <f>IFERROR( VLOOKUP($D398, 'AM23.Param'!$C$61:$Q$114, COLUMNS('AM23.Param'!$C$60:$N$60), FALSE), "N/A")</f>
        <v>N/A</v>
      </c>
      <c r="AB398" s="344" t="str">
        <f t="shared" si="167"/>
        <v>N/A</v>
      </c>
      <c r="AC398" s="366" t="str">
        <f t="shared" ref="AC398:AC461" si="175">IF(AA398="N/A","N/A",$F398)</f>
        <v>N/A</v>
      </c>
      <c r="AD398" s="360" t="str">
        <f>IFERROR( VLOOKUP($D398, 'AM23.Param'!$C$61:$Q$114, COLUMNS('AM23.Param'!$C$60:$O$60), FALSE), "N/A")</f>
        <v>N/A</v>
      </c>
      <c r="AE398" s="344" t="str">
        <f t="shared" si="168"/>
        <v>N/A</v>
      </c>
      <c r="AF398" s="361" t="str">
        <f t="shared" ref="AF398:AF461" si="176">IF(AD398="N/A","N/A",$F398)</f>
        <v>N/A</v>
      </c>
      <c r="AG398" s="356" t="str">
        <f>IFERROR( VLOOKUP($D398, 'AM23.Param'!$C$61:$Q$114, COLUMNS('AM23.Param'!$C$60:$P$60), FALSE), "N/A")</f>
        <v>N/A</v>
      </c>
      <c r="AH398" s="344" t="str">
        <f t="shared" si="169"/>
        <v>N/A</v>
      </c>
      <c r="AI398" s="361" t="str">
        <f t="shared" ref="AI398:AI461" si="177">IF(AG398="N/A","N/A",$F398)</f>
        <v>N/A</v>
      </c>
    </row>
    <row r="399" spans="1:35" x14ac:dyDescent="0.2">
      <c r="A399" s="241">
        <f t="shared" ref="A399:A462" si="178">A398+1</f>
        <v>322</v>
      </c>
      <c r="B399" s="345">
        <f>'AM23.Entity Input'!D339</f>
        <v>0</v>
      </c>
      <c r="C399" s="343">
        <f>'AM23.Entity Input'!F339</f>
        <v>0</v>
      </c>
      <c r="D399" s="343">
        <f>'AM23.Entity Input'!G339</f>
        <v>0</v>
      </c>
      <c r="E399" s="343">
        <f>'AM23.Entity Input'!P339</f>
        <v>0</v>
      </c>
      <c r="F399" s="343">
        <f>'AM23.Entity Input'!AD339</f>
        <v>0</v>
      </c>
      <c r="G399" s="343">
        <f>'AM23.Entity Input'!AN339</f>
        <v>0</v>
      </c>
      <c r="H399" s="353" t="str">
        <f>IFERROR( VLOOKUP($D399, 'AM23.Param'!$C$61:$Q$114, COLUMNS('AM23.Param'!$C$60:$G$60), FALSE), "N/A")</f>
        <v>N/A</v>
      </c>
      <c r="I399" s="360" t="str">
        <f>IFERROR( VLOOKUP($D399, 'AM23.Param'!$C$61:$Q$114, COLUMNS('AM23.Param'!$C$60:$H$60), FALSE), "N/A")</f>
        <v>N/A</v>
      </c>
      <c r="J399" s="344" t="str">
        <f t="shared" ref="J399:J462" si="179">IF(I399="N/A", "N/A", I399 * IF($H399 = "Scalar", $G399, IF($H399="Carrying Value", $F399, IF($H399 = "Carrying Value with safeguard", MAX($G$75 * $F399, $G399), $E399) )) )</f>
        <v>N/A</v>
      </c>
      <c r="K399" s="361" t="str">
        <f t="shared" ref="K399:K462" si="180">IF(I399="N/A","N/A",$F399)</f>
        <v>N/A</v>
      </c>
      <c r="L399" s="356" t="str">
        <f>IFERROR( VLOOKUP($D399, 'AM23.Param'!$C$61:$Q$114, COLUMNS('AM23.Param'!$C$60:$I$60), FALSE), "N/A")</f>
        <v>N/A</v>
      </c>
      <c r="M399" s="344" t="str">
        <f t="shared" ref="M399:M462" si="181">IF(L399="N/A", "N/A", L399 * IF($H399 = "Scalar", $G399, IF($H399="Carrying Value", $F399, IF($H399 = "Carrying Value with safeguard", MAX($G$75 * $F399, $G399), $E399) )) )</f>
        <v>N/A</v>
      </c>
      <c r="N399" s="366" t="str">
        <f t="shared" si="170"/>
        <v>N/A</v>
      </c>
      <c r="O399" s="360" t="str">
        <f>IFERROR( VLOOKUP($D399, 'AM23.Param'!$C$61:$Q$114, COLUMNS('AM23.Param'!$C$60:$J$60), FALSE), "N/A")</f>
        <v>N/A</v>
      </c>
      <c r="P399" s="344" t="str">
        <f t="shared" ref="P399:P462" si="182">IF(O399="N/A", "N/A", O399 * IF($H399 = "Scalar", $G399, IF($H399="Carrying Value", $F399, IF($H399 = "Carrying Value with safeguard", MAX($G$75 * $F399, $G399), $E399) )) )</f>
        <v>N/A</v>
      </c>
      <c r="Q399" s="361" t="str">
        <f t="shared" si="171"/>
        <v>N/A</v>
      </c>
      <c r="R399" s="356" t="str">
        <f>IFERROR( VLOOKUP($D399, 'AM23.Param'!$C$61:$Q$114, COLUMNS('AM23.Param'!$C$60:$K$60), FALSE), "N/A")</f>
        <v>N/A</v>
      </c>
      <c r="S399" s="344" t="str">
        <f t="shared" ref="S399:S462" si="183">IF(R399="N/A", "N/A", R399 * IF($H399 = "Scalar", $G399, IF($H399="Carrying Value", $F399, IF($H399 = "Carrying Value with safeguard", MAX($G$75 * $F399, $G399), $E399) )) )</f>
        <v>N/A</v>
      </c>
      <c r="T399" s="366">
        <f t="shared" si="172"/>
        <v>0</v>
      </c>
      <c r="U399" s="360" t="str">
        <f>IFERROR( VLOOKUP($D399, 'AM23.Param'!$C$61:$Q$114, COLUMNS('AM23.Param'!$C$60:$L$60), FALSE), "N/A")</f>
        <v>N/A</v>
      </c>
      <c r="V399" s="344" t="str">
        <f t="shared" ref="V399:V462" si="184">IF(U399="N/A", "N/A", U399 * IF($H399 = "Scalar", $G399, IF($H399="Carrying Value", $F399, IF($H399 = "Carrying Value with safeguard", MAX($G$75 * $F399, $G399), $E399) )) )</f>
        <v>N/A</v>
      </c>
      <c r="W399" s="361" t="str">
        <f t="shared" si="173"/>
        <v>N/A</v>
      </c>
      <c r="X399" s="356" t="str">
        <f>IFERROR( VLOOKUP($D399, 'AM23.Param'!$C$61:$Q$114, COLUMNS('AM23.Param'!$C$60:$M$60), FALSE), "N/A")</f>
        <v>N/A</v>
      </c>
      <c r="Y399" s="344" t="str">
        <f t="shared" ref="Y399:Y462" si="185">IF(X399="N/A", "N/A", X399 * IF($H399 = "Scalar", $G399, IF($H399="Carrying Value", $F399, IF($H399 = "Carrying Value with safeguard", MAX($G$75 * $F399, $G399), $E399) )) )</f>
        <v>N/A</v>
      </c>
      <c r="Z399" s="366">
        <f t="shared" si="174"/>
        <v>0</v>
      </c>
      <c r="AA399" s="360" t="str">
        <f>IFERROR( VLOOKUP($D399, 'AM23.Param'!$C$61:$Q$114, COLUMNS('AM23.Param'!$C$60:$N$60), FALSE), "N/A")</f>
        <v>N/A</v>
      </c>
      <c r="AB399" s="344" t="str">
        <f t="shared" ref="AB399:AB462" si="186">IF(AA399="N/A", "N/A", AA399 * IF($H399 = "Scalar", $G399, IF($H399="Carrying Value", $F399, IF($H399 = "Carrying Value with safeguard", MAX($G$75 * $F399, $G399), $E399) )) )</f>
        <v>N/A</v>
      </c>
      <c r="AC399" s="366" t="str">
        <f t="shared" si="175"/>
        <v>N/A</v>
      </c>
      <c r="AD399" s="360" t="str">
        <f>IFERROR( VLOOKUP($D399, 'AM23.Param'!$C$61:$Q$114, COLUMNS('AM23.Param'!$C$60:$O$60), FALSE), "N/A")</f>
        <v>N/A</v>
      </c>
      <c r="AE399" s="344" t="str">
        <f t="shared" ref="AE399:AE462" si="187">IF(AD399="N/A", "N/A", AD399 * IF($H399 = "Scalar", $G399, IF($H399="Carrying Value", $F399, IF($H399 = "Carrying Value with safeguard", MAX($G$75 * $F399, $G399), $E399) )) )</f>
        <v>N/A</v>
      </c>
      <c r="AF399" s="361" t="str">
        <f t="shared" si="176"/>
        <v>N/A</v>
      </c>
      <c r="AG399" s="356" t="str">
        <f>IFERROR( VLOOKUP($D399, 'AM23.Param'!$C$61:$Q$114, COLUMNS('AM23.Param'!$C$60:$P$60), FALSE), "N/A")</f>
        <v>N/A</v>
      </c>
      <c r="AH399" s="344" t="str">
        <f t="shared" ref="AH399:AH462" si="188">IF(AG399="N/A", "N/A", AG399 * IF($H399 = "Scalar", $G399, IF($H399="Carrying Value", $F399, IF($H399 = "Carrying Value with safeguard", MAX($G$75 * $F399, $G399), $E399) )) )</f>
        <v>N/A</v>
      </c>
      <c r="AI399" s="361" t="str">
        <f t="shared" si="177"/>
        <v>N/A</v>
      </c>
    </row>
    <row r="400" spans="1:35" x14ac:dyDescent="0.2">
      <c r="A400" s="241">
        <f t="shared" si="178"/>
        <v>323</v>
      </c>
      <c r="B400" s="345">
        <f>'AM23.Entity Input'!D340</f>
        <v>0</v>
      </c>
      <c r="C400" s="343">
        <f>'AM23.Entity Input'!F340</f>
        <v>0</v>
      </c>
      <c r="D400" s="343">
        <f>'AM23.Entity Input'!G340</f>
        <v>0</v>
      </c>
      <c r="E400" s="343">
        <f>'AM23.Entity Input'!P340</f>
        <v>0</v>
      </c>
      <c r="F400" s="343">
        <f>'AM23.Entity Input'!AD340</f>
        <v>0</v>
      </c>
      <c r="G400" s="343">
        <f>'AM23.Entity Input'!AN340</f>
        <v>0</v>
      </c>
      <c r="H400" s="353" t="str">
        <f>IFERROR( VLOOKUP($D400, 'AM23.Param'!$C$61:$Q$114, COLUMNS('AM23.Param'!$C$60:$G$60), FALSE), "N/A")</f>
        <v>N/A</v>
      </c>
      <c r="I400" s="360" t="str">
        <f>IFERROR( VLOOKUP($D400, 'AM23.Param'!$C$61:$Q$114, COLUMNS('AM23.Param'!$C$60:$H$60), FALSE), "N/A")</f>
        <v>N/A</v>
      </c>
      <c r="J400" s="344" t="str">
        <f t="shared" si="179"/>
        <v>N/A</v>
      </c>
      <c r="K400" s="361" t="str">
        <f t="shared" si="180"/>
        <v>N/A</v>
      </c>
      <c r="L400" s="356" t="str">
        <f>IFERROR( VLOOKUP($D400, 'AM23.Param'!$C$61:$Q$114, COLUMNS('AM23.Param'!$C$60:$I$60), FALSE), "N/A")</f>
        <v>N/A</v>
      </c>
      <c r="M400" s="344" t="str">
        <f t="shared" si="181"/>
        <v>N/A</v>
      </c>
      <c r="N400" s="366" t="str">
        <f t="shared" si="170"/>
        <v>N/A</v>
      </c>
      <c r="O400" s="360" t="str">
        <f>IFERROR( VLOOKUP($D400, 'AM23.Param'!$C$61:$Q$114, COLUMNS('AM23.Param'!$C$60:$J$60), FALSE), "N/A")</f>
        <v>N/A</v>
      </c>
      <c r="P400" s="344" t="str">
        <f t="shared" si="182"/>
        <v>N/A</v>
      </c>
      <c r="Q400" s="361" t="str">
        <f t="shared" si="171"/>
        <v>N/A</v>
      </c>
      <c r="R400" s="356" t="str">
        <f>IFERROR( VLOOKUP($D400, 'AM23.Param'!$C$61:$Q$114, COLUMNS('AM23.Param'!$C$60:$K$60), FALSE), "N/A")</f>
        <v>N/A</v>
      </c>
      <c r="S400" s="344" t="str">
        <f t="shared" si="183"/>
        <v>N/A</v>
      </c>
      <c r="T400" s="366">
        <f t="shared" si="172"/>
        <v>0</v>
      </c>
      <c r="U400" s="360" t="str">
        <f>IFERROR( VLOOKUP($D400, 'AM23.Param'!$C$61:$Q$114, COLUMNS('AM23.Param'!$C$60:$L$60), FALSE), "N/A")</f>
        <v>N/A</v>
      </c>
      <c r="V400" s="344" t="str">
        <f t="shared" si="184"/>
        <v>N/A</v>
      </c>
      <c r="W400" s="361" t="str">
        <f t="shared" si="173"/>
        <v>N/A</v>
      </c>
      <c r="X400" s="356" t="str">
        <f>IFERROR( VLOOKUP($D400, 'AM23.Param'!$C$61:$Q$114, COLUMNS('AM23.Param'!$C$60:$M$60), FALSE), "N/A")</f>
        <v>N/A</v>
      </c>
      <c r="Y400" s="344" t="str">
        <f t="shared" si="185"/>
        <v>N/A</v>
      </c>
      <c r="Z400" s="366">
        <f t="shared" si="174"/>
        <v>0</v>
      </c>
      <c r="AA400" s="360" t="str">
        <f>IFERROR( VLOOKUP($D400, 'AM23.Param'!$C$61:$Q$114, COLUMNS('AM23.Param'!$C$60:$N$60), FALSE), "N/A")</f>
        <v>N/A</v>
      </c>
      <c r="AB400" s="344" t="str">
        <f t="shared" si="186"/>
        <v>N/A</v>
      </c>
      <c r="AC400" s="366" t="str">
        <f t="shared" si="175"/>
        <v>N/A</v>
      </c>
      <c r="AD400" s="360" t="str">
        <f>IFERROR( VLOOKUP($D400, 'AM23.Param'!$C$61:$Q$114, COLUMNS('AM23.Param'!$C$60:$O$60), FALSE), "N/A")</f>
        <v>N/A</v>
      </c>
      <c r="AE400" s="344" t="str">
        <f t="shared" si="187"/>
        <v>N/A</v>
      </c>
      <c r="AF400" s="361" t="str">
        <f t="shared" si="176"/>
        <v>N/A</v>
      </c>
      <c r="AG400" s="356" t="str">
        <f>IFERROR( VLOOKUP($D400, 'AM23.Param'!$C$61:$Q$114, COLUMNS('AM23.Param'!$C$60:$P$60), FALSE), "N/A")</f>
        <v>N/A</v>
      </c>
      <c r="AH400" s="344" t="str">
        <f t="shared" si="188"/>
        <v>N/A</v>
      </c>
      <c r="AI400" s="361" t="str">
        <f t="shared" si="177"/>
        <v>N/A</v>
      </c>
    </row>
    <row r="401" spans="1:35" x14ac:dyDescent="0.2">
      <c r="A401" s="241">
        <f t="shared" si="178"/>
        <v>324</v>
      </c>
      <c r="B401" s="345">
        <f>'AM23.Entity Input'!D341</f>
        <v>0</v>
      </c>
      <c r="C401" s="343">
        <f>'AM23.Entity Input'!F341</f>
        <v>0</v>
      </c>
      <c r="D401" s="343">
        <f>'AM23.Entity Input'!G341</f>
        <v>0</v>
      </c>
      <c r="E401" s="343">
        <f>'AM23.Entity Input'!P341</f>
        <v>0</v>
      </c>
      <c r="F401" s="343">
        <f>'AM23.Entity Input'!AD341</f>
        <v>0</v>
      </c>
      <c r="G401" s="343">
        <f>'AM23.Entity Input'!AN341</f>
        <v>0</v>
      </c>
      <c r="H401" s="353" t="str">
        <f>IFERROR( VLOOKUP($D401, 'AM23.Param'!$C$61:$Q$114, COLUMNS('AM23.Param'!$C$60:$G$60), FALSE), "N/A")</f>
        <v>N/A</v>
      </c>
      <c r="I401" s="360" t="str">
        <f>IFERROR( VLOOKUP($D401, 'AM23.Param'!$C$61:$Q$114, COLUMNS('AM23.Param'!$C$60:$H$60), FALSE), "N/A")</f>
        <v>N/A</v>
      </c>
      <c r="J401" s="344" t="str">
        <f t="shared" si="179"/>
        <v>N/A</v>
      </c>
      <c r="K401" s="361" t="str">
        <f t="shared" si="180"/>
        <v>N/A</v>
      </c>
      <c r="L401" s="356" t="str">
        <f>IFERROR( VLOOKUP($D401, 'AM23.Param'!$C$61:$Q$114, COLUMNS('AM23.Param'!$C$60:$I$60), FALSE), "N/A")</f>
        <v>N/A</v>
      </c>
      <c r="M401" s="344" t="str">
        <f t="shared" si="181"/>
        <v>N/A</v>
      </c>
      <c r="N401" s="366" t="str">
        <f t="shared" si="170"/>
        <v>N/A</v>
      </c>
      <c r="O401" s="360" t="str">
        <f>IFERROR( VLOOKUP($D401, 'AM23.Param'!$C$61:$Q$114, COLUMNS('AM23.Param'!$C$60:$J$60), FALSE), "N/A")</f>
        <v>N/A</v>
      </c>
      <c r="P401" s="344" t="str">
        <f t="shared" si="182"/>
        <v>N/A</v>
      </c>
      <c r="Q401" s="361" t="str">
        <f t="shared" si="171"/>
        <v>N/A</v>
      </c>
      <c r="R401" s="356" t="str">
        <f>IFERROR( VLOOKUP($D401, 'AM23.Param'!$C$61:$Q$114, COLUMNS('AM23.Param'!$C$60:$K$60), FALSE), "N/A")</f>
        <v>N/A</v>
      </c>
      <c r="S401" s="344" t="str">
        <f t="shared" si="183"/>
        <v>N/A</v>
      </c>
      <c r="T401" s="366">
        <f t="shared" si="172"/>
        <v>0</v>
      </c>
      <c r="U401" s="360" t="str">
        <f>IFERROR( VLOOKUP($D401, 'AM23.Param'!$C$61:$Q$114, COLUMNS('AM23.Param'!$C$60:$L$60), FALSE), "N/A")</f>
        <v>N/A</v>
      </c>
      <c r="V401" s="344" t="str">
        <f t="shared" si="184"/>
        <v>N/A</v>
      </c>
      <c r="W401" s="361" t="str">
        <f t="shared" si="173"/>
        <v>N/A</v>
      </c>
      <c r="X401" s="356" t="str">
        <f>IFERROR( VLOOKUP($D401, 'AM23.Param'!$C$61:$Q$114, COLUMNS('AM23.Param'!$C$60:$M$60), FALSE), "N/A")</f>
        <v>N/A</v>
      </c>
      <c r="Y401" s="344" t="str">
        <f t="shared" si="185"/>
        <v>N/A</v>
      </c>
      <c r="Z401" s="366">
        <f t="shared" si="174"/>
        <v>0</v>
      </c>
      <c r="AA401" s="360" t="str">
        <f>IFERROR( VLOOKUP($D401, 'AM23.Param'!$C$61:$Q$114, COLUMNS('AM23.Param'!$C$60:$N$60), FALSE), "N/A")</f>
        <v>N/A</v>
      </c>
      <c r="AB401" s="344" t="str">
        <f t="shared" si="186"/>
        <v>N/A</v>
      </c>
      <c r="AC401" s="366" t="str">
        <f t="shared" si="175"/>
        <v>N/A</v>
      </c>
      <c r="AD401" s="360" t="str">
        <f>IFERROR( VLOOKUP($D401, 'AM23.Param'!$C$61:$Q$114, COLUMNS('AM23.Param'!$C$60:$O$60), FALSE), "N/A")</f>
        <v>N/A</v>
      </c>
      <c r="AE401" s="344" t="str">
        <f t="shared" si="187"/>
        <v>N/A</v>
      </c>
      <c r="AF401" s="361" t="str">
        <f t="shared" si="176"/>
        <v>N/A</v>
      </c>
      <c r="AG401" s="356" t="str">
        <f>IFERROR( VLOOKUP($D401, 'AM23.Param'!$C$61:$Q$114, COLUMNS('AM23.Param'!$C$60:$P$60), FALSE), "N/A")</f>
        <v>N/A</v>
      </c>
      <c r="AH401" s="344" t="str">
        <f t="shared" si="188"/>
        <v>N/A</v>
      </c>
      <c r="AI401" s="361" t="str">
        <f t="shared" si="177"/>
        <v>N/A</v>
      </c>
    </row>
    <row r="402" spans="1:35" x14ac:dyDescent="0.2">
      <c r="A402" s="241">
        <f t="shared" si="178"/>
        <v>325</v>
      </c>
      <c r="B402" s="345">
        <f>'AM23.Entity Input'!D342</f>
        <v>0</v>
      </c>
      <c r="C402" s="343">
        <f>'AM23.Entity Input'!F342</f>
        <v>0</v>
      </c>
      <c r="D402" s="343">
        <f>'AM23.Entity Input'!G342</f>
        <v>0</v>
      </c>
      <c r="E402" s="343">
        <f>'AM23.Entity Input'!P342</f>
        <v>0</v>
      </c>
      <c r="F402" s="343">
        <f>'AM23.Entity Input'!AD342</f>
        <v>0</v>
      </c>
      <c r="G402" s="343">
        <f>'AM23.Entity Input'!AN342</f>
        <v>0</v>
      </c>
      <c r="H402" s="353" t="str">
        <f>IFERROR( VLOOKUP($D402, 'AM23.Param'!$C$61:$Q$114, COLUMNS('AM23.Param'!$C$60:$G$60), FALSE), "N/A")</f>
        <v>N/A</v>
      </c>
      <c r="I402" s="360" t="str">
        <f>IFERROR( VLOOKUP($D402, 'AM23.Param'!$C$61:$Q$114, COLUMNS('AM23.Param'!$C$60:$H$60), FALSE), "N/A")</f>
        <v>N/A</v>
      </c>
      <c r="J402" s="344" t="str">
        <f t="shared" si="179"/>
        <v>N/A</v>
      </c>
      <c r="K402" s="361" t="str">
        <f t="shared" si="180"/>
        <v>N/A</v>
      </c>
      <c r="L402" s="356" t="str">
        <f>IFERROR( VLOOKUP($D402, 'AM23.Param'!$C$61:$Q$114, COLUMNS('AM23.Param'!$C$60:$I$60), FALSE), "N/A")</f>
        <v>N/A</v>
      </c>
      <c r="M402" s="344" t="str">
        <f t="shared" si="181"/>
        <v>N/A</v>
      </c>
      <c r="N402" s="366" t="str">
        <f t="shared" si="170"/>
        <v>N/A</v>
      </c>
      <c r="O402" s="360" t="str">
        <f>IFERROR( VLOOKUP($D402, 'AM23.Param'!$C$61:$Q$114, COLUMNS('AM23.Param'!$C$60:$J$60), FALSE), "N/A")</f>
        <v>N/A</v>
      </c>
      <c r="P402" s="344" t="str">
        <f t="shared" si="182"/>
        <v>N/A</v>
      </c>
      <c r="Q402" s="361" t="str">
        <f t="shared" si="171"/>
        <v>N/A</v>
      </c>
      <c r="R402" s="356" t="str">
        <f>IFERROR( VLOOKUP($D402, 'AM23.Param'!$C$61:$Q$114, COLUMNS('AM23.Param'!$C$60:$K$60), FALSE), "N/A")</f>
        <v>N/A</v>
      </c>
      <c r="S402" s="344" t="str">
        <f t="shared" si="183"/>
        <v>N/A</v>
      </c>
      <c r="T402" s="366">
        <f t="shared" si="172"/>
        <v>0</v>
      </c>
      <c r="U402" s="360" t="str">
        <f>IFERROR( VLOOKUP($D402, 'AM23.Param'!$C$61:$Q$114, COLUMNS('AM23.Param'!$C$60:$L$60), FALSE), "N/A")</f>
        <v>N/A</v>
      </c>
      <c r="V402" s="344" t="str">
        <f t="shared" si="184"/>
        <v>N/A</v>
      </c>
      <c r="W402" s="361" t="str">
        <f t="shared" si="173"/>
        <v>N/A</v>
      </c>
      <c r="X402" s="356" t="str">
        <f>IFERROR( VLOOKUP($D402, 'AM23.Param'!$C$61:$Q$114, COLUMNS('AM23.Param'!$C$60:$M$60), FALSE), "N/A")</f>
        <v>N/A</v>
      </c>
      <c r="Y402" s="344" t="str">
        <f t="shared" si="185"/>
        <v>N/A</v>
      </c>
      <c r="Z402" s="366">
        <f t="shared" si="174"/>
        <v>0</v>
      </c>
      <c r="AA402" s="360" t="str">
        <f>IFERROR( VLOOKUP($D402, 'AM23.Param'!$C$61:$Q$114, COLUMNS('AM23.Param'!$C$60:$N$60), FALSE), "N/A")</f>
        <v>N/A</v>
      </c>
      <c r="AB402" s="344" t="str">
        <f t="shared" si="186"/>
        <v>N/A</v>
      </c>
      <c r="AC402" s="366" t="str">
        <f t="shared" si="175"/>
        <v>N/A</v>
      </c>
      <c r="AD402" s="360" t="str">
        <f>IFERROR( VLOOKUP($D402, 'AM23.Param'!$C$61:$Q$114, COLUMNS('AM23.Param'!$C$60:$O$60), FALSE), "N/A")</f>
        <v>N/A</v>
      </c>
      <c r="AE402" s="344" t="str">
        <f t="shared" si="187"/>
        <v>N/A</v>
      </c>
      <c r="AF402" s="361" t="str">
        <f t="shared" si="176"/>
        <v>N/A</v>
      </c>
      <c r="AG402" s="356" t="str">
        <f>IFERROR( VLOOKUP($D402, 'AM23.Param'!$C$61:$Q$114, COLUMNS('AM23.Param'!$C$60:$P$60), FALSE), "N/A")</f>
        <v>N/A</v>
      </c>
      <c r="AH402" s="344" t="str">
        <f t="shared" si="188"/>
        <v>N/A</v>
      </c>
      <c r="AI402" s="361" t="str">
        <f t="shared" si="177"/>
        <v>N/A</v>
      </c>
    </row>
    <row r="403" spans="1:35" x14ac:dyDescent="0.2">
      <c r="A403" s="241">
        <f t="shared" si="178"/>
        <v>326</v>
      </c>
      <c r="B403" s="345">
        <f>'AM23.Entity Input'!D343</f>
        <v>0</v>
      </c>
      <c r="C403" s="343">
        <f>'AM23.Entity Input'!F343</f>
        <v>0</v>
      </c>
      <c r="D403" s="343">
        <f>'AM23.Entity Input'!G343</f>
        <v>0</v>
      </c>
      <c r="E403" s="343">
        <f>'AM23.Entity Input'!P343</f>
        <v>0</v>
      </c>
      <c r="F403" s="343">
        <f>'AM23.Entity Input'!AD343</f>
        <v>0</v>
      </c>
      <c r="G403" s="343">
        <f>'AM23.Entity Input'!AN343</f>
        <v>0</v>
      </c>
      <c r="H403" s="353" t="str">
        <f>IFERROR( VLOOKUP($D403, 'AM23.Param'!$C$61:$Q$114, COLUMNS('AM23.Param'!$C$60:$G$60), FALSE), "N/A")</f>
        <v>N/A</v>
      </c>
      <c r="I403" s="360" t="str">
        <f>IFERROR( VLOOKUP($D403, 'AM23.Param'!$C$61:$Q$114, COLUMNS('AM23.Param'!$C$60:$H$60), FALSE), "N/A")</f>
        <v>N/A</v>
      </c>
      <c r="J403" s="344" t="str">
        <f t="shared" si="179"/>
        <v>N/A</v>
      </c>
      <c r="K403" s="361" t="str">
        <f t="shared" si="180"/>
        <v>N/A</v>
      </c>
      <c r="L403" s="356" t="str">
        <f>IFERROR( VLOOKUP($D403, 'AM23.Param'!$C$61:$Q$114, COLUMNS('AM23.Param'!$C$60:$I$60), FALSE), "N/A")</f>
        <v>N/A</v>
      </c>
      <c r="M403" s="344" t="str">
        <f t="shared" si="181"/>
        <v>N/A</v>
      </c>
      <c r="N403" s="366" t="str">
        <f t="shared" si="170"/>
        <v>N/A</v>
      </c>
      <c r="O403" s="360" t="str">
        <f>IFERROR( VLOOKUP($D403, 'AM23.Param'!$C$61:$Q$114, COLUMNS('AM23.Param'!$C$60:$J$60), FALSE), "N/A")</f>
        <v>N/A</v>
      </c>
      <c r="P403" s="344" t="str">
        <f t="shared" si="182"/>
        <v>N/A</v>
      </c>
      <c r="Q403" s="361" t="str">
        <f t="shared" si="171"/>
        <v>N/A</v>
      </c>
      <c r="R403" s="356" t="str">
        <f>IFERROR( VLOOKUP($D403, 'AM23.Param'!$C$61:$Q$114, COLUMNS('AM23.Param'!$C$60:$K$60), FALSE), "N/A")</f>
        <v>N/A</v>
      </c>
      <c r="S403" s="344" t="str">
        <f t="shared" si="183"/>
        <v>N/A</v>
      </c>
      <c r="T403" s="366">
        <f t="shared" si="172"/>
        <v>0</v>
      </c>
      <c r="U403" s="360" t="str">
        <f>IFERROR( VLOOKUP($D403, 'AM23.Param'!$C$61:$Q$114, COLUMNS('AM23.Param'!$C$60:$L$60), FALSE), "N/A")</f>
        <v>N/A</v>
      </c>
      <c r="V403" s="344" t="str">
        <f t="shared" si="184"/>
        <v>N/A</v>
      </c>
      <c r="W403" s="361" t="str">
        <f t="shared" si="173"/>
        <v>N/A</v>
      </c>
      <c r="X403" s="356" t="str">
        <f>IFERROR( VLOOKUP($D403, 'AM23.Param'!$C$61:$Q$114, COLUMNS('AM23.Param'!$C$60:$M$60), FALSE), "N/A")</f>
        <v>N/A</v>
      </c>
      <c r="Y403" s="344" t="str">
        <f t="shared" si="185"/>
        <v>N/A</v>
      </c>
      <c r="Z403" s="366">
        <f t="shared" si="174"/>
        <v>0</v>
      </c>
      <c r="AA403" s="360" t="str">
        <f>IFERROR( VLOOKUP($D403, 'AM23.Param'!$C$61:$Q$114, COLUMNS('AM23.Param'!$C$60:$N$60), FALSE), "N/A")</f>
        <v>N/A</v>
      </c>
      <c r="AB403" s="344" t="str">
        <f t="shared" si="186"/>
        <v>N/A</v>
      </c>
      <c r="AC403" s="366" t="str">
        <f t="shared" si="175"/>
        <v>N/A</v>
      </c>
      <c r="AD403" s="360" t="str">
        <f>IFERROR( VLOOKUP($D403, 'AM23.Param'!$C$61:$Q$114, COLUMNS('AM23.Param'!$C$60:$O$60), FALSE), "N/A")</f>
        <v>N/A</v>
      </c>
      <c r="AE403" s="344" t="str">
        <f t="shared" si="187"/>
        <v>N/A</v>
      </c>
      <c r="AF403" s="361" t="str">
        <f t="shared" si="176"/>
        <v>N/A</v>
      </c>
      <c r="AG403" s="356" t="str">
        <f>IFERROR( VLOOKUP($D403, 'AM23.Param'!$C$61:$Q$114, COLUMNS('AM23.Param'!$C$60:$P$60), FALSE), "N/A")</f>
        <v>N/A</v>
      </c>
      <c r="AH403" s="344" t="str">
        <f t="shared" si="188"/>
        <v>N/A</v>
      </c>
      <c r="AI403" s="361" t="str">
        <f t="shared" si="177"/>
        <v>N/A</v>
      </c>
    </row>
    <row r="404" spans="1:35" x14ac:dyDescent="0.2">
      <c r="A404" s="241">
        <f t="shared" si="178"/>
        <v>327</v>
      </c>
      <c r="B404" s="345">
        <f>'AM23.Entity Input'!D344</f>
        <v>0</v>
      </c>
      <c r="C404" s="343">
        <f>'AM23.Entity Input'!F344</f>
        <v>0</v>
      </c>
      <c r="D404" s="343">
        <f>'AM23.Entity Input'!G344</f>
        <v>0</v>
      </c>
      <c r="E404" s="343">
        <f>'AM23.Entity Input'!P344</f>
        <v>0</v>
      </c>
      <c r="F404" s="343">
        <f>'AM23.Entity Input'!AD344</f>
        <v>0</v>
      </c>
      <c r="G404" s="343">
        <f>'AM23.Entity Input'!AN344</f>
        <v>0</v>
      </c>
      <c r="H404" s="353" t="str">
        <f>IFERROR( VLOOKUP($D404, 'AM23.Param'!$C$61:$Q$114, COLUMNS('AM23.Param'!$C$60:$G$60), FALSE), "N/A")</f>
        <v>N/A</v>
      </c>
      <c r="I404" s="360" t="str">
        <f>IFERROR( VLOOKUP($D404, 'AM23.Param'!$C$61:$Q$114, COLUMNS('AM23.Param'!$C$60:$H$60), FALSE), "N/A")</f>
        <v>N/A</v>
      </c>
      <c r="J404" s="344" t="str">
        <f t="shared" si="179"/>
        <v>N/A</v>
      </c>
      <c r="K404" s="361" t="str">
        <f t="shared" si="180"/>
        <v>N/A</v>
      </c>
      <c r="L404" s="356" t="str">
        <f>IFERROR( VLOOKUP($D404, 'AM23.Param'!$C$61:$Q$114, COLUMNS('AM23.Param'!$C$60:$I$60), FALSE), "N/A")</f>
        <v>N/A</v>
      </c>
      <c r="M404" s="344" t="str">
        <f t="shared" si="181"/>
        <v>N/A</v>
      </c>
      <c r="N404" s="366" t="str">
        <f t="shared" si="170"/>
        <v>N/A</v>
      </c>
      <c r="O404" s="360" t="str">
        <f>IFERROR( VLOOKUP($D404, 'AM23.Param'!$C$61:$Q$114, COLUMNS('AM23.Param'!$C$60:$J$60), FALSE), "N/A")</f>
        <v>N/A</v>
      </c>
      <c r="P404" s="344" t="str">
        <f t="shared" si="182"/>
        <v>N/A</v>
      </c>
      <c r="Q404" s="361" t="str">
        <f t="shared" si="171"/>
        <v>N/A</v>
      </c>
      <c r="R404" s="356" t="str">
        <f>IFERROR( VLOOKUP($D404, 'AM23.Param'!$C$61:$Q$114, COLUMNS('AM23.Param'!$C$60:$K$60), FALSE), "N/A")</f>
        <v>N/A</v>
      </c>
      <c r="S404" s="344" t="str">
        <f t="shared" si="183"/>
        <v>N/A</v>
      </c>
      <c r="T404" s="366">
        <f t="shared" si="172"/>
        <v>0</v>
      </c>
      <c r="U404" s="360" t="str">
        <f>IFERROR( VLOOKUP($D404, 'AM23.Param'!$C$61:$Q$114, COLUMNS('AM23.Param'!$C$60:$L$60), FALSE), "N/A")</f>
        <v>N/A</v>
      </c>
      <c r="V404" s="344" t="str">
        <f t="shared" si="184"/>
        <v>N/A</v>
      </c>
      <c r="W404" s="361" t="str">
        <f t="shared" si="173"/>
        <v>N/A</v>
      </c>
      <c r="X404" s="356" t="str">
        <f>IFERROR( VLOOKUP($D404, 'AM23.Param'!$C$61:$Q$114, COLUMNS('AM23.Param'!$C$60:$M$60), FALSE), "N/A")</f>
        <v>N/A</v>
      </c>
      <c r="Y404" s="344" t="str">
        <f t="shared" si="185"/>
        <v>N/A</v>
      </c>
      <c r="Z404" s="366">
        <f t="shared" si="174"/>
        <v>0</v>
      </c>
      <c r="AA404" s="360" t="str">
        <f>IFERROR( VLOOKUP($D404, 'AM23.Param'!$C$61:$Q$114, COLUMNS('AM23.Param'!$C$60:$N$60), FALSE), "N/A")</f>
        <v>N/A</v>
      </c>
      <c r="AB404" s="344" t="str">
        <f t="shared" si="186"/>
        <v>N/A</v>
      </c>
      <c r="AC404" s="366" t="str">
        <f t="shared" si="175"/>
        <v>N/A</v>
      </c>
      <c r="AD404" s="360" t="str">
        <f>IFERROR( VLOOKUP($D404, 'AM23.Param'!$C$61:$Q$114, COLUMNS('AM23.Param'!$C$60:$O$60), FALSE), "N/A")</f>
        <v>N/A</v>
      </c>
      <c r="AE404" s="344" t="str">
        <f t="shared" si="187"/>
        <v>N/A</v>
      </c>
      <c r="AF404" s="361" t="str">
        <f t="shared" si="176"/>
        <v>N/A</v>
      </c>
      <c r="AG404" s="356" t="str">
        <f>IFERROR( VLOOKUP($D404, 'AM23.Param'!$C$61:$Q$114, COLUMNS('AM23.Param'!$C$60:$P$60), FALSE), "N/A")</f>
        <v>N/A</v>
      </c>
      <c r="AH404" s="344" t="str">
        <f t="shared" si="188"/>
        <v>N/A</v>
      </c>
      <c r="AI404" s="361" t="str">
        <f t="shared" si="177"/>
        <v>N/A</v>
      </c>
    </row>
    <row r="405" spans="1:35" x14ac:dyDescent="0.2">
      <c r="A405" s="241">
        <f t="shared" si="178"/>
        <v>328</v>
      </c>
      <c r="B405" s="345">
        <f>'AM23.Entity Input'!D345</f>
        <v>0</v>
      </c>
      <c r="C405" s="343">
        <f>'AM23.Entity Input'!F345</f>
        <v>0</v>
      </c>
      <c r="D405" s="343">
        <f>'AM23.Entity Input'!G345</f>
        <v>0</v>
      </c>
      <c r="E405" s="343">
        <f>'AM23.Entity Input'!P345</f>
        <v>0</v>
      </c>
      <c r="F405" s="343">
        <f>'AM23.Entity Input'!AD345</f>
        <v>0</v>
      </c>
      <c r="G405" s="343">
        <f>'AM23.Entity Input'!AN345</f>
        <v>0</v>
      </c>
      <c r="H405" s="353" t="str">
        <f>IFERROR( VLOOKUP($D405, 'AM23.Param'!$C$61:$Q$114, COLUMNS('AM23.Param'!$C$60:$G$60), FALSE), "N/A")</f>
        <v>N/A</v>
      </c>
      <c r="I405" s="360" t="str">
        <f>IFERROR( VLOOKUP($D405, 'AM23.Param'!$C$61:$Q$114, COLUMNS('AM23.Param'!$C$60:$H$60), FALSE), "N/A")</f>
        <v>N/A</v>
      </c>
      <c r="J405" s="344" t="str">
        <f t="shared" si="179"/>
        <v>N/A</v>
      </c>
      <c r="K405" s="361" t="str">
        <f t="shared" si="180"/>
        <v>N/A</v>
      </c>
      <c r="L405" s="356" t="str">
        <f>IFERROR( VLOOKUP($D405, 'AM23.Param'!$C$61:$Q$114, COLUMNS('AM23.Param'!$C$60:$I$60), FALSE), "N/A")</f>
        <v>N/A</v>
      </c>
      <c r="M405" s="344" t="str">
        <f t="shared" si="181"/>
        <v>N/A</v>
      </c>
      <c r="N405" s="366" t="str">
        <f t="shared" si="170"/>
        <v>N/A</v>
      </c>
      <c r="O405" s="360" t="str">
        <f>IFERROR( VLOOKUP($D405, 'AM23.Param'!$C$61:$Q$114, COLUMNS('AM23.Param'!$C$60:$J$60), FALSE), "N/A")</f>
        <v>N/A</v>
      </c>
      <c r="P405" s="344" t="str">
        <f t="shared" si="182"/>
        <v>N/A</v>
      </c>
      <c r="Q405" s="361" t="str">
        <f t="shared" si="171"/>
        <v>N/A</v>
      </c>
      <c r="R405" s="356" t="str">
        <f>IFERROR( VLOOKUP($D405, 'AM23.Param'!$C$61:$Q$114, COLUMNS('AM23.Param'!$C$60:$K$60), FALSE), "N/A")</f>
        <v>N/A</v>
      </c>
      <c r="S405" s="344" t="str">
        <f t="shared" si="183"/>
        <v>N/A</v>
      </c>
      <c r="T405" s="366">
        <f t="shared" si="172"/>
        <v>0</v>
      </c>
      <c r="U405" s="360" t="str">
        <f>IFERROR( VLOOKUP($D405, 'AM23.Param'!$C$61:$Q$114, COLUMNS('AM23.Param'!$C$60:$L$60), FALSE), "N/A")</f>
        <v>N/A</v>
      </c>
      <c r="V405" s="344" t="str">
        <f t="shared" si="184"/>
        <v>N/A</v>
      </c>
      <c r="W405" s="361" t="str">
        <f t="shared" si="173"/>
        <v>N/A</v>
      </c>
      <c r="X405" s="356" t="str">
        <f>IFERROR( VLOOKUP($D405, 'AM23.Param'!$C$61:$Q$114, COLUMNS('AM23.Param'!$C$60:$M$60), FALSE), "N/A")</f>
        <v>N/A</v>
      </c>
      <c r="Y405" s="344" t="str">
        <f t="shared" si="185"/>
        <v>N/A</v>
      </c>
      <c r="Z405" s="366">
        <f t="shared" si="174"/>
        <v>0</v>
      </c>
      <c r="AA405" s="360" t="str">
        <f>IFERROR( VLOOKUP($D405, 'AM23.Param'!$C$61:$Q$114, COLUMNS('AM23.Param'!$C$60:$N$60), FALSE), "N/A")</f>
        <v>N/A</v>
      </c>
      <c r="AB405" s="344" t="str">
        <f t="shared" si="186"/>
        <v>N/A</v>
      </c>
      <c r="AC405" s="366" t="str">
        <f t="shared" si="175"/>
        <v>N/A</v>
      </c>
      <c r="AD405" s="360" t="str">
        <f>IFERROR( VLOOKUP($D405, 'AM23.Param'!$C$61:$Q$114, COLUMNS('AM23.Param'!$C$60:$O$60), FALSE), "N/A")</f>
        <v>N/A</v>
      </c>
      <c r="AE405" s="344" t="str">
        <f t="shared" si="187"/>
        <v>N/A</v>
      </c>
      <c r="AF405" s="361" t="str">
        <f t="shared" si="176"/>
        <v>N/A</v>
      </c>
      <c r="AG405" s="356" t="str">
        <f>IFERROR( VLOOKUP($D405, 'AM23.Param'!$C$61:$Q$114, COLUMNS('AM23.Param'!$C$60:$P$60), FALSE), "N/A")</f>
        <v>N/A</v>
      </c>
      <c r="AH405" s="344" t="str">
        <f t="shared" si="188"/>
        <v>N/A</v>
      </c>
      <c r="AI405" s="361" t="str">
        <f t="shared" si="177"/>
        <v>N/A</v>
      </c>
    </row>
    <row r="406" spans="1:35" x14ac:dyDescent="0.2">
      <c r="A406" s="241">
        <f t="shared" si="178"/>
        <v>329</v>
      </c>
      <c r="B406" s="345">
        <f>'AM23.Entity Input'!D346</f>
        <v>0</v>
      </c>
      <c r="C406" s="343">
        <f>'AM23.Entity Input'!F346</f>
        <v>0</v>
      </c>
      <c r="D406" s="343">
        <f>'AM23.Entity Input'!G346</f>
        <v>0</v>
      </c>
      <c r="E406" s="343">
        <f>'AM23.Entity Input'!P346</f>
        <v>0</v>
      </c>
      <c r="F406" s="343">
        <f>'AM23.Entity Input'!AD346</f>
        <v>0</v>
      </c>
      <c r="G406" s="343">
        <f>'AM23.Entity Input'!AN346</f>
        <v>0</v>
      </c>
      <c r="H406" s="353" t="str">
        <f>IFERROR( VLOOKUP($D406, 'AM23.Param'!$C$61:$Q$114, COLUMNS('AM23.Param'!$C$60:$G$60), FALSE), "N/A")</f>
        <v>N/A</v>
      </c>
      <c r="I406" s="360" t="str">
        <f>IFERROR( VLOOKUP($D406, 'AM23.Param'!$C$61:$Q$114, COLUMNS('AM23.Param'!$C$60:$H$60), FALSE), "N/A")</f>
        <v>N/A</v>
      </c>
      <c r="J406" s="344" t="str">
        <f t="shared" si="179"/>
        <v>N/A</v>
      </c>
      <c r="K406" s="361" t="str">
        <f t="shared" si="180"/>
        <v>N/A</v>
      </c>
      <c r="L406" s="356" t="str">
        <f>IFERROR( VLOOKUP($D406, 'AM23.Param'!$C$61:$Q$114, COLUMNS('AM23.Param'!$C$60:$I$60), FALSE), "N/A")</f>
        <v>N/A</v>
      </c>
      <c r="M406" s="344" t="str">
        <f t="shared" si="181"/>
        <v>N/A</v>
      </c>
      <c r="N406" s="366" t="str">
        <f t="shared" si="170"/>
        <v>N/A</v>
      </c>
      <c r="O406" s="360" t="str">
        <f>IFERROR( VLOOKUP($D406, 'AM23.Param'!$C$61:$Q$114, COLUMNS('AM23.Param'!$C$60:$J$60), FALSE), "N/A")</f>
        <v>N/A</v>
      </c>
      <c r="P406" s="344" t="str">
        <f t="shared" si="182"/>
        <v>N/A</v>
      </c>
      <c r="Q406" s="361" t="str">
        <f t="shared" si="171"/>
        <v>N/A</v>
      </c>
      <c r="R406" s="356" t="str">
        <f>IFERROR( VLOOKUP($D406, 'AM23.Param'!$C$61:$Q$114, COLUMNS('AM23.Param'!$C$60:$K$60), FALSE), "N/A")</f>
        <v>N/A</v>
      </c>
      <c r="S406" s="344" t="str">
        <f t="shared" si="183"/>
        <v>N/A</v>
      </c>
      <c r="T406" s="366">
        <f t="shared" si="172"/>
        <v>0</v>
      </c>
      <c r="U406" s="360" t="str">
        <f>IFERROR( VLOOKUP($D406, 'AM23.Param'!$C$61:$Q$114, COLUMNS('AM23.Param'!$C$60:$L$60), FALSE), "N/A")</f>
        <v>N/A</v>
      </c>
      <c r="V406" s="344" t="str">
        <f t="shared" si="184"/>
        <v>N/A</v>
      </c>
      <c r="W406" s="361" t="str">
        <f t="shared" si="173"/>
        <v>N/A</v>
      </c>
      <c r="X406" s="356" t="str">
        <f>IFERROR( VLOOKUP($D406, 'AM23.Param'!$C$61:$Q$114, COLUMNS('AM23.Param'!$C$60:$M$60), FALSE), "N/A")</f>
        <v>N/A</v>
      </c>
      <c r="Y406" s="344" t="str">
        <f t="shared" si="185"/>
        <v>N/A</v>
      </c>
      <c r="Z406" s="366">
        <f t="shared" si="174"/>
        <v>0</v>
      </c>
      <c r="AA406" s="360" t="str">
        <f>IFERROR( VLOOKUP($D406, 'AM23.Param'!$C$61:$Q$114, COLUMNS('AM23.Param'!$C$60:$N$60), FALSE), "N/A")</f>
        <v>N/A</v>
      </c>
      <c r="AB406" s="344" t="str">
        <f t="shared" si="186"/>
        <v>N/A</v>
      </c>
      <c r="AC406" s="366" t="str">
        <f t="shared" si="175"/>
        <v>N/A</v>
      </c>
      <c r="AD406" s="360" t="str">
        <f>IFERROR( VLOOKUP($D406, 'AM23.Param'!$C$61:$Q$114, COLUMNS('AM23.Param'!$C$60:$O$60), FALSE), "N/A")</f>
        <v>N/A</v>
      </c>
      <c r="AE406" s="344" t="str">
        <f t="shared" si="187"/>
        <v>N/A</v>
      </c>
      <c r="AF406" s="361" t="str">
        <f t="shared" si="176"/>
        <v>N/A</v>
      </c>
      <c r="AG406" s="356" t="str">
        <f>IFERROR( VLOOKUP($D406, 'AM23.Param'!$C$61:$Q$114, COLUMNS('AM23.Param'!$C$60:$P$60), FALSE), "N/A")</f>
        <v>N/A</v>
      </c>
      <c r="AH406" s="344" t="str">
        <f t="shared" si="188"/>
        <v>N/A</v>
      </c>
      <c r="AI406" s="361" t="str">
        <f t="shared" si="177"/>
        <v>N/A</v>
      </c>
    </row>
    <row r="407" spans="1:35" x14ac:dyDescent="0.2">
      <c r="A407" s="241">
        <f t="shared" si="178"/>
        <v>330</v>
      </c>
      <c r="B407" s="345">
        <f>'AM23.Entity Input'!D347</f>
        <v>0</v>
      </c>
      <c r="C407" s="343">
        <f>'AM23.Entity Input'!F347</f>
        <v>0</v>
      </c>
      <c r="D407" s="343">
        <f>'AM23.Entity Input'!G347</f>
        <v>0</v>
      </c>
      <c r="E407" s="343">
        <f>'AM23.Entity Input'!P347</f>
        <v>0</v>
      </c>
      <c r="F407" s="343">
        <f>'AM23.Entity Input'!AD347</f>
        <v>0</v>
      </c>
      <c r="G407" s="343">
        <f>'AM23.Entity Input'!AN347</f>
        <v>0</v>
      </c>
      <c r="H407" s="353" t="str">
        <f>IFERROR( VLOOKUP($D407, 'AM23.Param'!$C$61:$Q$114, COLUMNS('AM23.Param'!$C$60:$G$60), FALSE), "N/A")</f>
        <v>N/A</v>
      </c>
      <c r="I407" s="360" t="str">
        <f>IFERROR( VLOOKUP($D407, 'AM23.Param'!$C$61:$Q$114, COLUMNS('AM23.Param'!$C$60:$H$60), FALSE), "N/A")</f>
        <v>N/A</v>
      </c>
      <c r="J407" s="344" t="str">
        <f t="shared" si="179"/>
        <v>N/A</v>
      </c>
      <c r="K407" s="361" t="str">
        <f t="shared" si="180"/>
        <v>N/A</v>
      </c>
      <c r="L407" s="356" t="str">
        <f>IFERROR( VLOOKUP($D407, 'AM23.Param'!$C$61:$Q$114, COLUMNS('AM23.Param'!$C$60:$I$60), FALSE), "N/A")</f>
        <v>N/A</v>
      </c>
      <c r="M407" s="344" t="str">
        <f t="shared" si="181"/>
        <v>N/A</v>
      </c>
      <c r="N407" s="366" t="str">
        <f t="shared" si="170"/>
        <v>N/A</v>
      </c>
      <c r="O407" s="360" t="str">
        <f>IFERROR( VLOOKUP($D407, 'AM23.Param'!$C$61:$Q$114, COLUMNS('AM23.Param'!$C$60:$J$60), FALSE), "N/A")</f>
        <v>N/A</v>
      </c>
      <c r="P407" s="344" t="str">
        <f t="shared" si="182"/>
        <v>N/A</v>
      </c>
      <c r="Q407" s="361" t="str">
        <f t="shared" si="171"/>
        <v>N/A</v>
      </c>
      <c r="R407" s="356" t="str">
        <f>IFERROR( VLOOKUP($D407, 'AM23.Param'!$C$61:$Q$114, COLUMNS('AM23.Param'!$C$60:$K$60), FALSE), "N/A")</f>
        <v>N/A</v>
      </c>
      <c r="S407" s="344" t="str">
        <f t="shared" si="183"/>
        <v>N/A</v>
      </c>
      <c r="T407" s="366">
        <f t="shared" si="172"/>
        <v>0</v>
      </c>
      <c r="U407" s="360" t="str">
        <f>IFERROR( VLOOKUP($D407, 'AM23.Param'!$C$61:$Q$114, COLUMNS('AM23.Param'!$C$60:$L$60), FALSE), "N/A")</f>
        <v>N/A</v>
      </c>
      <c r="V407" s="344" t="str">
        <f t="shared" si="184"/>
        <v>N/A</v>
      </c>
      <c r="W407" s="361" t="str">
        <f t="shared" si="173"/>
        <v>N/A</v>
      </c>
      <c r="X407" s="356" t="str">
        <f>IFERROR( VLOOKUP($D407, 'AM23.Param'!$C$61:$Q$114, COLUMNS('AM23.Param'!$C$60:$M$60), FALSE), "N/A")</f>
        <v>N/A</v>
      </c>
      <c r="Y407" s="344" t="str">
        <f t="shared" si="185"/>
        <v>N/A</v>
      </c>
      <c r="Z407" s="366">
        <f t="shared" si="174"/>
        <v>0</v>
      </c>
      <c r="AA407" s="360" t="str">
        <f>IFERROR( VLOOKUP($D407, 'AM23.Param'!$C$61:$Q$114, COLUMNS('AM23.Param'!$C$60:$N$60), FALSE), "N/A")</f>
        <v>N/A</v>
      </c>
      <c r="AB407" s="344" t="str">
        <f t="shared" si="186"/>
        <v>N/A</v>
      </c>
      <c r="AC407" s="366" t="str">
        <f t="shared" si="175"/>
        <v>N/A</v>
      </c>
      <c r="AD407" s="360" t="str">
        <f>IFERROR( VLOOKUP($D407, 'AM23.Param'!$C$61:$Q$114, COLUMNS('AM23.Param'!$C$60:$O$60), FALSE), "N/A")</f>
        <v>N/A</v>
      </c>
      <c r="AE407" s="344" t="str">
        <f t="shared" si="187"/>
        <v>N/A</v>
      </c>
      <c r="AF407" s="361" t="str">
        <f t="shared" si="176"/>
        <v>N/A</v>
      </c>
      <c r="AG407" s="356" t="str">
        <f>IFERROR( VLOOKUP($D407, 'AM23.Param'!$C$61:$Q$114, COLUMNS('AM23.Param'!$C$60:$P$60), FALSE), "N/A")</f>
        <v>N/A</v>
      </c>
      <c r="AH407" s="344" t="str">
        <f t="shared" si="188"/>
        <v>N/A</v>
      </c>
      <c r="AI407" s="361" t="str">
        <f t="shared" si="177"/>
        <v>N/A</v>
      </c>
    </row>
    <row r="408" spans="1:35" x14ac:dyDescent="0.2">
      <c r="A408" s="241">
        <f t="shared" si="178"/>
        <v>331</v>
      </c>
      <c r="B408" s="345">
        <f>'AM23.Entity Input'!D348</f>
        <v>0</v>
      </c>
      <c r="C408" s="343">
        <f>'AM23.Entity Input'!F348</f>
        <v>0</v>
      </c>
      <c r="D408" s="343">
        <f>'AM23.Entity Input'!G348</f>
        <v>0</v>
      </c>
      <c r="E408" s="343">
        <f>'AM23.Entity Input'!P348</f>
        <v>0</v>
      </c>
      <c r="F408" s="343">
        <f>'AM23.Entity Input'!AD348</f>
        <v>0</v>
      </c>
      <c r="G408" s="343">
        <f>'AM23.Entity Input'!AN348</f>
        <v>0</v>
      </c>
      <c r="H408" s="353" t="str">
        <f>IFERROR( VLOOKUP($D408, 'AM23.Param'!$C$61:$Q$114, COLUMNS('AM23.Param'!$C$60:$G$60), FALSE), "N/A")</f>
        <v>N/A</v>
      </c>
      <c r="I408" s="360" t="str">
        <f>IFERROR( VLOOKUP($D408, 'AM23.Param'!$C$61:$Q$114, COLUMNS('AM23.Param'!$C$60:$H$60), FALSE), "N/A")</f>
        <v>N/A</v>
      </c>
      <c r="J408" s="344" t="str">
        <f t="shared" si="179"/>
        <v>N/A</v>
      </c>
      <c r="K408" s="361" t="str">
        <f t="shared" si="180"/>
        <v>N/A</v>
      </c>
      <c r="L408" s="356" t="str">
        <f>IFERROR( VLOOKUP($D408, 'AM23.Param'!$C$61:$Q$114, COLUMNS('AM23.Param'!$C$60:$I$60), FALSE), "N/A")</f>
        <v>N/A</v>
      </c>
      <c r="M408" s="344" t="str">
        <f t="shared" si="181"/>
        <v>N/A</v>
      </c>
      <c r="N408" s="366" t="str">
        <f t="shared" si="170"/>
        <v>N/A</v>
      </c>
      <c r="O408" s="360" t="str">
        <f>IFERROR( VLOOKUP($D408, 'AM23.Param'!$C$61:$Q$114, COLUMNS('AM23.Param'!$C$60:$J$60), FALSE), "N/A")</f>
        <v>N/A</v>
      </c>
      <c r="P408" s="344" t="str">
        <f t="shared" si="182"/>
        <v>N/A</v>
      </c>
      <c r="Q408" s="361" t="str">
        <f t="shared" si="171"/>
        <v>N/A</v>
      </c>
      <c r="R408" s="356" t="str">
        <f>IFERROR( VLOOKUP($D408, 'AM23.Param'!$C$61:$Q$114, COLUMNS('AM23.Param'!$C$60:$K$60), FALSE), "N/A")</f>
        <v>N/A</v>
      </c>
      <c r="S408" s="344" t="str">
        <f t="shared" si="183"/>
        <v>N/A</v>
      </c>
      <c r="T408" s="366">
        <f t="shared" si="172"/>
        <v>0</v>
      </c>
      <c r="U408" s="360" t="str">
        <f>IFERROR( VLOOKUP($D408, 'AM23.Param'!$C$61:$Q$114, COLUMNS('AM23.Param'!$C$60:$L$60), FALSE), "N/A")</f>
        <v>N/A</v>
      </c>
      <c r="V408" s="344" t="str">
        <f t="shared" si="184"/>
        <v>N/A</v>
      </c>
      <c r="W408" s="361" t="str">
        <f t="shared" si="173"/>
        <v>N/A</v>
      </c>
      <c r="X408" s="356" t="str">
        <f>IFERROR( VLOOKUP($D408, 'AM23.Param'!$C$61:$Q$114, COLUMNS('AM23.Param'!$C$60:$M$60), FALSE), "N/A")</f>
        <v>N/A</v>
      </c>
      <c r="Y408" s="344" t="str">
        <f t="shared" si="185"/>
        <v>N/A</v>
      </c>
      <c r="Z408" s="366">
        <f t="shared" si="174"/>
        <v>0</v>
      </c>
      <c r="AA408" s="360" t="str">
        <f>IFERROR( VLOOKUP($D408, 'AM23.Param'!$C$61:$Q$114, COLUMNS('AM23.Param'!$C$60:$N$60), FALSE), "N/A")</f>
        <v>N/A</v>
      </c>
      <c r="AB408" s="344" t="str">
        <f t="shared" si="186"/>
        <v>N/A</v>
      </c>
      <c r="AC408" s="366" t="str">
        <f t="shared" si="175"/>
        <v>N/A</v>
      </c>
      <c r="AD408" s="360" t="str">
        <f>IFERROR( VLOOKUP($D408, 'AM23.Param'!$C$61:$Q$114, COLUMNS('AM23.Param'!$C$60:$O$60), FALSE), "N/A")</f>
        <v>N/A</v>
      </c>
      <c r="AE408" s="344" t="str">
        <f t="shared" si="187"/>
        <v>N/A</v>
      </c>
      <c r="AF408" s="361" t="str">
        <f t="shared" si="176"/>
        <v>N/A</v>
      </c>
      <c r="AG408" s="356" t="str">
        <f>IFERROR( VLOOKUP($D408, 'AM23.Param'!$C$61:$Q$114, COLUMNS('AM23.Param'!$C$60:$P$60), FALSE), "N/A")</f>
        <v>N/A</v>
      </c>
      <c r="AH408" s="344" t="str">
        <f t="shared" si="188"/>
        <v>N/A</v>
      </c>
      <c r="AI408" s="361" t="str">
        <f t="shared" si="177"/>
        <v>N/A</v>
      </c>
    </row>
    <row r="409" spans="1:35" x14ac:dyDescent="0.2">
      <c r="A409" s="241">
        <f t="shared" si="178"/>
        <v>332</v>
      </c>
      <c r="B409" s="345">
        <f>'AM23.Entity Input'!D349</f>
        <v>0</v>
      </c>
      <c r="C409" s="343">
        <f>'AM23.Entity Input'!F349</f>
        <v>0</v>
      </c>
      <c r="D409" s="343">
        <f>'AM23.Entity Input'!G349</f>
        <v>0</v>
      </c>
      <c r="E409" s="343">
        <f>'AM23.Entity Input'!P349</f>
        <v>0</v>
      </c>
      <c r="F409" s="343">
        <f>'AM23.Entity Input'!AD349</f>
        <v>0</v>
      </c>
      <c r="G409" s="343">
        <f>'AM23.Entity Input'!AN349</f>
        <v>0</v>
      </c>
      <c r="H409" s="353" t="str">
        <f>IFERROR( VLOOKUP($D409, 'AM23.Param'!$C$61:$Q$114, COLUMNS('AM23.Param'!$C$60:$G$60), FALSE), "N/A")</f>
        <v>N/A</v>
      </c>
      <c r="I409" s="360" t="str">
        <f>IFERROR( VLOOKUP($D409, 'AM23.Param'!$C$61:$Q$114, COLUMNS('AM23.Param'!$C$60:$H$60), FALSE), "N/A")</f>
        <v>N/A</v>
      </c>
      <c r="J409" s="344" t="str">
        <f t="shared" si="179"/>
        <v>N/A</v>
      </c>
      <c r="K409" s="361" t="str">
        <f t="shared" si="180"/>
        <v>N/A</v>
      </c>
      <c r="L409" s="356" t="str">
        <f>IFERROR( VLOOKUP($D409, 'AM23.Param'!$C$61:$Q$114, COLUMNS('AM23.Param'!$C$60:$I$60), FALSE), "N/A")</f>
        <v>N/A</v>
      </c>
      <c r="M409" s="344" t="str">
        <f t="shared" si="181"/>
        <v>N/A</v>
      </c>
      <c r="N409" s="366" t="str">
        <f t="shared" si="170"/>
        <v>N/A</v>
      </c>
      <c r="O409" s="360" t="str">
        <f>IFERROR( VLOOKUP($D409, 'AM23.Param'!$C$61:$Q$114, COLUMNS('AM23.Param'!$C$60:$J$60), FALSE), "N/A")</f>
        <v>N/A</v>
      </c>
      <c r="P409" s="344" t="str">
        <f t="shared" si="182"/>
        <v>N/A</v>
      </c>
      <c r="Q409" s="361" t="str">
        <f t="shared" si="171"/>
        <v>N/A</v>
      </c>
      <c r="R409" s="356" t="str">
        <f>IFERROR( VLOOKUP($D409, 'AM23.Param'!$C$61:$Q$114, COLUMNS('AM23.Param'!$C$60:$K$60), FALSE), "N/A")</f>
        <v>N/A</v>
      </c>
      <c r="S409" s="344" t="str">
        <f t="shared" si="183"/>
        <v>N/A</v>
      </c>
      <c r="T409" s="366">
        <f t="shared" si="172"/>
        <v>0</v>
      </c>
      <c r="U409" s="360" t="str">
        <f>IFERROR( VLOOKUP($D409, 'AM23.Param'!$C$61:$Q$114, COLUMNS('AM23.Param'!$C$60:$L$60), FALSE), "N/A")</f>
        <v>N/A</v>
      </c>
      <c r="V409" s="344" t="str">
        <f t="shared" si="184"/>
        <v>N/A</v>
      </c>
      <c r="W409" s="361" t="str">
        <f t="shared" si="173"/>
        <v>N/A</v>
      </c>
      <c r="X409" s="356" t="str">
        <f>IFERROR( VLOOKUP($D409, 'AM23.Param'!$C$61:$Q$114, COLUMNS('AM23.Param'!$C$60:$M$60), FALSE), "N/A")</f>
        <v>N/A</v>
      </c>
      <c r="Y409" s="344" t="str">
        <f t="shared" si="185"/>
        <v>N/A</v>
      </c>
      <c r="Z409" s="366">
        <f t="shared" si="174"/>
        <v>0</v>
      </c>
      <c r="AA409" s="360" t="str">
        <f>IFERROR( VLOOKUP($D409, 'AM23.Param'!$C$61:$Q$114, COLUMNS('AM23.Param'!$C$60:$N$60), FALSE), "N/A")</f>
        <v>N/A</v>
      </c>
      <c r="AB409" s="344" t="str">
        <f t="shared" si="186"/>
        <v>N/A</v>
      </c>
      <c r="AC409" s="366" t="str">
        <f t="shared" si="175"/>
        <v>N/A</v>
      </c>
      <c r="AD409" s="360" t="str">
        <f>IFERROR( VLOOKUP($D409, 'AM23.Param'!$C$61:$Q$114, COLUMNS('AM23.Param'!$C$60:$O$60), FALSE), "N/A")</f>
        <v>N/A</v>
      </c>
      <c r="AE409" s="344" t="str">
        <f t="shared" si="187"/>
        <v>N/A</v>
      </c>
      <c r="AF409" s="361" t="str">
        <f t="shared" si="176"/>
        <v>N/A</v>
      </c>
      <c r="AG409" s="356" t="str">
        <f>IFERROR( VLOOKUP($D409, 'AM23.Param'!$C$61:$Q$114, COLUMNS('AM23.Param'!$C$60:$P$60), FALSE), "N/A")</f>
        <v>N/A</v>
      </c>
      <c r="AH409" s="344" t="str">
        <f t="shared" si="188"/>
        <v>N/A</v>
      </c>
      <c r="AI409" s="361" t="str">
        <f t="shared" si="177"/>
        <v>N/A</v>
      </c>
    </row>
    <row r="410" spans="1:35" x14ac:dyDescent="0.2">
      <c r="A410" s="241">
        <f t="shared" si="178"/>
        <v>333</v>
      </c>
      <c r="B410" s="345">
        <f>'AM23.Entity Input'!D350</f>
        <v>0</v>
      </c>
      <c r="C410" s="343">
        <f>'AM23.Entity Input'!F350</f>
        <v>0</v>
      </c>
      <c r="D410" s="343">
        <f>'AM23.Entity Input'!G350</f>
        <v>0</v>
      </c>
      <c r="E410" s="343">
        <f>'AM23.Entity Input'!P350</f>
        <v>0</v>
      </c>
      <c r="F410" s="343">
        <f>'AM23.Entity Input'!AD350</f>
        <v>0</v>
      </c>
      <c r="G410" s="343">
        <f>'AM23.Entity Input'!AN350</f>
        <v>0</v>
      </c>
      <c r="H410" s="353" t="str">
        <f>IFERROR( VLOOKUP($D410, 'AM23.Param'!$C$61:$Q$114, COLUMNS('AM23.Param'!$C$60:$G$60), FALSE), "N/A")</f>
        <v>N/A</v>
      </c>
      <c r="I410" s="360" t="str">
        <f>IFERROR( VLOOKUP($D410, 'AM23.Param'!$C$61:$Q$114, COLUMNS('AM23.Param'!$C$60:$H$60), FALSE), "N/A")</f>
        <v>N/A</v>
      </c>
      <c r="J410" s="344" t="str">
        <f t="shared" si="179"/>
        <v>N/A</v>
      </c>
      <c r="K410" s="361" t="str">
        <f t="shared" si="180"/>
        <v>N/A</v>
      </c>
      <c r="L410" s="356" t="str">
        <f>IFERROR( VLOOKUP($D410, 'AM23.Param'!$C$61:$Q$114, COLUMNS('AM23.Param'!$C$60:$I$60), FALSE), "N/A")</f>
        <v>N/A</v>
      </c>
      <c r="M410" s="344" t="str">
        <f t="shared" si="181"/>
        <v>N/A</v>
      </c>
      <c r="N410" s="366" t="str">
        <f t="shared" si="170"/>
        <v>N/A</v>
      </c>
      <c r="O410" s="360" t="str">
        <f>IFERROR( VLOOKUP($D410, 'AM23.Param'!$C$61:$Q$114, COLUMNS('AM23.Param'!$C$60:$J$60), FALSE), "N/A")</f>
        <v>N/A</v>
      </c>
      <c r="P410" s="344" t="str">
        <f t="shared" si="182"/>
        <v>N/A</v>
      </c>
      <c r="Q410" s="361" t="str">
        <f t="shared" si="171"/>
        <v>N/A</v>
      </c>
      <c r="R410" s="356" t="str">
        <f>IFERROR( VLOOKUP($D410, 'AM23.Param'!$C$61:$Q$114, COLUMNS('AM23.Param'!$C$60:$K$60), FALSE), "N/A")</f>
        <v>N/A</v>
      </c>
      <c r="S410" s="344" t="str">
        <f t="shared" si="183"/>
        <v>N/A</v>
      </c>
      <c r="T410" s="366">
        <f t="shared" si="172"/>
        <v>0</v>
      </c>
      <c r="U410" s="360" t="str">
        <f>IFERROR( VLOOKUP($D410, 'AM23.Param'!$C$61:$Q$114, COLUMNS('AM23.Param'!$C$60:$L$60), FALSE), "N/A")</f>
        <v>N/A</v>
      </c>
      <c r="V410" s="344" t="str">
        <f t="shared" si="184"/>
        <v>N/A</v>
      </c>
      <c r="W410" s="361" t="str">
        <f t="shared" si="173"/>
        <v>N/A</v>
      </c>
      <c r="X410" s="356" t="str">
        <f>IFERROR( VLOOKUP($D410, 'AM23.Param'!$C$61:$Q$114, COLUMNS('AM23.Param'!$C$60:$M$60), FALSE), "N/A")</f>
        <v>N/A</v>
      </c>
      <c r="Y410" s="344" t="str">
        <f t="shared" si="185"/>
        <v>N/A</v>
      </c>
      <c r="Z410" s="366">
        <f t="shared" si="174"/>
        <v>0</v>
      </c>
      <c r="AA410" s="360" t="str">
        <f>IFERROR( VLOOKUP($D410, 'AM23.Param'!$C$61:$Q$114, COLUMNS('AM23.Param'!$C$60:$N$60), FALSE), "N/A")</f>
        <v>N/A</v>
      </c>
      <c r="AB410" s="344" t="str">
        <f t="shared" si="186"/>
        <v>N/A</v>
      </c>
      <c r="AC410" s="366" t="str">
        <f t="shared" si="175"/>
        <v>N/A</v>
      </c>
      <c r="AD410" s="360" t="str">
        <f>IFERROR( VLOOKUP($D410, 'AM23.Param'!$C$61:$Q$114, COLUMNS('AM23.Param'!$C$60:$O$60), FALSE), "N/A")</f>
        <v>N/A</v>
      </c>
      <c r="AE410" s="344" t="str">
        <f t="shared" si="187"/>
        <v>N/A</v>
      </c>
      <c r="AF410" s="361" t="str">
        <f t="shared" si="176"/>
        <v>N/A</v>
      </c>
      <c r="AG410" s="356" t="str">
        <f>IFERROR( VLOOKUP($D410, 'AM23.Param'!$C$61:$Q$114, COLUMNS('AM23.Param'!$C$60:$P$60), FALSE), "N/A")</f>
        <v>N/A</v>
      </c>
      <c r="AH410" s="344" t="str">
        <f t="shared" si="188"/>
        <v>N/A</v>
      </c>
      <c r="AI410" s="361" t="str">
        <f t="shared" si="177"/>
        <v>N/A</v>
      </c>
    </row>
    <row r="411" spans="1:35" x14ac:dyDescent="0.2">
      <c r="A411" s="241">
        <f t="shared" si="178"/>
        <v>334</v>
      </c>
      <c r="B411" s="345">
        <f>'AM23.Entity Input'!D351</f>
        <v>0</v>
      </c>
      <c r="C411" s="343">
        <f>'AM23.Entity Input'!F351</f>
        <v>0</v>
      </c>
      <c r="D411" s="343">
        <f>'AM23.Entity Input'!G351</f>
        <v>0</v>
      </c>
      <c r="E411" s="343">
        <f>'AM23.Entity Input'!P351</f>
        <v>0</v>
      </c>
      <c r="F411" s="343">
        <f>'AM23.Entity Input'!AD351</f>
        <v>0</v>
      </c>
      <c r="G411" s="343">
        <f>'AM23.Entity Input'!AN351</f>
        <v>0</v>
      </c>
      <c r="H411" s="353" t="str">
        <f>IFERROR( VLOOKUP($D411, 'AM23.Param'!$C$61:$Q$114, COLUMNS('AM23.Param'!$C$60:$G$60), FALSE), "N/A")</f>
        <v>N/A</v>
      </c>
      <c r="I411" s="360" t="str">
        <f>IFERROR( VLOOKUP($D411, 'AM23.Param'!$C$61:$Q$114, COLUMNS('AM23.Param'!$C$60:$H$60), FALSE), "N/A")</f>
        <v>N/A</v>
      </c>
      <c r="J411" s="344" t="str">
        <f t="shared" si="179"/>
        <v>N/A</v>
      </c>
      <c r="K411" s="361" t="str">
        <f t="shared" si="180"/>
        <v>N/A</v>
      </c>
      <c r="L411" s="356" t="str">
        <f>IFERROR( VLOOKUP($D411, 'AM23.Param'!$C$61:$Q$114, COLUMNS('AM23.Param'!$C$60:$I$60), FALSE), "N/A")</f>
        <v>N/A</v>
      </c>
      <c r="M411" s="344" t="str">
        <f t="shared" si="181"/>
        <v>N/A</v>
      </c>
      <c r="N411" s="366" t="str">
        <f t="shared" si="170"/>
        <v>N/A</v>
      </c>
      <c r="O411" s="360" t="str">
        <f>IFERROR( VLOOKUP($D411, 'AM23.Param'!$C$61:$Q$114, COLUMNS('AM23.Param'!$C$60:$J$60), FALSE), "N/A")</f>
        <v>N/A</v>
      </c>
      <c r="P411" s="344" t="str">
        <f t="shared" si="182"/>
        <v>N/A</v>
      </c>
      <c r="Q411" s="361" t="str">
        <f t="shared" si="171"/>
        <v>N/A</v>
      </c>
      <c r="R411" s="356" t="str">
        <f>IFERROR( VLOOKUP($D411, 'AM23.Param'!$C$61:$Q$114, COLUMNS('AM23.Param'!$C$60:$K$60), FALSE), "N/A")</f>
        <v>N/A</v>
      </c>
      <c r="S411" s="344" t="str">
        <f t="shared" si="183"/>
        <v>N/A</v>
      </c>
      <c r="T411" s="366">
        <f t="shared" si="172"/>
        <v>0</v>
      </c>
      <c r="U411" s="360" t="str">
        <f>IFERROR( VLOOKUP($D411, 'AM23.Param'!$C$61:$Q$114, COLUMNS('AM23.Param'!$C$60:$L$60), FALSE), "N/A")</f>
        <v>N/A</v>
      </c>
      <c r="V411" s="344" t="str">
        <f t="shared" si="184"/>
        <v>N/A</v>
      </c>
      <c r="W411" s="361" t="str">
        <f t="shared" si="173"/>
        <v>N/A</v>
      </c>
      <c r="X411" s="356" t="str">
        <f>IFERROR( VLOOKUP($D411, 'AM23.Param'!$C$61:$Q$114, COLUMNS('AM23.Param'!$C$60:$M$60), FALSE), "N/A")</f>
        <v>N/A</v>
      </c>
      <c r="Y411" s="344" t="str">
        <f t="shared" si="185"/>
        <v>N/A</v>
      </c>
      <c r="Z411" s="366">
        <f t="shared" si="174"/>
        <v>0</v>
      </c>
      <c r="AA411" s="360" t="str">
        <f>IFERROR( VLOOKUP($D411, 'AM23.Param'!$C$61:$Q$114, COLUMNS('AM23.Param'!$C$60:$N$60), FALSE), "N/A")</f>
        <v>N/A</v>
      </c>
      <c r="AB411" s="344" t="str">
        <f t="shared" si="186"/>
        <v>N/A</v>
      </c>
      <c r="AC411" s="366" t="str">
        <f t="shared" si="175"/>
        <v>N/A</v>
      </c>
      <c r="AD411" s="360" t="str">
        <f>IFERROR( VLOOKUP($D411, 'AM23.Param'!$C$61:$Q$114, COLUMNS('AM23.Param'!$C$60:$O$60), FALSE), "N/A")</f>
        <v>N/A</v>
      </c>
      <c r="AE411" s="344" t="str">
        <f t="shared" si="187"/>
        <v>N/A</v>
      </c>
      <c r="AF411" s="361" t="str">
        <f t="shared" si="176"/>
        <v>N/A</v>
      </c>
      <c r="AG411" s="356" t="str">
        <f>IFERROR( VLOOKUP($D411, 'AM23.Param'!$C$61:$Q$114, COLUMNS('AM23.Param'!$C$60:$P$60), FALSE), "N/A")</f>
        <v>N/A</v>
      </c>
      <c r="AH411" s="344" t="str">
        <f t="shared" si="188"/>
        <v>N/A</v>
      </c>
      <c r="AI411" s="361" t="str">
        <f t="shared" si="177"/>
        <v>N/A</v>
      </c>
    </row>
    <row r="412" spans="1:35" x14ac:dyDescent="0.2">
      <c r="A412" s="241">
        <f t="shared" si="178"/>
        <v>335</v>
      </c>
      <c r="B412" s="345">
        <f>'AM23.Entity Input'!D352</f>
        <v>0</v>
      </c>
      <c r="C412" s="343">
        <f>'AM23.Entity Input'!F352</f>
        <v>0</v>
      </c>
      <c r="D412" s="343">
        <f>'AM23.Entity Input'!G352</f>
        <v>0</v>
      </c>
      <c r="E412" s="343">
        <f>'AM23.Entity Input'!P352</f>
        <v>0</v>
      </c>
      <c r="F412" s="343">
        <f>'AM23.Entity Input'!AD352</f>
        <v>0</v>
      </c>
      <c r="G412" s="343">
        <f>'AM23.Entity Input'!AN352</f>
        <v>0</v>
      </c>
      <c r="H412" s="353" t="str">
        <f>IFERROR( VLOOKUP($D412, 'AM23.Param'!$C$61:$Q$114, COLUMNS('AM23.Param'!$C$60:$G$60), FALSE), "N/A")</f>
        <v>N/A</v>
      </c>
      <c r="I412" s="360" t="str">
        <f>IFERROR( VLOOKUP($D412, 'AM23.Param'!$C$61:$Q$114, COLUMNS('AM23.Param'!$C$60:$H$60), FALSE), "N/A")</f>
        <v>N/A</v>
      </c>
      <c r="J412" s="344" t="str">
        <f t="shared" si="179"/>
        <v>N/A</v>
      </c>
      <c r="K412" s="361" t="str">
        <f t="shared" si="180"/>
        <v>N/A</v>
      </c>
      <c r="L412" s="356" t="str">
        <f>IFERROR( VLOOKUP($D412, 'AM23.Param'!$C$61:$Q$114, COLUMNS('AM23.Param'!$C$60:$I$60), FALSE), "N/A")</f>
        <v>N/A</v>
      </c>
      <c r="M412" s="344" t="str">
        <f t="shared" si="181"/>
        <v>N/A</v>
      </c>
      <c r="N412" s="366" t="str">
        <f t="shared" si="170"/>
        <v>N/A</v>
      </c>
      <c r="O412" s="360" t="str">
        <f>IFERROR( VLOOKUP($D412, 'AM23.Param'!$C$61:$Q$114, COLUMNS('AM23.Param'!$C$60:$J$60), FALSE), "N/A")</f>
        <v>N/A</v>
      </c>
      <c r="P412" s="344" t="str">
        <f t="shared" si="182"/>
        <v>N/A</v>
      </c>
      <c r="Q412" s="361" t="str">
        <f t="shared" si="171"/>
        <v>N/A</v>
      </c>
      <c r="R412" s="356" t="str">
        <f>IFERROR( VLOOKUP($D412, 'AM23.Param'!$C$61:$Q$114, COLUMNS('AM23.Param'!$C$60:$K$60), FALSE), "N/A")</f>
        <v>N/A</v>
      </c>
      <c r="S412" s="344" t="str">
        <f t="shared" si="183"/>
        <v>N/A</v>
      </c>
      <c r="T412" s="366">
        <f t="shared" si="172"/>
        <v>0</v>
      </c>
      <c r="U412" s="360" t="str">
        <f>IFERROR( VLOOKUP($D412, 'AM23.Param'!$C$61:$Q$114, COLUMNS('AM23.Param'!$C$60:$L$60), FALSE), "N/A")</f>
        <v>N/A</v>
      </c>
      <c r="V412" s="344" t="str">
        <f t="shared" si="184"/>
        <v>N/A</v>
      </c>
      <c r="W412" s="361" t="str">
        <f t="shared" si="173"/>
        <v>N/A</v>
      </c>
      <c r="X412" s="356" t="str">
        <f>IFERROR( VLOOKUP($D412, 'AM23.Param'!$C$61:$Q$114, COLUMNS('AM23.Param'!$C$60:$M$60), FALSE), "N/A")</f>
        <v>N/A</v>
      </c>
      <c r="Y412" s="344" t="str">
        <f t="shared" si="185"/>
        <v>N/A</v>
      </c>
      <c r="Z412" s="366">
        <f t="shared" si="174"/>
        <v>0</v>
      </c>
      <c r="AA412" s="360" t="str">
        <f>IFERROR( VLOOKUP($D412, 'AM23.Param'!$C$61:$Q$114, COLUMNS('AM23.Param'!$C$60:$N$60), FALSE), "N/A")</f>
        <v>N/A</v>
      </c>
      <c r="AB412" s="344" t="str">
        <f t="shared" si="186"/>
        <v>N/A</v>
      </c>
      <c r="AC412" s="366" t="str">
        <f t="shared" si="175"/>
        <v>N/A</v>
      </c>
      <c r="AD412" s="360" t="str">
        <f>IFERROR( VLOOKUP($D412, 'AM23.Param'!$C$61:$Q$114, COLUMNS('AM23.Param'!$C$60:$O$60), FALSE), "N/A")</f>
        <v>N/A</v>
      </c>
      <c r="AE412" s="344" t="str">
        <f t="shared" si="187"/>
        <v>N/A</v>
      </c>
      <c r="AF412" s="361" t="str">
        <f t="shared" si="176"/>
        <v>N/A</v>
      </c>
      <c r="AG412" s="356" t="str">
        <f>IFERROR( VLOOKUP($D412, 'AM23.Param'!$C$61:$Q$114, COLUMNS('AM23.Param'!$C$60:$P$60), FALSE), "N/A")</f>
        <v>N/A</v>
      </c>
      <c r="AH412" s="344" t="str">
        <f t="shared" si="188"/>
        <v>N/A</v>
      </c>
      <c r="AI412" s="361" t="str">
        <f t="shared" si="177"/>
        <v>N/A</v>
      </c>
    </row>
    <row r="413" spans="1:35" x14ac:dyDescent="0.2">
      <c r="A413" s="241">
        <f t="shared" si="178"/>
        <v>336</v>
      </c>
      <c r="B413" s="345">
        <f>'AM23.Entity Input'!D353</f>
        <v>0</v>
      </c>
      <c r="C413" s="343">
        <f>'AM23.Entity Input'!F353</f>
        <v>0</v>
      </c>
      <c r="D413" s="343">
        <f>'AM23.Entity Input'!G353</f>
        <v>0</v>
      </c>
      <c r="E413" s="343">
        <f>'AM23.Entity Input'!P353</f>
        <v>0</v>
      </c>
      <c r="F413" s="343">
        <f>'AM23.Entity Input'!AD353</f>
        <v>0</v>
      </c>
      <c r="G413" s="343">
        <f>'AM23.Entity Input'!AN353</f>
        <v>0</v>
      </c>
      <c r="H413" s="353" t="str">
        <f>IFERROR( VLOOKUP($D413, 'AM23.Param'!$C$61:$Q$114, COLUMNS('AM23.Param'!$C$60:$G$60), FALSE), "N/A")</f>
        <v>N/A</v>
      </c>
      <c r="I413" s="360" t="str">
        <f>IFERROR( VLOOKUP($D413, 'AM23.Param'!$C$61:$Q$114, COLUMNS('AM23.Param'!$C$60:$H$60), FALSE), "N/A")</f>
        <v>N/A</v>
      </c>
      <c r="J413" s="344" t="str">
        <f t="shared" si="179"/>
        <v>N/A</v>
      </c>
      <c r="K413" s="361" t="str">
        <f t="shared" si="180"/>
        <v>N/A</v>
      </c>
      <c r="L413" s="356" t="str">
        <f>IFERROR( VLOOKUP($D413, 'AM23.Param'!$C$61:$Q$114, COLUMNS('AM23.Param'!$C$60:$I$60), FALSE), "N/A")</f>
        <v>N/A</v>
      </c>
      <c r="M413" s="344" t="str">
        <f t="shared" si="181"/>
        <v>N/A</v>
      </c>
      <c r="N413" s="366" t="str">
        <f t="shared" si="170"/>
        <v>N/A</v>
      </c>
      <c r="O413" s="360" t="str">
        <f>IFERROR( VLOOKUP($D413, 'AM23.Param'!$C$61:$Q$114, COLUMNS('AM23.Param'!$C$60:$J$60), FALSE), "N/A")</f>
        <v>N/A</v>
      </c>
      <c r="P413" s="344" t="str">
        <f t="shared" si="182"/>
        <v>N/A</v>
      </c>
      <c r="Q413" s="361" t="str">
        <f t="shared" si="171"/>
        <v>N/A</v>
      </c>
      <c r="R413" s="356" t="str">
        <f>IFERROR( VLOOKUP($D413, 'AM23.Param'!$C$61:$Q$114, COLUMNS('AM23.Param'!$C$60:$K$60), FALSE), "N/A")</f>
        <v>N/A</v>
      </c>
      <c r="S413" s="344" t="str">
        <f t="shared" si="183"/>
        <v>N/A</v>
      </c>
      <c r="T413" s="366">
        <f t="shared" si="172"/>
        <v>0</v>
      </c>
      <c r="U413" s="360" t="str">
        <f>IFERROR( VLOOKUP($D413, 'AM23.Param'!$C$61:$Q$114, COLUMNS('AM23.Param'!$C$60:$L$60), FALSE), "N/A")</f>
        <v>N/A</v>
      </c>
      <c r="V413" s="344" t="str">
        <f t="shared" si="184"/>
        <v>N/A</v>
      </c>
      <c r="W413" s="361" t="str">
        <f t="shared" si="173"/>
        <v>N/A</v>
      </c>
      <c r="X413" s="356" t="str">
        <f>IFERROR( VLOOKUP($D413, 'AM23.Param'!$C$61:$Q$114, COLUMNS('AM23.Param'!$C$60:$M$60), FALSE), "N/A")</f>
        <v>N/A</v>
      </c>
      <c r="Y413" s="344" t="str">
        <f t="shared" si="185"/>
        <v>N/A</v>
      </c>
      <c r="Z413" s="366">
        <f t="shared" si="174"/>
        <v>0</v>
      </c>
      <c r="AA413" s="360" t="str">
        <f>IFERROR( VLOOKUP($D413, 'AM23.Param'!$C$61:$Q$114, COLUMNS('AM23.Param'!$C$60:$N$60), FALSE), "N/A")</f>
        <v>N/A</v>
      </c>
      <c r="AB413" s="344" t="str">
        <f t="shared" si="186"/>
        <v>N/A</v>
      </c>
      <c r="AC413" s="366" t="str">
        <f t="shared" si="175"/>
        <v>N/A</v>
      </c>
      <c r="AD413" s="360" t="str">
        <f>IFERROR( VLOOKUP($D413, 'AM23.Param'!$C$61:$Q$114, COLUMNS('AM23.Param'!$C$60:$O$60), FALSE), "N/A")</f>
        <v>N/A</v>
      </c>
      <c r="AE413" s="344" t="str">
        <f t="shared" si="187"/>
        <v>N/A</v>
      </c>
      <c r="AF413" s="361" t="str">
        <f t="shared" si="176"/>
        <v>N/A</v>
      </c>
      <c r="AG413" s="356" t="str">
        <f>IFERROR( VLOOKUP($D413, 'AM23.Param'!$C$61:$Q$114, COLUMNS('AM23.Param'!$C$60:$P$60), FALSE), "N/A")</f>
        <v>N/A</v>
      </c>
      <c r="AH413" s="344" t="str">
        <f t="shared" si="188"/>
        <v>N/A</v>
      </c>
      <c r="AI413" s="361" t="str">
        <f t="shared" si="177"/>
        <v>N/A</v>
      </c>
    </row>
    <row r="414" spans="1:35" x14ac:dyDescent="0.2">
      <c r="A414" s="241">
        <f t="shared" si="178"/>
        <v>337</v>
      </c>
      <c r="B414" s="345">
        <f>'AM23.Entity Input'!D354</f>
        <v>0</v>
      </c>
      <c r="C414" s="343">
        <f>'AM23.Entity Input'!F354</f>
        <v>0</v>
      </c>
      <c r="D414" s="343">
        <f>'AM23.Entity Input'!G354</f>
        <v>0</v>
      </c>
      <c r="E414" s="343">
        <f>'AM23.Entity Input'!P354</f>
        <v>0</v>
      </c>
      <c r="F414" s="343">
        <f>'AM23.Entity Input'!AD354</f>
        <v>0</v>
      </c>
      <c r="G414" s="343">
        <f>'AM23.Entity Input'!AN354</f>
        <v>0</v>
      </c>
      <c r="H414" s="353" t="str">
        <f>IFERROR( VLOOKUP($D414, 'AM23.Param'!$C$61:$Q$114, COLUMNS('AM23.Param'!$C$60:$G$60), FALSE), "N/A")</f>
        <v>N/A</v>
      </c>
      <c r="I414" s="360" t="str">
        <f>IFERROR( VLOOKUP($D414, 'AM23.Param'!$C$61:$Q$114, COLUMNS('AM23.Param'!$C$60:$H$60), FALSE), "N/A")</f>
        <v>N/A</v>
      </c>
      <c r="J414" s="344" t="str">
        <f t="shared" si="179"/>
        <v>N/A</v>
      </c>
      <c r="K414" s="361" t="str">
        <f t="shared" si="180"/>
        <v>N/A</v>
      </c>
      <c r="L414" s="356" t="str">
        <f>IFERROR( VLOOKUP($D414, 'AM23.Param'!$C$61:$Q$114, COLUMNS('AM23.Param'!$C$60:$I$60), FALSE), "N/A")</f>
        <v>N/A</v>
      </c>
      <c r="M414" s="344" t="str">
        <f t="shared" si="181"/>
        <v>N/A</v>
      </c>
      <c r="N414" s="366" t="str">
        <f t="shared" si="170"/>
        <v>N/A</v>
      </c>
      <c r="O414" s="360" t="str">
        <f>IFERROR( VLOOKUP($D414, 'AM23.Param'!$C$61:$Q$114, COLUMNS('AM23.Param'!$C$60:$J$60), FALSE), "N/A")</f>
        <v>N/A</v>
      </c>
      <c r="P414" s="344" t="str">
        <f t="shared" si="182"/>
        <v>N/A</v>
      </c>
      <c r="Q414" s="361" t="str">
        <f t="shared" si="171"/>
        <v>N/A</v>
      </c>
      <c r="R414" s="356" t="str">
        <f>IFERROR( VLOOKUP($D414, 'AM23.Param'!$C$61:$Q$114, COLUMNS('AM23.Param'!$C$60:$K$60), FALSE), "N/A")</f>
        <v>N/A</v>
      </c>
      <c r="S414" s="344" t="str">
        <f t="shared" si="183"/>
        <v>N/A</v>
      </c>
      <c r="T414" s="366">
        <f t="shared" si="172"/>
        <v>0</v>
      </c>
      <c r="U414" s="360" t="str">
        <f>IFERROR( VLOOKUP($D414, 'AM23.Param'!$C$61:$Q$114, COLUMNS('AM23.Param'!$C$60:$L$60), FALSE), "N/A")</f>
        <v>N/A</v>
      </c>
      <c r="V414" s="344" t="str">
        <f t="shared" si="184"/>
        <v>N/A</v>
      </c>
      <c r="W414" s="361" t="str">
        <f t="shared" si="173"/>
        <v>N/A</v>
      </c>
      <c r="X414" s="356" t="str">
        <f>IFERROR( VLOOKUP($D414, 'AM23.Param'!$C$61:$Q$114, COLUMNS('AM23.Param'!$C$60:$M$60), FALSE), "N/A")</f>
        <v>N/A</v>
      </c>
      <c r="Y414" s="344" t="str">
        <f t="shared" si="185"/>
        <v>N/A</v>
      </c>
      <c r="Z414" s="366">
        <f t="shared" si="174"/>
        <v>0</v>
      </c>
      <c r="AA414" s="360" t="str">
        <f>IFERROR( VLOOKUP($D414, 'AM23.Param'!$C$61:$Q$114, COLUMNS('AM23.Param'!$C$60:$N$60), FALSE), "N/A")</f>
        <v>N/A</v>
      </c>
      <c r="AB414" s="344" t="str">
        <f t="shared" si="186"/>
        <v>N/A</v>
      </c>
      <c r="AC414" s="366" t="str">
        <f t="shared" si="175"/>
        <v>N/A</v>
      </c>
      <c r="AD414" s="360" t="str">
        <f>IFERROR( VLOOKUP($D414, 'AM23.Param'!$C$61:$Q$114, COLUMNS('AM23.Param'!$C$60:$O$60), FALSE), "N/A")</f>
        <v>N/A</v>
      </c>
      <c r="AE414" s="344" t="str">
        <f t="shared" si="187"/>
        <v>N/A</v>
      </c>
      <c r="AF414" s="361" t="str">
        <f t="shared" si="176"/>
        <v>N/A</v>
      </c>
      <c r="AG414" s="356" t="str">
        <f>IFERROR( VLOOKUP($D414, 'AM23.Param'!$C$61:$Q$114, COLUMNS('AM23.Param'!$C$60:$P$60), FALSE), "N/A")</f>
        <v>N/A</v>
      </c>
      <c r="AH414" s="344" t="str">
        <f t="shared" si="188"/>
        <v>N/A</v>
      </c>
      <c r="AI414" s="361" t="str">
        <f t="shared" si="177"/>
        <v>N/A</v>
      </c>
    </row>
    <row r="415" spans="1:35" x14ac:dyDescent="0.2">
      <c r="A415" s="241">
        <f t="shared" si="178"/>
        <v>338</v>
      </c>
      <c r="B415" s="345">
        <f>'AM23.Entity Input'!D355</f>
        <v>0</v>
      </c>
      <c r="C415" s="343">
        <f>'AM23.Entity Input'!F355</f>
        <v>0</v>
      </c>
      <c r="D415" s="343">
        <f>'AM23.Entity Input'!G355</f>
        <v>0</v>
      </c>
      <c r="E415" s="343">
        <f>'AM23.Entity Input'!P355</f>
        <v>0</v>
      </c>
      <c r="F415" s="343">
        <f>'AM23.Entity Input'!AD355</f>
        <v>0</v>
      </c>
      <c r="G415" s="343">
        <f>'AM23.Entity Input'!AN355</f>
        <v>0</v>
      </c>
      <c r="H415" s="353" t="str">
        <f>IFERROR( VLOOKUP($D415, 'AM23.Param'!$C$61:$Q$114, COLUMNS('AM23.Param'!$C$60:$G$60), FALSE), "N/A")</f>
        <v>N/A</v>
      </c>
      <c r="I415" s="360" t="str">
        <f>IFERROR( VLOOKUP($D415, 'AM23.Param'!$C$61:$Q$114, COLUMNS('AM23.Param'!$C$60:$H$60), FALSE), "N/A")</f>
        <v>N/A</v>
      </c>
      <c r="J415" s="344" t="str">
        <f t="shared" si="179"/>
        <v>N/A</v>
      </c>
      <c r="K415" s="361" t="str">
        <f t="shared" si="180"/>
        <v>N/A</v>
      </c>
      <c r="L415" s="356" t="str">
        <f>IFERROR( VLOOKUP($D415, 'AM23.Param'!$C$61:$Q$114, COLUMNS('AM23.Param'!$C$60:$I$60), FALSE), "N/A")</f>
        <v>N/A</v>
      </c>
      <c r="M415" s="344" t="str">
        <f t="shared" si="181"/>
        <v>N/A</v>
      </c>
      <c r="N415" s="366" t="str">
        <f t="shared" si="170"/>
        <v>N/A</v>
      </c>
      <c r="O415" s="360" t="str">
        <f>IFERROR( VLOOKUP($D415, 'AM23.Param'!$C$61:$Q$114, COLUMNS('AM23.Param'!$C$60:$J$60), FALSE), "N/A")</f>
        <v>N/A</v>
      </c>
      <c r="P415" s="344" t="str">
        <f t="shared" si="182"/>
        <v>N/A</v>
      </c>
      <c r="Q415" s="361" t="str">
        <f t="shared" si="171"/>
        <v>N/A</v>
      </c>
      <c r="R415" s="356" t="str">
        <f>IFERROR( VLOOKUP($D415, 'AM23.Param'!$C$61:$Q$114, COLUMNS('AM23.Param'!$C$60:$K$60), FALSE), "N/A")</f>
        <v>N/A</v>
      </c>
      <c r="S415" s="344" t="str">
        <f t="shared" si="183"/>
        <v>N/A</v>
      </c>
      <c r="T415" s="366">
        <f t="shared" si="172"/>
        <v>0</v>
      </c>
      <c r="U415" s="360" t="str">
        <f>IFERROR( VLOOKUP($D415, 'AM23.Param'!$C$61:$Q$114, COLUMNS('AM23.Param'!$C$60:$L$60), FALSE), "N/A")</f>
        <v>N/A</v>
      </c>
      <c r="V415" s="344" t="str">
        <f t="shared" si="184"/>
        <v>N/A</v>
      </c>
      <c r="W415" s="361" t="str">
        <f t="shared" si="173"/>
        <v>N/A</v>
      </c>
      <c r="X415" s="356" t="str">
        <f>IFERROR( VLOOKUP($D415, 'AM23.Param'!$C$61:$Q$114, COLUMNS('AM23.Param'!$C$60:$M$60), FALSE), "N/A")</f>
        <v>N/A</v>
      </c>
      <c r="Y415" s="344" t="str">
        <f t="shared" si="185"/>
        <v>N/A</v>
      </c>
      <c r="Z415" s="366">
        <f t="shared" si="174"/>
        <v>0</v>
      </c>
      <c r="AA415" s="360" t="str">
        <f>IFERROR( VLOOKUP($D415, 'AM23.Param'!$C$61:$Q$114, COLUMNS('AM23.Param'!$C$60:$N$60), FALSE), "N/A")</f>
        <v>N/A</v>
      </c>
      <c r="AB415" s="344" t="str">
        <f t="shared" si="186"/>
        <v>N/A</v>
      </c>
      <c r="AC415" s="366" t="str">
        <f t="shared" si="175"/>
        <v>N/A</v>
      </c>
      <c r="AD415" s="360" t="str">
        <f>IFERROR( VLOOKUP($D415, 'AM23.Param'!$C$61:$Q$114, COLUMNS('AM23.Param'!$C$60:$O$60), FALSE), "N/A")</f>
        <v>N/A</v>
      </c>
      <c r="AE415" s="344" t="str">
        <f t="shared" si="187"/>
        <v>N/A</v>
      </c>
      <c r="AF415" s="361" t="str">
        <f t="shared" si="176"/>
        <v>N/A</v>
      </c>
      <c r="AG415" s="356" t="str">
        <f>IFERROR( VLOOKUP($D415, 'AM23.Param'!$C$61:$Q$114, COLUMNS('AM23.Param'!$C$60:$P$60), FALSE), "N/A")</f>
        <v>N/A</v>
      </c>
      <c r="AH415" s="344" t="str">
        <f t="shared" si="188"/>
        <v>N/A</v>
      </c>
      <c r="AI415" s="361" t="str">
        <f t="shared" si="177"/>
        <v>N/A</v>
      </c>
    </row>
    <row r="416" spans="1:35" x14ac:dyDescent="0.2">
      <c r="A416" s="241">
        <f t="shared" si="178"/>
        <v>339</v>
      </c>
      <c r="B416" s="345">
        <f>'AM23.Entity Input'!D356</f>
        <v>0</v>
      </c>
      <c r="C416" s="343">
        <f>'AM23.Entity Input'!F356</f>
        <v>0</v>
      </c>
      <c r="D416" s="343">
        <f>'AM23.Entity Input'!G356</f>
        <v>0</v>
      </c>
      <c r="E416" s="343">
        <f>'AM23.Entity Input'!P356</f>
        <v>0</v>
      </c>
      <c r="F416" s="343">
        <f>'AM23.Entity Input'!AD356</f>
        <v>0</v>
      </c>
      <c r="G416" s="343">
        <f>'AM23.Entity Input'!AN356</f>
        <v>0</v>
      </c>
      <c r="H416" s="353" t="str">
        <f>IFERROR( VLOOKUP($D416, 'AM23.Param'!$C$61:$Q$114, COLUMNS('AM23.Param'!$C$60:$G$60), FALSE), "N/A")</f>
        <v>N/A</v>
      </c>
      <c r="I416" s="360" t="str">
        <f>IFERROR( VLOOKUP($D416, 'AM23.Param'!$C$61:$Q$114, COLUMNS('AM23.Param'!$C$60:$H$60), FALSE), "N/A")</f>
        <v>N/A</v>
      </c>
      <c r="J416" s="344" t="str">
        <f t="shared" si="179"/>
        <v>N/A</v>
      </c>
      <c r="K416" s="361" t="str">
        <f t="shared" si="180"/>
        <v>N/A</v>
      </c>
      <c r="L416" s="356" t="str">
        <f>IFERROR( VLOOKUP($D416, 'AM23.Param'!$C$61:$Q$114, COLUMNS('AM23.Param'!$C$60:$I$60), FALSE), "N/A")</f>
        <v>N/A</v>
      </c>
      <c r="M416" s="344" t="str">
        <f t="shared" si="181"/>
        <v>N/A</v>
      </c>
      <c r="N416" s="366" t="str">
        <f t="shared" si="170"/>
        <v>N/A</v>
      </c>
      <c r="O416" s="360" t="str">
        <f>IFERROR( VLOOKUP($D416, 'AM23.Param'!$C$61:$Q$114, COLUMNS('AM23.Param'!$C$60:$J$60), FALSE), "N/A")</f>
        <v>N/A</v>
      </c>
      <c r="P416" s="344" t="str">
        <f t="shared" si="182"/>
        <v>N/A</v>
      </c>
      <c r="Q416" s="361" t="str">
        <f t="shared" si="171"/>
        <v>N/A</v>
      </c>
      <c r="R416" s="356" t="str">
        <f>IFERROR( VLOOKUP($D416, 'AM23.Param'!$C$61:$Q$114, COLUMNS('AM23.Param'!$C$60:$K$60), FALSE), "N/A")</f>
        <v>N/A</v>
      </c>
      <c r="S416" s="344" t="str">
        <f t="shared" si="183"/>
        <v>N/A</v>
      </c>
      <c r="T416" s="366">
        <f t="shared" si="172"/>
        <v>0</v>
      </c>
      <c r="U416" s="360" t="str">
        <f>IFERROR( VLOOKUP($D416, 'AM23.Param'!$C$61:$Q$114, COLUMNS('AM23.Param'!$C$60:$L$60), FALSE), "N/A")</f>
        <v>N/A</v>
      </c>
      <c r="V416" s="344" t="str">
        <f t="shared" si="184"/>
        <v>N/A</v>
      </c>
      <c r="W416" s="361" t="str">
        <f t="shared" si="173"/>
        <v>N/A</v>
      </c>
      <c r="X416" s="356" t="str">
        <f>IFERROR( VLOOKUP($D416, 'AM23.Param'!$C$61:$Q$114, COLUMNS('AM23.Param'!$C$60:$M$60), FALSE), "N/A")</f>
        <v>N/A</v>
      </c>
      <c r="Y416" s="344" t="str">
        <f t="shared" si="185"/>
        <v>N/A</v>
      </c>
      <c r="Z416" s="366">
        <f t="shared" si="174"/>
        <v>0</v>
      </c>
      <c r="AA416" s="360" t="str">
        <f>IFERROR( VLOOKUP($D416, 'AM23.Param'!$C$61:$Q$114, COLUMNS('AM23.Param'!$C$60:$N$60), FALSE), "N/A")</f>
        <v>N/A</v>
      </c>
      <c r="AB416" s="344" t="str">
        <f t="shared" si="186"/>
        <v>N/A</v>
      </c>
      <c r="AC416" s="366" t="str">
        <f t="shared" si="175"/>
        <v>N/A</v>
      </c>
      <c r="AD416" s="360" t="str">
        <f>IFERROR( VLOOKUP($D416, 'AM23.Param'!$C$61:$Q$114, COLUMNS('AM23.Param'!$C$60:$O$60), FALSE), "N/A")</f>
        <v>N/A</v>
      </c>
      <c r="AE416" s="344" t="str">
        <f t="shared" si="187"/>
        <v>N/A</v>
      </c>
      <c r="AF416" s="361" t="str">
        <f t="shared" si="176"/>
        <v>N/A</v>
      </c>
      <c r="AG416" s="356" t="str">
        <f>IFERROR( VLOOKUP($D416, 'AM23.Param'!$C$61:$Q$114, COLUMNS('AM23.Param'!$C$60:$P$60), FALSE), "N/A")</f>
        <v>N/A</v>
      </c>
      <c r="AH416" s="344" t="str">
        <f t="shared" si="188"/>
        <v>N/A</v>
      </c>
      <c r="AI416" s="361" t="str">
        <f t="shared" si="177"/>
        <v>N/A</v>
      </c>
    </row>
    <row r="417" spans="1:35" x14ac:dyDescent="0.2">
      <c r="A417" s="241">
        <f t="shared" si="178"/>
        <v>340</v>
      </c>
      <c r="B417" s="345">
        <f>'AM23.Entity Input'!D357</f>
        <v>0</v>
      </c>
      <c r="C417" s="343">
        <f>'AM23.Entity Input'!F357</f>
        <v>0</v>
      </c>
      <c r="D417" s="343">
        <f>'AM23.Entity Input'!G357</f>
        <v>0</v>
      </c>
      <c r="E417" s="343">
        <f>'AM23.Entity Input'!P357</f>
        <v>0</v>
      </c>
      <c r="F417" s="343">
        <f>'AM23.Entity Input'!AD357</f>
        <v>0</v>
      </c>
      <c r="G417" s="343">
        <f>'AM23.Entity Input'!AN357</f>
        <v>0</v>
      </c>
      <c r="H417" s="353" t="str">
        <f>IFERROR( VLOOKUP($D417, 'AM23.Param'!$C$61:$Q$114, COLUMNS('AM23.Param'!$C$60:$G$60), FALSE), "N/A")</f>
        <v>N/A</v>
      </c>
      <c r="I417" s="360" t="str">
        <f>IFERROR( VLOOKUP($D417, 'AM23.Param'!$C$61:$Q$114, COLUMNS('AM23.Param'!$C$60:$H$60), FALSE), "N/A")</f>
        <v>N/A</v>
      </c>
      <c r="J417" s="344" t="str">
        <f t="shared" si="179"/>
        <v>N/A</v>
      </c>
      <c r="K417" s="361" t="str">
        <f t="shared" si="180"/>
        <v>N/A</v>
      </c>
      <c r="L417" s="356" t="str">
        <f>IFERROR( VLOOKUP($D417, 'AM23.Param'!$C$61:$Q$114, COLUMNS('AM23.Param'!$C$60:$I$60), FALSE), "N/A")</f>
        <v>N/A</v>
      </c>
      <c r="M417" s="344" t="str">
        <f t="shared" si="181"/>
        <v>N/A</v>
      </c>
      <c r="N417" s="366" t="str">
        <f t="shared" si="170"/>
        <v>N/A</v>
      </c>
      <c r="O417" s="360" t="str">
        <f>IFERROR( VLOOKUP($D417, 'AM23.Param'!$C$61:$Q$114, COLUMNS('AM23.Param'!$C$60:$J$60), FALSE), "N/A")</f>
        <v>N/A</v>
      </c>
      <c r="P417" s="344" t="str">
        <f t="shared" si="182"/>
        <v>N/A</v>
      </c>
      <c r="Q417" s="361" t="str">
        <f t="shared" si="171"/>
        <v>N/A</v>
      </c>
      <c r="R417" s="356" t="str">
        <f>IFERROR( VLOOKUP($D417, 'AM23.Param'!$C$61:$Q$114, COLUMNS('AM23.Param'!$C$60:$K$60), FALSE), "N/A")</f>
        <v>N/A</v>
      </c>
      <c r="S417" s="344" t="str">
        <f t="shared" si="183"/>
        <v>N/A</v>
      </c>
      <c r="T417" s="366">
        <f t="shared" si="172"/>
        <v>0</v>
      </c>
      <c r="U417" s="360" t="str">
        <f>IFERROR( VLOOKUP($D417, 'AM23.Param'!$C$61:$Q$114, COLUMNS('AM23.Param'!$C$60:$L$60), FALSE), "N/A")</f>
        <v>N/A</v>
      </c>
      <c r="V417" s="344" t="str">
        <f t="shared" si="184"/>
        <v>N/A</v>
      </c>
      <c r="W417" s="361" t="str">
        <f t="shared" si="173"/>
        <v>N/A</v>
      </c>
      <c r="X417" s="356" t="str">
        <f>IFERROR( VLOOKUP($D417, 'AM23.Param'!$C$61:$Q$114, COLUMNS('AM23.Param'!$C$60:$M$60), FALSE), "N/A")</f>
        <v>N/A</v>
      </c>
      <c r="Y417" s="344" t="str">
        <f t="shared" si="185"/>
        <v>N/A</v>
      </c>
      <c r="Z417" s="366">
        <f t="shared" si="174"/>
        <v>0</v>
      </c>
      <c r="AA417" s="360" t="str">
        <f>IFERROR( VLOOKUP($D417, 'AM23.Param'!$C$61:$Q$114, COLUMNS('AM23.Param'!$C$60:$N$60), FALSE), "N/A")</f>
        <v>N/A</v>
      </c>
      <c r="AB417" s="344" t="str">
        <f t="shared" si="186"/>
        <v>N/A</v>
      </c>
      <c r="AC417" s="366" t="str">
        <f t="shared" si="175"/>
        <v>N/A</v>
      </c>
      <c r="AD417" s="360" t="str">
        <f>IFERROR( VLOOKUP($D417, 'AM23.Param'!$C$61:$Q$114, COLUMNS('AM23.Param'!$C$60:$O$60), FALSE), "N/A")</f>
        <v>N/A</v>
      </c>
      <c r="AE417" s="344" t="str">
        <f t="shared" si="187"/>
        <v>N/A</v>
      </c>
      <c r="AF417" s="361" t="str">
        <f t="shared" si="176"/>
        <v>N/A</v>
      </c>
      <c r="AG417" s="356" t="str">
        <f>IFERROR( VLOOKUP($D417, 'AM23.Param'!$C$61:$Q$114, COLUMNS('AM23.Param'!$C$60:$P$60), FALSE), "N/A")</f>
        <v>N/A</v>
      </c>
      <c r="AH417" s="344" t="str">
        <f t="shared" si="188"/>
        <v>N/A</v>
      </c>
      <c r="AI417" s="361" t="str">
        <f t="shared" si="177"/>
        <v>N/A</v>
      </c>
    </row>
    <row r="418" spans="1:35" x14ac:dyDescent="0.2">
      <c r="A418" s="241">
        <f t="shared" si="178"/>
        <v>341</v>
      </c>
      <c r="B418" s="345">
        <f>'AM23.Entity Input'!D358</f>
        <v>0</v>
      </c>
      <c r="C418" s="343">
        <f>'AM23.Entity Input'!F358</f>
        <v>0</v>
      </c>
      <c r="D418" s="343">
        <f>'AM23.Entity Input'!G358</f>
        <v>0</v>
      </c>
      <c r="E418" s="343">
        <f>'AM23.Entity Input'!P358</f>
        <v>0</v>
      </c>
      <c r="F418" s="343">
        <f>'AM23.Entity Input'!AD358</f>
        <v>0</v>
      </c>
      <c r="G418" s="343">
        <f>'AM23.Entity Input'!AN358</f>
        <v>0</v>
      </c>
      <c r="H418" s="353" t="str">
        <f>IFERROR( VLOOKUP($D418, 'AM23.Param'!$C$61:$Q$114, COLUMNS('AM23.Param'!$C$60:$G$60), FALSE), "N/A")</f>
        <v>N/A</v>
      </c>
      <c r="I418" s="360" t="str">
        <f>IFERROR( VLOOKUP($D418, 'AM23.Param'!$C$61:$Q$114, COLUMNS('AM23.Param'!$C$60:$H$60), FALSE), "N/A")</f>
        <v>N/A</v>
      </c>
      <c r="J418" s="344" t="str">
        <f t="shared" si="179"/>
        <v>N/A</v>
      </c>
      <c r="K418" s="361" t="str">
        <f t="shared" si="180"/>
        <v>N/A</v>
      </c>
      <c r="L418" s="356" t="str">
        <f>IFERROR( VLOOKUP($D418, 'AM23.Param'!$C$61:$Q$114, COLUMNS('AM23.Param'!$C$60:$I$60), FALSE), "N/A")</f>
        <v>N/A</v>
      </c>
      <c r="M418" s="344" t="str">
        <f t="shared" si="181"/>
        <v>N/A</v>
      </c>
      <c r="N418" s="366" t="str">
        <f t="shared" si="170"/>
        <v>N/A</v>
      </c>
      <c r="O418" s="360" t="str">
        <f>IFERROR( VLOOKUP($D418, 'AM23.Param'!$C$61:$Q$114, COLUMNS('AM23.Param'!$C$60:$J$60), FALSE), "N/A")</f>
        <v>N/A</v>
      </c>
      <c r="P418" s="344" t="str">
        <f t="shared" si="182"/>
        <v>N/A</v>
      </c>
      <c r="Q418" s="361" t="str">
        <f t="shared" si="171"/>
        <v>N/A</v>
      </c>
      <c r="R418" s="356" t="str">
        <f>IFERROR( VLOOKUP($D418, 'AM23.Param'!$C$61:$Q$114, COLUMNS('AM23.Param'!$C$60:$K$60), FALSE), "N/A")</f>
        <v>N/A</v>
      </c>
      <c r="S418" s="344" t="str">
        <f t="shared" si="183"/>
        <v>N/A</v>
      </c>
      <c r="T418" s="366">
        <f t="shared" si="172"/>
        <v>0</v>
      </c>
      <c r="U418" s="360" t="str">
        <f>IFERROR( VLOOKUP($D418, 'AM23.Param'!$C$61:$Q$114, COLUMNS('AM23.Param'!$C$60:$L$60), FALSE), "N/A")</f>
        <v>N/A</v>
      </c>
      <c r="V418" s="344" t="str">
        <f t="shared" si="184"/>
        <v>N/A</v>
      </c>
      <c r="W418" s="361" t="str">
        <f t="shared" si="173"/>
        <v>N/A</v>
      </c>
      <c r="X418" s="356" t="str">
        <f>IFERROR( VLOOKUP($D418, 'AM23.Param'!$C$61:$Q$114, COLUMNS('AM23.Param'!$C$60:$M$60), FALSE), "N/A")</f>
        <v>N/A</v>
      </c>
      <c r="Y418" s="344" t="str">
        <f t="shared" si="185"/>
        <v>N/A</v>
      </c>
      <c r="Z418" s="366">
        <f t="shared" si="174"/>
        <v>0</v>
      </c>
      <c r="AA418" s="360" t="str">
        <f>IFERROR( VLOOKUP($D418, 'AM23.Param'!$C$61:$Q$114, COLUMNS('AM23.Param'!$C$60:$N$60), FALSE), "N/A")</f>
        <v>N/A</v>
      </c>
      <c r="AB418" s="344" t="str">
        <f t="shared" si="186"/>
        <v>N/A</v>
      </c>
      <c r="AC418" s="366" t="str">
        <f t="shared" si="175"/>
        <v>N/A</v>
      </c>
      <c r="AD418" s="360" t="str">
        <f>IFERROR( VLOOKUP($D418, 'AM23.Param'!$C$61:$Q$114, COLUMNS('AM23.Param'!$C$60:$O$60), FALSE), "N/A")</f>
        <v>N/A</v>
      </c>
      <c r="AE418" s="344" t="str">
        <f t="shared" si="187"/>
        <v>N/A</v>
      </c>
      <c r="AF418" s="361" t="str">
        <f t="shared" si="176"/>
        <v>N/A</v>
      </c>
      <c r="AG418" s="356" t="str">
        <f>IFERROR( VLOOKUP($D418, 'AM23.Param'!$C$61:$Q$114, COLUMNS('AM23.Param'!$C$60:$P$60), FALSE), "N/A")</f>
        <v>N/A</v>
      </c>
      <c r="AH418" s="344" t="str">
        <f t="shared" si="188"/>
        <v>N/A</v>
      </c>
      <c r="AI418" s="361" t="str">
        <f t="shared" si="177"/>
        <v>N/A</v>
      </c>
    </row>
    <row r="419" spans="1:35" x14ac:dyDescent="0.2">
      <c r="A419" s="241">
        <f t="shared" si="178"/>
        <v>342</v>
      </c>
      <c r="B419" s="345">
        <f>'AM23.Entity Input'!D359</f>
        <v>0</v>
      </c>
      <c r="C419" s="343">
        <f>'AM23.Entity Input'!F359</f>
        <v>0</v>
      </c>
      <c r="D419" s="343">
        <f>'AM23.Entity Input'!G359</f>
        <v>0</v>
      </c>
      <c r="E419" s="343">
        <f>'AM23.Entity Input'!P359</f>
        <v>0</v>
      </c>
      <c r="F419" s="343">
        <f>'AM23.Entity Input'!AD359</f>
        <v>0</v>
      </c>
      <c r="G419" s="343">
        <f>'AM23.Entity Input'!AN359</f>
        <v>0</v>
      </c>
      <c r="H419" s="353" t="str">
        <f>IFERROR( VLOOKUP($D419, 'AM23.Param'!$C$61:$Q$114, COLUMNS('AM23.Param'!$C$60:$G$60), FALSE), "N/A")</f>
        <v>N/A</v>
      </c>
      <c r="I419" s="360" t="str">
        <f>IFERROR( VLOOKUP($D419, 'AM23.Param'!$C$61:$Q$114, COLUMNS('AM23.Param'!$C$60:$H$60), FALSE), "N/A")</f>
        <v>N/A</v>
      </c>
      <c r="J419" s="344" t="str">
        <f t="shared" si="179"/>
        <v>N/A</v>
      </c>
      <c r="K419" s="361" t="str">
        <f t="shared" si="180"/>
        <v>N/A</v>
      </c>
      <c r="L419" s="356" t="str">
        <f>IFERROR( VLOOKUP($D419, 'AM23.Param'!$C$61:$Q$114, COLUMNS('AM23.Param'!$C$60:$I$60), FALSE), "N/A")</f>
        <v>N/A</v>
      </c>
      <c r="M419" s="344" t="str">
        <f t="shared" si="181"/>
        <v>N/A</v>
      </c>
      <c r="N419" s="366" t="str">
        <f t="shared" si="170"/>
        <v>N/A</v>
      </c>
      <c r="O419" s="360" t="str">
        <f>IFERROR( VLOOKUP($D419, 'AM23.Param'!$C$61:$Q$114, COLUMNS('AM23.Param'!$C$60:$J$60), FALSE), "N/A")</f>
        <v>N/A</v>
      </c>
      <c r="P419" s="344" t="str">
        <f t="shared" si="182"/>
        <v>N/A</v>
      </c>
      <c r="Q419" s="361" t="str">
        <f t="shared" si="171"/>
        <v>N/A</v>
      </c>
      <c r="R419" s="356" t="str">
        <f>IFERROR( VLOOKUP($D419, 'AM23.Param'!$C$61:$Q$114, COLUMNS('AM23.Param'!$C$60:$K$60), FALSE), "N/A")</f>
        <v>N/A</v>
      </c>
      <c r="S419" s="344" t="str">
        <f t="shared" si="183"/>
        <v>N/A</v>
      </c>
      <c r="T419" s="366">
        <f t="shared" si="172"/>
        <v>0</v>
      </c>
      <c r="U419" s="360" t="str">
        <f>IFERROR( VLOOKUP($D419, 'AM23.Param'!$C$61:$Q$114, COLUMNS('AM23.Param'!$C$60:$L$60), FALSE), "N/A")</f>
        <v>N/A</v>
      </c>
      <c r="V419" s="344" t="str">
        <f t="shared" si="184"/>
        <v>N/A</v>
      </c>
      <c r="W419" s="361" t="str">
        <f t="shared" si="173"/>
        <v>N/A</v>
      </c>
      <c r="X419" s="356" t="str">
        <f>IFERROR( VLOOKUP($D419, 'AM23.Param'!$C$61:$Q$114, COLUMNS('AM23.Param'!$C$60:$M$60), FALSE), "N/A")</f>
        <v>N/A</v>
      </c>
      <c r="Y419" s="344" t="str">
        <f t="shared" si="185"/>
        <v>N/A</v>
      </c>
      <c r="Z419" s="366">
        <f t="shared" si="174"/>
        <v>0</v>
      </c>
      <c r="AA419" s="360" t="str">
        <f>IFERROR( VLOOKUP($D419, 'AM23.Param'!$C$61:$Q$114, COLUMNS('AM23.Param'!$C$60:$N$60), FALSE), "N/A")</f>
        <v>N/A</v>
      </c>
      <c r="AB419" s="344" t="str">
        <f t="shared" si="186"/>
        <v>N/A</v>
      </c>
      <c r="AC419" s="366" t="str">
        <f t="shared" si="175"/>
        <v>N/A</v>
      </c>
      <c r="AD419" s="360" t="str">
        <f>IFERROR( VLOOKUP($D419, 'AM23.Param'!$C$61:$Q$114, COLUMNS('AM23.Param'!$C$60:$O$60), FALSE), "N/A")</f>
        <v>N/A</v>
      </c>
      <c r="AE419" s="344" t="str">
        <f t="shared" si="187"/>
        <v>N/A</v>
      </c>
      <c r="AF419" s="361" t="str">
        <f t="shared" si="176"/>
        <v>N/A</v>
      </c>
      <c r="AG419" s="356" t="str">
        <f>IFERROR( VLOOKUP($D419, 'AM23.Param'!$C$61:$Q$114, COLUMNS('AM23.Param'!$C$60:$P$60), FALSE), "N/A")</f>
        <v>N/A</v>
      </c>
      <c r="AH419" s="344" t="str">
        <f t="shared" si="188"/>
        <v>N/A</v>
      </c>
      <c r="AI419" s="361" t="str">
        <f t="shared" si="177"/>
        <v>N/A</v>
      </c>
    </row>
    <row r="420" spans="1:35" x14ac:dyDescent="0.2">
      <c r="A420" s="241">
        <f t="shared" si="178"/>
        <v>343</v>
      </c>
      <c r="B420" s="345">
        <f>'AM23.Entity Input'!D360</f>
        <v>0</v>
      </c>
      <c r="C420" s="343">
        <f>'AM23.Entity Input'!F360</f>
        <v>0</v>
      </c>
      <c r="D420" s="343">
        <f>'AM23.Entity Input'!G360</f>
        <v>0</v>
      </c>
      <c r="E420" s="343">
        <f>'AM23.Entity Input'!P360</f>
        <v>0</v>
      </c>
      <c r="F420" s="343">
        <f>'AM23.Entity Input'!AD360</f>
        <v>0</v>
      </c>
      <c r="G420" s="343">
        <f>'AM23.Entity Input'!AN360</f>
        <v>0</v>
      </c>
      <c r="H420" s="353" t="str">
        <f>IFERROR( VLOOKUP($D420, 'AM23.Param'!$C$61:$Q$114, COLUMNS('AM23.Param'!$C$60:$G$60), FALSE), "N/A")</f>
        <v>N/A</v>
      </c>
      <c r="I420" s="360" t="str">
        <f>IFERROR( VLOOKUP($D420, 'AM23.Param'!$C$61:$Q$114, COLUMNS('AM23.Param'!$C$60:$H$60), FALSE), "N/A")</f>
        <v>N/A</v>
      </c>
      <c r="J420" s="344" t="str">
        <f t="shared" si="179"/>
        <v>N/A</v>
      </c>
      <c r="K420" s="361" t="str">
        <f t="shared" si="180"/>
        <v>N/A</v>
      </c>
      <c r="L420" s="356" t="str">
        <f>IFERROR( VLOOKUP($D420, 'AM23.Param'!$C$61:$Q$114, COLUMNS('AM23.Param'!$C$60:$I$60), FALSE), "N/A")</f>
        <v>N/A</v>
      </c>
      <c r="M420" s="344" t="str">
        <f t="shared" si="181"/>
        <v>N/A</v>
      </c>
      <c r="N420" s="366" t="str">
        <f t="shared" si="170"/>
        <v>N/A</v>
      </c>
      <c r="O420" s="360" t="str">
        <f>IFERROR( VLOOKUP($D420, 'AM23.Param'!$C$61:$Q$114, COLUMNS('AM23.Param'!$C$60:$J$60), FALSE), "N/A")</f>
        <v>N/A</v>
      </c>
      <c r="P420" s="344" t="str">
        <f t="shared" si="182"/>
        <v>N/A</v>
      </c>
      <c r="Q420" s="361" t="str">
        <f t="shared" si="171"/>
        <v>N/A</v>
      </c>
      <c r="R420" s="356" t="str">
        <f>IFERROR( VLOOKUP($D420, 'AM23.Param'!$C$61:$Q$114, COLUMNS('AM23.Param'!$C$60:$K$60), FALSE), "N/A")</f>
        <v>N/A</v>
      </c>
      <c r="S420" s="344" t="str">
        <f t="shared" si="183"/>
        <v>N/A</v>
      </c>
      <c r="T420" s="366">
        <f t="shared" si="172"/>
        <v>0</v>
      </c>
      <c r="U420" s="360" t="str">
        <f>IFERROR( VLOOKUP($D420, 'AM23.Param'!$C$61:$Q$114, COLUMNS('AM23.Param'!$C$60:$L$60), FALSE), "N/A")</f>
        <v>N/A</v>
      </c>
      <c r="V420" s="344" t="str">
        <f t="shared" si="184"/>
        <v>N/A</v>
      </c>
      <c r="W420" s="361" t="str">
        <f t="shared" si="173"/>
        <v>N/A</v>
      </c>
      <c r="X420" s="356" t="str">
        <f>IFERROR( VLOOKUP($D420, 'AM23.Param'!$C$61:$Q$114, COLUMNS('AM23.Param'!$C$60:$M$60), FALSE), "N/A")</f>
        <v>N/A</v>
      </c>
      <c r="Y420" s="344" t="str">
        <f t="shared" si="185"/>
        <v>N/A</v>
      </c>
      <c r="Z420" s="366">
        <f t="shared" si="174"/>
        <v>0</v>
      </c>
      <c r="AA420" s="360" t="str">
        <f>IFERROR( VLOOKUP($D420, 'AM23.Param'!$C$61:$Q$114, COLUMNS('AM23.Param'!$C$60:$N$60), FALSE), "N/A")</f>
        <v>N/A</v>
      </c>
      <c r="AB420" s="344" t="str">
        <f t="shared" si="186"/>
        <v>N/A</v>
      </c>
      <c r="AC420" s="366" t="str">
        <f t="shared" si="175"/>
        <v>N/A</v>
      </c>
      <c r="AD420" s="360" t="str">
        <f>IFERROR( VLOOKUP($D420, 'AM23.Param'!$C$61:$Q$114, COLUMNS('AM23.Param'!$C$60:$O$60), FALSE), "N/A")</f>
        <v>N/A</v>
      </c>
      <c r="AE420" s="344" t="str">
        <f t="shared" si="187"/>
        <v>N/A</v>
      </c>
      <c r="AF420" s="361" t="str">
        <f t="shared" si="176"/>
        <v>N/A</v>
      </c>
      <c r="AG420" s="356" t="str">
        <f>IFERROR( VLOOKUP($D420, 'AM23.Param'!$C$61:$Q$114, COLUMNS('AM23.Param'!$C$60:$P$60), FALSE), "N/A")</f>
        <v>N/A</v>
      </c>
      <c r="AH420" s="344" t="str">
        <f t="shared" si="188"/>
        <v>N/A</v>
      </c>
      <c r="AI420" s="361" t="str">
        <f t="shared" si="177"/>
        <v>N/A</v>
      </c>
    </row>
    <row r="421" spans="1:35" x14ac:dyDescent="0.2">
      <c r="A421" s="241">
        <f t="shared" si="178"/>
        <v>344</v>
      </c>
      <c r="B421" s="345">
        <f>'AM23.Entity Input'!D361</f>
        <v>0</v>
      </c>
      <c r="C421" s="343">
        <f>'AM23.Entity Input'!F361</f>
        <v>0</v>
      </c>
      <c r="D421" s="343">
        <f>'AM23.Entity Input'!G361</f>
        <v>0</v>
      </c>
      <c r="E421" s="343">
        <f>'AM23.Entity Input'!P361</f>
        <v>0</v>
      </c>
      <c r="F421" s="343">
        <f>'AM23.Entity Input'!AD361</f>
        <v>0</v>
      </c>
      <c r="G421" s="343">
        <f>'AM23.Entity Input'!AN361</f>
        <v>0</v>
      </c>
      <c r="H421" s="353" t="str">
        <f>IFERROR( VLOOKUP($D421, 'AM23.Param'!$C$61:$Q$114, COLUMNS('AM23.Param'!$C$60:$G$60), FALSE), "N/A")</f>
        <v>N/A</v>
      </c>
      <c r="I421" s="360" t="str">
        <f>IFERROR( VLOOKUP($D421, 'AM23.Param'!$C$61:$Q$114, COLUMNS('AM23.Param'!$C$60:$H$60), FALSE), "N/A")</f>
        <v>N/A</v>
      </c>
      <c r="J421" s="344" t="str">
        <f t="shared" si="179"/>
        <v>N/A</v>
      </c>
      <c r="K421" s="361" t="str">
        <f t="shared" si="180"/>
        <v>N/A</v>
      </c>
      <c r="L421" s="356" t="str">
        <f>IFERROR( VLOOKUP($D421, 'AM23.Param'!$C$61:$Q$114, COLUMNS('AM23.Param'!$C$60:$I$60), FALSE), "N/A")</f>
        <v>N/A</v>
      </c>
      <c r="M421" s="344" t="str">
        <f t="shared" si="181"/>
        <v>N/A</v>
      </c>
      <c r="N421" s="366" t="str">
        <f t="shared" si="170"/>
        <v>N/A</v>
      </c>
      <c r="O421" s="360" t="str">
        <f>IFERROR( VLOOKUP($D421, 'AM23.Param'!$C$61:$Q$114, COLUMNS('AM23.Param'!$C$60:$J$60), FALSE), "N/A")</f>
        <v>N/A</v>
      </c>
      <c r="P421" s="344" t="str">
        <f t="shared" si="182"/>
        <v>N/A</v>
      </c>
      <c r="Q421" s="361" t="str">
        <f t="shared" si="171"/>
        <v>N/A</v>
      </c>
      <c r="R421" s="356" t="str">
        <f>IFERROR( VLOOKUP($D421, 'AM23.Param'!$C$61:$Q$114, COLUMNS('AM23.Param'!$C$60:$K$60), FALSE), "N/A")</f>
        <v>N/A</v>
      </c>
      <c r="S421" s="344" t="str">
        <f t="shared" si="183"/>
        <v>N/A</v>
      </c>
      <c r="T421" s="366">
        <f t="shared" si="172"/>
        <v>0</v>
      </c>
      <c r="U421" s="360" t="str">
        <f>IFERROR( VLOOKUP($D421, 'AM23.Param'!$C$61:$Q$114, COLUMNS('AM23.Param'!$C$60:$L$60), FALSE), "N/A")</f>
        <v>N/A</v>
      </c>
      <c r="V421" s="344" t="str">
        <f t="shared" si="184"/>
        <v>N/A</v>
      </c>
      <c r="W421" s="361" t="str">
        <f t="shared" si="173"/>
        <v>N/A</v>
      </c>
      <c r="X421" s="356" t="str">
        <f>IFERROR( VLOOKUP($D421, 'AM23.Param'!$C$61:$Q$114, COLUMNS('AM23.Param'!$C$60:$M$60), FALSE), "N/A")</f>
        <v>N/A</v>
      </c>
      <c r="Y421" s="344" t="str">
        <f t="shared" si="185"/>
        <v>N/A</v>
      </c>
      <c r="Z421" s="366">
        <f t="shared" si="174"/>
        <v>0</v>
      </c>
      <c r="AA421" s="360" t="str">
        <f>IFERROR( VLOOKUP($D421, 'AM23.Param'!$C$61:$Q$114, COLUMNS('AM23.Param'!$C$60:$N$60), FALSE), "N/A")</f>
        <v>N/A</v>
      </c>
      <c r="AB421" s="344" t="str">
        <f t="shared" si="186"/>
        <v>N/A</v>
      </c>
      <c r="AC421" s="366" t="str">
        <f t="shared" si="175"/>
        <v>N/A</v>
      </c>
      <c r="AD421" s="360" t="str">
        <f>IFERROR( VLOOKUP($D421, 'AM23.Param'!$C$61:$Q$114, COLUMNS('AM23.Param'!$C$60:$O$60), FALSE), "N/A")</f>
        <v>N/A</v>
      </c>
      <c r="AE421" s="344" t="str">
        <f t="shared" si="187"/>
        <v>N/A</v>
      </c>
      <c r="AF421" s="361" t="str">
        <f t="shared" si="176"/>
        <v>N/A</v>
      </c>
      <c r="AG421" s="356" t="str">
        <f>IFERROR( VLOOKUP($D421, 'AM23.Param'!$C$61:$Q$114, COLUMNS('AM23.Param'!$C$60:$P$60), FALSE), "N/A")</f>
        <v>N/A</v>
      </c>
      <c r="AH421" s="344" t="str">
        <f t="shared" si="188"/>
        <v>N/A</v>
      </c>
      <c r="AI421" s="361" t="str">
        <f t="shared" si="177"/>
        <v>N/A</v>
      </c>
    </row>
    <row r="422" spans="1:35" x14ac:dyDescent="0.2">
      <c r="A422" s="241">
        <f t="shared" si="178"/>
        <v>345</v>
      </c>
      <c r="B422" s="345">
        <f>'AM23.Entity Input'!D362</f>
        <v>0</v>
      </c>
      <c r="C422" s="343">
        <f>'AM23.Entity Input'!F362</f>
        <v>0</v>
      </c>
      <c r="D422" s="343">
        <f>'AM23.Entity Input'!G362</f>
        <v>0</v>
      </c>
      <c r="E422" s="343">
        <f>'AM23.Entity Input'!P362</f>
        <v>0</v>
      </c>
      <c r="F422" s="343">
        <f>'AM23.Entity Input'!AD362</f>
        <v>0</v>
      </c>
      <c r="G422" s="343">
        <f>'AM23.Entity Input'!AN362</f>
        <v>0</v>
      </c>
      <c r="H422" s="353" t="str">
        <f>IFERROR( VLOOKUP($D422, 'AM23.Param'!$C$61:$Q$114, COLUMNS('AM23.Param'!$C$60:$G$60), FALSE), "N/A")</f>
        <v>N/A</v>
      </c>
      <c r="I422" s="360" t="str">
        <f>IFERROR( VLOOKUP($D422, 'AM23.Param'!$C$61:$Q$114, COLUMNS('AM23.Param'!$C$60:$H$60), FALSE), "N/A")</f>
        <v>N/A</v>
      </c>
      <c r="J422" s="344" t="str">
        <f t="shared" si="179"/>
        <v>N/A</v>
      </c>
      <c r="K422" s="361" t="str">
        <f t="shared" si="180"/>
        <v>N/A</v>
      </c>
      <c r="L422" s="356" t="str">
        <f>IFERROR( VLOOKUP($D422, 'AM23.Param'!$C$61:$Q$114, COLUMNS('AM23.Param'!$C$60:$I$60), FALSE), "N/A")</f>
        <v>N/A</v>
      </c>
      <c r="M422" s="344" t="str">
        <f t="shared" si="181"/>
        <v>N/A</v>
      </c>
      <c r="N422" s="366" t="str">
        <f t="shared" si="170"/>
        <v>N/A</v>
      </c>
      <c r="O422" s="360" t="str">
        <f>IFERROR( VLOOKUP($D422, 'AM23.Param'!$C$61:$Q$114, COLUMNS('AM23.Param'!$C$60:$J$60), FALSE), "N/A")</f>
        <v>N/A</v>
      </c>
      <c r="P422" s="344" t="str">
        <f t="shared" si="182"/>
        <v>N/A</v>
      </c>
      <c r="Q422" s="361" t="str">
        <f t="shared" si="171"/>
        <v>N/A</v>
      </c>
      <c r="R422" s="356" t="str">
        <f>IFERROR( VLOOKUP($D422, 'AM23.Param'!$C$61:$Q$114, COLUMNS('AM23.Param'!$C$60:$K$60), FALSE), "N/A")</f>
        <v>N/A</v>
      </c>
      <c r="S422" s="344" t="str">
        <f t="shared" si="183"/>
        <v>N/A</v>
      </c>
      <c r="T422" s="366">
        <f t="shared" si="172"/>
        <v>0</v>
      </c>
      <c r="U422" s="360" t="str">
        <f>IFERROR( VLOOKUP($D422, 'AM23.Param'!$C$61:$Q$114, COLUMNS('AM23.Param'!$C$60:$L$60), FALSE), "N/A")</f>
        <v>N/A</v>
      </c>
      <c r="V422" s="344" t="str">
        <f t="shared" si="184"/>
        <v>N/A</v>
      </c>
      <c r="W422" s="361" t="str">
        <f t="shared" si="173"/>
        <v>N/A</v>
      </c>
      <c r="X422" s="356" t="str">
        <f>IFERROR( VLOOKUP($D422, 'AM23.Param'!$C$61:$Q$114, COLUMNS('AM23.Param'!$C$60:$M$60), FALSE), "N/A")</f>
        <v>N/A</v>
      </c>
      <c r="Y422" s="344" t="str">
        <f t="shared" si="185"/>
        <v>N/A</v>
      </c>
      <c r="Z422" s="366">
        <f t="shared" si="174"/>
        <v>0</v>
      </c>
      <c r="AA422" s="360" t="str">
        <f>IFERROR( VLOOKUP($D422, 'AM23.Param'!$C$61:$Q$114, COLUMNS('AM23.Param'!$C$60:$N$60), FALSE), "N/A")</f>
        <v>N/A</v>
      </c>
      <c r="AB422" s="344" t="str">
        <f t="shared" si="186"/>
        <v>N/A</v>
      </c>
      <c r="AC422" s="366" t="str">
        <f t="shared" si="175"/>
        <v>N/A</v>
      </c>
      <c r="AD422" s="360" t="str">
        <f>IFERROR( VLOOKUP($D422, 'AM23.Param'!$C$61:$Q$114, COLUMNS('AM23.Param'!$C$60:$O$60), FALSE), "N/A")</f>
        <v>N/A</v>
      </c>
      <c r="AE422" s="344" t="str">
        <f t="shared" si="187"/>
        <v>N/A</v>
      </c>
      <c r="AF422" s="361" t="str">
        <f t="shared" si="176"/>
        <v>N/A</v>
      </c>
      <c r="AG422" s="356" t="str">
        <f>IFERROR( VLOOKUP($D422, 'AM23.Param'!$C$61:$Q$114, COLUMNS('AM23.Param'!$C$60:$P$60), FALSE), "N/A")</f>
        <v>N/A</v>
      </c>
      <c r="AH422" s="344" t="str">
        <f t="shared" si="188"/>
        <v>N/A</v>
      </c>
      <c r="AI422" s="361" t="str">
        <f t="shared" si="177"/>
        <v>N/A</v>
      </c>
    </row>
    <row r="423" spans="1:35" x14ac:dyDescent="0.2">
      <c r="A423" s="241">
        <f t="shared" si="178"/>
        <v>346</v>
      </c>
      <c r="B423" s="345">
        <f>'AM23.Entity Input'!D363</f>
        <v>0</v>
      </c>
      <c r="C423" s="343">
        <f>'AM23.Entity Input'!F363</f>
        <v>0</v>
      </c>
      <c r="D423" s="343">
        <f>'AM23.Entity Input'!G363</f>
        <v>0</v>
      </c>
      <c r="E423" s="343">
        <f>'AM23.Entity Input'!P363</f>
        <v>0</v>
      </c>
      <c r="F423" s="343">
        <f>'AM23.Entity Input'!AD363</f>
        <v>0</v>
      </c>
      <c r="G423" s="343">
        <f>'AM23.Entity Input'!AN363</f>
        <v>0</v>
      </c>
      <c r="H423" s="353" t="str">
        <f>IFERROR( VLOOKUP($D423, 'AM23.Param'!$C$61:$Q$114, COLUMNS('AM23.Param'!$C$60:$G$60), FALSE), "N/A")</f>
        <v>N/A</v>
      </c>
      <c r="I423" s="360" t="str">
        <f>IFERROR( VLOOKUP($D423, 'AM23.Param'!$C$61:$Q$114, COLUMNS('AM23.Param'!$C$60:$H$60), FALSE), "N/A")</f>
        <v>N/A</v>
      </c>
      <c r="J423" s="344" t="str">
        <f t="shared" si="179"/>
        <v>N/A</v>
      </c>
      <c r="K423" s="361" t="str">
        <f t="shared" si="180"/>
        <v>N/A</v>
      </c>
      <c r="L423" s="356" t="str">
        <f>IFERROR( VLOOKUP($D423, 'AM23.Param'!$C$61:$Q$114, COLUMNS('AM23.Param'!$C$60:$I$60), FALSE), "N/A")</f>
        <v>N/A</v>
      </c>
      <c r="M423" s="344" t="str">
        <f t="shared" si="181"/>
        <v>N/A</v>
      </c>
      <c r="N423" s="366" t="str">
        <f t="shared" si="170"/>
        <v>N/A</v>
      </c>
      <c r="O423" s="360" t="str">
        <f>IFERROR( VLOOKUP($D423, 'AM23.Param'!$C$61:$Q$114, COLUMNS('AM23.Param'!$C$60:$J$60), FALSE), "N/A")</f>
        <v>N/A</v>
      </c>
      <c r="P423" s="344" t="str">
        <f t="shared" si="182"/>
        <v>N/A</v>
      </c>
      <c r="Q423" s="361" t="str">
        <f t="shared" si="171"/>
        <v>N/A</v>
      </c>
      <c r="R423" s="356" t="str">
        <f>IFERROR( VLOOKUP($D423, 'AM23.Param'!$C$61:$Q$114, COLUMNS('AM23.Param'!$C$60:$K$60), FALSE), "N/A")</f>
        <v>N/A</v>
      </c>
      <c r="S423" s="344" t="str">
        <f t="shared" si="183"/>
        <v>N/A</v>
      </c>
      <c r="T423" s="366">
        <f t="shared" si="172"/>
        <v>0</v>
      </c>
      <c r="U423" s="360" t="str">
        <f>IFERROR( VLOOKUP($D423, 'AM23.Param'!$C$61:$Q$114, COLUMNS('AM23.Param'!$C$60:$L$60), FALSE), "N/A")</f>
        <v>N/A</v>
      </c>
      <c r="V423" s="344" t="str">
        <f t="shared" si="184"/>
        <v>N/A</v>
      </c>
      <c r="W423" s="361" t="str">
        <f t="shared" si="173"/>
        <v>N/A</v>
      </c>
      <c r="X423" s="356" t="str">
        <f>IFERROR( VLOOKUP($D423, 'AM23.Param'!$C$61:$Q$114, COLUMNS('AM23.Param'!$C$60:$M$60), FALSE), "N/A")</f>
        <v>N/A</v>
      </c>
      <c r="Y423" s="344" t="str">
        <f t="shared" si="185"/>
        <v>N/A</v>
      </c>
      <c r="Z423" s="366">
        <f t="shared" si="174"/>
        <v>0</v>
      </c>
      <c r="AA423" s="360" t="str">
        <f>IFERROR( VLOOKUP($D423, 'AM23.Param'!$C$61:$Q$114, COLUMNS('AM23.Param'!$C$60:$N$60), FALSE), "N/A")</f>
        <v>N/A</v>
      </c>
      <c r="AB423" s="344" t="str">
        <f t="shared" si="186"/>
        <v>N/A</v>
      </c>
      <c r="AC423" s="366" t="str">
        <f t="shared" si="175"/>
        <v>N/A</v>
      </c>
      <c r="AD423" s="360" t="str">
        <f>IFERROR( VLOOKUP($D423, 'AM23.Param'!$C$61:$Q$114, COLUMNS('AM23.Param'!$C$60:$O$60), FALSE), "N/A")</f>
        <v>N/A</v>
      </c>
      <c r="AE423" s="344" t="str">
        <f t="shared" si="187"/>
        <v>N/A</v>
      </c>
      <c r="AF423" s="361" t="str">
        <f t="shared" si="176"/>
        <v>N/A</v>
      </c>
      <c r="AG423" s="356" t="str">
        <f>IFERROR( VLOOKUP($D423, 'AM23.Param'!$C$61:$Q$114, COLUMNS('AM23.Param'!$C$60:$P$60), FALSE), "N/A")</f>
        <v>N/A</v>
      </c>
      <c r="AH423" s="344" t="str">
        <f t="shared" si="188"/>
        <v>N/A</v>
      </c>
      <c r="AI423" s="361" t="str">
        <f t="shared" si="177"/>
        <v>N/A</v>
      </c>
    </row>
    <row r="424" spans="1:35" x14ac:dyDescent="0.2">
      <c r="A424" s="241">
        <f t="shared" si="178"/>
        <v>347</v>
      </c>
      <c r="B424" s="345">
        <f>'AM23.Entity Input'!D364</f>
        <v>0</v>
      </c>
      <c r="C424" s="343">
        <f>'AM23.Entity Input'!F364</f>
        <v>0</v>
      </c>
      <c r="D424" s="343">
        <f>'AM23.Entity Input'!G364</f>
        <v>0</v>
      </c>
      <c r="E424" s="343">
        <f>'AM23.Entity Input'!P364</f>
        <v>0</v>
      </c>
      <c r="F424" s="343">
        <f>'AM23.Entity Input'!AD364</f>
        <v>0</v>
      </c>
      <c r="G424" s="343">
        <f>'AM23.Entity Input'!AN364</f>
        <v>0</v>
      </c>
      <c r="H424" s="353" t="str">
        <f>IFERROR( VLOOKUP($D424, 'AM23.Param'!$C$61:$Q$114, COLUMNS('AM23.Param'!$C$60:$G$60), FALSE), "N/A")</f>
        <v>N/A</v>
      </c>
      <c r="I424" s="360" t="str">
        <f>IFERROR( VLOOKUP($D424, 'AM23.Param'!$C$61:$Q$114, COLUMNS('AM23.Param'!$C$60:$H$60), FALSE), "N/A")</f>
        <v>N/A</v>
      </c>
      <c r="J424" s="344" t="str">
        <f t="shared" si="179"/>
        <v>N/A</v>
      </c>
      <c r="K424" s="361" t="str">
        <f t="shared" si="180"/>
        <v>N/A</v>
      </c>
      <c r="L424" s="356" t="str">
        <f>IFERROR( VLOOKUP($D424, 'AM23.Param'!$C$61:$Q$114, COLUMNS('AM23.Param'!$C$60:$I$60), FALSE), "N/A")</f>
        <v>N/A</v>
      </c>
      <c r="M424" s="344" t="str">
        <f t="shared" si="181"/>
        <v>N/A</v>
      </c>
      <c r="N424" s="366" t="str">
        <f t="shared" si="170"/>
        <v>N/A</v>
      </c>
      <c r="O424" s="360" t="str">
        <f>IFERROR( VLOOKUP($D424, 'AM23.Param'!$C$61:$Q$114, COLUMNS('AM23.Param'!$C$60:$J$60), FALSE), "N/A")</f>
        <v>N/A</v>
      </c>
      <c r="P424" s="344" t="str">
        <f t="shared" si="182"/>
        <v>N/A</v>
      </c>
      <c r="Q424" s="361" t="str">
        <f t="shared" si="171"/>
        <v>N/A</v>
      </c>
      <c r="R424" s="356" t="str">
        <f>IFERROR( VLOOKUP($D424, 'AM23.Param'!$C$61:$Q$114, COLUMNS('AM23.Param'!$C$60:$K$60), FALSE), "N/A")</f>
        <v>N/A</v>
      </c>
      <c r="S424" s="344" t="str">
        <f t="shared" si="183"/>
        <v>N/A</v>
      </c>
      <c r="T424" s="366">
        <f t="shared" si="172"/>
        <v>0</v>
      </c>
      <c r="U424" s="360" t="str">
        <f>IFERROR( VLOOKUP($D424, 'AM23.Param'!$C$61:$Q$114, COLUMNS('AM23.Param'!$C$60:$L$60), FALSE), "N/A")</f>
        <v>N/A</v>
      </c>
      <c r="V424" s="344" t="str">
        <f t="shared" si="184"/>
        <v>N/A</v>
      </c>
      <c r="W424" s="361" t="str">
        <f t="shared" si="173"/>
        <v>N/A</v>
      </c>
      <c r="X424" s="356" t="str">
        <f>IFERROR( VLOOKUP($D424, 'AM23.Param'!$C$61:$Q$114, COLUMNS('AM23.Param'!$C$60:$M$60), FALSE), "N/A")</f>
        <v>N/A</v>
      </c>
      <c r="Y424" s="344" t="str">
        <f t="shared" si="185"/>
        <v>N/A</v>
      </c>
      <c r="Z424" s="366">
        <f t="shared" si="174"/>
        <v>0</v>
      </c>
      <c r="AA424" s="360" t="str">
        <f>IFERROR( VLOOKUP($D424, 'AM23.Param'!$C$61:$Q$114, COLUMNS('AM23.Param'!$C$60:$N$60), FALSE), "N/A")</f>
        <v>N/A</v>
      </c>
      <c r="AB424" s="344" t="str">
        <f t="shared" si="186"/>
        <v>N/A</v>
      </c>
      <c r="AC424" s="366" t="str">
        <f t="shared" si="175"/>
        <v>N/A</v>
      </c>
      <c r="AD424" s="360" t="str">
        <f>IFERROR( VLOOKUP($D424, 'AM23.Param'!$C$61:$Q$114, COLUMNS('AM23.Param'!$C$60:$O$60), FALSE), "N/A")</f>
        <v>N/A</v>
      </c>
      <c r="AE424" s="344" t="str">
        <f t="shared" si="187"/>
        <v>N/A</v>
      </c>
      <c r="AF424" s="361" t="str">
        <f t="shared" si="176"/>
        <v>N/A</v>
      </c>
      <c r="AG424" s="356" t="str">
        <f>IFERROR( VLOOKUP($D424, 'AM23.Param'!$C$61:$Q$114, COLUMNS('AM23.Param'!$C$60:$P$60), FALSE), "N/A")</f>
        <v>N/A</v>
      </c>
      <c r="AH424" s="344" t="str">
        <f t="shared" si="188"/>
        <v>N/A</v>
      </c>
      <c r="AI424" s="361" t="str">
        <f t="shared" si="177"/>
        <v>N/A</v>
      </c>
    </row>
    <row r="425" spans="1:35" x14ac:dyDescent="0.2">
      <c r="A425" s="241">
        <f t="shared" si="178"/>
        <v>348</v>
      </c>
      <c r="B425" s="345">
        <f>'AM23.Entity Input'!D365</f>
        <v>0</v>
      </c>
      <c r="C425" s="343">
        <f>'AM23.Entity Input'!F365</f>
        <v>0</v>
      </c>
      <c r="D425" s="343">
        <f>'AM23.Entity Input'!G365</f>
        <v>0</v>
      </c>
      <c r="E425" s="343">
        <f>'AM23.Entity Input'!P365</f>
        <v>0</v>
      </c>
      <c r="F425" s="343">
        <f>'AM23.Entity Input'!AD365</f>
        <v>0</v>
      </c>
      <c r="G425" s="343">
        <f>'AM23.Entity Input'!AN365</f>
        <v>0</v>
      </c>
      <c r="H425" s="353" t="str">
        <f>IFERROR( VLOOKUP($D425, 'AM23.Param'!$C$61:$Q$114, COLUMNS('AM23.Param'!$C$60:$G$60), FALSE), "N/A")</f>
        <v>N/A</v>
      </c>
      <c r="I425" s="360" t="str">
        <f>IFERROR( VLOOKUP($D425, 'AM23.Param'!$C$61:$Q$114, COLUMNS('AM23.Param'!$C$60:$H$60), FALSE), "N/A")</f>
        <v>N/A</v>
      </c>
      <c r="J425" s="344" t="str">
        <f t="shared" si="179"/>
        <v>N/A</v>
      </c>
      <c r="K425" s="361" t="str">
        <f t="shared" si="180"/>
        <v>N/A</v>
      </c>
      <c r="L425" s="356" t="str">
        <f>IFERROR( VLOOKUP($D425, 'AM23.Param'!$C$61:$Q$114, COLUMNS('AM23.Param'!$C$60:$I$60), FALSE), "N/A")</f>
        <v>N/A</v>
      </c>
      <c r="M425" s="344" t="str">
        <f t="shared" si="181"/>
        <v>N/A</v>
      </c>
      <c r="N425" s="366" t="str">
        <f t="shared" si="170"/>
        <v>N/A</v>
      </c>
      <c r="O425" s="360" t="str">
        <f>IFERROR( VLOOKUP($D425, 'AM23.Param'!$C$61:$Q$114, COLUMNS('AM23.Param'!$C$60:$J$60), FALSE), "N/A")</f>
        <v>N/A</v>
      </c>
      <c r="P425" s="344" t="str">
        <f t="shared" si="182"/>
        <v>N/A</v>
      </c>
      <c r="Q425" s="361" t="str">
        <f t="shared" si="171"/>
        <v>N/A</v>
      </c>
      <c r="R425" s="356" t="str">
        <f>IFERROR( VLOOKUP($D425, 'AM23.Param'!$C$61:$Q$114, COLUMNS('AM23.Param'!$C$60:$K$60), FALSE), "N/A")</f>
        <v>N/A</v>
      </c>
      <c r="S425" s="344" t="str">
        <f t="shared" si="183"/>
        <v>N/A</v>
      </c>
      <c r="T425" s="366">
        <f t="shared" si="172"/>
        <v>0</v>
      </c>
      <c r="U425" s="360" t="str">
        <f>IFERROR( VLOOKUP($D425, 'AM23.Param'!$C$61:$Q$114, COLUMNS('AM23.Param'!$C$60:$L$60), FALSE), "N/A")</f>
        <v>N/A</v>
      </c>
      <c r="V425" s="344" t="str">
        <f t="shared" si="184"/>
        <v>N/A</v>
      </c>
      <c r="W425" s="361" t="str">
        <f t="shared" si="173"/>
        <v>N/A</v>
      </c>
      <c r="X425" s="356" t="str">
        <f>IFERROR( VLOOKUP($D425, 'AM23.Param'!$C$61:$Q$114, COLUMNS('AM23.Param'!$C$60:$M$60), FALSE), "N/A")</f>
        <v>N/A</v>
      </c>
      <c r="Y425" s="344" t="str">
        <f t="shared" si="185"/>
        <v>N/A</v>
      </c>
      <c r="Z425" s="366">
        <f t="shared" si="174"/>
        <v>0</v>
      </c>
      <c r="AA425" s="360" t="str">
        <f>IFERROR( VLOOKUP($D425, 'AM23.Param'!$C$61:$Q$114, COLUMNS('AM23.Param'!$C$60:$N$60), FALSE), "N/A")</f>
        <v>N/A</v>
      </c>
      <c r="AB425" s="344" t="str">
        <f t="shared" si="186"/>
        <v>N/A</v>
      </c>
      <c r="AC425" s="366" t="str">
        <f t="shared" si="175"/>
        <v>N/A</v>
      </c>
      <c r="AD425" s="360" t="str">
        <f>IFERROR( VLOOKUP($D425, 'AM23.Param'!$C$61:$Q$114, COLUMNS('AM23.Param'!$C$60:$O$60), FALSE), "N/A")</f>
        <v>N/A</v>
      </c>
      <c r="AE425" s="344" t="str">
        <f t="shared" si="187"/>
        <v>N/A</v>
      </c>
      <c r="AF425" s="361" t="str">
        <f t="shared" si="176"/>
        <v>N/A</v>
      </c>
      <c r="AG425" s="356" t="str">
        <f>IFERROR( VLOOKUP($D425, 'AM23.Param'!$C$61:$Q$114, COLUMNS('AM23.Param'!$C$60:$P$60), FALSE), "N/A")</f>
        <v>N/A</v>
      </c>
      <c r="AH425" s="344" t="str">
        <f t="shared" si="188"/>
        <v>N/A</v>
      </c>
      <c r="AI425" s="361" t="str">
        <f t="shared" si="177"/>
        <v>N/A</v>
      </c>
    </row>
    <row r="426" spans="1:35" x14ac:dyDescent="0.2">
      <c r="A426" s="241">
        <f t="shared" si="178"/>
        <v>349</v>
      </c>
      <c r="B426" s="345">
        <f>'AM23.Entity Input'!D366</f>
        <v>0</v>
      </c>
      <c r="C426" s="343">
        <f>'AM23.Entity Input'!F366</f>
        <v>0</v>
      </c>
      <c r="D426" s="343">
        <f>'AM23.Entity Input'!G366</f>
        <v>0</v>
      </c>
      <c r="E426" s="343">
        <f>'AM23.Entity Input'!P366</f>
        <v>0</v>
      </c>
      <c r="F426" s="343">
        <f>'AM23.Entity Input'!AD366</f>
        <v>0</v>
      </c>
      <c r="G426" s="343">
        <f>'AM23.Entity Input'!AN366</f>
        <v>0</v>
      </c>
      <c r="H426" s="353" t="str">
        <f>IFERROR( VLOOKUP($D426, 'AM23.Param'!$C$61:$Q$114, COLUMNS('AM23.Param'!$C$60:$G$60), FALSE), "N/A")</f>
        <v>N/A</v>
      </c>
      <c r="I426" s="360" t="str">
        <f>IFERROR( VLOOKUP($D426, 'AM23.Param'!$C$61:$Q$114, COLUMNS('AM23.Param'!$C$60:$H$60), FALSE), "N/A")</f>
        <v>N/A</v>
      </c>
      <c r="J426" s="344" t="str">
        <f t="shared" si="179"/>
        <v>N/A</v>
      </c>
      <c r="K426" s="361" t="str">
        <f t="shared" si="180"/>
        <v>N/A</v>
      </c>
      <c r="L426" s="356" t="str">
        <f>IFERROR( VLOOKUP($D426, 'AM23.Param'!$C$61:$Q$114, COLUMNS('AM23.Param'!$C$60:$I$60), FALSE), "N/A")</f>
        <v>N/A</v>
      </c>
      <c r="M426" s="344" t="str">
        <f t="shared" si="181"/>
        <v>N/A</v>
      </c>
      <c r="N426" s="366" t="str">
        <f t="shared" si="170"/>
        <v>N/A</v>
      </c>
      <c r="O426" s="360" t="str">
        <f>IFERROR( VLOOKUP($D426, 'AM23.Param'!$C$61:$Q$114, COLUMNS('AM23.Param'!$C$60:$J$60), FALSE), "N/A")</f>
        <v>N/A</v>
      </c>
      <c r="P426" s="344" t="str">
        <f t="shared" si="182"/>
        <v>N/A</v>
      </c>
      <c r="Q426" s="361" t="str">
        <f t="shared" si="171"/>
        <v>N/A</v>
      </c>
      <c r="R426" s="356" t="str">
        <f>IFERROR( VLOOKUP($D426, 'AM23.Param'!$C$61:$Q$114, COLUMNS('AM23.Param'!$C$60:$K$60), FALSE), "N/A")</f>
        <v>N/A</v>
      </c>
      <c r="S426" s="344" t="str">
        <f t="shared" si="183"/>
        <v>N/A</v>
      </c>
      <c r="T426" s="366">
        <f t="shared" si="172"/>
        <v>0</v>
      </c>
      <c r="U426" s="360" t="str">
        <f>IFERROR( VLOOKUP($D426, 'AM23.Param'!$C$61:$Q$114, COLUMNS('AM23.Param'!$C$60:$L$60), FALSE), "N/A")</f>
        <v>N/A</v>
      </c>
      <c r="V426" s="344" t="str">
        <f t="shared" si="184"/>
        <v>N/A</v>
      </c>
      <c r="W426" s="361" t="str">
        <f t="shared" si="173"/>
        <v>N/A</v>
      </c>
      <c r="X426" s="356" t="str">
        <f>IFERROR( VLOOKUP($D426, 'AM23.Param'!$C$61:$Q$114, COLUMNS('AM23.Param'!$C$60:$M$60), FALSE), "N/A")</f>
        <v>N/A</v>
      </c>
      <c r="Y426" s="344" t="str">
        <f t="shared" si="185"/>
        <v>N/A</v>
      </c>
      <c r="Z426" s="366">
        <f t="shared" si="174"/>
        <v>0</v>
      </c>
      <c r="AA426" s="360" t="str">
        <f>IFERROR( VLOOKUP($D426, 'AM23.Param'!$C$61:$Q$114, COLUMNS('AM23.Param'!$C$60:$N$60), FALSE), "N/A")</f>
        <v>N/A</v>
      </c>
      <c r="AB426" s="344" t="str">
        <f t="shared" si="186"/>
        <v>N/A</v>
      </c>
      <c r="AC426" s="366" t="str">
        <f t="shared" si="175"/>
        <v>N/A</v>
      </c>
      <c r="AD426" s="360" t="str">
        <f>IFERROR( VLOOKUP($D426, 'AM23.Param'!$C$61:$Q$114, COLUMNS('AM23.Param'!$C$60:$O$60), FALSE), "N/A")</f>
        <v>N/A</v>
      </c>
      <c r="AE426" s="344" t="str">
        <f t="shared" si="187"/>
        <v>N/A</v>
      </c>
      <c r="AF426" s="361" t="str">
        <f t="shared" si="176"/>
        <v>N/A</v>
      </c>
      <c r="AG426" s="356" t="str">
        <f>IFERROR( VLOOKUP($D426, 'AM23.Param'!$C$61:$Q$114, COLUMNS('AM23.Param'!$C$60:$P$60), FALSE), "N/A")</f>
        <v>N/A</v>
      </c>
      <c r="AH426" s="344" t="str">
        <f t="shared" si="188"/>
        <v>N/A</v>
      </c>
      <c r="AI426" s="361" t="str">
        <f t="shared" si="177"/>
        <v>N/A</v>
      </c>
    </row>
    <row r="427" spans="1:35" x14ac:dyDescent="0.2">
      <c r="A427" s="241">
        <f t="shared" si="178"/>
        <v>350</v>
      </c>
      <c r="B427" s="345">
        <f>'AM23.Entity Input'!D367</f>
        <v>0</v>
      </c>
      <c r="C427" s="343">
        <f>'AM23.Entity Input'!F367</f>
        <v>0</v>
      </c>
      <c r="D427" s="343">
        <f>'AM23.Entity Input'!G367</f>
        <v>0</v>
      </c>
      <c r="E427" s="343">
        <f>'AM23.Entity Input'!P367</f>
        <v>0</v>
      </c>
      <c r="F427" s="343">
        <f>'AM23.Entity Input'!AD367</f>
        <v>0</v>
      </c>
      <c r="G427" s="343">
        <f>'AM23.Entity Input'!AN367</f>
        <v>0</v>
      </c>
      <c r="H427" s="353" t="str">
        <f>IFERROR( VLOOKUP($D427, 'AM23.Param'!$C$61:$Q$114, COLUMNS('AM23.Param'!$C$60:$G$60), FALSE), "N/A")</f>
        <v>N/A</v>
      </c>
      <c r="I427" s="360" t="str">
        <f>IFERROR( VLOOKUP($D427, 'AM23.Param'!$C$61:$Q$114, COLUMNS('AM23.Param'!$C$60:$H$60), FALSE), "N/A")</f>
        <v>N/A</v>
      </c>
      <c r="J427" s="344" t="str">
        <f t="shared" si="179"/>
        <v>N/A</v>
      </c>
      <c r="K427" s="361" t="str">
        <f t="shared" si="180"/>
        <v>N/A</v>
      </c>
      <c r="L427" s="356" t="str">
        <f>IFERROR( VLOOKUP($D427, 'AM23.Param'!$C$61:$Q$114, COLUMNS('AM23.Param'!$C$60:$I$60), FALSE), "N/A")</f>
        <v>N/A</v>
      </c>
      <c r="M427" s="344" t="str">
        <f t="shared" si="181"/>
        <v>N/A</v>
      </c>
      <c r="N427" s="366" t="str">
        <f t="shared" si="170"/>
        <v>N/A</v>
      </c>
      <c r="O427" s="360" t="str">
        <f>IFERROR( VLOOKUP($D427, 'AM23.Param'!$C$61:$Q$114, COLUMNS('AM23.Param'!$C$60:$J$60), FALSE), "N/A")</f>
        <v>N/A</v>
      </c>
      <c r="P427" s="344" t="str">
        <f t="shared" si="182"/>
        <v>N/A</v>
      </c>
      <c r="Q427" s="361" t="str">
        <f t="shared" si="171"/>
        <v>N/A</v>
      </c>
      <c r="R427" s="356" t="str">
        <f>IFERROR( VLOOKUP($D427, 'AM23.Param'!$C$61:$Q$114, COLUMNS('AM23.Param'!$C$60:$K$60), FALSE), "N/A")</f>
        <v>N/A</v>
      </c>
      <c r="S427" s="344" t="str">
        <f t="shared" si="183"/>
        <v>N/A</v>
      </c>
      <c r="T427" s="366">
        <f t="shared" si="172"/>
        <v>0</v>
      </c>
      <c r="U427" s="360" t="str">
        <f>IFERROR( VLOOKUP($D427, 'AM23.Param'!$C$61:$Q$114, COLUMNS('AM23.Param'!$C$60:$L$60), FALSE), "N/A")</f>
        <v>N/A</v>
      </c>
      <c r="V427" s="344" t="str">
        <f t="shared" si="184"/>
        <v>N/A</v>
      </c>
      <c r="W427" s="361" t="str">
        <f t="shared" si="173"/>
        <v>N/A</v>
      </c>
      <c r="X427" s="356" t="str">
        <f>IFERROR( VLOOKUP($D427, 'AM23.Param'!$C$61:$Q$114, COLUMNS('AM23.Param'!$C$60:$M$60), FALSE), "N/A")</f>
        <v>N/A</v>
      </c>
      <c r="Y427" s="344" t="str">
        <f t="shared" si="185"/>
        <v>N/A</v>
      </c>
      <c r="Z427" s="366">
        <f t="shared" si="174"/>
        <v>0</v>
      </c>
      <c r="AA427" s="360" t="str">
        <f>IFERROR( VLOOKUP($D427, 'AM23.Param'!$C$61:$Q$114, COLUMNS('AM23.Param'!$C$60:$N$60), FALSE), "N/A")</f>
        <v>N/A</v>
      </c>
      <c r="AB427" s="344" t="str">
        <f t="shared" si="186"/>
        <v>N/A</v>
      </c>
      <c r="AC427" s="366" t="str">
        <f t="shared" si="175"/>
        <v>N/A</v>
      </c>
      <c r="AD427" s="360" t="str">
        <f>IFERROR( VLOOKUP($D427, 'AM23.Param'!$C$61:$Q$114, COLUMNS('AM23.Param'!$C$60:$O$60), FALSE), "N/A")</f>
        <v>N/A</v>
      </c>
      <c r="AE427" s="344" t="str">
        <f t="shared" si="187"/>
        <v>N/A</v>
      </c>
      <c r="AF427" s="361" t="str">
        <f t="shared" si="176"/>
        <v>N/A</v>
      </c>
      <c r="AG427" s="356" t="str">
        <f>IFERROR( VLOOKUP($D427, 'AM23.Param'!$C$61:$Q$114, COLUMNS('AM23.Param'!$C$60:$P$60), FALSE), "N/A")</f>
        <v>N/A</v>
      </c>
      <c r="AH427" s="344" t="str">
        <f t="shared" si="188"/>
        <v>N/A</v>
      </c>
      <c r="AI427" s="361" t="str">
        <f t="shared" si="177"/>
        <v>N/A</v>
      </c>
    </row>
    <row r="428" spans="1:35" x14ac:dyDescent="0.2">
      <c r="A428" s="241">
        <f t="shared" si="178"/>
        <v>351</v>
      </c>
      <c r="B428" s="345">
        <f>'AM23.Entity Input'!D368</f>
        <v>0</v>
      </c>
      <c r="C428" s="343">
        <f>'AM23.Entity Input'!F368</f>
        <v>0</v>
      </c>
      <c r="D428" s="343">
        <f>'AM23.Entity Input'!G368</f>
        <v>0</v>
      </c>
      <c r="E428" s="343">
        <f>'AM23.Entity Input'!P368</f>
        <v>0</v>
      </c>
      <c r="F428" s="343">
        <f>'AM23.Entity Input'!AD368</f>
        <v>0</v>
      </c>
      <c r="G428" s="343">
        <f>'AM23.Entity Input'!AN368</f>
        <v>0</v>
      </c>
      <c r="H428" s="353" t="str">
        <f>IFERROR( VLOOKUP($D428, 'AM23.Param'!$C$61:$Q$114, COLUMNS('AM23.Param'!$C$60:$G$60), FALSE), "N/A")</f>
        <v>N/A</v>
      </c>
      <c r="I428" s="360" t="str">
        <f>IFERROR( VLOOKUP($D428, 'AM23.Param'!$C$61:$Q$114, COLUMNS('AM23.Param'!$C$60:$H$60), FALSE), "N/A")</f>
        <v>N/A</v>
      </c>
      <c r="J428" s="344" t="str">
        <f t="shared" si="179"/>
        <v>N/A</v>
      </c>
      <c r="K428" s="361" t="str">
        <f t="shared" si="180"/>
        <v>N/A</v>
      </c>
      <c r="L428" s="356" t="str">
        <f>IFERROR( VLOOKUP($D428, 'AM23.Param'!$C$61:$Q$114, COLUMNS('AM23.Param'!$C$60:$I$60), FALSE), "N/A")</f>
        <v>N/A</v>
      </c>
      <c r="M428" s="344" t="str">
        <f t="shared" si="181"/>
        <v>N/A</v>
      </c>
      <c r="N428" s="366" t="str">
        <f t="shared" si="170"/>
        <v>N/A</v>
      </c>
      <c r="O428" s="360" t="str">
        <f>IFERROR( VLOOKUP($D428, 'AM23.Param'!$C$61:$Q$114, COLUMNS('AM23.Param'!$C$60:$J$60), FALSE), "N/A")</f>
        <v>N/A</v>
      </c>
      <c r="P428" s="344" t="str">
        <f t="shared" si="182"/>
        <v>N/A</v>
      </c>
      <c r="Q428" s="361" t="str">
        <f t="shared" si="171"/>
        <v>N/A</v>
      </c>
      <c r="R428" s="356" t="str">
        <f>IFERROR( VLOOKUP($D428, 'AM23.Param'!$C$61:$Q$114, COLUMNS('AM23.Param'!$C$60:$K$60), FALSE), "N/A")</f>
        <v>N/A</v>
      </c>
      <c r="S428" s="344" t="str">
        <f t="shared" si="183"/>
        <v>N/A</v>
      </c>
      <c r="T428" s="366">
        <f t="shared" si="172"/>
        <v>0</v>
      </c>
      <c r="U428" s="360" t="str">
        <f>IFERROR( VLOOKUP($D428, 'AM23.Param'!$C$61:$Q$114, COLUMNS('AM23.Param'!$C$60:$L$60), FALSE), "N/A")</f>
        <v>N/A</v>
      </c>
      <c r="V428" s="344" t="str">
        <f t="shared" si="184"/>
        <v>N/A</v>
      </c>
      <c r="W428" s="361" t="str">
        <f t="shared" si="173"/>
        <v>N/A</v>
      </c>
      <c r="X428" s="356" t="str">
        <f>IFERROR( VLOOKUP($D428, 'AM23.Param'!$C$61:$Q$114, COLUMNS('AM23.Param'!$C$60:$M$60), FALSE), "N/A")</f>
        <v>N/A</v>
      </c>
      <c r="Y428" s="344" t="str">
        <f t="shared" si="185"/>
        <v>N/A</v>
      </c>
      <c r="Z428" s="366">
        <f t="shared" si="174"/>
        <v>0</v>
      </c>
      <c r="AA428" s="360" t="str">
        <f>IFERROR( VLOOKUP($D428, 'AM23.Param'!$C$61:$Q$114, COLUMNS('AM23.Param'!$C$60:$N$60), FALSE), "N/A")</f>
        <v>N/A</v>
      </c>
      <c r="AB428" s="344" t="str">
        <f t="shared" si="186"/>
        <v>N/A</v>
      </c>
      <c r="AC428" s="366" t="str">
        <f t="shared" si="175"/>
        <v>N/A</v>
      </c>
      <c r="AD428" s="360" t="str">
        <f>IFERROR( VLOOKUP($D428, 'AM23.Param'!$C$61:$Q$114, COLUMNS('AM23.Param'!$C$60:$O$60), FALSE), "N/A")</f>
        <v>N/A</v>
      </c>
      <c r="AE428" s="344" t="str">
        <f t="shared" si="187"/>
        <v>N/A</v>
      </c>
      <c r="AF428" s="361" t="str">
        <f t="shared" si="176"/>
        <v>N/A</v>
      </c>
      <c r="AG428" s="356" t="str">
        <f>IFERROR( VLOOKUP($D428, 'AM23.Param'!$C$61:$Q$114, COLUMNS('AM23.Param'!$C$60:$P$60), FALSE), "N/A")</f>
        <v>N/A</v>
      </c>
      <c r="AH428" s="344" t="str">
        <f t="shared" si="188"/>
        <v>N/A</v>
      </c>
      <c r="AI428" s="361" t="str">
        <f t="shared" si="177"/>
        <v>N/A</v>
      </c>
    </row>
    <row r="429" spans="1:35" x14ac:dyDescent="0.2">
      <c r="A429" s="241">
        <f t="shared" si="178"/>
        <v>352</v>
      </c>
      <c r="B429" s="345">
        <f>'AM23.Entity Input'!D369</f>
        <v>0</v>
      </c>
      <c r="C429" s="343">
        <f>'AM23.Entity Input'!F369</f>
        <v>0</v>
      </c>
      <c r="D429" s="343">
        <f>'AM23.Entity Input'!G369</f>
        <v>0</v>
      </c>
      <c r="E429" s="343">
        <f>'AM23.Entity Input'!P369</f>
        <v>0</v>
      </c>
      <c r="F429" s="343">
        <f>'AM23.Entity Input'!AD369</f>
        <v>0</v>
      </c>
      <c r="G429" s="343">
        <f>'AM23.Entity Input'!AN369</f>
        <v>0</v>
      </c>
      <c r="H429" s="353" t="str">
        <f>IFERROR( VLOOKUP($D429, 'AM23.Param'!$C$61:$Q$114, COLUMNS('AM23.Param'!$C$60:$G$60), FALSE), "N/A")</f>
        <v>N/A</v>
      </c>
      <c r="I429" s="360" t="str">
        <f>IFERROR( VLOOKUP($D429, 'AM23.Param'!$C$61:$Q$114, COLUMNS('AM23.Param'!$C$60:$H$60), FALSE), "N/A")</f>
        <v>N/A</v>
      </c>
      <c r="J429" s="344" t="str">
        <f t="shared" si="179"/>
        <v>N/A</v>
      </c>
      <c r="K429" s="361" t="str">
        <f t="shared" si="180"/>
        <v>N/A</v>
      </c>
      <c r="L429" s="356" t="str">
        <f>IFERROR( VLOOKUP($D429, 'AM23.Param'!$C$61:$Q$114, COLUMNS('AM23.Param'!$C$60:$I$60), FALSE), "N/A")</f>
        <v>N/A</v>
      </c>
      <c r="M429" s="344" t="str">
        <f t="shared" si="181"/>
        <v>N/A</v>
      </c>
      <c r="N429" s="366" t="str">
        <f t="shared" si="170"/>
        <v>N/A</v>
      </c>
      <c r="O429" s="360" t="str">
        <f>IFERROR( VLOOKUP($D429, 'AM23.Param'!$C$61:$Q$114, COLUMNS('AM23.Param'!$C$60:$J$60), FALSE), "N/A")</f>
        <v>N/A</v>
      </c>
      <c r="P429" s="344" t="str">
        <f t="shared" si="182"/>
        <v>N/A</v>
      </c>
      <c r="Q429" s="361" t="str">
        <f t="shared" si="171"/>
        <v>N/A</v>
      </c>
      <c r="R429" s="356" t="str">
        <f>IFERROR( VLOOKUP($D429, 'AM23.Param'!$C$61:$Q$114, COLUMNS('AM23.Param'!$C$60:$K$60), FALSE), "N/A")</f>
        <v>N/A</v>
      </c>
      <c r="S429" s="344" t="str">
        <f t="shared" si="183"/>
        <v>N/A</v>
      </c>
      <c r="T429" s="366">
        <f t="shared" si="172"/>
        <v>0</v>
      </c>
      <c r="U429" s="360" t="str">
        <f>IFERROR( VLOOKUP($D429, 'AM23.Param'!$C$61:$Q$114, COLUMNS('AM23.Param'!$C$60:$L$60), FALSE), "N/A")</f>
        <v>N/A</v>
      </c>
      <c r="V429" s="344" t="str">
        <f t="shared" si="184"/>
        <v>N/A</v>
      </c>
      <c r="W429" s="361" t="str">
        <f t="shared" si="173"/>
        <v>N/A</v>
      </c>
      <c r="X429" s="356" t="str">
        <f>IFERROR( VLOOKUP($D429, 'AM23.Param'!$C$61:$Q$114, COLUMNS('AM23.Param'!$C$60:$M$60), FALSE), "N/A")</f>
        <v>N/A</v>
      </c>
      <c r="Y429" s="344" t="str">
        <f t="shared" si="185"/>
        <v>N/A</v>
      </c>
      <c r="Z429" s="366">
        <f t="shared" si="174"/>
        <v>0</v>
      </c>
      <c r="AA429" s="360" t="str">
        <f>IFERROR( VLOOKUP($D429, 'AM23.Param'!$C$61:$Q$114, COLUMNS('AM23.Param'!$C$60:$N$60), FALSE), "N/A")</f>
        <v>N/A</v>
      </c>
      <c r="AB429" s="344" t="str">
        <f t="shared" si="186"/>
        <v>N/A</v>
      </c>
      <c r="AC429" s="366" t="str">
        <f t="shared" si="175"/>
        <v>N/A</v>
      </c>
      <c r="AD429" s="360" t="str">
        <f>IFERROR( VLOOKUP($D429, 'AM23.Param'!$C$61:$Q$114, COLUMNS('AM23.Param'!$C$60:$O$60), FALSE), "N/A")</f>
        <v>N/A</v>
      </c>
      <c r="AE429" s="344" t="str">
        <f t="shared" si="187"/>
        <v>N/A</v>
      </c>
      <c r="AF429" s="361" t="str">
        <f t="shared" si="176"/>
        <v>N/A</v>
      </c>
      <c r="AG429" s="356" t="str">
        <f>IFERROR( VLOOKUP($D429, 'AM23.Param'!$C$61:$Q$114, COLUMNS('AM23.Param'!$C$60:$P$60), FALSE), "N/A")</f>
        <v>N/A</v>
      </c>
      <c r="AH429" s="344" t="str">
        <f t="shared" si="188"/>
        <v>N/A</v>
      </c>
      <c r="AI429" s="361" t="str">
        <f t="shared" si="177"/>
        <v>N/A</v>
      </c>
    </row>
    <row r="430" spans="1:35" x14ac:dyDescent="0.2">
      <c r="A430" s="241">
        <f t="shared" si="178"/>
        <v>353</v>
      </c>
      <c r="B430" s="345">
        <f>'AM23.Entity Input'!D370</f>
        <v>0</v>
      </c>
      <c r="C430" s="343">
        <f>'AM23.Entity Input'!F370</f>
        <v>0</v>
      </c>
      <c r="D430" s="343">
        <f>'AM23.Entity Input'!G370</f>
        <v>0</v>
      </c>
      <c r="E430" s="343">
        <f>'AM23.Entity Input'!P370</f>
        <v>0</v>
      </c>
      <c r="F430" s="343">
        <f>'AM23.Entity Input'!AD370</f>
        <v>0</v>
      </c>
      <c r="G430" s="343">
        <f>'AM23.Entity Input'!AN370</f>
        <v>0</v>
      </c>
      <c r="H430" s="353" t="str">
        <f>IFERROR( VLOOKUP($D430, 'AM23.Param'!$C$61:$Q$114, COLUMNS('AM23.Param'!$C$60:$G$60), FALSE), "N/A")</f>
        <v>N/A</v>
      </c>
      <c r="I430" s="360" t="str">
        <f>IFERROR( VLOOKUP($D430, 'AM23.Param'!$C$61:$Q$114, COLUMNS('AM23.Param'!$C$60:$H$60), FALSE), "N/A")</f>
        <v>N/A</v>
      </c>
      <c r="J430" s="344" t="str">
        <f t="shared" si="179"/>
        <v>N/A</v>
      </c>
      <c r="K430" s="361" t="str">
        <f t="shared" si="180"/>
        <v>N/A</v>
      </c>
      <c r="L430" s="356" t="str">
        <f>IFERROR( VLOOKUP($D430, 'AM23.Param'!$C$61:$Q$114, COLUMNS('AM23.Param'!$C$60:$I$60), FALSE), "N/A")</f>
        <v>N/A</v>
      </c>
      <c r="M430" s="344" t="str">
        <f t="shared" si="181"/>
        <v>N/A</v>
      </c>
      <c r="N430" s="366" t="str">
        <f t="shared" si="170"/>
        <v>N/A</v>
      </c>
      <c r="O430" s="360" t="str">
        <f>IFERROR( VLOOKUP($D430, 'AM23.Param'!$C$61:$Q$114, COLUMNS('AM23.Param'!$C$60:$J$60), FALSE), "N/A")</f>
        <v>N/A</v>
      </c>
      <c r="P430" s="344" t="str">
        <f t="shared" si="182"/>
        <v>N/A</v>
      </c>
      <c r="Q430" s="361" t="str">
        <f t="shared" si="171"/>
        <v>N/A</v>
      </c>
      <c r="R430" s="356" t="str">
        <f>IFERROR( VLOOKUP($D430, 'AM23.Param'!$C$61:$Q$114, COLUMNS('AM23.Param'!$C$60:$K$60), FALSE), "N/A")</f>
        <v>N/A</v>
      </c>
      <c r="S430" s="344" t="str">
        <f t="shared" si="183"/>
        <v>N/A</v>
      </c>
      <c r="T430" s="366">
        <f t="shared" si="172"/>
        <v>0</v>
      </c>
      <c r="U430" s="360" t="str">
        <f>IFERROR( VLOOKUP($D430, 'AM23.Param'!$C$61:$Q$114, COLUMNS('AM23.Param'!$C$60:$L$60), FALSE), "N/A")</f>
        <v>N/A</v>
      </c>
      <c r="V430" s="344" t="str">
        <f t="shared" si="184"/>
        <v>N/A</v>
      </c>
      <c r="W430" s="361" t="str">
        <f t="shared" si="173"/>
        <v>N/A</v>
      </c>
      <c r="X430" s="356" t="str">
        <f>IFERROR( VLOOKUP($D430, 'AM23.Param'!$C$61:$Q$114, COLUMNS('AM23.Param'!$C$60:$M$60), FALSE), "N/A")</f>
        <v>N/A</v>
      </c>
      <c r="Y430" s="344" t="str">
        <f t="shared" si="185"/>
        <v>N/A</v>
      </c>
      <c r="Z430" s="366">
        <f t="shared" si="174"/>
        <v>0</v>
      </c>
      <c r="AA430" s="360" t="str">
        <f>IFERROR( VLOOKUP($D430, 'AM23.Param'!$C$61:$Q$114, COLUMNS('AM23.Param'!$C$60:$N$60), FALSE), "N/A")</f>
        <v>N/A</v>
      </c>
      <c r="AB430" s="344" t="str">
        <f t="shared" si="186"/>
        <v>N/A</v>
      </c>
      <c r="AC430" s="366" t="str">
        <f t="shared" si="175"/>
        <v>N/A</v>
      </c>
      <c r="AD430" s="360" t="str">
        <f>IFERROR( VLOOKUP($D430, 'AM23.Param'!$C$61:$Q$114, COLUMNS('AM23.Param'!$C$60:$O$60), FALSE), "N/A")</f>
        <v>N/A</v>
      </c>
      <c r="AE430" s="344" t="str">
        <f t="shared" si="187"/>
        <v>N/A</v>
      </c>
      <c r="AF430" s="361" t="str">
        <f t="shared" si="176"/>
        <v>N/A</v>
      </c>
      <c r="AG430" s="356" t="str">
        <f>IFERROR( VLOOKUP($D430, 'AM23.Param'!$C$61:$Q$114, COLUMNS('AM23.Param'!$C$60:$P$60), FALSE), "N/A")</f>
        <v>N/A</v>
      </c>
      <c r="AH430" s="344" t="str">
        <f t="shared" si="188"/>
        <v>N/A</v>
      </c>
      <c r="AI430" s="361" t="str">
        <f t="shared" si="177"/>
        <v>N/A</v>
      </c>
    </row>
    <row r="431" spans="1:35" x14ac:dyDescent="0.2">
      <c r="A431" s="241">
        <f t="shared" si="178"/>
        <v>354</v>
      </c>
      <c r="B431" s="345">
        <f>'AM23.Entity Input'!D371</f>
        <v>0</v>
      </c>
      <c r="C431" s="343">
        <f>'AM23.Entity Input'!F371</f>
        <v>0</v>
      </c>
      <c r="D431" s="343">
        <f>'AM23.Entity Input'!G371</f>
        <v>0</v>
      </c>
      <c r="E431" s="343">
        <f>'AM23.Entity Input'!P371</f>
        <v>0</v>
      </c>
      <c r="F431" s="343">
        <f>'AM23.Entity Input'!AD371</f>
        <v>0</v>
      </c>
      <c r="G431" s="343">
        <f>'AM23.Entity Input'!AN371</f>
        <v>0</v>
      </c>
      <c r="H431" s="353" t="str">
        <f>IFERROR( VLOOKUP($D431, 'AM23.Param'!$C$61:$Q$114, COLUMNS('AM23.Param'!$C$60:$G$60), FALSE), "N/A")</f>
        <v>N/A</v>
      </c>
      <c r="I431" s="360" t="str">
        <f>IFERROR( VLOOKUP($D431, 'AM23.Param'!$C$61:$Q$114, COLUMNS('AM23.Param'!$C$60:$H$60), FALSE), "N/A")</f>
        <v>N/A</v>
      </c>
      <c r="J431" s="344" t="str">
        <f t="shared" si="179"/>
        <v>N/A</v>
      </c>
      <c r="K431" s="361" t="str">
        <f t="shared" si="180"/>
        <v>N/A</v>
      </c>
      <c r="L431" s="356" t="str">
        <f>IFERROR( VLOOKUP($D431, 'AM23.Param'!$C$61:$Q$114, COLUMNS('AM23.Param'!$C$60:$I$60), FALSE), "N/A")</f>
        <v>N/A</v>
      </c>
      <c r="M431" s="344" t="str">
        <f t="shared" si="181"/>
        <v>N/A</v>
      </c>
      <c r="N431" s="366" t="str">
        <f t="shared" si="170"/>
        <v>N/A</v>
      </c>
      <c r="O431" s="360" t="str">
        <f>IFERROR( VLOOKUP($D431, 'AM23.Param'!$C$61:$Q$114, COLUMNS('AM23.Param'!$C$60:$J$60), FALSE), "N/A")</f>
        <v>N/A</v>
      </c>
      <c r="P431" s="344" t="str">
        <f t="shared" si="182"/>
        <v>N/A</v>
      </c>
      <c r="Q431" s="361" t="str">
        <f t="shared" si="171"/>
        <v>N/A</v>
      </c>
      <c r="R431" s="356" t="str">
        <f>IFERROR( VLOOKUP($D431, 'AM23.Param'!$C$61:$Q$114, COLUMNS('AM23.Param'!$C$60:$K$60), FALSE), "N/A")</f>
        <v>N/A</v>
      </c>
      <c r="S431" s="344" t="str">
        <f t="shared" si="183"/>
        <v>N/A</v>
      </c>
      <c r="T431" s="366">
        <f t="shared" si="172"/>
        <v>0</v>
      </c>
      <c r="U431" s="360" t="str">
        <f>IFERROR( VLOOKUP($D431, 'AM23.Param'!$C$61:$Q$114, COLUMNS('AM23.Param'!$C$60:$L$60), FALSE), "N/A")</f>
        <v>N/A</v>
      </c>
      <c r="V431" s="344" t="str">
        <f t="shared" si="184"/>
        <v>N/A</v>
      </c>
      <c r="W431" s="361" t="str">
        <f t="shared" si="173"/>
        <v>N/A</v>
      </c>
      <c r="X431" s="356" t="str">
        <f>IFERROR( VLOOKUP($D431, 'AM23.Param'!$C$61:$Q$114, COLUMNS('AM23.Param'!$C$60:$M$60), FALSE), "N/A")</f>
        <v>N/A</v>
      </c>
      <c r="Y431" s="344" t="str">
        <f t="shared" si="185"/>
        <v>N/A</v>
      </c>
      <c r="Z431" s="366">
        <f t="shared" si="174"/>
        <v>0</v>
      </c>
      <c r="AA431" s="360" t="str">
        <f>IFERROR( VLOOKUP($D431, 'AM23.Param'!$C$61:$Q$114, COLUMNS('AM23.Param'!$C$60:$N$60), FALSE), "N/A")</f>
        <v>N/A</v>
      </c>
      <c r="AB431" s="344" t="str">
        <f t="shared" si="186"/>
        <v>N/A</v>
      </c>
      <c r="AC431" s="366" t="str">
        <f t="shared" si="175"/>
        <v>N/A</v>
      </c>
      <c r="AD431" s="360" t="str">
        <f>IFERROR( VLOOKUP($D431, 'AM23.Param'!$C$61:$Q$114, COLUMNS('AM23.Param'!$C$60:$O$60), FALSE), "N/A")</f>
        <v>N/A</v>
      </c>
      <c r="AE431" s="344" t="str">
        <f t="shared" si="187"/>
        <v>N/A</v>
      </c>
      <c r="AF431" s="361" t="str">
        <f t="shared" si="176"/>
        <v>N/A</v>
      </c>
      <c r="AG431" s="356" t="str">
        <f>IFERROR( VLOOKUP($D431, 'AM23.Param'!$C$61:$Q$114, COLUMNS('AM23.Param'!$C$60:$P$60), FALSE), "N/A")</f>
        <v>N/A</v>
      </c>
      <c r="AH431" s="344" t="str">
        <f t="shared" si="188"/>
        <v>N/A</v>
      </c>
      <c r="AI431" s="361" t="str">
        <f t="shared" si="177"/>
        <v>N/A</v>
      </c>
    </row>
    <row r="432" spans="1:35" x14ac:dyDescent="0.2">
      <c r="A432" s="241">
        <f t="shared" si="178"/>
        <v>355</v>
      </c>
      <c r="B432" s="345">
        <f>'AM23.Entity Input'!D372</f>
        <v>0</v>
      </c>
      <c r="C432" s="343">
        <f>'AM23.Entity Input'!F372</f>
        <v>0</v>
      </c>
      <c r="D432" s="343">
        <f>'AM23.Entity Input'!G372</f>
        <v>0</v>
      </c>
      <c r="E432" s="343">
        <f>'AM23.Entity Input'!P372</f>
        <v>0</v>
      </c>
      <c r="F432" s="343">
        <f>'AM23.Entity Input'!AD372</f>
        <v>0</v>
      </c>
      <c r="G432" s="343">
        <f>'AM23.Entity Input'!AN372</f>
        <v>0</v>
      </c>
      <c r="H432" s="353" t="str">
        <f>IFERROR( VLOOKUP($D432, 'AM23.Param'!$C$61:$Q$114, COLUMNS('AM23.Param'!$C$60:$G$60), FALSE), "N/A")</f>
        <v>N/A</v>
      </c>
      <c r="I432" s="360" t="str">
        <f>IFERROR( VLOOKUP($D432, 'AM23.Param'!$C$61:$Q$114, COLUMNS('AM23.Param'!$C$60:$H$60), FALSE), "N/A")</f>
        <v>N/A</v>
      </c>
      <c r="J432" s="344" t="str">
        <f t="shared" si="179"/>
        <v>N/A</v>
      </c>
      <c r="K432" s="361" t="str">
        <f t="shared" si="180"/>
        <v>N/A</v>
      </c>
      <c r="L432" s="356" t="str">
        <f>IFERROR( VLOOKUP($D432, 'AM23.Param'!$C$61:$Q$114, COLUMNS('AM23.Param'!$C$60:$I$60), FALSE), "N/A")</f>
        <v>N/A</v>
      </c>
      <c r="M432" s="344" t="str">
        <f t="shared" si="181"/>
        <v>N/A</v>
      </c>
      <c r="N432" s="366" t="str">
        <f t="shared" si="170"/>
        <v>N/A</v>
      </c>
      <c r="O432" s="360" t="str">
        <f>IFERROR( VLOOKUP($D432, 'AM23.Param'!$C$61:$Q$114, COLUMNS('AM23.Param'!$C$60:$J$60), FALSE), "N/A")</f>
        <v>N/A</v>
      </c>
      <c r="P432" s="344" t="str">
        <f t="shared" si="182"/>
        <v>N/A</v>
      </c>
      <c r="Q432" s="361" t="str">
        <f t="shared" si="171"/>
        <v>N/A</v>
      </c>
      <c r="R432" s="356" t="str">
        <f>IFERROR( VLOOKUP($D432, 'AM23.Param'!$C$61:$Q$114, COLUMNS('AM23.Param'!$C$60:$K$60), FALSE), "N/A")</f>
        <v>N/A</v>
      </c>
      <c r="S432" s="344" t="str">
        <f t="shared" si="183"/>
        <v>N/A</v>
      </c>
      <c r="T432" s="366">
        <f t="shared" si="172"/>
        <v>0</v>
      </c>
      <c r="U432" s="360" t="str">
        <f>IFERROR( VLOOKUP($D432, 'AM23.Param'!$C$61:$Q$114, COLUMNS('AM23.Param'!$C$60:$L$60), FALSE), "N/A")</f>
        <v>N/A</v>
      </c>
      <c r="V432" s="344" t="str">
        <f t="shared" si="184"/>
        <v>N/A</v>
      </c>
      <c r="W432" s="361" t="str">
        <f t="shared" si="173"/>
        <v>N/A</v>
      </c>
      <c r="X432" s="356" t="str">
        <f>IFERROR( VLOOKUP($D432, 'AM23.Param'!$C$61:$Q$114, COLUMNS('AM23.Param'!$C$60:$M$60), FALSE), "N/A")</f>
        <v>N/A</v>
      </c>
      <c r="Y432" s="344" t="str">
        <f t="shared" si="185"/>
        <v>N/A</v>
      </c>
      <c r="Z432" s="366">
        <f t="shared" si="174"/>
        <v>0</v>
      </c>
      <c r="AA432" s="360" t="str">
        <f>IFERROR( VLOOKUP($D432, 'AM23.Param'!$C$61:$Q$114, COLUMNS('AM23.Param'!$C$60:$N$60), FALSE), "N/A")</f>
        <v>N/A</v>
      </c>
      <c r="AB432" s="344" t="str">
        <f t="shared" si="186"/>
        <v>N/A</v>
      </c>
      <c r="AC432" s="366" t="str">
        <f t="shared" si="175"/>
        <v>N/A</v>
      </c>
      <c r="AD432" s="360" t="str">
        <f>IFERROR( VLOOKUP($D432, 'AM23.Param'!$C$61:$Q$114, COLUMNS('AM23.Param'!$C$60:$O$60), FALSE), "N/A")</f>
        <v>N/A</v>
      </c>
      <c r="AE432" s="344" t="str">
        <f t="shared" si="187"/>
        <v>N/A</v>
      </c>
      <c r="AF432" s="361" t="str">
        <f t="shared" si="176"/>
        <v>N/A</v>
      </c>
      <c r="AG432" s="356" t="str">
        <f>IFERROR( VLOOKUP($D432, 'AM23.Param'!$C$61:$Q$114, COLUMNS('AM23.Param'!$C$60:$P$60), FALSE), "N/A")</f>
        <v>N/A</v>
      </c>
      <c r="AH432" s="344" t="str">
        <f t="shared" si="188"/>
        <v>N/A</v>
      </c>
      <c r="AI432" s="361" t="str">
        <f t="shared" si="177"/>
        <v>N/A</v>
      </c>
    </row>
    <row r="433" spans="1:35" x14ac:dyDescent="0.2">
      <c r="A433" s="241">
        <f t="shared" si="178"/>
        <v>356</v>
      </c>
      <c r="B433" s="345">
        <f>'AM23.Entity Input'!D373</f>
        <v>0</v>
      </c>
      <c r="C433" s="343">
        <f>'AM23.Entity Input'!F373</f>
        <v>0</v>
      </c>
      <c r="D433" s="343">
        <f>'AM23.Entity Input'!G373</f>
        <v>0</v>
      </c>
      <c r="E433" s="343">
        <f>'AM23.Entity Input'!P373</f>
        <v>0</v>
      </c>
      <c r="F433" s="343">
        <f>'AM23.Entity Input'!AD373</f>
        <v>0</v>
      </c>
      <c r="G433" s="343">
        <f>'AM23.Entity Input'!AN373</f>
        <v>0</v>
      </c>
      <c r="H433" s="353" t="str">
        <f>IFERROR( VLOOKUP($D433, 'AM23.Param'!$C$61:$Q$114, COLUMNS('AM23.Param'!$C$60:$G$60), FALSE), "N/A")</f>
        <v>N/A</v>
      </c>
      <c r="I433" s="360" t="str">
        <f>IFERROR( VLOOKUP($D433, 'AM23.Param'!$C$61:$Q$114, COLUMNS('AM23.Param'!$C$60:$H$60), FALSE), "N/A")</f>
        <v>N/A</v>
      </c>
      <c r="J433" s="344" t="str">
        <f t="shared" si="179"/>
        <v>N/A</v>
      </c>
      <c r="K433" s="361" t="str">
        <f t="shared" si="180"/>
        <v>N/A</v>
      </c>
      <c r="L433" s="356" t="str">
        <f>IFERROR( VLOOKUP($D433, 'AM23.Param'!$C$61:$Q$114, COLUMNS('AM23.Param'!$C$60:$I$60), FALSE), "N/A")</f>
        <v>N/A</v>
      </c>
      <c r="M433" s="344" t="str">
        <f t="shared" si="181"/>
        <v>N/A</v>
      </c>
      <c r="N433" s="366" t="str">
        <f t="shared" si="170"/>
        <v>N/A</v>
      </c>
      <c r="O433" s="360" t="str">
        <f>IFERROR( VLOOKUP($D433, 'AM23.Param'!$C$61:$Q$114, COLUMNS('AM23.Param'!$C$60:$J$60), FALSE), "N/A")</f>
        <v>N/A</v>
      </c>
      <c r="P433" s="344" t="str">
        <f t="shared" si="182"/>
        <v>N/A</v>
      </c>
      <c r="Q433" s="361" t="str">
        <f t="shared" si="171"/>
        <v>N/A</v>
      </c>
      <c r="R433" s="356" t="str">
        <f>IFERROR( VLOOKUP($D433, 'AM23.Param'!$C$61:$Q$114, COLUMNS('AM23.Param'!$C$60:$K$60), FALSE), "N/A")</f>
        <v>N/A</v>
      </c>
      <c r="S433" s="344" t="str">
        <f t="shared" si="183"/>
        <v>N/A</v>
      </c>
      <c r="T433" s="366">
        <f t="shared" si="172"/>
        <v>0</v>
      </c>
      <c r="U433" s="360" t="str">
        <f>IFERROR( VLOOKUP($D433, 'AM23.Param'!$C$61:$Q$114, COLUMNS('AM23.Param'!$C$60:$L$60), FALSE), "N/A")</f>
        <v>N/A</v>
      </c>
      <c r="V433" s="344" t="str">
        <f t="shared" si="184"/>
        <v>N/A</v>
      </c>
      <c r="W433" s="361" t="str">
        <f t="shared" si="173"/>
        <v>N/A</v>
      </c>
      <c r="X433" s="356" t="str">
        <f>IFERROR( VLOOKUP($D433, 'AM23.Param'!$C$61:$Q$114, COLUMNS('AM23.Param'!$C$60:$M$60), FALSE), "N/A")</f>
        <v>N/A</v>
      </c>
      <c r="Y433" s="344" t="str">
        <f t="shared" si="185"/>
        <v>N/A</v>
      </c>
      <c r="Z433" s="366">
        <f t="shared" si="174"/>
        <v>0</v>
      </c>
      <c r="AA433" s="360" t="str">
        <f>IFERROR( VLOOKUP($D433, 'AM23.Param'!$C$61:$Q$114, COLUMNS('AM23.Param'!$C$60:$N$60), FALSE), "N/A")</f>
        <v>N/A</v>
      </c>
      <c r="AB433" s="344" t="str">
        <f t="shared" si="186"/>
        <v>N/A</v>
      </c>
      <c r="AC433" s="366" t="str">
        <f t="shared" si="175"/>
        <v>N/A</v>
      </c>
      <c r="AD433" s="360" t="str">
        <f>IFERROR( VLOOKUP($D433, 'AM23.Param'!$C$61:$Q$114, COLUMNS('AM23.Param'!$C$60:$O$60), FALSE), "N/A")</f>
        <v>N/A</v>
      </c>
      <c r="AE433" s="344" t="str">
        <f t="shared" si="187"/>
        <v>N/A</v>
      </c>
      <c r="AF433" s="361" t="str">
        <f t="shared" si="176"/>
        <v>N/A</v>
      </c>
      <c r="AG433" s="356" t="str">
        <f>IFERROR( VLOOKUP($D433, 'AM23.Param'!$C$61:$Q$114, COLUMNS('AM23.Param'!$C$60:$P$60), FALSE), "N/A")</f>
        <v>N/A</v>
      </c>
      <c r="AH433" s="344" t="str">
        <f t="shared" si="188"/>
        <v>N/A</v>
      </c>
      <c r="AI433" s="361" t="str">
        <f t="shared" si="177"/>
        <v>N/A</v>
      </c>
    </row>
    <row r="434" spans="1:35" x14ac:dyDescent="0.2">
      <c r="A434" s="241">
        <f t="shared" si="178"/>
        <v>357</v>
      </c>
      <c r="B434" s="345">
        <f>'AM23.Entity Input'!D374</f>
        <v>0</v>
      </c>
      <c r="C434" s="343">
        <f>'AM23.Entity Input'!F374</f>
        <v>0</v>
      </c>
      <c r="D434" s="343">
        <f>'AM23.Entity Input'!G374</f>
        <v>0</v>
      </c>
      <c r="E434" s="343">
        <f>'AM23.Entity Input'!P374</f>
        <v>0</v>
      </c>
      <c r="F434" s="343">
        <f>'AM23.Entity Input'!AD374</f>
        <v>0</v>
      </c>
      <c r="G434" s="343">
        <f>'AM23.Entity Input'!AN374</f>
        <v>0</v>
      </c>
      <c r="H434" s="353" t="str">
        <f>IFERROR( VLOOKUP($D434, 'AM23.Param'!$C$61:$Q$114, COLUMNS('AM23.Param'!$C$60:$G$60), FALSE), "N/A")</f>
        <v>N/A</v>
      </c>
      <c r="I434" s="360" t="str">
        <f>IFERROR( VLOOKUP($D434, 'AM23.Param'!$C$61:$Q$114, COLUMNS('AM23.Param'!$C$60:$H$60), FALSE), "N/A")</f>
        <v>N/A</v>
      </c>
      <c r="J434" s="344" t="str">
        <f t="shared" si="179"/>
        <v>N/A</v>
      </c>
      <c r="K434" s="361" t="str">
        <f t="shared" si="180"/>
        <v>N/A</v>
      </c>
      <c r="L434" s="356" t="str">
        <f>IFERROR( VLOOKUP($D434, 'AM23.Param'!$C$61:$Q$114, COLUMNS('AM23.Param'!$C$60:$I$60), FALSE), "N/A")</f>
        <v>N/A</v>
      </c>
      <c r="M434" s="344" t="str">
        <f t="shared" si="181"/>
        <v>N/A</v>
      </c>
      <c r="N434" s="366" t="str">
        <f t="shared" si="170"/>
        <v>N/A</v>
      </c>
      <c r="O434" s="360" t="str">
        <f>IFERROR( VLOOKUP($D434, 'AM23.Param'!$C$61:$Q$114, COLUMNS('AM23.Param'!$C$60:$J$60), FALSE), "N/A")</f>
        <v>N/A</v>
      </c>
      <c r="P434" s="344" t="str">
        <f t="shared" si="182"/>
        <v>N/A</v>
      </c>
      <c r="Q434" s="361" t="str">
        <f t="shared" si="171"/>
        <v>N/A</v>
      </c>
      <c r="R434" s="356" t="str">
        <f>IFERROR( VLOOKUP($D434, 'AM23.Param'!$C$61:$Q$114, COLUMNS('AM23.Param'!$C$60:$K$60), FALSE), "N/A")</f>
        <v>N/A</v>
      </c>
      <c r="S434" s="344" t="str">
        <f t="shared" si="183"/>
        <v>N/A</v>
      </c>
      <c r="T434" s="366">
        <f t="shared" si="172"/>
        <v>0</v>
      </c>
      <c r="U434" s="360" t="str">
        <f>IFERROR( VLOOKUP($D434, 'AM23.Param'!$C$61:$Q$114, COLUMNS('AM23.Param'!$C$60:$L$60), FALSE), "N/A")</f>
        <v>N/A</v>
      </c>
      <c r="V434" s="344" t="str">
        <f t="shared" si="184"/>
        <v>N/A</v>
      </c>
      <c r="W434" s="361" t="str">
        <f t="shared" si="173"/>
        <v>N/A</v>
      </c>
      <c r="X434" s="356" t="str">
        <f>IFERROR( VLOOKUP($D434, 'AM23.Param'!$C$61:$Q$114, COLUMNS('AM23.Param'!$C$60:$M$60), FALSE), "N/A")</f>
        <v>N/A</v>
      </c>
      <c r="Y434" s="344" t="str">
        <f t="shared" si="185"/>
        <v>N/A</v>
      </c>
      <c r="Z434" s="366">
        <f t="shared" si="174"/>
        <v>0</v>
      </c>
      <c r="AA434" s="360" t="str">
        <f>IFERROR( VLOOKUP($D434, 'AM23.Param'!$C$61:$Q$114, COLUMNS('AM23.Param'!$C$60:$N$60), FALSE), "N/A")</f>
        <v>N/A</v>
      </c>
      <c r="AB434" s="344" t="str">
        <f t="shared" si="186"/>
        <v>N/A</v>
      </c>
      <c r="AC434" s="366" t="str">
        <f t="shared" si="175"/>
        <v>N/A</v>
      </c>
      <c r="AD434" s="360" t="str">
        <f>IFERROR( VLOOKUP($D434, 'AM23.Param'!$C$61:$Q$114, COLUMNS('AM23.Param'!$C$60:$O$60), FALSE), "N/A")</f>
        <v>N/A</v>
      </c>
      <c r="AE434" s="344" t="str">
        <f t="shared" si="187"/>
        <v>N/A</v>
      </c>
      <c r="AF434" s="361" t="str">
        <f t="shared" si="176"/>
        <v>N/A</v>
      </c>
      <c r="AG434" s="356" t="str">
        <f>IFERROR( VLOOKUP($D434, 'AM23.Param'!$C$61:$Q$114, COLUMNS('AM23.Param'!$C$60:$P$60), FALSE), "N/A")</f>
        <v>N/A</v>
      </c>
      <c r="AH434" s="344" t="str">
        <f t="shared" si="188"/>
        <v>N/A</v>
      </c>
      <c r="AI434" s="361" t="str">
        <f t="shared" si="177"/>
        <v>N/A</v>
      </c>
    </row>
    <row r="435" spans="1:35" x14ac:dyDescent="0.2">
      <c r="A435" s="241">
        <f t="shared" si="178"/>
        <v>358</v>
      </c>
      <c r="B435" s="345">
        <f>'AM23.Entity Input'!D375</f>
        <v>0</v>
      </c>
      <c r="C435" s="343">
        <f>'AM23.Entity Input'!F375</f>
        <v>0</v>
      </c>
      <c r="D435" s="343">
        <f>'AM23.Entity Input'!G375</f>
        <v>0</v>
      </c>
      <c r="E435" s="343">
        <f>'AM23.Entity Input'!P375</f>
        <v>0</v>
      </c>
      <c r="F435" s="343">
        <f>'AM23.Entity Input'!AD375</f>
        <v>0</v>
      </c>
      <c r="G435" s="343">
        <f>'AM23.Entity Input'!AN375</f>
        <v>0</v>
      </c>
      <c r="H435" s="353" t="str">
        <f>IFERROR( VLOOKUP($D435, 'AM23.Param'!$C$61:$Q$114, COLUMNS('AM23.Param'!$C$60:$G$60), FALSE), "N/A")</f>
        <v>N/A</v>
      </c>
      <c r="I435" s="360" t="str">
        <f>IFERROR( VLOOKUP($D435, 'AM23.Param'!$C$61:$Q$114, COLUMNS('AM23.Param'!$C$60:$H$60), FALSE), "N/A")</f>
        <v>N/A</v>
      </c>
      <c r="J435" s="344" t="str">
        <f t="shared" si="179"/>
        <v>N/A</v>
      </c>
      <c r="K435" s="361" t="str">
        <f t="shared" si="180"/>
        <v>N/A</v>
      </c>
      <c r="L435" s="356" t="str">
        <f>IFERROR( VLOOKUP($D435, 'AM23.Param'!$C$61:$Q$114, COLUMNS('AM23.Param'!$C$60:$I$60), FALSE), "N/A")</f>
        <v>N/A</v>
      </c>
      <c r="M435" s="344" t="str">
        <f t="shared" si="181"/>
        <v>N/A</v>
      </c>
      <c r="N435" s="366" t="str">
        <f t="shared" si="170"/>
        <v>N/A</v>
      </c>
      <c r="O435" s="360" t="str">
        <f>IFERROR( VLOOKUP($D435, 'AM23.Param'!$C$61:$Q$114, COLUMNS('AM23.Param'!$C$60:$J$60), FALSE), "N/A")</f>
        <v>N/A</v>
      </c>
      <c r="P435" s="344" t="str">
        <f t="shared" si="182"/>
        <v>N/A</v>
      </c>
      <c r="Q435" s="361" t="str">
        <f t="shared" si="171"/>
        <v>N/A</v>
      </c>
      <c r="R435" s="356" t="str">
        <f>IFERROR( VLOOKUP($D435, 'AM23.Param'!$C$61:$Q$114, COLUMNS('AM23.Param'!$C$60:$K$60), FALSE), "N/A")</f>
        <v>N/A</v>
      </c>
      <c r="S435" s="344" t="str">
        <f t="shared" si="183"/>
        <v>N/A</v>
      </c>
      <c r="T435" s="366">
        <f t="shared" si="172"/>
        <v>0</v>
      </c>
      <c r="U435" s="360" t="str">
        <f>IFERROR( VLOOKUP($D435, 'AM23.Param'!$C$61:$Q$114, COLUMNS('AM23.Param'!$C$60:$L$60), FALSE), "N/A")</f>
        <v>N/A</v>
      </c>
      <c r="V435" s="344" t="str">
        <f t="shared" si="184"/>
        <v>N/A</v>
      </c>
      <c r="W435" s="361" t="str">
        <f t="shared" si="173"/>
        <v>N/A</v>
      </c>
      <c r="X435" s="356" t="str">
        <f>IFERROR( VLOOKUP($D435, 'AM23.Param'!$C$61:$Q$114, COLUMNS('AM23.Param'!$C$60:$M$60), FALSE), "N/A")</f>
        <v>N/A</v>
      </c>
      <c r="Y435" s="344" t="str">
        <f t="shared" si="185"/>
        <v>N/A</v>
      </c>
      <c r="Z435" s="366">
        <f t="shared" si="174"/>
        <v>0</v>
      </c>
      <c r="AA435" s="360" t="str">
        <f>IFERROR( VLOOKUP($D435, 'AM23.Param'!$C$61:$Q$114, COLUMNS('AM23.Param'!$C$60:$N$60), FALSE), "N/A")</f>
        <v>N/A</v>
      </c>
      <c r="AB435" s="344" t="str">
        <f t="shared" si="186"/>
        <v>N/A</v>
      </c>
      <c r="AC435" s="366" t="str">
        <f t="shared" si="175"/>
        <v>N/A</v>
      </c>
      <c r="AD435" s="360" t="str">
        <f>IFERROR( VLOOKUP($D435, 'AM23.Param'!$C$61:$Q$114, COLUMNS('AM23.Param'!$C$60:$O$60), FALSE), "N/A")</f>
        <v>N/A</v>
      </c>
      <c r="AE435" s="344" t="str">
        <f t="shared" si="187"/>
        <v>N/A</v>
      </c>
      <c r="AF435" s="361" t="str">
        <f t="shared" si="176"/>
        <v>N/A</v>
      </c>
      <c r="AG435" s="356" t="str">
        <f>IFERROR( VLOOKUP($D435, 'AM23.Param'!$C$61:$Q$114, COLUMNS('AM23.Param'!$C$60:$P$60), FALSE), "N/A")</f>
        <v>N/A</v>
      </c>
      <c r="AH435" s="344" t="str">
        <f t="shared" si="188"/>
        <v>N/A</v>
      </c>
      <c r="AI435" s="361" t="str">
        <f t="shared" si="177"/>
        <v>N/A</v>
      </c>
    </row>
    <row r="436" spans="1:35" x14ac:dyDescent="0.2">
      <c r="A436" s="241">
        <f t="shared" si="178"/>
        <v>359</v>
      </c>
      <c r="B436" s="345">
        <f>'AM23.Entity Input'!D376</f>
        <v>0</v>
      </c>
      <c r="C436" s="343">
        <f>'AM23.Entity Input'!F376</f>
        <v>0</v>
      </c>
      <c r="D436" s="343">
        <f>'AM23.Entity Input'!G376</f>
        <v>0</v>
      </c>
      <c r="E436" s="343">
        <f>'AM23.Entity Input'!P376</f>
        <v>0</v>
      </c>
      <c r="F436" s="343">
        <f>'AM23.Entity Input'!AD376</f>
        <v>0</v>
      </c>
      <c r="G436" s="343">
        <f>'AM23.Entity Input'!AN376</f>
        <v>0</v>
      </c>
      <c r="H436" s="353" t="str">
        <f>IFERROR( VLOOKUP($D436, 'AM23.Param'!$C$61:$Q$114, COLUMNS('AM23.Param'!$C$60:$G$60), FALSE), "N/A")</f>
        <v>N/A</v>
      </c>
      <c r="I436" s="360" t="str">
        <f>IFERROR( VLOOKUP($D436, 'AM23.Param'!$C$61:$Q$114, COLUMNS('AM23.Param'!$C$60:$H$60), FALSE), "N/A")</f>
        <v>N/A</v>
      </c>
      <c r="J436" s="344" t="str">
        <f t="shared" si="179"/>
        <v>N/A</v>
      </c>
      <c r="K436" s="361" t="str">
        <f t="shared" si="180"/>
        <v>N/A</v>
      </c>
      <c r="L436" s="356" t="str">
        <f>IFERROR( VLOOKUP($D436, 'AM23.Param'!$C$61:$Q$114, COLUMNS('AM23.Param'!$C$60:$I$60), FALSE), "N/A")</f>
        <v>N/A</v>
      </c>
      <c r="M436" s="344" t="str">
        <f t="shared" si="181"/>
        <v>N/A</v>
      </c>
      <c r="N436" s="366" t="str">
        <f t="shared" si="170"/>
        <v>N/A</v>
      </c>
      <c r="O436" s="360" t="str">
        <f>IFERROR( VLOOKUP($D436, 'AM23.Param'!$C$61:$Q$114, COLUMNS('AM23.Param'!$C$60:$J$60), FALSE), "N/A")</f>
        <v>N/A</v>
      </c>
      <c r="P436" s="344" t="str">
        <f t="shared" si="182"/>
        <v>N/A</v>
      </c>
      <c r="Q436" s="361" t="str">
        <f t="shared" si="171"/>
        <v>N/A</v>
      </c>
      <c r="R436" s="356" t="str">
        <f>IFERROR( VLOOKUP($D436, 'AM23.Param'!$C$61:$Q$114, COLUMNS('AM23.Param'!$C$60:$K$60), FALSE), "N/A")</f>
        <v>N/A</v>
      </c>
      <c r="S436" s="344" t="str">
        <f t="shared" si="183"/>
        <v>N/A</v>
      </c>
      <c r="T436" s="366">
        <f t="shared" si="172"/>
        <v>0</v>
      </c>
      <c r="U436" s="360" t="str">
        <f>IFERROR( VLOOKUP($D436, 'AM23.Param'!$C$61:$Q$114, COLUMNS('AM23.Param'!$C$60:$L$60), FALSE), "N/A")</f>
        <v>N/A</v>
      </c>
      <c r="V436" s="344" t="str">
        <f t="shared" si="184"/>
        <v>N/A</v>
      </c>
      <c r="W436" s="361" t="str">
        <f t="shared" si="173"/>
        <v>N/A</v>
      </c>
      <c r="X436" s="356" t="str">
        <f>IFERROR( VLOOKUP($D436, 'AM23.Param'!$C$61:$Q$114, COLUMNS('AM23.Param'!$C$60:$M$60), FALSE), "N/A")</f>
        <v>N/A</v>
      </c>
      <c r="Y436" s="344" t="str">
        <f t="shared" si="185"/>
        <v>N/A</v>
      </c>
      <c r="Z436" s="366">
        <f t="shared" si="174"/>
        <v>0</v>
      </c>
      <c r="AA436" s="360" t="str">
        <f>IFERROR( VLOOKUP($D436, 'AM23.Param'!$C$61:$Q$114, COLUMNS('AM23.Param'!$C$60:$N$60), FALSE), "N/A")</f>
        <v>N/A</v>
      </c>
      <c r="AB436" s="344" t="str">
        <f t="shared" si="186"/>
        <v>N/A</v>
      </c>
      <c r="AC436" s="366" t="str">
        <f t="shared" si="175"/>
        <v>N/A</v>
      </c>
      <c r="AD436" s="360" t="str">
        <f>IFERROR( VLOOKUP($D436, 'AM23.Param'!$C$61:$Q$114, COLUMNS('AM23.Param'!$C$60:$O$60), FALSE), "N/A")</f>
        <v>N/A</v>
      </c>
      <c r="AE436" s="344" t="str">
        <f t="shared" si="187"/>
        <v>N/A</v>
      </c>
      <c r="AF436" s="361" t="str">
        <f t="shared" si="176"/>
        <v>N/A</v>
      </c>
      <c r="AG436" s="356" t="str">
        <f>IFERROR( VLOOKUP($D436, 'AM23.Param'!$C$61:$Q$114, COLUMNS('AM23.Param'!$C$60:$P$60), FALSE), "N/A")</f>
        <v>N/A</v>
      </c>
      <c r="AH436" s="344" t="str">
        <f t="shared" si="188"/>
        <v>N/A</v>
      </c>
      <c r="AI436" s="361" t="str">
        <f t="shared" si="177"/>
        <v>N/A</v>
      </c>
    </row>
    <row r="437" spans="1:35" x14ac:dyDescent="0.2">
      <c r="A437" s="241">
        <f t="shared" si="178"/>
        <v>360</v>
      </c>
      <c r="B437" s="345">
        <f>'AM23.Entity Input'!D377</f>
        <v>0</v>
      </c>
      <c r="C437" s="343">
        <f>'AM23.Entity Input'!F377</f>
        <v>0</v>
      </c>
      <c r="D437" s="343">
        <f>'AM23.Entity Input'!G377</f>
        <v>0</v>
      </c>
      <c r="E437" s="343">
        <f>'AM23.Entity Input'!P377</f>
        <v>0</v>
      </c>
      <c r="F437" s="343">
        <f>'AM23.Entity Input'!AD377</f>
        <v>0</v>
      </c>
      <c r="G437" s="343">
        <f>'AM23.Entity Input'!AN377</f>
        <v>0</v>
      </c>
      <c r="H437" s="353" t="str">
        <f>IFERROR( VLOOKUP($D437, 'AM23.Param'!$C$61:$Q$114, COLUMNS('AM23.Param'!$C$60:$G$60), FALSE), "N/A")</f>
        <v>N/A</v>
      </c>
      <c r="I437" s="360" t="str">
        <f>IFERROR( VLOOKUP($D437, 'AM23.Param'!$C$61:$Q$114, COLUMNS('AM23.Param'!$C$60:$H$60), FALSE), "N/A")</f>
        <v>N/A</v>
      </c>
      <c r="J437" s="344" t="str">
        <f t="shared" si="179"/>
        <v>N/A</v>
      </c>
      <c r="K437" s="361" t="str">
        <f t="shared" si="180"/>
        <v>N/A</v>
      </c>
      <c r="L437" s="356" t="str">
        <f>IFERROR( VLOOKUP($D437, 'AM23.Param'!$C$61:$Q$114, COLUMNS('AM23.Param'!$C$60:$I$60), FALSE), "N/A")</f>
        <v>N/A</v>
      </c>
      <c r="M437" s="344" t="str">
        <f t="shared" si="181"/>
        <v>N/A</v>
      </c>
      <c r="N437" s="366" t="str">
        <f t="shared" si="170"/>
        <v>N/A</v>
      </c>
      <c r="O437" s="360" t="str">
        <f>IFERROR( VLOOKUP($D437, 'AM23.Param'!$C$61:$Q$114, COLUMNS('AM23.Param'!$C$60:$J$60), FALSE), "N/A")</f>
        <v>N/A</v>
      </c>
      <c r="P437" s="344" t="str">
        <f t="shared" si="182"/>
        <v>N/A</v>
      </c>
      <c r="Q437" s="361" t="str">
        <f t="shared" si="171"/>
        <v>N/A</v>
      </c>
      <c r="R437" s="356" t="str">
        <f>IFERROR( VLOOKUP($D437, 'AM23.Param'!$C$61:$Q$114, COLUMNS('AM23.Param'!$C$60:$K$60), FALSE), "N/A")</f>
        <v>N/A</v>
      </c>
      <c r="S437" s="344" t="str">
        <f t="shared" si="183"/>
        <v>N/A</v>
      </c>
      <c r="T437" s="366">
        <f t="shared" si="172"/>
        <v>0</v>
      </c>
      <c r="U437" s="360" t="str">
        <f>IFERROR( VLOOKUP($D437, 'AM23.Param'!$C$61:$Q$114, COLUMNS('AM23.Param'!$C$60:$L$60), FALSE), "N/A")</f>
        <v>N/A</v>
      </c>
      <c r="V437" s="344" t="str">
        <f t="shared" si="184"/>
        <v>N/A</v>
      </c>
      <c r="W437" s="361" t="str">
        <f t="shared" si="173"/>
        <v>N/A</v>
      </c>
      <c r="X437" s="356" t="str">
        <f>IFERROR( VLOOKUP($D437, 'AM23.Param'!$C$61:$Q$114, COLUMNS('AM23.Param'!$C$60:$M$60), FALSE), "N/A")</f>
        <v>N/A</v>
      </c>
      <c r="Y437" s="344" t="str">
        <f t="shared" si="185"/>
        <v>N/A</v>
      </c>
      <c r="Z437" s="366">
        <f t="shared" si="174"/>
        <v>0</v>
      </c>
      <c r="AA437" s="360" t="str">
        <f>IFERROR( VLOOKUP($D437, 'AM23.Param'!$C$61:$Q$114, COLUMNS('AM23.Param'!$C$60:$N$60), FALSE), "N/A")</f>
        <v>N/A</v>
      </c>
      <c r="AB437" s="344" t="str">
        <f t="shared" si="186"/>
        <v>N/A</v>
      </c>
      <c r="AC437" s="366" t="str">
        <f t="shared" si="175"/>
        <v>N/A</v>
      </c>
      <c r="AD437" s="360" t="str">
        <f>IFERROR( VLOOKUP($D437, 'AM23.Param'!$C$61:$Q$114, COLUMNS('AM23.Param'!$C$60:$O$60), FALSE), "N/A")</f>
        <v>N/A</v>
      </c>
      <c r="AE437" s="344" t="str">
        <f t="shared" si="187"/>
        <v>N/A</v>
      </c>
      <c r="AF437" s="361" t="str">
        <f t="shared" si="176"/>
        <v>N/A</v>
      </c>
      <c r="AG437" s="356" t="str">
        <f>IFERROR( VLOOKUP($D437, 'AM23.Param'!$C$61:$Q$114, COLUMNS('AM23.Param'!$C$60:$P$60), FALSE), "N/A")</f>
        <v>N/A</v>
      </c>
      <c r="AH437" s="344" t="str">
        <f t="shared" si="188"/>
        <v>N/A</v>
      </c>
      <c r="AI437" s="361" t="str">
        <f t="shared" si="177"/>
        <v>N/A</v>
      </c>
    </row>
    <row r="438" spans="1:35" x14ac:dyDescent="0.2">
      <c r="A438" s="241">
        <f t="shared" si="178"/>
        <v>361</v>
      </c>
      <c r="B438" s="345">
        <f>'AM23.Entity Input'!D378</f>
        <v>0</v>
      </c>
      <c r="C438" s="343">
        <f>'AM23.Entity Input'!F378</f>
        <v>0</v>
      </c>
      <c r="D438" s="343">
        <f>'AM23.Entity Input'!G378</f>
        <v>0</v>
      </c>
      <c r="E438" s="343">
        <f>'AM23.Entity Input'!P378</f>
        <v>0</v>
      </c>
      <c r="F438" s="343">
        <f>'AM23.Entity Input'!AD378</f>
        <v>0</v>
      </c>
      <c r="G438" s="343">
        <f>'AM23.Entity Input'!AN378</f>
        <v>0</v>
      </c>
      <c r="H438" s="353" t="str">
        <f>IFERROR( VLOOKUP($D438, 'AM23.Param'!$C$61:$Q$114, COLUMNS('AM23.Param'!$C$60:$G$60), FALSE), "N/A")</f>
        <v>N/A</v>
      </c>
      <c r="I438" s="360" t="str">
        <f>IFERROR( VLOOKUP($D438, 'AM23.Param'!$C$61:$Q$114, COLUMNS('AM23.Param'!$C$60:$H$60), FALSE), "N/A")</f>
        <v>N/A</v>
      </c>
      <c r="J438" s="344" t="str">
        <f t="shared" si="179"/>
        <v>N/A</v>
      </c>
      <c r="K438" s="361" t="str">
        <f t="shared" si="180"/>
        <v>N/A</v>
      </c>
      <c r="L438" s="356" t="str">
        <f>IFERROR( VLOOKUP($D438, 'AM23.Param'!$C$61:$Q$114, COLUMNS('AM23.Param'!$C$60:$I$60), FALSE), "N/A")</f>
        <v>N/A</v>
      </c>
      <c r="M438" s="344" t="str">
        <f t="shared" si="181"/>
        <v>N/A</v>
      </c>
      <c r="N438" s="366" t="str">
        <f t="shared" si="170"/>
        <v>N/A</v>
      </c>
      <c r="O438" s="360" t="str">
        <f>IFERROR( VLOOKUP($D438, 'AM23.Param'!$C$61:$Q$114, COLUMNS('AM23.Param'!$C$60:$J$60), FALSE), "N/A")</f>
        <v>N/A</v>
      </c>
      <c r="P438" s="344" t="str">
        <f t="shared" si="182"/>
        <v>N/A</v>
      </c>
      <c r="Q438" s="361" t="str">
        <f t="shared" si="171"/>
        <v>N/A</v>
      </c>
      <c r="R438" s="356" t="str">
        <f>IFERROR( VLOOKUP($D438, 'AM23.Param'!$C$61:$Q$114, COLUMNS('AM23.Param'!$C$60:$K$60), FALSE), "N/A")</f>
        <v>N/A</v>
      </c>
      <c r="S438" s="344" t="str">
        <f t="shared" si="183"/>
        <v>N/A</v>
      </c>
      <c r="T438" s="366">
        <f t="shared" si="172"/>
        <v>0</v>
      </c>
      <c r="U438" s="360" t="str">
        <f>IFERROR( VLOOKUP($D438, 'AM23.Param'!$C$61:$Q$114, COLUMNS('AM23.Param'!$C$60:$L$60), FALSE), "N/A")</f>
        <v>N/A</v>
      </c>
      <c r="V438" s="344" t="str">
        <f t="shared" si="184"/>
        <v>N/A</v>
      </c>
      <c r="W438" s="361" t="str">
        <f t="shared" si="173"/>
        <v>N/A</v>
      </c>
      <c r="X438" s="356" t="str">
        <f>IFERROR( VLOOKUP($D438, 'AM23.Param'!$C$61:$Q$114, COLUMNS('AM23.Param'!$C$60:$M$60), FALSE), "N/A")</f>
        <v>N/A</v>
      </c>
      <c r="Y438" s="344" t="str">
        <f t="shared" si="185"/>
        <v>N/A</v>
      </c>
      <c r="Z438" s="366">
        <f t="shared" si="174"/>
        <v>0</v>
      </c>
      <c r="AA438" s="360" t="str">
        <f>IFERROR( VLOOKUP($D438, 'AM23.Param'!$C$61:$Q$114, COLUMNS('AM23.Param'!$C$60:$N$60), FALSE), "N/A")</f>
        <v>N/A</v>
      </c>
      <c r="AB438" s="344" t="str">
        <f t="shared" si="186"/>
        <v>N/A</v>
      </c>
      <c r="AC438" s="366" t="str">
        <f t="shared" si="175"/>
        <v>N/A</v>
      </c>
      <c r="AD438" s="360" t="str">
        <f>IFERROR( VLOOKUP($D438, 'AM23.Param'!$C$61:$Q$114, COLUMNS('AM23.Param'!$C$60:$O$60), FALSE), "N/A")</f>
        <v>N/A</v>
      </c>
      <c r="AE438" s="344" t="str">
        <f t="shared" si="187"/>
        <v>N/A</v>
      </c>
      <c r="AF438" s="361" t="str">
        <f t="shared" si="176"/>
        <v>N/A</v>
      </c>
      <c r="AG438" s="356" t="str">
        <f>IFERROR( VLOOKUP($D438, 'AM23.Param'!$C$61:$Q$114, COLUMNS('AM23.Param'!$C$60:$P$60), FALSE), "N/A")</f>
        <v>N/A</v>
      </c>
      <c r="AH438" s="344" t="str">
        <f t="shared" si="188"/>
        <v>N/A</v>
      </c>
      <c r="AI438" s="361" t="str">
        <f t="shared" si="177"/>
        <v>N/A</v>
      </c>
    </row>
    <row r="439" spans="1:35" x14ac:dyDescent="0.2">
      <c r="A439" s="241">
        <f t="shared" si="178"/>
        <v>362</v>
      </c>
      <c r="B439" s="345">
        <f>'AM23.Entity Input'!D379</f>
        <v>0</v>
      </c>
      <c r="C439" s="343">
        <f>'AM23.Entity Input'!F379</f>
        <v>0</v>
      </c>
      <c r="D439" s="343">
        <f>'AM23.Entity Input'!G379</f>
        <v>0</v>
      </c>
      <c r="E439" s="343">
        <f>'AM23.Entity Input'!P379</f>
        <v>0</v>
      </c>
      <c r="F439" s="343">
        <f>'AM23.Entity Input'!AD379</f>
        <v>0</v>
      </c>
      <c r="G439" s="343">
        <f>'AM23.Entity Input'!AN379</f>
        <v>0</v>
      </c>
      <c r="H439" s="353" t="str">
        <f>IFERROR( VLOOKUP($D439, 'AM23.Param'!$C$61:$Q$114, COLUMNS('AM23.Param'!$C$60:$G$60), FALSE), "N/A")</f>
        <v>N/A</v>
      </c>
      <c r="I439" s="360" t="str">
        <f>IFERROR( VLOOKUP($D439, 'AM23.Param'!$C$61:$Q$114, COLUMNS('AM23.Param'!$C$60:$H$60), FALSE), "N/A")</f>
        <v>N/A</v>
      </c>
      <c r="J439" s="344" t="str">
        <f t="shared" si="179"/>
        <v>N/A</v>
      </c>
      <c r="K439" s="361" t="str">
        <f t="shared" si="180"/>
        <v>N/A</v>
      </c>
      <c r="L439" s="356" t="str">
        <f>IFERROR( VLOOKUP($D439, 'AM23.Param'!$C$61:$Q$114, COLUMNS('AM23.Param'!$C$60:$I$60), FALSE), "N/A")</f>
        <v>N/A</v>
      </c>
      <c r="M439" s="344" t="str">
        <f t="shared" si="181"/>
        <v>N/A</v>
      </c>
      <c r="N439" s="366" t="str">
        <f t="shared" si="170"/>
        <v>N/A</v>
      </c>
      <c r="O439" s="360" t="str">
        <f>IFERROR( VLOOKUP($D439, 'AM23.Param'!$C$61:$Q$114, COLUMNS('AM23.Param'!$C$60:$J$60), FALSE), "N/A")</f>
        <v>N/A</v>
      </c>
      <c r="P439" s="344" t="str">
        <f t="shared" si="182"/>
        <v>N/A</v>
      </c>
      <c r="Q439" s="361" t="str">
        <f t="shared" si="171"/>
        <v>N/A</v>
      </c>
      <c r="R439" s="356" t="str">
        <f>IFERROR( VLOOKUP($D439, 'AM23.Param'!$C$61:$Q$114, COLUMNS('AM23.Param'!$C$60:$K$60), FALSE), "N/A")</f>
        <v>N/A</v>
      </c>
      <c r="S439" s="344" t="str">
        <f t="shared" si="183"/>
        <v>N/A</v>
      </c>
      <c r="T439" s="366">
        <f t="shared" si="172"/>
        <v>0</v>
      </c>
      <c r="U439" s="360" t="str">
        <f>IFERROR( VLOOKUP($D439, 'AM23.Param'!$C$61:$Q$114, COLUMNS('AM23.Param'!$C$60:$L$60), FALSE), "N/A")</f>
        <v>N/A</v>
      </c>
      <c r="V439" s="344" t="str">
        <f t="shared" si="184"/>
        <v>N/A</v>
      </c>
      <c r="W439" s="361" t="str">
        <f t="shared" si="173"/>
        <v>N/A</v>
      </c>
      <c r="X439" s="356" t="str">
        <f>IFERROR( VLOOKUP($D439, 'AM23.Param'!$C$61:$Q$114, COLUMNS('AM23.Param'!$C$60:$M$60), FALSE), "N/A")</f>
        <v>N/A</v>
      </c>
      <c r="Y439" s="344" t="str">
        <f t="shared" si="185"/>
        <v>N/A</v>
      </c>
      <c r="Z439" s="366">
        <f t="shared" si="174"/>
        <v>0</v>
      </c>
      <c r="AA439" s="360" t="str">
        <f>IFERROR( VLOOKUP($D439, 'AM23.Param'!$C$61:$Q$114, COLUMNS('AM23.Param'!$C$60:$N$60), FALSE), "N/A")</f>
        <v>N/A</v>
      </c>
      <c r="AB439" s="344" t="str">
        <f t="shared" si="186"/>
        <v>N/A</v>
      </c>
      <c r="AC439" s="366" t="str">
        <f t="shared" si="175"/>
        <v>N/A</v>
      </c>
      <c r="AD439" s="360" t="str">
        <f>IFERROR( VLOOKUP($D439, 'AM23.Param'!$C$61:$Q$114, COLUMNS('AM23.Param'!$C$60:$O$60), FALSE), "N/A")</f>
        <v>N/A</v>
      </c>
      <c r="AE439" s="344" t="str">
        <f t="shared" si="187"/>
        <v>N/A</v>
      </c>
      <c r="AF439" s="361" t="str">
        <f t="shared" si="176"/>
        <v>N/A</v>
      </c>
      <c r="AG439" s="356" t="str">
        <f>IFERROR( VLOOKUP($D439, 'AM23.Param'!$C$61:$Q$114, COLUMNS('AM23.Param'!$C$60:$P$60), FALSE), "N/A")</f>
        <v>N/A</v>
      </c>
      <c r="AH439" s="344" t="str">
        <f t="shared" si="188"/>
        <v>N/A</v>
      </c>
      <c r="AI439" s="361" t="str">
        <f t="shared" si="177"/>
        <v>N/A</v>
      </c>
    </row>
    <row r="440" spans="1:35" x14ac:dyDescent="0.2">
      <c r="A440" s="241">
        <f t="shared" si="178"/>
        <v>363</v>
      </c>
      <c r="B440" s="345">
        <f>'AM23.Entity Input'!D380</f>
        <v>0</v>
      </c>
      <c r="C440" s="343">
        <f>'AM23.Entity Input'!F380</f>
        <v>0</v>
      </c>
      <c r="D440" s="343">
        <f>'AM23.Entity Input'!G380</f>
        <v>0</v>
      </c>
      <c r="E440" s="343">
        <f>'AM23.Entity Input'!P380</f>
        <v>0</v>
      </c>
      <c r="F440" s="343">
        <f>'AM23.Entity Input'!AD380</f>
        <v>0</v>
      </c>
      <c r="G440" s="343">
        <f>'AM23.Entity Input'!AN380</f>
        <v>0</v>
      </c>
      <c r="H440" s="353" t="str">
        <f>IFERROR( VLOOKUP($D440, 'AM23.Param'!$C$61:$Q$114, COLUMNS('AM23.Param'!$C$60:$G$60), FALSE), "N/A")</f>
        <v>N/A</v>
      </c>
      <c r="I440" s="360" t="str">
        <f>IFERROR( VLOOKUP($D440, 'AM23.Param'!$C$61:$Q$114, COLUMNS('AM23.Param'!$C$60:$H$60), FALSE), "N/A")</f>
        <v>N/A</v>
      </c>
      <c r="J440" s="344" t="str">
        <f t="shared" si="179"/>
        <v>N/A</v>
      </c>
      <c r="K440" s="361" t="str">
        <f t="shared" si="180"/>
        <v>N/A</v>
      </c>
      <c r="L440" s="356" t="str">
        <f>IFERROR( VLOOKUP($D440, 'AM23.Param'!$C$61:$Q$114, COLUMNS('AM23.Param'!$C$60:$I$60), FALSE), "N/A")</f>
        <v>N/A</v>
      </c>
      <c r="M440" s="344" t="str">
        <f t="shared" si="181"/>
        <v>N/A</v>
      </c>
      <c r="N440" s="366" t="str">
        <f t="shared" si="170"/>
        <v>N/A</v>
      </c>
      <c r="O440" s="360" t="str">
        <f>IFERROR( VLOOKUP($D440, 'AM23.Param'!$C$61:$Q$114, COLUMNS('AM23.Param'!$C$60:$J$60), FALSE), "N/A")</f>
        <v>N/A</v>
      </c>
      <c r="P440" s="344" t="str">
        <f t="shared" si="182"/>
        <v>N/A</v>
      </c>
      <c r="Q440" s="361" t="str">
        <f t="shared" si="171"/>
        <v>N/A</v>
      </c>
      <c r="R440" s="356" t="str">
        <f>IFERROR( VLOOKUP($D440, 'AM23.Param'!$C$61:$Q$114, COLUMNS('AM23.Param'!$C$60:$K$60), FALSE), "N/A")</f>
        <v>N/A</v>
      </c>
      <c r="S440" s="344" t="str">
        <f t="shared" si="183"/>
        <v>N/A</v>
      </c>
      <c r="T440" s="366">
        <f t="shared" si="172"/>
        <v>0</v>
      </c>
      <c r="U440" s="360" t="str">
        <f>IFERROR( VLOOKUP($D440, 'AM23.Param'!$C$61:$Q$114, COLUMNS('AM23.Param'!$C$60:$L$60), FALSE), "N/A")</f>
        <v>N/A</v>
      </c>
      <c r="V440" s="344" t="str">
        <f t="shared" si="184"/>
        <v>N/A</v>
      </c>
      <c r="W440" s="361" t="str">
        <f t="shared" si="173"/>
        <v>N/A</v>
      </c>
      <c r="X440" s="356" t="str">
        <f>IFERROR( VLOOKUP($D440, 'AM23.Param'!$C$61:$Q$114, COLUMNS('AM23.Param'!$C$60:$M$60), FALSE), "N/A")</f>
        <v>N/A</v>
      </c>
      <c r="Y440" s="344" t="str">
        <f t="shared" si="185"/>
        <v>N/A</v>
      </c>
      <c r="Z440" s="366">
        <f t="shared" si="174"/>
        <v>0</v>
      </c>
      <c r="AA440" s="360" t="str">
        <f>IFERROR( VLOOKUP($D440, 'AM23.Param'!$C$61:$Q$114, COLUMNS('AM23.Param'!$C$60:$N$60), FALSE), "N/A")</f>
        <v>N/A</v>
      </c>
      <c r="AB440" s="344" t="str">
        <f t="shared" si="186"/>
        <v>N/A</v>
      </c>
      <c r="AC440" s="366" t="str">
        <f t="shared" si="175"/>
        <v>N/A</v>
      </c>
      <c r="AD440" s="360" t="str">
        <f>IFERROR( VLOOKUP($D440, 'AM23.Param'!$C$61:$Q$114, COLUMNS('AM23.Param'!$C$60:$O$60), FALSE), "N/A")</f>
        <v>N/A</v>
      </c>
      <c r="AE440" s="344" t="str">
        <f t="shared" si="187"/>
        <v>N/A</v>
      </c>
      <c r="AF440" s="361" t="str">
        <f t="shared" si="176"/>
        <v>N/A</v>
      </c>
      <c r="AG440" s="356" t="str">
        <f>IFERROR( VLOOKUP($D440, 'AM23.Param'!$C$61:$Q$114, COLUMNS('AM23.Param'!$C$60:$P$60), FALSE), "N/A")</f>
        <v>N/A</v>
      </c>
      <c r="AH440" s="344" t="str">
        <f t="shared" si="188"/>
        <v>N/A</v>
      </c>
      <c r="AI440" s="361" t="str">
        <f t="shared" si="177"/>
        <v>N/A</v>
      </c>
    </row>
    <row r="441" spans="1:35" x14ac:dyDescent="0.2">
      <c r="A441" s="241">
        <f t="shared" si="178"/>
        <v>364</v>
      </c>
      <c r="B441" s="345">
        <f>'AM23.Entity Input'!D381</f>
        <v>0</v>
      </c>
      <c r="C441" s="343">
        <f>'AM23.Entity Input'!F381</f>
        <v>0</v>
      </c>
      <c r="D441" s="343">
        <f>'AM23.Entity Input'!G381</f>
        <v>0</v>
      </c>
      <c r="E441" s="343">
        <f>'AM23.Entity Input'!P381</f>
        <v>0</v>
      </c>
      <c r="F441" s="343">
        <f>'AM23.Entity Input'!AD381</f>
        <v>0</v>
      </c>
      <c r="G441" s="343">
        <f>'AM23.Entity Input'!AN381</f>
        <v>0</v>
      </c>
      <c r="H441" s="353" t="str">
        <f>IFERROR( VLOOKUP($D441, 'AM23.Param'!$C$61:$Q$114, COLUMNS('AM23.Param'!$C$60:$G$60), FALSE), "N/A")</f>
        <v>N/A</v>
      </c>
      <c r="I441" s="360" t="str">
        <f>IFERROR( VLOOKUP($D441, 'AM23.Param'!$C$61:$Q$114, COLUMNS('AM23.Param'!$C$60:$H$60), FALSE), "N/A")</f>
        <v>N/A</v>
      </c>
      <c r="J441" s="344" t="str">
        <f t="shared" si="179"/>
        <v>N/A</v>
      </c>
      <c r="K441" s="361" t="str">
        <f t="shared" si="180"/>
        <v>N/A</v>
      </c>
      <c r="L441" s="356" t="str">
        <f>IFERROR( VLOOKUP($D441, 'AM23.Param'!$C$61:$Q$114, COLUMNS('AM23.Param'!$C$60:$I$60), FALSE), "N/A")</f>
        <v>N/A</v>
      </c>
      <c r="M441" s="344" t="str">
        <f t="shared" si="181"/>
        <v>N/A</v>
      </c>
      <c r="N441" s="366" t="str">
        <f t="shared" si="170"/>
        <v>N/A</v>
      </c>
      <c r="O441" s="360" t="str">
        <f>IFERROR( VLOOKUP($D441, 'AM23.Param'!$C$61:$Q$114, COLUMNS('AM23.Param'!$C$60:$J$60), FALSE), "N/A")</f>
        <v>N/A</v>
      </c>
      <c r="P441" s="344" t="str">
        <f t="shared" si="182"/>
        <v>N/A</v>
      </c>
      <c r="Q441" s="361" t="str">
        <f t="shared" si="171"/>
        <v>N/A</v>
      </c>
      <c r="R441" s="356" t="str">
        <f>IFERROR( VLOOKUP($D441, 'AM23.Param'!$C$61:$Q$114, COLUMNS('AM23.Param'!$C$60:$K$60), FALSE), "N/A")</f>
        <v>N/A</v>
      </c>
      <c r="S441" s="344" t="str">
        <f t="shared" si="183"/>
        <v>N/A</v>
      </c>
      <c r="T441" s="366">
        <f t="shared" si="172"/>
        <v>0</v>
      </c>
      <c r="U441" s="360" t="str">
        <f>IFERROR( VLOOKUP($D441, 'AM23.Param'!$C$61:$Q$114, COLUMNS('AM23.Param'!$C$60:$L$60), FALSE), "N/A")</f>
        <v>N/A</v>
      </c>
      <c r="V441" s="344" t="str">
        <f t="shared" si="184"/>
        <v>N/A</v>
      </c>
      <c r="W441" s="361" t="str">
        <f t="shared" si="173"/>
        <v>N/A</v>
      </c>
      <c r="X441" s="356" t="str">
        <f>IFERROR( VLOOKUP($D441, 'AM23.Param'!$C$61:$Q$114, COLUMNS('AM23.Param'!$C$60:$M$60), FALSE), "N/A")</f>
        <v>N/A</v>
      </c>
      <c r="Y441" s="344" t="str">
        <f t="shared" si="185"/>
        <v>N/A</v>
      </c>
      <c r="Z441" s="366">
        <f t="shared" si="174"/>
        <v>0</v>
      </c>
      <c r="AA441" s="360" t="str">
        <f>IFERROR( VLOOKUP($D441, 'AM23.Param'!$C$61:$Q$114, COLUMNS('AM23.Param'!$C$60:$N$60), FALSE), "N/A")</f>
        <v>N/A</v>
      </c>
      <c r="AB441" s="344" t="str">
        <f t="shared" si="186"/>
        <v>N/A</v>
      </c>
      <c r="AC441" s="366" t="str">
        <f t="shared" si="175"/>
        <v>N/A</v>
      </c>
      <c r="AD441" s="360" t="str">
        <f>IFERROR( VLOOKUP($D441, 'AM23.Param'!$C$61:$Q$114, COLUMNS('AM23.Param'!$C$60:$O$60), FALSE), "N/A")</f>
        <v>N/A</v>
      </c>
      <c r="AE441" s="344" t="str">
        <f t="shared" si="187"/>
        <v>N/A</v>
      </c>
      <c r="AF441" s="361" t="str">
        <f t="shared" si="176"/>
        <v>N/A</v>
      </c>
      <c r="AG441" s="356" t="str">
        <f>IFERROR( VLOOKUP($D441, 'AM23.Param'!$C$61:$Q$114, COLUMNS('AM23.Param'!$C$60:$P$60), FALSE), "N/A")</f>
        <v>N/A</v>
      </c>
      <c r="AH441" s="344" t="str">
        <f t="shared" si="188"/>
        <v>N/A</v>
      </c>
      <c r="AI441" s="361" t="str">
        <f t="shared" si="177"/>
        <v>N/A</v>
      </c>
    </row>
    <row r="442" spans="1:35" x14ac:dyDescent="0.2">
      <c r="A442" s="241">
        <f t="shared" si="178"/>
        <v>365</v>
      </c>
      <c r="B442" s="345">
        <f>'AM23.Entity Input'!D382</f>
        <v>0</v>
      </c>
      <c r="C442" s="343">
        <f>'AM23.Entity Input'!F382</f>
        <v>0</v>
      </c>
      <c r="D442" s="343">
        <f>'AM23.Entity Input'!G382</f>
        <v>0</v>
      </c>
      <c r="E442" s="343">
        <f>'AM23.Entity Input'!P382</f>
        <v>0</v>
      </c>
      <c r="F442" s="343">
        <f>'AM23.Entity Input'!AD382</f>
        <v>0</v>
      </c>
      <c r="G442" s="343">
        <f>'AM23.Entity Input'!AN382</f>
        <v>0</v>
      </c>
      <c r="H442" s="353" t="str">
        <f>IFERROR( VLOOKUP($D442, 'AM23.Param'!$C$61:$Q$114, COLUMNS('AM23.Param'!$C$60:$G$60), FALSE), "N/A")</f>
        <v>N/A</v>
      </c>
      <c r="I442" s="360" t="str">
        <f>IFERROR( VLOOKUP($D442, 'AM23.Param'!$C$61:$Q$114, COLUMNS('AM23.Param'!$C$60:$H$60), FALSE), "N/A")</f>
        <v>N/A</v>
      </c>
      <c r="J442" s="344" t="str">
        <f t="shared" si="179"/>
        <v>N/A</v>
      </c>
      <c r="K442" s="361" t="str">
        <f t="shared" si="180"/>
        <v>N/A</v>
      </c>
      <c r="L442" s="356" t="str">
        <f>IFERROR( VLOOKUP($D442, 'AM23.Param'!$C$61:$Q$114, COLUMNS('AM23.Param'!$C$60:$I$60), FALSE), "N/A")</f>
        <v>N/A</v>
      </c>
      <c r="M442" s="344" t="str">
        <f t="shared" si="181"/>
        <v>N/A</v>
      </c>
      <c r="N442" s="366" t="str">
        <f t="shared" si="170"/>
        <v>N/A</v>
      </c>
      <c r="O442" s="360" t="str">
        <f>IFERROR( VLOOKUP($D442, 'AM23.Param'!$C$61:$Q$114, COLUMNS('AM23.Param'!$C$60:$J$60), FALSE), "N/A")</f>
        <v>N/A</v>
      </c>
      <c r="P442" s="344" t="str">
        <f t="shared" si="182"/>
        <v>N/A</v>
      </c>
      <c r="Q442" s="361" t="str">
        <f t="shared" si="171"/>
        <v>N/A</v>
      </c>
      <c r="R442" s="356" t="str">
        <f>IFERROR( VLOOKUP($D442, 'AM23.Param'!$C$61:$Q$114, COLUMNS('AM23.Param'!$C$60:$K$60), FALSE), "N/A")</f>
        <v>N/A</v>
      </c>
      <c r="S442" s="344" t="str">
        <f t="shared" si="183"/>
        <v>N/A</v>
      </c>
      <c r="T442" s="366">
        <f t="shared" si="172"/>
        <v>0</v>
      </c>
      <c r="U442" s="360" t="str">
        <f>IFERROR( VLOOKUP($D442, 'AM23.Param'!$C$61:$Q$114, COLUMNS('AM23.Param'!$C$60:$L$60), FALSE), "N/A")</f>
        <v>N/A</v>
      </c>
      <c r="V442" s="344" t="str">
        <f t="shared" si="184"/>
        <v>N/A</v>
      </c>
      <c r="W442" s="361" t="str">
        <f t="shared" si="173"/>
        <v>N/A</v>
      </c>
      <c r="X442" s="356" t="str">
        <f>IFERROR( VLOOKUP($D442, 'AM23.Param'!$C$61:$Q$114, COLUMNS('AM23.Param'!$C$60:$M$60), FALSE), "N/A")</f>
        <v>N/A</v>
      </c>
      <c r="Y442" s="344" t="str">
        <f t="shared" si="185"/>
        <v>N/A</v>
      </c>
      <c r="Z442" s="366">
        <f t="shared" si="174"/>
        <v>0</v>
      </c>
      <c r="AA442" s="360" t="str">
        <f>IFERROR( VLOOKUP($D442, 'AM23.Param'!$C$61:$Q$114, COLUMNS('AM23.Param'!$C$60:$N$60), FALSE), "N/A")</f>
        <v>N/A</v>
      </c>
      <c r="AB442" s="344" t="str">
        <f t="shared" si="186"/>
        <v>N/A</v>
      </c>
      <c r="AC442" s="366" t="str">
        <f t="shared" si="175"/>
        <v>N/A</v>
      </c>
      <c r="AD442" s="360" t="str">
        <f>IFERROR( VLOOKUP($D442, 'AM23.Param'!$C$61:$Q$114, COLUMNS('AM23.Param'!$C$60:$O$60), FALSE), "N/A")</f>
        <v>N/A</v>
      </c>
      <c r="AE442" s="344" t="str">
        <f t="shared" si="187"/>
        <v>N/A</v>
      </c>
      <c r="AF442" s="361" t="str">
        <f t="shared" si="176"/>
        <v>N/A</v>
      </c>
      <c r="AG442" s="356" t="str">
        <f>IFERROR( VLOOKUP($D442, 'AM23.Param'!$C$61:$Q$114, COLUMNS('AM23.Param'!$C$60:$P$60), FALSE), "N/A")</f>
        <v>N/A</v>
      </c>
      <c r="AH442" s="344" t="str">
        <f t="shared" si="188"/>
        <v>N/A</v>
      </c>
      <c r="AI442" s="361" t="str">
        <f t="shared" si="177"/>
        <v>N/A</v>
      </c>
    </row>
    <row r="443" spans="1:35" x14ac:dyDescent="0.2">
      <c r="A443" s="241">
        <f t="shared" si="178"/>
        <v>366</v>
      </c>
      <c r="B443" s="345">
        <f>'AM23.Entity Input'!D383</f>
        <v>0</v>
      </c>
      <c r="C443" s="343">
        <f>'AM23.Entity Input'!F383</f>
        <v>0</v>
      </c>
      <c r="D443" s="343">
        <f>'AM23.Entity Input'!G383</f>
        <v>0</v>
      </c>
      <c r="E443" s="343">
        <f>'AM23.Entity Input'!P383</f>
        <v>0</v>
      </c>
      <c r="F443" s="343">
        <f>'AM23.Entity Input'!AD383</f>
        <v>0</v>
      </c>
      <c r="G443" s="343">
        <f>'AM23.Entity Input'!AN383</f>
        <v>0</v>
      </c>
      <c r="H443" s="353" t="str">
        <f>IFERROR( VLOOKUP($D443, 'AM23.Param'!$C$61:$Q$114, COLUMNS('AM23.Param'!$C$60:$G$60), FALSE), "N/A")</f>
        <v>N/A</v>
      </c>
      <c r="I443" s="360" t="str">
        <f>IFERROR( VLOOKUP($D443, 'AM23.Param'!$C$61:$Q$114, COLUMNS('AM23.Param'!$C$60:$H$60), FALSE), "N/A")</f>
        <v>N/A</v>
      </c>
      <c r="J443" s="344" t="str">
        <f t="shared" si="179"/>
        <v>N/A</v>
      </c>
      <c r="K443" s="361" t="str">
        <f t="shared" si="180"/>
        <v>N/A</v>
      </c>
      <c r="L443" s="356" t="str">
        <f>IFERROR( VLOOKUP($D443, 'AM23.Param'!$C$61:$Q$114, COLUMNS('AM23.Param'!$C$60:$I$60), FALSE), "N/A")</f>
        <v>N/A</v>
      </c>
      <c r="M443" s="344" t="str">
        <f t="shared" si="181"/>
        <v>N/A</v>
      </c>
      <c r="N443" s="366" t="str">
        <f t="shared" si="170"/>
        <v>N/A</v>
      </c>
      <c r="O443" s="360" t="str">
        <f>IFERROR( VLOOKUP($D443, 'AM23.Param'!$C$61:$Q$114, COLUMNS('AM23.Param'!$C$60:$J$60), FALSE), "N/A")</f>
        <v>N/A</v>
      </c>
      <c r="P443" s="344" t="str">
        <f t="shared" si="182"/>
        <v>N/A</v>
      </c>
      <c r="Q443" s="361" t="str">
        <f t="shared" si="171"/>
        <v>N/A</v>
      </c>
      <c r="R443" s="356" t="str">
        <f>IFERROR( VLOOKUP($D443, 'AM23.Param'!$C$61:$Q$114, COLUMNS('AM23.Param'!$C$60:$K$60), FALSE), "N/A")</f>
        <v>N/A</v>
      </c>
      <c r="S443" s="344" t="str">
        <f t="shared" si="183"/>
        <v>N/A</v>
      </c>
      <c r="T443" s="366">
        <f t="shared" si="172"/>
        <v>0</v>
      </c>
      <c r="U443" s="360" t="str">
        <f>IFERROR( VLOOKUP($D443, 'AM23.Param'!$C$61:$Q$114, COLUMNS('AM23.Param'!$C$60:$L$60), FALSE), "N/A")</f>
        <v>N/A</v>
      </c>
      <c r="V443" s="344" t="str">
        <f t="shared" si="184"/>
        <v>N/A</v>
      </c>
      <c r="W443" s="361" t="str">
        <f t="shared" si="173"/>
        <v>N/A</v>
      </c>
      <c r="X443" s="356" t="str">
        <f>IFERROR( VLOOKUP($D443, 'AM23.Param'!$C$61:$Q$114, COLUMNS('AM23.Param'!$C$60:$M$60), FALSE), "N/A")</f>
        <v>N/A</v>
      </c>
      <c r="Y443" s="344" t="str">
        <f t="shared" si="185"/>
        <v>N/A</v>
      </c>
      <c r="Z443" s="366">
        <f t="shared" si="174"/>
        <v>0</v>
      </c>
      <c r="AA443" s="360" t="str">
        <f>IFERROR( VLOOKUP($D443, 'AM23.Param'!$C$61:$Q$114, COLUMNS('AM23.Param'!$C$60:$N$60), FALSE), "N/A")</f>
        <v>N/A</v>
      </c>
      <c r="AB443" s="344" t="str">
        <f t="shared" si="186"/>
        <v>N/A</v>
      </c>
      <c r="AC443" s="366" t="str">
        <f t="shared" si="175"/>
        <v>N/A</v>
      </c>
      <c r="AD443" s="360" t="str">
        <f>IFERROR( VLOOKUP($D443, 'AM23.Param'!$C$61:$Q$114, COLUMNS('AM23.Param'!$C$60:$O$60), FALSE), "N/A")</f>
        <v>N/A</v>
      </c>
      <c r="AE443" s="344" t="str">
        <f t="shared" si="187"/>
        <v>N/A</v>
      </c>
      <c r="AF443" s="361" t="str">
        <f t="shared" si="176"/>
        <v>N/A</v>
      </c>
      <c r="AG443" s="356" t="str">
        <f>IFERROR( VLOOKUP($D443, 'AM23.Param'!$C$61:$Q$114, COLUMNS('AM23.Param'!$C$60:$P$60), FALSE), "N/A")</f>
        <v>N/A</v>
      </c>
      <c r="AH443" s="344" t="str">
        <f t="shared" si="188"/>
        <v>N/A</v>
      </c>
      <c r="AI443" s="361" t="str">
        <f t="shared" si="177"/>
        <v>N/A</v>
      </c>
    </row>
    <row r="444" spans="1:35" x14ac:dyDescent="0.2">
      <c r="A444" s="241">
        <f t="shared" si="178"/>
        <v>367</v>
      </c>
      <c r="B444" s="345">
        <f>'AM23.Entity Input'!D384</f>
        <v>0</v>
      </c>
      <c r="C444" s="343">
        <f>'AM23.Entity Input'!F384</f>
        <v>0</v>
      </c>
      <c r="D444" s="343">
        <f>'AM23.Entity Input'!G384</f>
        <v>0</v>
      </c>
      <c r="E444" s="343">
        <f>'AM23.Entity Input'!P384</f>
        <v>0</v>
      </c>
      <c r="F444" s="343">
        <f>'AM23.Entity Input'!AD384</f>
        <v>0</v>
      </c>
      <c r="G444" s="343">
        <f>'AM23.Entity Input'!AN384</f>
        <v>0</v>
      </c>
      <c r="H444" s="353" t="str">
        <f>IFERROR( VLOOKUP($D444, 'AM23.Param'!$C$61:$Q$114, COLUMNS('AM23.Param'!$C$60:$G$60), FALSE), "N/A")</f>
        <v>N/A</v>
      </c>
      <c r="I444" s="360" t="str">
        <f>IFERROR( VLOOKUP($D444, 'AM23.Param'!$C$61:$Q$114, COLUMNS('AM23.Param'!$C$60:$H$60), FALSE), "N/A")</f>
        <v>N/A</v>
      </c>
      <c r="J444" s="344" t="str">
        <f t="shared" si="179"/>
        <v>N/A</v>
      </c>
      <c r="K444" s="361" t="str">
        <f t="shared" si="180"/>
        <v>N/A</v>
      </c>
      <c r="L444" s="356" t="str">
        <f>IFERROR( VLOOKUP($D444, 'AM23.Param'!$C$61:$Q$114, COLUMNS('AM23.Param'!$C$60:$I$60), FALSE), "N/A")</f>
        <v>N/A</v>
      </c>
      <c r="M444" s="344" t="str">
        <f t="shared" si="181"/>
        <v>N/A</v>
      </c>
      <c r="N444" s="366" t="str">
        <f t="shared" si="170"/>
        <v>N/A</v>
      </c>
      <c r="O444" s="360" t="str">
        <f>IFERROR( VLOOKUP($D444, 'AM23.Param'!$C$61:$Q$114, COLUMNS('AM23.Param'!$C$60:$J$60), FALSE), "N/A")</f>
        <v>N/A</v>
      </c>
      <c r="P444" s="344" t="str">
        <f t="shared" si="182"/>
        <v>N/A</v>
      </c>
      <c r="Q444" s="361" t="str">
        <f t="shared" si="171"/>
        <v>N/A</v>
      </c>
      <c r="R444" s="356" t="str">
        <f>IFERROR( VLOOKUP($D444, 'AM23.Param'!$C$61:$Q$114, COLUMNS('AM23.Param'!$C$60:$K$60), FALSE), "N/A")</f>
        <v>N/A</v>
      </c>
      <c r="S444" s="344" t="str">
        <f t="shared" si="183"/>
        <v>N/A</v>
      </c>
      <c r="T444" s="366">
        <f t="shared" si="172"/>
        <v>0</v>
      </c>
      <c r="U444" s="360" t="str">
        <f>IFERROR( VLOOKUP($D444, 'AM23.Param'!$C$61:$Q$114, COLUMNS('AM23.Param'!$C$60:$L$60), FALSE), "N/A")</f>
        <v>N/A</v>
      </c>
      <c r="V444" s="344" t="str">
        <f t="shared" si="184"/>
        <v>N/A</v>
      </c>
      <c r="W444" s="361" t="str">
        <f t="shared" si="173"/>
        <v>N/A</v>
      </c>
      <c r="X444" s="356" t="str">
        <f>IFERROR( VLOOKUP($D444, 'AM23.Param'!$C$61:$Q$114, COLUMNS('AM23.Param'!$C$60:$M$60), FALSE), "N/A")</f>
        <v>N/A</v>
      </c>
      <c r="Y444" s="344" t="str">
        <f t="shared" si="185"/>
        <v>N/A</v>
      </c>
      <c r="Z444" s="366">
        <f t="shared" si="174"/>
        <v>0</v>
      </c>
      <c r="AA444" s="360" t="str">
        <f>IFERROR( VLOOKUP($D444, 'AM23.Param'!$C$61:$Q$114, COLUMNS('AM23.Param'!$C$60:$N$60), FALSE), "N/A")</f>
        <v>N/A</v>
      </c>
      <c r="AB444" s="344" t="str">
        <f t="shared" si="186"/>
        <v>N/A</v>
      </c>
      <c r="AC444" s="366" t="str">
        <f t="shared" si="175"/>
        <v>N/A</v>
      </c>
      <c r="AD444" s="360" t="str">
        <f>IFERROR( VLOOKUP($D444, 'AM23.Param'!$C$61:$Q$114, COLUMNS('AM23.Param'!$C$60:$O$60), FALSE), "N/A")</f>
        <v>N/A</v>
      </c>
      <c r="AE444" s="344" t="str">
        <f t="shared" si="187"/>
        <v>N/A</v>
      </c>
      <c r="AF444" s="361" t="str">
        <f t="shared" si="176"/>
        <v>N/A</v>
      </c>
      <c r="AG444" s="356" t="str">
        <f>IFERROR( VLOOKUP($D444, 'AM23.Param'!$C$61:$Q$114, COLUMNS('AM23.Param'!$C$60:$P$60), FALSE), "N/A")</f>
        <v>N/A</v>
      </c>
      <c r="AH444" s="344" t="str">
        <f t="shared" si="188"/>
        <v>N/A</v>
      </c>
      <c r="AI444" s="361" t="str">
        <f t="shared" si="177"/>
        <v>N/A</v>
      </c>
    </row>
    <row r="445" spans="1:35" x14ac:dyDescent="0.2">
      <c r="A445" s="241">
        <f t="shared" si="178"/>
        <v>368</v>
      </c>
      <c r="B445" s="345">
        <f>'AM23.Entity Input'!D385</f>
        <v>0</v>
      </c>
      <c r="C445" s="343">
        <f>'AM23.Entity Input'!F385</f>
        <v>0</v>
      </c>
      <c r="D445" s="343">
        <f>'AM23.Entity Input'!G385</f>
        <v>0</v>
      </c>
      <c r="E445" s="343">
        <f>'AM23.Entity Input'!P385</f>
        <v>0</v>
      </c>
      <c r="F445" s="343">
        <f>'AM23.Entity Input'!AD385</f>
        <v>0</v>
      </c>
      <c r="G445" s="343">
        <f>'AM23.Entity Input'!AN385</f>
        <v>0</v>
      </c>
      <c r="H445" s="353" t="str">
        <f>IFERROR( VLOOKUP($D445, 'AM23.Param'!$C$61:$Q$114, COLUMNS('AM23.Param'!$C$60:$G$60), FALSE), "N/A")</f>
        <v>N/A</v>
      </c>
      <c r="I445" s="360" t="str">
        <f>IFERROR( VLOOKUP($D445, 'AM23.Param'!$C$61:$Q$114, COLUMNS('AM23.Param'!$C$60:$H$60), FALSE), "N/A")</f>
        <v>N/A</v>
      </c>
      <c r="J445" s="344" t="str">
        <f t="shared" si="179"/>
        <v>N/A</v>
      </c>
      <c r="K445" s="361" t="str">
        <f t="shared" si="180"/>
        <v>N/A</v>
      </c>
      <c r="L445" s="356" t="str">
        <f>IFERROR( VLOOKUP($D445, 'AM23.Param'!$C$61:$Q$114, COLUMNS('AM23.Param'!$C$60:$I$60), FALSE), "N/A")</f>
        <v>N/A</v>
      </c>
      <c r="M445" s="344" t="str">
        <f t="shared" si="181"/>
        <v>N/A</v>
      </c>
      <c r="N445" s="366" t="str">
        <f t="shared" si="170"/>
        <v>N/A</v>
      </c>
      <c r="O445" s="360" t="str">
        <f>IFERROR( VLOOKUP($D445, 'AM23.Param'!$C$61:$Q$114, COLUMNS('AM23.Param'!$C$60:$J$60), FALSE), "N/A")</f>
        <v>N/A</v>
      </c>
      <c r="P445" s="344" t="str">
        <f t="shared" si="182"/>
        <v>N/A</v>
      </c>
      <c r="Q445" s="361" t="str">
        <f t="shared" si="171"/>
        <v>N/A</v>
      </c>
      <c r="R445" s="356" t="str">
        <f>IFERROR( VLOOKUP($D445, 'AM23.Param'!$C$61:$Q$114, COLUMNS('AM23.Param'!$C$60:$K$60), FALSE), "N/A")</f>
        <v>N/A</v>
      </c>
      <c r="S445" s="344" t="str">
        <f t="shared" si="183"/>
        <v>N/A</v>
      </c>
      <c r="T445" s="366">
        <f t="shared" si="172"/>
        <v>0</v>
      </c>
      <c r="U445" s="360" t="str">
        <f>IFERROR( VLOOKUP($D445, 'AM23.Param'!$C$61:$Q$114, COLUMNS('AM23.Param'!$C$60:$L$60), FALSE), "N/A")</f>
        <v>N/A</v>
      </c>
      <c r="V445" s="344" t="str">
        <f t="shared" si="184"/>
        <v>N/A</v>
      </c>
      <c r="W445" s="361" t="str">
        <f t="shared" si="173"/>
        <v>N/A</v>
      </c>
      <c r="X445" s="356" t="str">
        <f>IFERROR( VLOOKUP($D445, 'AM23.Param'!$C$61:$Q$114, COLUMNS('AM23.Param'!$C$60:$M$60), FALSE), "N/A")</f>
        <v>N/A</v>
      </c>
      <c r="Y445" s="344" t="str">
        <f t="shared" si="185"/>
        <v>N/A</v>
      </c>
      <c r="Z445" s="366">
        <f t="shared" si="174"/>
        <v>0</v>
      </c>
      <c r="AA445" s="360" t="str">
        <f>IFERROR( VLOOKUP($D445, 'AM23.Param'!$C$61:$Q$114, COLUMNS('AM23.Param'!$C$60:$N$60), FALSE), "N/A")</f>
        <v>N/A</v>
      </c>
      <c r="AB445" s="344" t="str">
        <f t="shared" si="186"/>
        <v>N/A</v>
      </c>
      <c r="AC445" s="366" t="str">
        <f t="shared" si="175"/>
        <v>N/A</v>
      </c>
      <c r="AD445" s="360" t="str">
        <f>IFERROR( VLOOKUP($D445, 'AM23.Param'!$C$61:$Q$114, COLUMNS('AM23.Param'!$C$60:$O$60), FALSE), "N/A")</f>
        <v>N/A</v>
      </c>
      <c r="AE445" s="344" t="str">
        <f t="shared" si="187"/>
        <v>N/A</v>
      </c>
      <c r="AF445" s="361" t="str">
        <f t="shared" si="176"/>
        <v>N/A</v>
      </c>
      <c r="AG445" s="356" t="str">
        <f>IFERROR( VLOOKUP($D445, 'AM23.Param'!$C$61:$Q$114, COLUMNS('AM23.Param'!$C$60:$P$60), FALSE), "N/A")</f>
        <v>N/A</v>
      </c>
      <c r="AH445" s="344" t="str">
        <f t="shared" si="188"/>
        <v>N/A</v>
      </c>
      <c r="AI445" s="361" t="str">
        <f t="shared" si="177"/>
        <v>N/A</v>
      </c>
    </row>
    <row r="446" spans="1:35" x14ac:dyDescent="0.2">
      <c r="A446" s="241">
        <f t="shared" si="178"/>
        <v>369</v>
      </c>
      <c r="B446" s="345">
        <f>'AM23.Entity Input'!D386</f>
        <v>0</v>
      </c>
      <c r="C446" s="343">
        <f>'AM23.Entity Input'!F386</f>
        <v>0</v>
      </c>
      <c r="D446" s="343">
        <f>'AM23.Entity Input'!G386</f>
        <v>0</v>
      </c>
      <c r="E446" s="343">
        <f>'AM23.Entity Input'!P386</f>
        <v>0</v>
      </c>
      <c r="F446" s="343">
        <f>'AM23.Entity Input'!AD386</f>
        <v>0</v>
      </c>
      <c r="G446" s="343">
        <f>'AM23.Entity Input'!AN386</f>
        <v>0</v>
      </c>
      <c r="H446" s="353" t="str">
        <f>IFERROR( VLOOKUP($D446, 'AM23.Param'!$C$61:$Q$114, COLUMNS('AM23.Param'!$C$60:$G$60), FALSE), "N/A")</f>
        <v>N/A</v>
      </c>
      <c r="I446" s="360" t="str">
        <f>IFERROR( VLOOKUP($D446, 'AM23.Param'!$C$61:$Q$114, COLUMNS('AM23.Param'!$C$60:$H$60), FALSE), "N/A")</f>
        <v>N/A</v>
      </c>
      <c r="J446" s="344" t="str">
        <f t="shared" si="179"/>
        <v>N/A</v>
      </c>
      <c r="K446" s="361" t="str">
        <f t="shared" si="180"/>
        <v>N/A</v>
      </c>
      <c r="L446" s="356" t="str">
        <f>IFERROR( VLOOKUP($D446, 'AM23.Param'!$C$61:$Q$114, COLUMNS('AM23.Param'!$C$60:$I$60), FALSE), "N/A")</f>
        <v>N/A</v>
      </c>
      <c r="M446" s="344" t="str">
        <f t="shared" si="181"/>
        <v>N/A</v>
      </c>
      <c r="N446" s="366" t="str">
        <f t="shared" si="170"/>
        <v>N/A</v>
      </c>
      <c r="O446" s="360" t="str">
        <f>IFERROR( VLOOKUP($D446, 'AM23.Param'!$C$61:$Q$114, COLUMNS('AM23.Param'!$C$60:$J$60), FALSE), "N/A")</f>
        <v>N/A</v>
      </c>
      <c r="P446" s="344" t="str">
        <f t="shared" si="182"/>
        <v>N/A</v>
      </c>
      <c r="Q446" s="361" t="str">
        <f t="shared" si="171"/>
        <v>N/A</v>
      </c>
      <c r="R446" s="356" t="str">
        <f>IFERROR( VLOOKUP($D446, 'AM23.Param'!$C$61:$Q$114, COLUMNS('AM23.Param'!$C$60:$K$60), FALSE), "N/A")</f>
        <v>N/A</v>
      </c>
      <c r="S446" s="344" t="str">
        <f t="shared" si="183"/>
        <v>N/A</v>
      </c>
      <c r="T446" s="366">
        <f t="shared" si="172"/>
        <v>0</v>
      </c>
      <c r="U446" s="360" t="str">
        <f>IFERROR( VLOOKUP($D446, 'AM23.Param'!$C$61:$Q$114, COLUMNS('AM23.Param'!$C$60:$L$60), FALSE), "N/A")</f>
        <v>N/A</v>
      </c>
      <c r="V446" s="344" t="str">
        <f t="shared" si="184"/>
        <v>N/A</v>
      </c>
      <c r="W446" s="361" t="str">
        <f t="shared" si="173"/>
        <v>N/A</v>
      </c>
      <c r="X446" s="356" t="str">
        <f>IFERROR( VLOOKUP($D446, 'AM23.Param'!$C$61:$Q$114, COLUMNS('AM23.Param'!$C$60:$M$60), FALSE), "N/A")</f>
        <v>N/A</v>
      </c>
      <c r="Y446" s="344" t="str">
        <f t="shared" si="185"/>
        <v>N/A</v>
      </c>
      <c r="Z446" s="366">
        <f t="shared" si="174"/>
        <v>0</v>
      </c>
      <c r="AA446" s="360" t="str">
        <f>IFERROR( VLOOKUP($D446, 'AM23.Param'!$C$61:$Q$114, COLUMNS('AM23.Param'!$C$60:$N$60), FALSE), "N/A")</f>
        <v>N/A</v>
      </c>
      <c r="AB446" s="344" t="str">
        <f t="shared" si="186"/>
        <v>N/A</v>
      </c>
      <c r="AC446" s="366" t="str">
        <f t="shared" si="175"/>
        <v>N/A</v>
      </c>
      <c r="AD446" s="360" t="str">
        <f>IFERROR( VLOOKUP($D446, 'AM23.Param'!$C$61:$Q$114, COLUMNS('AM23.Param'!$C$60:$O$60), FALSE), "N/A")</f>
        <v>N/A</v>
      </c>
      <c r="AE446" s="344" t="str">
        <f t="shared" si="187"/>
        <v>N/A</v>
      </c>
      <c r="AF446" s="361" t="str">
        <f t="shared" si="176"/>
        <v>N/A</v>
      </c>
      <c r="AG446" s="356" t="str">
        <f>IFERROR( VLOOKUP($D446, 'AM23.Param'!$C$61:$Q$114, COLUMNS('AM23.Param'!$C$60:$P$60), FALSE), "N/A")</f>
        <v>N/A</v>
      </c>
      <c r="AH446" s="344" t="str">
        <f t="shared" si="188"/>
        <v>N/A</v>
      </c>
      <c r="AI446" s="361" t="str">
        <f t="shared" si="177"/>
        <v>N/A</v>
      </c>
    </row>
    <row r="447" spans="1:35" x14ac:dyDescent="0.2">
      <c r="A447" s="241">
        <f t="shared" si="178"/>
        <v>370</v>
      </c>
      <c r="B447" s="345">
        <f>'AM23.Entity Input'!D387</f>
        <v>0</v>
      </c>
      <c r="C447" s="343">
        <f>'AM23.Entity Input'!F387</f>
        <v>0</v>
      </c>
      <c r="D447" s="343">
        <f>'AM23.Entity Input'!G387</f>
        <v>0</v>
      </c>
      <c r="E447" s="343">
        <f>'AM23.Entity Input'!P387</f>
        <v>0</v>
      </c>
      <c r="F447" s="343">
        <f>'AM23.Entity Input'!AD387</f>
        <v>0</v>
      </c>
      <c r="G447" s="343">
        <f>'AM23.Entity Input'!AN387</f>
        <v>0</v>
      </c>
      <c r="H447" s="353" t="str">
        <f>IFERROR( VLOOKUP($D447, 'AM23.Param'!$C$61:$Q$114, COLUMNS('AM23.Param'!$C$60:$G$60), FALSE), "N/A")</f>
        <v>N/A</v>
      </c>
      <c r="I447" s="360" t="str">
        <f>IFERROR( VLOOKUP($D447, 'AM23.Param'!$C$61:$Q$114, COLUMNS('AM23.Param'!$C$60:$H$60), FALSE), "N/A")</f>
        <v>N/A</v>
      </c>
      <c r="J447" s="344" t="str">
        <f t="shared" si="179"/>
        <v>N/A</v>
      </c>
      <c r="K447" s="361" t="str">
        <f t="shared" si="180"/>
        <v>N/A</v>
      </c>
      <c r="L447" s="356" t="str">
        <f>IFERROR( VLOOKUP($D447, 'AM23.Param'!$C$61:$Q$114, COLUMNS('AM23.Param'!$C$60:$I$60), FALSE), "N/A")</f>
        <v>N/A</v>
      </c>
      <c r="M447" s="344" t="str">
        <f t="shared" si="181"/>
        <v>N/A</v>
      </c>
      <c r="N447" s="366" t="str">
        <f t="shared" si="170"/>
        <v>N/A</v>
      </c>
      <c r="O447" s="360" t="str">
        <f>IFERROR( VLOOKUP($D447, 'AM23.Param'!$C$61:$Q$114, COLUMNS('AM23.Param'!$C$60:$J$60), FALSE), "N/A")</f>
        <v>N/A</v>
      </c>
      <c r="P447" s="344" t="str">
        <f t="shared" si="182"/>
        <v>N/A</v>
      </c>
      <c r="Q447" s="361" t="str">
        <f t="shared" si="171"/>
        <v>N/A</v>
      </c>
      <c r="R447" s="356" t="str">
        <f>IFERROR( VLOOKUP($D447, 'AM23.Param'!$C$61:$Q$114, COLUMNS('AM23.Param'!$C$60:$K$60), FALSE), "N/A")</f>
        <v>N/A</v>
      </c>
      <c r="S447" s="344" t="str">
        <f t="shared" si="183"/>
        <v>N/A</v>
      </c>
      <c r="T447" s="366">
        <f t="shared" si="172"/>
        <v>0</v>
      </c>
      <c r="U447" s="360" t="str">
        <f>IFERROR( VLOOKUP($D447, 'AM23.Param'!$C$61:$Q$114, COLUMNS('AM23.Param'!$C$60:$L$60), FALSE), "N/A")</f>
        <v>N/A</v>
      </c>
      <c r="V447" s="344" t="str">
        <f t="shared" si="184"/>
        <v>N/A</v>
      </c>
      <c r="W447" s="361" t="str">
        <f t="shared" si="173"/>
        <v>N/A</v>
      </c>
      <c r="X447" s="356" t="str">
        <f>IFERROR( VLOOKUP($D447, 'AM23.Param'!$C$61:$Q$114, COLUMNS('AM23.Param'!$C$60:$M$60), FALSE), "N/A")</f>
        <v>N/A</v>
      </c>
      <c r="Y447" s="344" t="str">
        <f t="shared" si="185"/>
        <v>N/A</v>
      </c>
      <c r="Z447" s="366">
        <f t="shared" si="174"/>
        <v>0</v>
      </c>
      <c r="AA447" s="360" t="str">
        <f>IFERROR( VLOOKUP($D447, 'AM23.Param'!$C$61:$Q$114, COLUMNS('AM23.Param'!$C$60:$N$60), FALSE), "N/A")</f>
        <v>N/A</v>
      </c>
      <c r="AB447" s="344" t="str">
        <f t="shared" si="186"/>
        <v>N/A</v>
      </c>
      <c r="AC447" s="366" t="str">
        <f t="shared" si="175"/>
        <v>N/A</v>
      </c>
      <c r="AD447" s="360" t="str">
        <f>IFERROR( VLOOKUP($D447, 'AM23.Param'!$C$61:$Q$114, COLUMNS('AM23.Param'!$C$60:$O$60), FALSE), "N/A")</f>
        <v>N/A</v>
      </c>
      <c r="AE447" s="344" t="str">
        <f t="shared" si="187"/>
        <v>N/A</v>
      </c>
      <c r="AF447" s="361" t="str">
        <f t="shared" si="176"/>
        <v>N/A</v>
      </c>
      <c r="AG447" s="356" t="str">
        <f>IFERROR( VLOOKUP($D447, 'AM23.Param'!$C$61:$Q$114, COLUMNS('AM23.Param'!$C$60:$P$60), FALSE), "N/A")</f>
        <v>N/A</v>
      </c>
      <c r="AH447" s="344" t="str">
        <f t="shared" si="188"/>
        <v>N/A</v>
      </c>
      <c r="AI447" s="361" t="str">
        <f t="shared" si="177"/>
        <v>N/A</v>
      </c>
    </row>
    <row r="448" spans="1:35" x14ac:dyDescent="0.2">
      <c r="A448" s="241">
        <f t="shared" si="178"/>
        <v>371</v>
      </c>
      <c r="B448" s="345">
        <f>'AM23.Entity Input'!D388</f>
        <v>0</v>
      </c>
      <c r="C448" s="343">
        <f>'AM23.Entity Input'!F388</f>
        <v>0</v>
      </c>
      <c r="D448" s="343">
        <f>'AM23.Entity Input'!G388</f>
        <v>0</v>
      </c>
      <c r="E448" s="343">
        <f>'AM23.Entity Input'!P388</f>
        <v>0</v>
      </c>
      <c r="F448" s="343">
        <f>'AM23.Entity Input'!AD388</f>
        <v>0</v>
      </c>
      <c r="G448" s="343">
        <f>'AM23.Entity Input'!AN388</f>
        <v>0</v>
      </c>
      <c r="H448" s="353" t="str">
        <f>IFERROR( VLOOKUP($D448, 'AM23.Param'!$C$61:$Q$114, COLUMNS('AM23.Param'!$C$60:$G$60), FALSE), "N/A")</f>
        <v>N/A</v>
      </c>
      <c r="I448" s="360" t="str">
        <f>IFERROR( VLOOKUP($D448, 'AM23.Param'!$C$61:$Q$114, COLUMNS('AM23.Param'!$C$60:$H$60), FALSE), "N/A")</f>
        <v>N/A</v>
      </c>
      <c r="J448" s="344" t="str">
        <f t="shared" si="179"/>
        <v>N/A</v>
      </c>
      <c r="K448" s="361" t="str">
        <f t="shared" si="180"/>
        <v>N/A</v>
      </c>
      <c r="L448" s="356" t="str">
        <f>IFERROR( VLOOKUP($D448, 'AM23.Param'!$C$61:$Q$114, COLUMNS('AM23.Param'!$C$60:$I$60), FALSE), "N/A")</f>
        <v>N/A</v>
      </c>
      <c r="M448" s="344" t="str">
        <f t="shared" si="181"/>
        <v>N/A</v>
      </c>
      <c r="N448" s="366" t="str">
        <f t="shared" si="170"/>
        <v>N/A</v>
      </c>
      <c r="O448" s="360" t="str">
        <f>IFERROR( VLOOKUP($D448, 'AM23.Param'!$C$61:$Q$114, COLUMNS('AM23.Param'!$C$60:$J$60), FALSE), "N/A")</f>
        <v>N/A</v>
      </c>
      <c r="P448" s="344" t="str">
        <f t="shared" si="182"/>
        <v>N/A</v>
      </c>
      <c r="Q448" s="361" t="str">
        <f t="shared" si="171"/>
        <v>N/A</v>
      </c>
      <c r="R448" s="356" t="str">
        <f>IFERROR( VLOOKUP($D448, 'AM23.Param'!$C$61:$Q$114, COLUMNS('AM23.Param'!$C$60:$K$60), FALSE), "N/A")</f>
        <v>N/A</v>
      </c>
      <c r="S448" s="344" t="str">
        <f t="shared" si="183"/>
        <v>N/A</v>
      </c>
      <c r="T448" s="366">
        <f t="shared" si="172"/>
        <v>0</v>
      </c>
      <c r="U448" s="360" t="str">
        <f>IFERROR( VLOOKUP($D448, 'AM23.Param'!$C$61:$Q$114, COLUMNS('AM23.Param'!$C$60:$L$60), FALSE), "N/A")</f>
        <v>N/A</v>
      </c>
      <c r="V448" s="344" t="str">
        <f t="shared" si="184"/>
        <v>N/A</v>
      </c>
      <c r="W448" s="361" t="str">
        <f t="shared" si="173"/>
        <v>N/A</v>
      </c>
      <c r="X448" s="356" t="str">
        <f>IFERROR( VLOOKUP($D448, 'AM23.Param'!$C$61:$Q$114, COLUMNS('AM23.Param'!$C$60:$M$60), FALSE), "N/A")</f>
        <v>N/A</v>
      </c>
      <c r="Y448" s="344" t="str">
        <f t="shared" si="185"/>
        <v>N/A</v>
      </c>
      <c r="Z448" s="366">
        <f t="shared" si="174"/>
        <v>0</v>
      </c>
      <c r="AA448" s="360" t="str">
        <f>IFERROR( VLOOKUP($D448, 'AM23.Param'!$C$61:$Q$114, COLUMNS('AM23.Param'!$C$60:$N$60), FALSE), "N/A")</f>
        <v>N/A</v>
      </c>
      <c r="AB448" s="344" t="str">
        <f t="shared" si="186"/>
        <v>N/A</v>
      </c>
      <c r="AC448" s="366" t="str">
        <f t="shared" si="175"/>
        <v>N/A</v>
      </c>
      <c r="AD448" s="360" t="str">
        <f>IFERROR( VLOOKUP($D448, 'AM23.Param'!$C$61:$Q$114, COLUMNS('AM23.Param'!$C$60:$O$60), FALSE), "N/A")</f>
        <v>N/A</v>
      </c>
      <c r="AE448" s="344" t="str">
        <f t="shared" si="187"/>
        <v>N/A</v>
      </c>
      <c r="AF448" s="361" t="str">
        <f t="shared" si="176"/>
        <v>N/A</v>
      </c>
      <c r="AG448" s="356" t="str">
        <f>IFERROR( VLOOKUP($D448, 'AM23.Param'!$C$61:$Q$114, COLUMNS('AM23.Param'!$C$60:$P$60), FALSE), "N/A")</f>
        <v>N/A</v>
      </c>
      <c r="AH448" s="344" t="str">
        <f t="shared" si="188"/>
        <v>N/A</v>
      </c>
      <c r="AI448" s="361" t="str">
        <f t="shared" si="177"/>
        <v>N/A</v>
      </c>
    </row>
    <row r="449" spans="1:35" x14ac:dyDescent="0.2">
      <c r="A449" s="241">
        <f t="shared" si="178"/>
        <v>372</v>
      </c>
      <c r="B449" s="345">
        <f>'AM23.Entity Input'!D389</f>
        <v>0</v>
      </c>
      <c r="C449" s="343">
        <f>'AM23.Entity Input'!F389</f>
        <v>0</v>
      </c>
      <c r="D449" s="343">
        <f>'AM23.Entity Input'!G389</f>
        <v>0</v>
      </c>
      <c r="E449" s="343">
        <f>'AM23.Entity Input'!P389</f>
        <v>0</v>
      </c>
      <c r="F449" s="343">
        <f>'AM23.Entity Input'!AD389</f>
        <v>0</v>
      </c>
      <c r="G449" s="343">
        <f>'AM23.Entity Input'!AN389</f>
        <v>0</v>
      </c>
      <c r="H449" s="353" t="str">
        <f>IFERROR( VLOOKUP($D449, 'AM23.Param'!$C$61:$Q$114, COLUMNS('AM23.Param'!$C$60:$G$60), FALSE), "N/A")</f>
        <v>N/A</v>
      </c>
      <c r="I449" s="360" t="str">
        <f>IFERROR( VLOOKUP($D449, 'AM23.Param'!$C$61:$Q$114, COLUMNS('AM23.Param'!$C$60:$H$60), FALSE), "N/A")</f>
        <v>N/A</v>
      </c>
      <c r="J449" s="344" t="str">
        <f t="shared" si="179"/>
        <v>N/A</v>
      </c>
      <c r="K449" s="361" t="str">
        <f t="shared" si="180"/>
        <v>N/A</v>
      </c>
      <c r="L449" s="356" t="str">
        <f>IFERROR( VLOOKUP($D449, 'AM23.Param'!$C$61:$Q$114, COLUMNS('AM23.Param'!$C$60:$I$60), FALSE), "N/A")</f>
        <v>N/A</v>
      </c>
      <c r="M449" s="344" t="str">
        <f t="shared" si="181"/>
        <v>N/A</v>
      </c>
      <c r="N449" s="366" t="str">
        <f t="shared" si="170"/>
        <v>N/A</v>
      </c>
      <c r="O449" s="360" t="str">
        <f>IFERROR( VLOOKUP($D449, 'AM23.Param'!$C$61:$Q$114, COLUMNS('AM23.Param'!$C$60:$J$60), FALSE), "N/A")</f>
        <v>N/A</v>
      </c>
      <c r="P449" s="344" t="str">
        <f t="shared" si="182"/>
        <v>N/A</v>
      </c>
      <c r="Q449" s="361" t="str">
        <f t="shared" si="171"/>
        <v>N/A</v>
      </c>
      <c r="R449" s="356" t="str">
        <f>IFERROR( VLOOKUP($D449, 'AM23.Param'!$C$61:$Q$114, COLUMNS('AM23.Param'!$C$60:$K$60), FALSE), "N/A")</f>
        <v>N/A</v>
      </c>
      <c r="S449" s="344" t="str">
        <f t="shared" si="183"/>
        <v>N/A</v>
      </c>
      <c r="T449" s="366">
        <f t="shared" si="172"/>
        <v>0</v>
      </c>
      <c r="U449" s="360" t="str">
        <f>IFERROR( VLOOKUP($D449, 'AM23.Param'!$C$61:$Q$114, COLUMNS('AM23.Param'!$C$60:$L$60), FALSE), "N/A")</f>
        <v>N/A</v>
      </c>
      <c r="V449" s="344" t="str">
        <f t="shared" si="184"/>
        <v>N/A</v>
      </c>
      <c r="W449" s="361" t="str">
        <f t="shared" si="173"/>
        <v>N/A</v>
      </c>
      <c r="X449" s="356" t="str">
        <f>IFERROR( VLOOKUP($D449, 'AM23.Param'!$C$61:$Q$114, COLUMNS('AM23.Param'!$C$60:$M$60), FALSE), "N/A")</f>
        <v>N/A</v>
      </c>
      <c r="Y449" s="344" t="str">
        <f t="shared" si="185"/>
        <v>N/A</v>
      </c>
      <c r="Z449" s="366">
        <f t="shared" si="174"/>
        <v>0</v>
      </c>
      <c r="AA449" s="360" t="str">
        <f>IFERROR( VLOOKUP($D449, 'AM23.Param'!$C$61:$Q$114, COLUMNS('AM23.Param'!$C$60:$N$60), FALSE), "N/A")</f>
        <v>N/A</v>
      </c>
      <c r="AB449" s="344" t="str">
        <f t="shared" si="186"/>
        <v>N/A</v>
      </c>
      <c r="AC449" s="366" t="str">
        <f t="shared" si="175"/>
        <v>N/A</v>
      </c>
      <c r="AD449" s="360" t="str">
        <f>IFERROR( VLOOKUP($D449, 'AM23.Param'!$C$61:$Q$114, COLUMNS('AM23.Param'!$C$60:$O$60), FALSE), "N/A")</f>
        <v>N/A</v>
      </c>
      <c r="AE449" s="344" t="str">
        <f t="shared" si="187"/>
        <v>N/A</v>
      </c>
      <c r="AF449" s="361" t="str">
        <f t="shared" si="176"/>
        <v>N/A</v>
      </c>
      <c r="AG449" s="356" t="str">
        <f>IFERROR( VLOOKUP($D449, 'AM23.Param'!$C$61:$Q$114, COLUMNS('AM23.Param'!$C$60:$P$60), FALSE), "N/A")</f>
        <v>N/A</v>
      </c>
      <c r="AH449" s="344" t="str">
        <f t="shared" si="188"/>
        <v>N/A</v>
      </c>
      <c r="AI449" s="361" t="str">
        <f t="shared" si="177"/>
        <v>N/A</v>
      </c>
    </row>
    <row r="450" spans="1:35" x14ac:dyDescent="0.2">
      <c r="A450" s="241">
        <f t="shared" si="178"/>
        <v>373</v>
      </c>
      <c r="B450" s="345">
        <f>'AM23.Entity Input'!D390</f>
        <v>0</v>
      </c>
      <c r="C450" s="343">
        <f>'AM23.Entity Input'!F390</f>
        <v>0</v>
      </c>
      <c r="D450" s="343">
        <f>'AM23.Entity Input'!G390</f>
        <v>0</v>
      </c>
      <c r="E450" s="343">
        <f>'AM23.Entity Input'!P390</f>
        <v>0</v>
      </c>
      <c r="F450" s="343">
        <f>'AM23.Entity Input'!AD390</f>
        <v>0</v>
      </c>
      <c r="G450" s="343">
        <f>'AM23.Entity Input'!AN390</f>
        <v>0</v>
      </c>
      <c r="H450" s="353" t="str">
        <f>IFERROR( VLOOKUP($D450, 'AM23.Param'!$C$61:$Q$114, COLUMNS('AM23.Param'!$C$60:$G$60), FALSE), "N/A")</f>
        <v>N/A</v>
      </c>
      <c r="I450" s="360" t="str">
        <f>IFERROR( VLOOKUP($D450, 'AM23.Param'!$C$61:$Q$114, COLUMNS('AM23.Param'!$C$60:$H$60), FALSE), "N/A")</f>
        <v>N/A</v>
      </c>
      <c r="J450" s="344" t="str">
        <f t="shared" si="179"/>
        <v>N/A</v>
      </c>
      <c r="K450" s="361" t="str">
        <f t="shared" si="180"/>
        <v>N/A</v>
      </c>
      <c r="L450" s="356" t="str">
        <f>IFERROR( VLOOKUP($D450, 'AM23.Param'!$C$61:$Q$114, COLUMNS('AM23.Param'!$C$60:$I$60), FALSE), "N/A")</f>
        <v>N/A</v>
      </c>
      <c r="M450" s="344" t="str">
        <f t="shared" si="181"/>
        <v>N/A</v>
      </c>
      <c r="N450" s="366" t="str">
        <f t="shared" si="170"/>
        <v>N/A</v>
      </c>
      <c r="O450" s="360" t="str">
        <f>IFERROR( VLOOKUP($D450, 'AM23.Param'!$C$61:$Q$114, COLUMNS('AM23.Param'!$C$60:$J$60), FALSE), "N/A")</f>
        <v>N/A</v>
      </c>
      <c r="P450" s="344" t="str">
        <f t="shared" si="182"/>
        <v>N/A</v>
      </c>
      <c r="Q450" s="361" t="str">
        <f t="shared" si="171"/>
        <v>N/A</v>
      </c>
      <c r="R450" s="356" t="str">
        <f>IFERROR( VLOOKUP($D450, 'AM23.Param'!$C$61:$Q$114, COLUMNS('AM23.Param'!$C$60:$K$60), FALSE), "N/A")</f>
        <v>N/A</v>
      </c>
      <c r="S450" s="344" t="str">
        <f t="shared" si="183"/>
        <v>N/A</v>
      </c>
      <c r="T450" s="366">
        <f t="shared" si="172"/>
        <v>0</v>
      </c>
      <c r="U450" s="360" t="str">
        <f>IFERROR( VLOOKUP($D450, 'AM23.Param'!$C$61:$Q$114, COLUMNS('AM23.Param'!$C$60:$L$60), FALSE), "N/A")</f>
        <v>N/A</v>
      </c>
      <c r="V450" s="344" t="str">
        <f t="shared" si="184"/>
        <v>N/A</v>
      </c>
      <c r="W450" s="361" t="str">
        <f t="shared" si="173"/>
        <v>N/A</v>
      </c>
      <c r="X450" s="356" t="str">
        <f>IFERROR( VLOOKUP($D450, 'AM23.Param'!$C$61:$Q$114, COLUMNS('AM23.Param'!$C$60:$M$60), FALSE), "N/A")</f>
        <v>N/A</v>
      </c>
      <c r="Y450" s="344" t="str">
        <f t="shared" si="185"/>
        <v>N/A</v>
      </c>
      <c r="Z450" s="366">
        <f t="shared" si="174"/>
        <v>0</v>
      </c>
      <c r="AA450" s="360" t="str">
        <f>IFERROR( VLOOKUP($D450, 'AM23.Param'!$C$61:$Q$114, COLUMNS('AM23.Param'!$C$60:$N$60), FALSE), "N/A")</f>
        <v>N/A</v>
      </c>
      <c r="AB450" s="344" t="str">
        <f t="shared" si="186"/>
        <v>N/A</v>
      </c>
      <c r="AC450" s="366" t="str">
        <f t="shared" si="175"/>
        <v>N/A</v>
      </c>
      <c r="AD450" s="360" t="str">
        <f>IFERROR( VLOOKUP($D450, 'AM23.Param'!$C$61:$Q$114, COLUMNS('AM23.Param'!$C$60:$O$60), FALSE), "N/A")</f>
        <v>N/A</v>
      </c>
      <c r="AE450" s="344" t="str">
        <f t="shared" si="187"/>
        <v>N/A</v>
      </c>
      <c r="AF450" s="361" t="str">
        <f t="shared" si="176"/>
        <v>N/A</v>
      </c>
      <c r="AG450" s="356" t="str">
        <f>IFERROR( VLOOKUP($D450, 'AM23.Param'!$C$61:$Q$114, COLUMNS('AM23.Param'!$C$60:$P$60), FALSE), "N/A")</f>
        <v>N/A</v>
      </c>
      <c r="AH450" s="344" t="str">
        <f t="shared" si="188"/>
        <v>N/A</v>
      </c>
      <c r="AI450" s="361" t="str">
        <f t="shared" si="177"/>
        <v>N/A</v>
      </c>
    </row>
    <row r="451" spans="1:35" x14ac:dyDescent="0.2">
      <c r="A451" s="241">
        <f t="shared" si="178"/>
        <v>374</v>
      </c>
      <c r="B451" s="345">
        <f>'AM23.Entity Input'!D391</f>
        <v>0</v>
      </c>
      <c r="C451" s="343">
        <f>'AM23.Entity Input'!F391</f>
        <v>0</v>
      </c>
      <c r="D451" s="343">
        <f>'AM23.Entity Input'!G391</f>
        <v>0</v>
      </c>
      <c r="E451" s="343">
        <f>'AM23.Entity Input'!P391</f>
        <v>0</v>
      </c>
      <c r="F451" s="343">
        <f>'AM23.Entity Input'!AD391</f>
        <v>0</v>
      </c>
      <c r="G451" s="343">
        <f>'AM23.Entity Input'!AN391</f>
        <v>0</v>
      </c>
      <c r="H451" s="353" t="str">
        <f>IFERROR( VLOOKUP($D451, 'AM23.Param'!$C$61:$Q$114, COLUMNS('AM23.Param'!$C$60:$G$60), FALSE), "N/A")</f>
        <v>N/A</v>
      </c>
      <c r="I451" s="360" t="str">
        <f>IFERROR( VLOOKUP($D451, 'AM23.Param'!$C$61:$Q$114, COLUMNS('AM23.Param'!$C$60:$H$60), FALSE), "N/A")</f>
        <v>N/A</v>
      </c>
      <c r="J451" s="344" t="str">
        <f t="shared" si="179"/>
        <v>N/A</v>
      </c>
      <c r="K451" s="361" t="str">
        <f t="shared" si="180"/>
        <v>N/A</v>
      </c>
      <c r="L451" s="356" t="str">
        <f>IFERROR( VLOOKUP($D451, 'AM23.Param'!$C$61:$Q$114, COLUMNS('AM23.Param'!$C$60:$I$60), FALSE), "N/A")</f>
        <v>N/A</v>
      </c>
      <c r="M451" s="344" t="str">
        <f t="shared" si="181"/>
        <v>N/A</v>
      </c>
      <c r="N451" s="366" t="str">
        <f t="shared" si="170"/>
        <v>N/A</v>
      </c>
      <c r="O451" s="360" t="str">
        <f>IFERROR( VLOOKUP($D451, 'AM23.Param'!$C$61:$Q$114, COLUMNS('AM23.Param'!$C$60:$J$60), FALSE), "N/A")</f>
        <v>N/A</v>
      </c>
      <c r="P451" s="344" t="str">
        <f t="shared" si="182"/>
        <v>N/A</v>
      </c>
      <c r="Q451" s="361" t="str">
        <f t="shared" si="171"/>
        <v>N/A</v>
      </c>
      <c r="R451" s="356" t="str">
        <f>IFERROR( VLOOKUP($D451, 'AM23.Param'!$C$61:$Q$114, COLUMNS('AM23.Param'!$C$60:$K$60), FALSE), "N/A")</f>
        <v>N/A</v>
      </c>
      <c r="S451" s="344" t="str">
        <f t="shared" si="183"/>
        <v>N/A</v>
      </c>
      <c r="T451" s="366">
        <f t="shared" si="172"/>
        <v>0</v>
      </c>
      <c r="U451" s="360" t="str">
        <f>IFERROR( VLOOKUP($D451, 'AM23.Param'!$C$61:$Q$114, COLUMNS('AM23.Param'!$C$60:$L$60), FALSE), "N/A")</f>
        <v>N/A</v>
      </c>
      <c r="V451" s="344" t="str">
        <f t="shared" si="184"/>
        <v>N/A</v>
      </c>
      <c r="W451" s="361" t="str">
        <f t="shared" si="173"/>
        <v>N/A</v>
      </c>
      <c r="X451" s="356" t="str">
        <f>IFERROR( VLOOKUP($D451, 'AM23.Param'!$C$61:$Q$114, COLUMNS('AM23.Param'!$C$60:$M$60), FALSE), "N/A")</f>
        <v>N/A</v>
      </c>
      <c r="Y451" s="344" t="str">
        <f t="shared" si="185"/>
        <v>N/A</v>
      </c>
      <c r="Z451" s="366">
        <f t="shared" si="174"/>
        <v>0</v>
      </c>
      <c r="AA451" s="360" t="str">
        <f>IFERROR( VLOOKUP($D451, 'AM23.Param'!$C$61:$Q$114, COLUMNS('AM23.Param'!$C$60:$N$60), FALSE), "N/A")</f>
        <v>N/A</v>
      </c>
      <c r="AB451" s="344" t="str">
        <f t="shared" si="186"/>
        <v>N/A</v>
      </c>
      <c r="AC451" s="366" t="str">
        <f t="shared" si="175"/>
        <v>N/A</v>
      </c>
      <c r="AD451" s="360" t="str">
        <f>IFERROR( VLOOKUP($D451, 'AM23.Param'!$C$61:$Q$114, COLUMNS('AM23.Param'!$C$60:$O$60), FALSE), "N/A")</f>
        <v>N/A</v>
      </c>
      <c r="AE451" s="344" t="str">
        <f t="shared" si="187"/>
        <v>N/A</v>
      </c>
      <c r="AF451" s="361" t="str">
        <f t="shared" si="176"/>
        <v>N/A</v>
      </c>
      <c r="AG451" s="356" t="str">
        <f>IFERROR( VLOOKUP($D451, 'AM23.Param'!$C$61:$Q$114, COLUMNS('AM23.Param'!$C$60:$P$60), FALSE), "N/A")</f>
        <v>N/A</v>
      </c>
      <c r="AH451" s="344" t="str">
        <f t="shared" si="188"/>
        <v>N/A</v>
      </c>
      <c r="AI451" s="361" t="str">
        <f t="shared" si="177"/>
        <v>N/A</v>
      </c>
    </row>
    <row r="452" spans="1:35" x14ac:dyDescent="0.2">
      <c r="A452" s="241">
        <f t="shared" si="178"/>
        <v>375</v>
      </c>
      <c r="B452" s="345">
        <f>'AM23.Entity Input'!D392</f>
        <v>0</v>
      </c>
      <c r="C452" s="343">
        <f>'AM23.Entity Input'!F392</f>
        <v>0</v>
      </c>
      <c r="D452" s="343">
        <f>'AM23.Entity Input'!G392</f>
        <v>0</v>
      </c>
      <c r="E452" s="343">
        <f>'AM23.Entity Input'!P392</f>
        <v>0</v>
      </c>
      <c r="F452" s="343">
        <f>'AM23.Entity Input'!AD392</f>
        <v>0</v>
      </c>
      <c r="G452" s="343">
        <f>'AM23.Entity Input'!AN392</f>
        <v>0</v>
      </c>
      <c r="H452" s="353" t="str">
        <f>IFERROR( VLOOKUP($D452, 'AM23.Param'!$C$61:$Q$114, COLUMNS('AM23.Param'!$C$60:$G$60), FALSE), "N/A")</f>
        <v>N/A</v>
      </c>
      <c r="I452" s="360" t="str">
        <f>IFERROR( VLOOKUP($D452, 'AM23.Param'!$C$61:$Q$114, COLUMNS('AM23.Param'!$C$60:$H$60), FALSE), "N/A")</f>
        <v>N/A</v>
      </c>
      <c r="J452" s="344" t="str">
        <f t="shared" si="179"/>
        <v>N/A</v>
      </c>
      <c r="K452" s="361" t="str">
        <f t="shared" si="180"/>
        <v>N/A</v>
      </c>
      <c r="L452" s="356" t="str">
        <f>IFERROR( VLOOKUP($D452, 'AM23.Param'!$C$61:$Q$114, COLUMNS('AM23.Param'!$C$60:$I$60), FALSE), "N/A")</f>
        <v>N/A</v>
      </c>
      <c r="M452" s="344" t="str">
        <f t="shared" si="181"/>
        <v>N/A</v>
      </c>
      <c r="N452" s="366" t="str">
        <f t="shared" si="170"/>
        <v>N/A</v>
      </c>
      <c r="O452" s="360" t="str">
        <f>IFERROR( VLOOKUP($D452, 'AM23.Param'!$C$61:$Q$114, COLUMNS('AM23.Param'!$C$60:$J$60), FALSE), "N/A")</f>
        <v>N/A</v>
      </c>
      <c r="P452" s="344" t="str">
        <f t="shared" si="182"/>
        <v>N/A</v>
      </c>
      <c r="Q452" s="361" t="str">
        <f t="shared" si="171"/>
        <v>N/A</v>
      </c>
      <c r="R452" s="356" t="str">
        <f>IFERROR( VLOOKUP($D452, 'AM23.Param'!$C$61:$Q$114, COLUMNS('AM23.Param'!$C$60:$K$60), FALSE), "N/A")</f>
        <v>N/A</v>
      </c>
      <c r="S452" s="344" t="str">
        <f t="shared" si="183"/>
        <v>N/A</v>
      </c>
      <c r="T452" s="366">
        <f t="shared" si="172"/>
        <v>0</v>
      </c>
      <c r="U452" s="360" t="str">
        <f>IFERROR( VLOOKUP($D452, 'AM23.Param'!$C$61:$Q$114, COLUMNS('AM23.Param'!$C$60:$L$60), FALSE), "N/A")</f>
        <v>N/A</v>
      </c>
      <c r="V452" s="344" t="str">
        <f t="shared" si="184"/>
        <v>N/A</v>
      </c>
      <c r="W452" s="361" t="str">
        <f t="shared" si="173"/>
        <v>N/A</v>
      </c>
      <c r="X452" s="356" t="str">
        <f>IFERROR( VLOOKUP($D452, 'AM23.Param'!$C$61:$Q$114, COLUMNS('AM23.Param'!$C$60:$M$60), FALSE), "N/A")</f>
        <v>N/A</v>
      </c>
      <c r="Y452" s="344" t="str">
        <f t="shared" si="185"/>
        <v>N/A</v>
      </c>
      <c r="Z452" s="366">
        <f t="shared" si="174"/>
        <v>0</v>
      </c>
      <c r="AA452" s="360" t="str">
        <f>IFERROR( VLOOKUP($D452, 'AM23.Param'!$C$61:$Q$114, COLUMNS('AM23.Param'!$C$60:$N$60), FALSE), "N/A")</f>
        <v>N/A</v>
      </c>
      <c r="AB452" s="344" t="str">
        <f t="shared" si="186"/>
        <v>N/A</v>
      </c>
      <c r="AC452" s="366" t="str">
        <f t="shared" si="175"/>
        <v>N/A</v>
      </c>
      <c r="AD452" s="360" t="str">
        <f>IFERROR( VLOOKUP($D452, 'AM23.Param'!$C$61:$Q$114, COLUMNS('AM23.Param'!$C$60:$O$60), FALSE), "N/A")</f>
        <v>N/A</v>
      </c>
      <c r="AE452" s="344" t="str">
        <f t="shared" si="187"/>
        <v>N/A</v>
      </c>
      <c r="AF452" s="361" t="str">
        <f t="shared" si="176"/>
        <v>N/A</v>
      </c>
      <c r="AG452" s="356" t="str">
        <f>IFERROR( VLOOKUP($D452, 'AM23.Param'!$C$61:$Q$114, COLUMNS('AM23.Param'!$C$60:$P$60), FALSE), "N/A")</f>
        <v>N/A</v>
      </c>
      <c r="AH452" s="344" t="str">
        <f t="shared" si="188"/>
        <v>N/A</v>
      </c>
      <c r="AI452" s="361" t="str">
        <f t="shared" si="177"/>
        <v>N/A</v>
      </c>
    </row>
    <row r="453" spans="1:35" x14ac:dyDescent="0.2">
      <c r="A453" s="241">
        <f t="shared" si="178"/>
        <v>376</v>
      </c>
      <c r="B453" s="345">
        <f>'AM23.Entity Input'!D393</f>
        <v>0</v>
      </c>
      <c r="C453" s="343">
        <f>'AM23.Entity Input'!F393</f>
        <v>0</v>
      </c>
      <c r="D453" s="343">
        <f>'AM23.Entity Input'!G393</f>
        <v>0</v>
      </c>
      <c r="E453" s="343">
        <f>'AM23.Entity Input'!P393</f>
        <v>0</v>
      </c>
      <c r="F453" s="343">
        <f>'AM23.Entity Input'!AD393</f>
        <v>0</v>
      </c>
      <c r="G453" s="343">
        <f>'AM23.Entity Input'!AN393</f>
        <v>0</v>
      </c>
      <c r="H453" s="353" t="str">
        <f>IFERROR( VLOOKUP($D453, 'AM23.Param'!$C$61:$Q$114, COLUMNS('AM23.Param'!$C$60:$G$60), FALSE), "N/A")</f>
        <v>N/A</v>
      </c>
      <c r="I453" s="360" t="str">
        <f>IFERROR( VLOOKUP($D453, 'AM23.Param'!$C$61:$Q$114, COLUMNS('AM23.Param'!$C$60:$H$60), FALSE), "N/A")</f>
        <v>N/A</v>
      </c>
      <c r="J453" s="344" t="str">
        <f t="shared" si="179"/>
        <v>N/A</v>
      </c>
      <c r="K453" s="361" t="str">
        <f t="shared" si="180"/>
        <v>N/A</v>
      </c>
      <c r="L453" s="356" t="str">
        <f>IFERROR( VLOOKUP($D453, 'AM23.Param'!$C$61:$Q$114, COLUMNS('AM23.Param'!$C$60:$I$60), FALSE), "N/A")</f>
        <v>N/A</v>
      </c>
      <c r="M453" s="344" t="str">
        <f t="shared" si="181"/>
        <v>N/A</v>
      </c>
      <c r="N453" s="366" t="str">
        <f t="shared" si="170"/>
        <v>N/A</v>
      </c>
      <c r="O453" s="360" t="str">
        <f>IFERROR( VLOOKUP($D453, 'AM23.Param'!$C$61:$Q$114, COLUMNS('AM23.Param'!$C$60:$J$60), FALSE), "N/A")</f>
        <v>N/A</v>
      </c>
      <c r="P453" s="344" t="str">
        <f t="shared" si="182"/>
        <v>N/A</v>
      </c>
      <c r="Q453" s="361" t="str">
        <f t="shared" si="171"/>
        <v>N/A</v>
      </c>
      <c r="R453" s="356" t="str">
        <f>IFERROR( VLOOKUP($D453, 'AM23.Param'!$C$61:$Q$114, COLUMNS('AM23.Param'!$C$60:$K$60), FALSE), "N/A")</f>
        <v>N/A</v>
      </c>
      <c r="S453" s="344" t="str">
        <f t="shared" si="183"/>
        <v>N/A</v>
      </c>
      <c r="T453" s="366">
        <f t="shared" si="172"/>
        <v>0</v>
      </c>
      <c r="U453" s="360" t="str">
        <f>IFERROR( VLOOKUP($D453, 'AM23.Param'!$C$61:$Q$114, COLUMNS('AM23.Param'!$C$60:$L$60), FALSE), "N/A")</f>
        <v>N/A</v>
      </c>
      <c r="V453" s="344" t="str">
        <f t="shared" si="184"/>
        <v>N/A</v>
      </c>
      <c r="W453" s="361" t="str">
        <f t="shared" si="173"/>
        <v>N/A</v>
      </c>
      <c r="X453" s="356" t="str">
        <f>IFERROR( VLOOKUP($D453, 'AM23.Param'!$C$61:$Q$114, COLUMNS('AM23.Param'!$C$60:$M$60), FALSE), "N/A")</f>
        <v>N/A</v>
      </c>
      <c r="Y453" s="344" t="str">
        <f t="shared" si="185"/>
        <v>N/A</v>
      </c>
      <c r="Z453" s="366">
        <f t="shared" si="174"/>
        <v>0</v>
      </c>
      <c r="AA453" s="360" t="str">
        <f>IFERROR( VLOOKUP($D453, 'AM23.Param'!$C$61:$Q$114, COLUMNS('AM23.Param'!$C$60:$N$60), FALSE), "N/A")</f>
        <v>N/A</v>
      </c>
      <c r="AB453" s="344" t="str">
        <f t="shared" si="186"/>
        <v>N/A</v>
      </c>
      <c r="AC453" s="366" t="str">
        <f t="shared" si="175"/>
        <v>N/A</v>
      </c>
      <c r="AD453" s="360" t="str">
        <f>IFERROR( VLOOKUP($D453, 'AM23.Param'!$C$61:$Q$114, COLUMNS('AM23.Param'!$C$60:$O$60), FALSE), "N/A")</f>
        <v>N/A</v>
      </c>
      <c r="AE453" s="344" t="str">
        <f t="shared" si="187"/>
        <v>N/A</v>
      </c>
      <c r="AF453" s="361" t="str">
        <f t="shared" si="176"/>
        <v>N/A</v>
      </c>
      <c r="AG453" s="356" t="str">
        <f>IFERROR( VLOOKUP($D453, 'AM23.Param'!$C$61:$Q$114, COLUMNS('AM23.Param'!$C$60:$P$60), FALSE), "N/A")</f>
        <v>N/A</v>
      </c>
      <c r="AH453" s="344" t="str">
        <f t="shared" si="188"/>
        <v>N/A</v>
      </c>
      <c r="AI453" s="361" t="str">
        <f t="shared" si="177"/>
        <v>N/A</v>
      </c>
    </row>
    <row r="454" spans="1:35" x14ac:dyDescent="0.2">
      <c r="A454" s="241">
        <f t="shared" si="178"/>
        <v>377</v>
      </c>
      <c r="B454" s="345">
        <f>'AM23.Entity Input'!D394</f>
        <v>0</v>
      </c>
      <c r="C454" s="343">
        <f>'AM23.Entity Input'!F394</f>
        <v>0</v>
      </c>
      <c r="D454" s="343">
        <f>'AM23.Entity Input'!G394</f>
        <v>0</v>
      </c>
      <c r="E454" s="343">
        <f>'AM23.Entity Input'!P394</f>
        <v>0</v>
      </c>
      <c r="F454" s="343">
        <f>'AM23.Entity Input'!AD394</f>
        <v>0</v>
      </c>
      <c r="G454" s="343">
        <f>'AM23.Entity Input'!AN394</f>
        <v>0</v>
      </c>
      <c r="H454" s="353" t="str">
        <f>IFERROR( VLOOKUP($D454, 'AM23.Param'!$C$61:$Q$114, COLUMNS('AM23.Param'!$C$60:$G$60), FALSE), "N/A")</f>
        <v>N/A</v>
      </c>
      <c r="I454" s="360" t="str">
        <f>IFERROR( VLOOKUP($D454, 'AM23.Param'!$C$61:$Q$114, COLUMNS('AM23.Param'!$C$60:$H$60), FALSE), "N/A")</f>
        <v>N/A</v>
      </c>
      <c r="J454" s="344" t="str">
        <f t="shared" si="179"/>
        <v>N/A</v>
      </c>
      <c r="K454" s="361" t="str">
        <f t="shared" si="180"/>
        <v>N/A</v>
      </c>
      <c r="L454" s="356" t="str">
        <f>IFERROR( VLOOKUP($D454, 'AM23.Param'!$C$61:$Q$114, COLUMNS('AM23.Param'!$C$60:$I$60), FALSE), "N/A")</f>
        <v>N/A</v>
      </c>
      <c r="M454" s="344" t="str">
        <f t="shared" si="181"/>
        <v>N/A</v>
      </c>
      <c r="N454" s="366" t="str">
        <f t="shared" si="170"/>
        <v>N/A</v>
      </c>
      <c r="O454" s="360" t="str">
        <f>IFERROR( VLOOKUP($D454, 'AM23.Param'!$C$61:$Q$114, COLUMNS('AM23.Param'!$C$60:$J$60), FALSE), "N/A")</f>
        <v>N/A</v>
      </c>
      <c r="P454" s="344" t="str">
        <f t="shared" si="182"/>
        <v>N/A</v>
      </c>
      <c r="Q454" s="361" t="str">
        <f t="shared" si="171"/>
        <v>N/A</v>
      </c>
      <c r="R454" s="356" t="str">
        <f>IFERROR( VLOOKUP($D454, 'AM23.Param'!$C$61:$Q$114, COLUMNS('AM23.Param'!$C$60:$K$60), FALSE), "N/A")</f>
        <v>N/A</v>
      </c>
      <c r="S454" s="344" t="str">
        <f t="shared" si="183"/>
        <v>N/A</v>
      </c>
      <c r="T454" s="366">
        <f t="shared" si="172"/>
        <v>0</v>
      </c>
      <c r="U454" s="360" t="str">
        <f>IFERROR( VLOOKUP($D454, 'AM23.Param'!$C$61:$Q$114, COLUMNS('AM23.Param'!$C$60:$L$60), FALSE), "N/A")</f>
        <v>N/A</v>
      </c>
      <c r="V454" s="344" t="str">
        <f t="shared" si="184"/>
        <v>N/A</v>
      </c>
      <c r="W454" s="361" t="str">
        <f t="shared" si="173"/>
        <v>N/A</v>
      </c>
      <c r="X454" s="356" t="str">
        <f>IFERROR( VLOOKUP($D454, 'AM23.Param'!$C$61:$Q$114, COLUMNS('AM23.Param'!$C$60:$M$60), FALSE), "N/A")</f>
        <v>N/A</v>
      </c>
      <c r="Y454" s="344" t="str">
        <f t="shared" si="185"/>
        <v>N/A</v>
      </c>
      <c r="Z454" s="366">
        <f t="shared" si="174"/>
        <v>0</v>
      </c>
      <c r="AA454" s="360" t="str">
        <f>IFERROR( VLOOKUP($D454, 'AM23.Param'!$C$61:$Q$114, COLUMNS('AM23.Param'!$C$60:$N$60), FALSE), "N/A")</f>
        <v>N/A</v>
      </c>
      <c r="AB454" s="344" t="str">
        <f t="shared" si="186"/>
        <v>N/A</v>
      </c>
      <c r="AC454" s="366" t="str">
        <f t="shared" si="175"/>
        <v>N/A</v>
      </c>
      <c r="AD454" s="360" t="str">
        <f>IFERROR( VLOOKUP($D454, 'AM23.Param'!$C$61:$Q$114, COLUMNS('AM23.Param'!$C$60:$O$60), FALSE), "N/A")</f>
        <v>N/A</v>
      </c>
      <c r="AE454" s="344" t="str">
        <f t="shared" si="187"/>
        <v>N/A</v>
      </c>
      <c r="AF454" s="361" t="str">
        <f t="shared" si="176"/>
        <v>N/A</v>
      </c>
      <c r="AG454" s="356" t="str">
        <f>IFERROR( VLOOKUP($D454, 'AM23.Param'!$C$61:$Q$114, COLUMNS('AM23.Param'!$C$60:$P$60), FALSE), "N/A")</f>
        <v>N/A</v>
      </c>
      <c r="AH454" s="344" t="str">
        <f t="shared" si="188"/>
        <v>N/A</v>
      </c>
      <c r="AI454" s="361" t="str">
        <f t="shared" si="177"/>
        <v>N/A</v>
      </c>
    </row>
    <row r="455" spans="1:35" x14ac:dyDescent="0.2">
      <c r="A455" s="241">
        <f t="shared" si="178"/>
        <v>378</v>
      </c>
      <c r="B455" s="345">
        <f>'AM23.Entity Input'!D395</f>
        <v>0</v>
      </c>
      <c r="C455" s="343">
        <f>'AM23.Entity Input'!F395</f>
        <v>0</v>
      </c>
      <c r="D455" s="343">
        <f>'AM23.Entity Input'!G395</f>
        <v>0</v>
      </c>
      <c r="E455" s="343">
        <f>'AM23.Entity Input'!P395</f>
        <v>0</v>
      </c>
      <c r="F455" s="343">
        <f>'AM23.Entity Input'!AD395</f>
        <v>0</v>
      </c>
      <c r="G455" s="343">
        <f>'AM23.Entity Input'!AN395</f>
        <v>0</v>
      </c>
      <c r="H455" s="353" t="str">
        <f>IFERROR( VLOOKUP($D455, 'AM23.Param'!$C$61:$Q$114, COLUMNS('AM23.Param'!$C$60:$G$60), FALSE), "N/A")</f>
        <v>N/A</v>
      </c>
      <c r="I455" s="360" t="str">
        <f>IFERROR( VLOOKUP($D455, 'AM23.Param'!$C$61:$Q$114, COLUMNS('AM23.Param'!$C$60:$H$60), FALSE), "N/A")</f>
        <v>N/A</v>
      </c>
      <c r="J455" s="344" t="str">
        <f t="shared" si="179"/>
        <v>N/A</v>
      </c>
      <c r="K455" s="361" t="str">
        <f t="shared" si="180"/>
        <v>N/A</v>
      </c>
      <c r="L455" s="356" t="str">
        <f>IFERROR( VLOOKUP($D455, 'AM23.Param'!$C$61:$Q$114, COLUMNS('AM23.Param'!$C$60:$I$60), FALSE), "N/A")</f>
        <v>N/A</v>
      </c>
      <c r="M455" s="344" t="str">
        <f t="shared" si="181"/>
        <v>N/A</v>
      </c>
      <c r="N455" s="366" t="str">
        <f t="shared" si="170"/>
        <v>N/A</v>
      </c>
      <c r="O455" s="360" t="str">
        <f>IFERROR( VLOOKUP($D455, 'AM23.Param'!$C$61:$Q$114, COLUMNS('AM23.Param'!$C$60:$J$60), FALSE), "N/A")</f>
        <v>N/A</v>
      </c>
      <c r="P455" s="344" t="str">
        <f t="shared" si="182"/>
        <v>N/A</v>
      </c>
      <c r="Q455" s="361" t="str">
        <f t="shared" si="171"/>
        <v>N/A</v>
      </c>
      <c r="R455" s="356" t="str">
        <f>IFERROR( VLOOKUP($D455, 'AM23.Param'!$C$61:$Q$114, COLUMNS('AM23.Param'!$C$60:$K$60), FALSE), "N/A")</f>
        <v>N/A</v>
      </c>
      <c r="S455" s="344" t="str">
        <f t="shared" si="183"/>
        <v>N/A</v>
      </c>
      <c r="T455" s="366">
        <f t="shared" si="172"/>
        <v>0</v>
      </c>
      <c r="U455" s="360" t="str">
        <f>IFERROR( VLOOKUP($D455, 'AM23.Param'!$C$61:$Q$114, COLUMNS('AM23.Param'!$C$60:$L$60), FALSE), "N/A")</f>
        <v>N/A</v>
      </c>
      <c r="V455" s="344" t="str">
        <f t="shared" si="184"/>
        <v>N/A</v>
      </c>
      <c r="W455" s="361" t="str">
        <f t="shared" si="173"/>
        <v>N/A</v>
      </c>
      <c r="X455" s="356" t="str">
        <f>IFERROR( VLOOKUP($D455, 'AM23.Param'!$C$61:$Q$114, COLUMNS('AM23.Param'!$C$60:$M$60), FALSE), "N/A")</f>
        <v>N/A</v>
      </c>
      <c r="Y455" s="344" t="str">
        <f t="shared" si="185"/>
        <v>N/A</v>
      </c>
      <c r="Z455" s="366">
        <f t="shared" si="174"/>
        <v>0</v>
      </c>
      <c r="AA455" s="360" t="str">
        <f>IFERROR( VLOOKUP($D455, 'AM23.Param'!$C$61:$Q$114, COLUMNS('AM23.Param'!$C$60:$N$60), FALSE), "N/A")</f>
        <v>N/A</v>
      </c>
      <c r="AB455" s="344" t="str">
        <f t="shared" si="186"/>
        <v>N/A</v>
      </c>
      <c r="AC455" s="366" t="str">
        <f t="shared" si="175"/>
        <v>N/A</v>
      </c>
      <c r="AD455" s="360" t="str">
        <f>IFERROR( VLOOKUP($D455, 'AM23.Param'!$C$61:$Q$114, COLUMNS('AM23.Param'!$C$60:$O$60), FALSE), "N/A")</f>
        <v>N/A</v>
      </c>
      <c r="AE455" s="344" t="str">
        <f t="shared" si="187"/>
        <v>N/A</v>
      </c>
      <c r="AF455" s="361" t="str">
        <f t="shared" si="176"/>
        <v>N/A</v>
      </c>
      <c r="AG455" s="356" t="str">
        <f>IFERROR( VLOOKUP($D455, 'AM23.Param'!$C$61:$Q$114, COLUMNS('AM23.Param'!$C$60:$P$60), FALSE), "N/A")</f>
        <v>N/A</v>
      </c>
      <c r="AH455" s="344" t="str">
        <f t="shared" si="188"/>
        <v>N/A</v>
      </c>
      <c r="AI455" s="361" t="str">
        <f t="shared" si="177"/>
        <v>N/A</v>
      </c>
    </row>
    <row r="456" spans="1:35" x14ac:dyDescent="0.2">
      <c r="A456" s="241">
        <f t="shared" si="178"/>
        <v>379</v>
      </c>
      <c r="B456" s="345">
        <f>'AM23.Entity Input'!D396</f>
        <v>0</v>
      </c>
      <c r="C456" s="343">
        <f>'AM23.Entity Input'!F396</f>
        <v>0</v>
      </c>
      <c r="D456" s="343">
        <f>'AM23.Entity Input'!G396</f>
        <v>0</v>
      </c>
      <c r="E456" s="343">
        <f>'AM23.Entity Input'!P396</f>
        <v>0</v>
      </c>
      <c r="F456" s="343">
        <f>'AM23.Entity Input'!AD396</f>
        <v>0</v>
      </c>
      <c r="G456" s="343">
        <f>'AM23.Entity Input'!AN396</f>
        <v>0</v>
      </c>
      <c r="H456" s="353" t="str">
        <f>IFERROR( VLOOKUP($D456, 'AM23.Param'!$C$61:$Q$114, COLUMNS('AM23.Param'!$C$60:$G$60), FALSE), "N/A")</f>
        <v>N/A</v>
      </c>
      <c r="I456" s="360" t="str">
        <f>IFERROR( VLOOKUP($D456, 'AM23.Param'!$C$61:$Q$114, COLUMNS('AM23.Param'!$C$60:$H$60), FALSE), "N/A")</f>
        <v>N/A</v>
      </c>
      <c r="J456" s="344" t="str">
        <f t="shared" si="179"/>
        <v>N/A</v>
      </c>
      <c r="K456" s="361" t="str">
        <f t="shared" si="180"/>
        <v>N/A</v>
      </c>
      <c r="L456" s="356" t="str">
        <f>IFERROR( VLOOKUP($D456, 'AM23.Param'!$C$61:$Q$114, COLUMNS('AM23.Param'!$C$60:$I$60), FALSE), "N/A")</f>
        <v>N/A</v>
      </c>
      <c r="M456" s="344" t="str">
        <f t="shared" si="181"/>
        <v>N/A</v>
      </c>
      <c r="N456" s="366" t="str">
        <f t="shared" si="170"/>
        <v>N/A</v>
      </c>
      <c r="O456" s="360" t="str">
        <f>IFERROR( VLOOKUP($D456, 'AM23.Param'!$C$61:$Q$114, COLUMNS('AM23.Param'!$C$60:$J$60), FALSE), "N/A")</f>
        <v>N/A</v>
      </c>
      <c r="P456" s="344" t="str">
        <f t="shared" si="182"/>
        <v>N/A</v>
      </c>
      <c r="Q456" s="361" t="str">
        <f t="shared" si="171"/>
        <v>N/A</v>
      </c>
      <c r="R456" s="356" t="str">
        <f>IFERROR( VLOOKUP($D456, 'AM23.Param'!$C$61:$Q$114, COLUMNS('AM23.Param'!$C$60:$K$60), FALSE), "N/A")</f>
        <v>N/A</v>
      </c>
      <c r="S456" s="344" t="str">
        <f t="shared" si="183"/>
        <v>N/A</v>
      </c>
      <c r="T456" s="366">
        <f t="shared" si="172"/>
        <v>0</v>
      </c>
      <c r="U456" s="360" t="str">
        <f>IFERROR( VLOOKUP($D456, 'AM23.Param'!$C$61:$Q$114, COLUMNS('AM23.Param'!$C$60:$L$60), FALSE), "N/A")</f>
        <v>N/A</v>
      </c>
      <c r="V456" s="344" t="str">
        <f t="shared" si="184"/>
        <v>N/A</v>
      </c>
      <c r="W456" s="361" t="str">
        <f t="shared" si="173"/>
        <v>N/A</v>
      </c>
      <c r="X456" s="356" t="str">
        <f>IFERROR( VLOOKUP($D456, 'AM23.Param'!$C$61:$Q$114, COLUMNS('AM23.Param'!$C$60:$M$60), FALSE), "N/A")</f>
        <v>N/A</v>
      </c>
      <c r="Y456" s="344" t="str">
        <f t="shared" si="185"/>
        <v>N/A</v>
      </c>
      <c r="Z456" s="366">
        <f t="shared" si="174"/>
        <v>0</v>
      </c>
      <c r="AA456" s="360" t="str">
        <f>IFERROR( VLOOKUP($D456, 'AM23.Param'!$C$61:$Q$114, COLUMNS('AM23.Param'!$C$60:$N$60), FALSE), "N/A")</f>
        <v>N/A</v>
      </c>
      <c r="AB456" s="344" t="str">
        <f t="shared" si="186"/>
        <v>N/A</v>
      </c>
      <c r="AC456" s="366" t="str">
        <f t="shared" si="175"/>
        <v>N/A</v>
      </c>
      <c r="AD456" s="360" t="str">
        <f>IFERROR( VLOOKUP($D456, 'AM23.Param'!$C$61:$Q$114, COLUMNS('AM23.Param'!$C$60:$O$60), FALSE), "N/A")</f>
        <v>N/A</v>
      </c>
      <c r="AE456" s="344" t="str">
        <f t="shared" si="187"/>
        <v>N/A</v>
      </c>
      <c r="AF456" s="361" t="str">
        <f t="shared" si="176"/>
        <v>N/A</v>
      </c>
      <c r="AG456" s="356" t="str">
        <f>IFERROR( VLOOKUP($D456, 'AM23.Param'!$C$61:$Q$114, COLUMNS('AM23.Param'!$C$60:$P$60), FALSE), "N/A")</f>
        <v>N/A</v>
      </c>
      <c r="AH456" s="344" t="str">
        <f t="shared" si="188"/>
        <v>N/A</v>
      </c>
      <c r="AI456" s="361" t="str">
        <f t="shared" si="177"/>
        <v>N/A</v>
      </c>
    </row>
    <row r="457" spans="1:35" x14ac:dyDescent="0.2">
      <c r="A457" s="241">
        <f t="shared" si="178"/>
        <v>380</v>
      </c>
      <c r="B457" s="345">
        <f>'AM23.Entity Input'!D397</f>
        <v>0</v>
      </c>
      <c r="C457" s="343">
        <f>'AM23.Entity Input'!F397</f>
        <v>0</v>
      </c>
      <c r="D457" s="343">
        <f>'AM23.Entity Input'!G397</f>
        <v>0</v>
      </c>
      <c r="E457" s="343">
        <f>'AM23.Entity Input'!P397</f>
        <v>0</v>
      </c>
      <c r="F457" s="343">
        <f>'AM23.Entity Input'!AD397</f>
        <v>0</v>
      </c>
      <c r="G457" s="343">
        <f>'AM23.Entity Input'!AN397</f>
        <v>0</v>
      </c>
      <c r="H457" s="353" t="str">
        <f>IFERROR( VLOOKUP($D457, 'AM23.Param'!$C$61:$Q$114, COLUMNS('AM23.Param'!$C$60:$G$60), FALSE), "N/A")</f>
        <v>N/A</v>
      </c>
      <c r="I457" s="360" t="str">
        <f>IFERROR( VLOOKUP($D457, 'AM23.Param'!$C$61:$Q$114, COLUMNS('AM23.Param'!$C$60:$H$60), FALSE), "N/A")</f>
        <v>N/A</v>
      </c>
      <c r="J457" s="344" t="str">
        <f t="shared" si="179"/>
        <v>N/A</v>
      </c>
      <c r="K457" s="361" t="str">
        <f t="shared" si="180"/>
        <v>N/A</v>
      </c>
      <c r="L457" s="356" t="str">
        <f>IFERROR( VLOOKUP($D457, 'AM23.Param'!$C$61:$Q$114, COLUMNS('AM23.Param'!$C$60:$I$60), FALSE), "N/A")</f>
        <v>N/A</v>
      </c>
      <c r="M457" s="344" t="str">
        <f t="shared" si="181"/>
        <v>N/A</v>
      </c>
      <c r="N457" s="366" t="str">
        <f t="shared" si="170"/>
        <v>N/A</v>
      </c>
      <c r="O457" s="360" t="str">
        <f>IFERROR( VLOOKUP($D457, 'AM23.Param'!$C$61:$Q$114, COLUMNS('AM23.Param'!$C$60:$J$60), FALSE), "N/A")</f>
        <v>N/A</v>
      </c>
      <c r="P457" s="344" t="str">
        <f t="shared" si="182"/>
        <v>N/A</v>
      </c>
      <c r="Q457" s="361" t="str">
        <f t="shared" si="171"/>
        <v>N/A</v>
      </c>
      <c r="R457" s="356" t="str">
        <f>IFERROR( VLOOKUP($D457, 'AM23.Param'!$C$61:$Q$114, COLUMNS('AM23.Param'!$C$60:$K$60), FALSE), "N/A")</f>
        <v>N/A</v>
      </c>
      <c r="S457" s="344" t="str">
        <f t="shared" si="183"/>
        <v>N/A</v>
      </c>
      <c r="T457" s="366">
        <f t="shared" si="172"/>
        <v>0</v>
      </c>
      <c r="U457" s="360" t="str">
        <f>IFERROR( VLOOKUP($D457, 'AM23.Param'!$C$61:$Q$114, COLUMNS('AM23.Param'!$C$60:$L$60), FALSE), "N/A")</f>
        <v>N/A</v>
      </c>
      <c r="V457" s="344" t="str">
        <f t="shared" si="184"/>
        <v>N/A</v>
      </c>
      <c r="W457" s="361" t="str">
        <f t="shared" si="173"/>
        <v>N/A</v>
      </c>
      <c r="X457" s="356" t="str">
        <f>IFERROR( VLOOKUP($D457, 'AM23.Param'!$C$61:$Q$114, COLUMNS('AM23.Param'!$C$60:$M$60), FALSE), "N/A")</f>
        <v>N/A</v>
      </c>
      <c r="Y457" s="344" t="str">
        <f t="shared" si="185"/>
        <v>N/A</v>
      </c>
      <c r="Z457" s="366">
        <f t="shared" si="174"/>
        <v>0</v>
      </c>
      <c r="AA457" s="360" t="str">
        <f>IFERROR( VLOOKUP($D457, 'AM23.Param'!$C$61:$Q$114, COLUMNS('AM23.Param'!$C$60:$N$60), FALSE), "N/A")</f>
        <v>N/A</v>
      </c>
      <c r="AB457" s="344" t="str">
        <f t="shared" si="186"/>
        <v>N/A</v>
      </c>
      <c r="AC457" s="366" t="str">
        <f t="shared" si="175"/>
        <v>N/A</v>
      </c>
      <c r="AD457" s="360" t="str">
        <f>IFERROR( VLOOKUP($D457, 'AM23.Param'!$C$61:$Q$114, COLUMNS('AM23.Param'!$C$60:$O$60), FALSE), "N/A")</f>
        <v>N/A</v>
      </c>
      <c r="AE457" s="344" t="str">
        <f t="shared" si="187"/>
        <v>N/A</v>
      </c>
      <c r="AF457" s="361" t="str">
        <f t="shared" si="176"/>
        <v>N/A</v>
      </c>
      <c r="AG457" s="356" t="str">
        <f>IFERROR( VLOOKUP($D457, 'AM23.Param'!$C$61:$Q$114, COLUMNS('AM23.Param'!$C$60:$P$60), FALSE), "N/A")</f>
        <v>N/A</v>
      </c>
      <c r="AH457" s="344" t="str">
        <f t="shared" si="188"/>
        <v>N/A</v>
      </c>
      <c r="AI457" s="361" t="str">
        <f t="shared" si="177"/>
        <v>N/A</v>
      </c>
    </row>
    <row r="458" spans="1:35" x14ac:dyDescent="0.2">
      <c r="A458" s="241">
        <f t="shared" si="178"/>
        <v>381</v>
      </c>
      <c r="B458" s="345">
        <f>'AM23.Entity Input'!D398</f>
        <v>0</v>
      </c>
      <c r="C458" s="343">
        <f>'AM23.Entity Input'!F398</f>
        <v>0</v>
      </c>
      <c r="D458" s="343">
        <f>'AM23.Entity Input'!G398</f>
        <v>0</v>
      </c>
      <c r="E458" s="343">
        <f>'AM23.Entity Input'!P398</f>
        <v>0</v>
      </c>
      <c r="F458" s="343">
        <f>'AM23.Entity Input'!AD398</f>
        <v>0</v>
      </c>
      <c r="G458" s="343">
        <f>'AM23.Entity Input'!AN398</f>
        <v>0</v>
      </c>
      <c r="H458" s="353" t="str">
        <f>IFERROR( VLOOKUP($D458, 'AM23.Param'!$C$61:$Q$114, COLUMNS('AM23.Param'!$C$60:$G$60), FALSE), "N/A")</f>
        <v>N/A</v>
      </c>
      <c r="I458" s="360" t="str">
        <f>IFERROR( VLOOKUP($D458, 'AM23.Param'!$C$61:$Q$114, COLUMNS('AM23.Param'!$C$60:$H$60), FALSE), "N/A")</f>
        <v>N/A</v>
      </c>
      <c r="J458" s="344" t="str">
        <f t="shared" si="179"/>
        <v>N/A</v>
      </c>
      <c r="K458" s="361" t="str">
        <f t="shared" si="180"/>
        <v>N/A</v>
      </c>
      <c r="L458" s="356" t="str">
        <f>IFERROR( VLOOKUP($D458, 'AM23.Param'!$C$61:$Q$114, COLUMNS('AM23.Param'!$C$60:$I$60), FALSE), "N/A")</f>
        <v>N/A</v>
      </c>
      <c r="M458" s="344" t="str">
        <f t="shared" si="181"/>
        <v>N/A</v>
      </c>
      <c r="N458" s="366" t="str">
        <f t="shared" si="170"/>
        <v>N/A</v>
      </c>
      <c r="O458" s="360" t="str">
        <f>IFERROR( VLOOKUP($D458, 'AM23.Param'!$C$61:$Q$114, COLUMNS('AM23.Param'!$C$60:$J$60), FALSE), "N/A")</f>
        <v>N/A</v>
      </c>
      <c r="P458" s="344" t="str">
        <f t="shared" si="182"/>
        <v>N/A</v>
      </c>
      <c r="Q458" s="361" t="str">
        <f t="shared" si="171"/>
        <v>N/A</v>
      </c>
      <c r="R458" s="356" t="str">
        <f>IFERROR( VLOOKUP($D458, 'AM23.Param'!$C$61:$Q$114, COLUMNS('AM23.Param'!$C$60:$K$60), FALSE), "N/A")</f>
        <v>N/A</v>
      </c>
      <c r="S458" s="344" t="str">
        <f t="shared" si="183"/>
        <v>N/A</v>
      </c>
      <c r="T458" s="366">
        <f t="shared" si="172"/>
        <v>0</v>
      </c>
      <c r="U458" s="360" t="str">
        <f>IFERROR( VLOOKUP($D458, 'AM23.Param'!$C$61:$Q$114, COLUMNS('AM23.Param'!$C$60:$L$60), FALSE), "N/A")</f>
        <v>N/A</v>
      </c>
      <c r="V458" s="344" t="str">
        <f t="shared" si="184"/>
        <v>N/A</v>
      </c>
      <c r="W458" s="361" t="str">
        <f t="shared" si="173"/>
        <v>N/A</v>
      </c>
      <c r="X458" s="356" t="str">
        <f>IFERROR( VLOOKUP($D458, 'AM23.Param'!$C$61:$Q$114, COLUMNS('AM23.Param'!$C$60:$M$60), FALSE), "N/A")</f>
        <v>N/A</v>
      </c>
      <c r="Y458" s="344" t="str">
        <f t="shared" si="185"/>
        <v>N/A</v>
      </c>
      <c r="Z458" s="366">
        <f t="shared" si="174"/>
        <v>0</v>
      </c>
      <c r="AA458" s="360" t="str">
        <f>IFERROR( VLOOKUP($D458, 'AM23.Param'!$C$61:$Q$114, COLUMNS('AM23.Param'!$C$60:$N$60), FALSE), "N/A")</f>
        <v>N/A</v>
      </c>
      <c r="AB458" s="344" t="str">
        <f t="shared" si="186"/>
        <v>N/A</v>
      </c>
      <c r="AC458" s="366" t="str">
        <f t="shared" si="175"/>
        <v>N/A</v>
      </c>
      <c r="AD458" s="360" t="str">
        <f>IFERROR( VLOOKUP($D458, 'AM23.Param'!$C$61:$Q$114, COLUMNS('AM23.Param'!$C$60:$O$60), FALSE), "N/A")</f>
        <v>N/A</v>
      </c>
      <c r="AE458" s="344" t="str">
        <f t="shared" si="187"/>
        <v>N/A</v>
      </c>
      <c r="AF458" s="361" t="str">
        <f t="shared" si="176"/>
        <v>N/A</v>
      </c>
      <c r="AG458" s="356" t="str">
        <f>IFERROR( VLOOKUP($D458, 'AM23.Param'!$C$61:$Q$114, COLUMNS('AM23.Param'!$C$60:$P$60), FALSE), "N/A")</f>
        <v>N/A</v>
      </c>
      <c r="AH458" s="344" t="str">
        <f t="shared" si="188"/>
        <v>N/A</v>
      </c>
      <c r="AI458" s="361" t="str">
        <f t="shared" si="177"/>
        <v>N/A</v>
      </c>
    </row>
    <row r="459" spans="1:35" x14ac:dyDescent="0.2">
      <c r="A459" s="241">
        <f t="shared" si="178"/>
        <v>382</v>
      </c>
      <c r="B459" s="345">
        <f>'AM23.Entity Input'!D399</f>
        <v>0</v>
      </c>
      <c r="C459" s="343">
        <f>'AM23.Entity Input'!F399</f>
        <v>0</v>
      </c>
      <c r="D459" s="343">
        <f>'AM23.Entity Input'!G399</f>
        <v>0</v>
      </c>
      <c r="E459" s="343">
        <f>'AM23.Entity Input'!P399</f>
        <v>0</v>
      </c>
      <c r="F459" s="343">
        <f>'AM23.Entity Input'!AD399</f>
        <v>0</v>
      </c>
      <c r="G459" s="343">
        <f>'AM23.Entity Input'!AN399</f>
        <v>0</v>
      </c>
      <c r="H459" s="353" t="str">
        <f>IFERROR( VLOOKUP($D459, 'AM23.Param'!$C$61:$Q$114, COLUMNS('AM23.Param'!$C$60:$G$60), FALSE), "N/A")</f>
        <v>N/A</v>
      </c>
      <c r="I459" s="360" t="str">
        <f>IFERROR( VLOOKUP($D459, 'AM23.Param'!$C$61:$Q$114, COLUMNS('AM23.Param'!$C$60:$H$60), FALSE), "N/A")</f>
        <v>N/A</v>
      </c>
      <c r="J459" s="344" t="str">
        <f t="shared" si="179"/>
        <v>N/A</v>
      </c>
      <c r="K459" s="361" t="str">
        <f t="shared" si="180"/>
        <v>N/A</v>
      </c>
      <c r="L459" s="356" t="str">
        <f>IFERROR( VLOOKUP($D459, 'AM23.Param'!$C$61:$Q$114, COLUMNS('AM23.Param'!$C$60:$I$60), FALSE), "N/A")</f>
        <v>N/A</v>
      </c>
      <c r="M459" s="344" t="str">
        <f t="shared" si="181"/>
        <v>N/A</v>
      </c>
      <c r="N459" s="366" t="str">
        <f t="shared" si="170"/>
        <v>N/A</v>
      </c>
      <c r="O459" s="360" t="str">
        <f>IFERROR( VLOOKUP($D459, 'AM23.Param'!$C$61:$Q$114, COLUMNS('AM23.Param'!$C$60:$J$60), FALSE), "N/A")</f>
        <v>N/A</v>
      </c>
      <c r="P459" s="344" t="str">
        <f t="shared" si="182"/>
        <v>N/A</v>
      </c>
      <c r="Q459" s="361" t="str">
        <f t="shared" si="171"/>
        <v>N/A</v>
      </c>
      <c r="R459" s="356" t="str">
        <f>IFERROR( VLOOKUP($D459, 'AM23.Param'!$C$61:$Q$114, COLUMNS('AM23.Param'!$C$60:$K$60), FALSE), "N/A")</f>
        <v>N/A</v>
      </c>
      <c r="S459" s="344" t="str">
        <f t="shared" si="183"/>
        <v>N/A</v>
      </c>
      <c r="T459" s="366">
        <f t="shared" si="172"/>
        <v>0</v>
      </c>
      <c r="U459" s="360" t="str">
        <f>IFERROR( VLOOKUP($D459, 'AM23.Param'!$C$61:$Q$114, COLUMNS('AM23.Param'!$C$60:$L$60), FALSE), "N/A")</f>
        <v>N/A</v>
      </c>
      <c r="V459" s="344" t="str">
        <f t="shared" si="184"/>
        <v>N/A</v>
      </c>
      <c r="W459" s="361" t="str">
        <f t="shared" si="173"/>
        <v>N/A</v>
      </c>
      <c r="X459" s="356" t="str">
        <f>IFERROR( VLOOKUP($D459, 'AM23.Param'!$C$61:$Q$114, COLUMNS('AM23.Param'!$C$60:$M$60), FALSE), "N/A")</f>
        <v>N/A</v>
      </c>
      <c r="Y459" s="344" t="str">
        <f t="shared" si="185"/>
        <v>N/A</v>
      </c>
      <c r="Z459" s="366">
        <f t="shared" si="174"/>
        <v>0</v>
      </c>
      <c r="AA459" s="360" t="str">
        <f>IFERROR( VLOOKUP($D459, 'AM23.Param'!$C$61:$Q$114, COLUMNS('AM23.Param'!$C$60:$N$60), FALSE), "N/A")</f>
        <v>N/A</v>
      </c>
      <c r="AB459" s="344" t="str">
        <f t="shared" si="186"/>
        <v>N/A</v>
      </c>
      <c r="AC459" s="366" t="str">
        <f t="shared" si="175"/>
        <v>N/A</v>
      </c>
      <c r="AD459" s="360" t="str">
        <f>IFERROR( VLOOKUP($D459, 'AM23.Param'!$C$61:$Q$114, COLUMNS('AM23.Param'!$C$60:$O$60), FALSE), "N/A")</f>
        <v>N/A</v>
      </c>
      <c r="AE459" s="344" t="str">
        <f t="shared" si="187"/>
        <v>N/A</v>
      </c>
      <c r="AF459" s="361" t="str">
        <f t="shared" si="176"/>
        <v>N/A</v>
      </c>
      <c r="AG459" s="356" t="str">
        <f>IFERROR( VLOOKUP($D459, 'AM23.Param'!$C$61:$Q$114, COLUMNS('AM23.Param'!$C$60:$P$60), FALSE), "N/A")</f>
        <v>N/A</v>
      </c>
      <c r="AH459" s="344" t="str">
        <f t="shared" si="188"/>
        <v>N/A</v>
      </c>
      <c r="AI459" s="361" t="str">
        <f t="shared" si="177"/>
        <v>N/A</v>
      </c>
    </row>
    <row r="460" spans="1:35" x14ac:dyDescent="0.2">
      <c r="A460" s="241">
        <f t="shared" si="178"/>
        <v>383</v>
      </c>
      <c r="B460" s="345">
        <f>'AM23.Entity Input'!D400</f>
        <v>0</v>
      </c>
      <c r="C460" s="343">
        <f>'AM23.Entity Input'!F400</f>
        <v>0</v>
      </c>
      <c r="D460" s="343">
        <f>'AM23.Entity Input'!G400</f>
        <v>0</v>
      </c>
      <c r="E460" s="343">
        <f>'AM23.Entity Input'!P400</f>
        <v>0</v>
      </c>
      <c r="F460" s="343">
        <f>'AM23.Entity Input'!AD400</f>
        <v>0</v>
      </c>
      <c r="G460" s="343">
        <f>'AM23.Entity Input'!AN400</f>
        <v>0</v>
      </c>
      <c r="H460" s="353" t="str">
        <f>IFERROR( VLOOKUP($D460, 'AM23.Param'!$C$61:$Q$114, COLUMNS('AM23.Param'!$C$60:$G$60), FALSE), "N/A")</f>
        <v>N/A</v>
      </c>
      <c r="I460" s="360" t="str">
        <f>IFERROR( VLOOKUP($D460, 'AM23.Param'!$C$61:$Q$114, COLUMNS('AM23.Param'!$C$60:$H$60), FALSE), "N/A")</f>
        <v>N/A</v>
      </c>
      <c r="J460" s="344" t="str">
        <f t="shared" si="179"/>
        <v>N/A</v>
      </c>
      <c r="K460" s="361" t="str">
        <f t="shared" si="180"/>
        <v>N/A</v>
      </c>
      <c r="L460" s="356" t="str">
        <f>IFERROR( VLOOKUP($D460, 'AM23.Param'!$C$61:$Q$114, COLUMNS('AM23.Param'!$C$60:$I$60), FALSE), "N/A")</f>
        <v>N/A</v>
      </c>
      <c r="M460" s="344" t="str">
        <f t="shared" si="181"/>
        <v>N/A</v>
      </c>
      <c r="N460" s="366" t="str">
        <f t="shared" si="170"/>
        <v>N/A</v>
      </c>
      <c r="O460" s="360" t="str">
        <f>IFERROR( VLOOKUP($D460, 'AM23.Param'!$C$61:$Q$114, COLUMNS('AM23.Param'!$C$60:$J$60), FALSE), "N/A")</f>
        <v>N/A</v>
      </c>
      <c r="P460" s="344" t="str">
        <f t="shared" si="182"/>
        <v>N/A</v>
      </c>
      <c r="Q460" s="361" t="str">
        <f t="shared" si="171"/>
        <v>N/A</v>
      </c>
      <c r="R460" s="356" t="str">
        <f>IFERROR( VLOOKUP($D460, 'AM23.Param'!$C$61:$Q$114, COLUMNS('AM23.Param'!$C$60:$K$60), FALSE), "N/A")</f>
        <v>N/A</v>
      </c>
      <c r="S460" s="344" t="str">
        <f t="shared" si="183"/>
        <v>N/A</v>
      </c>
      <c r="T460" s="366">
        <f t="shared" si="172"/>
        <v>0</v>
      </c>
      <c r="U460" s="360" t="str">
        <f>IFERROR( VLOOKUP($D460, 'AM23.Param'!$C$61:$Q$114, COLUMNS('AM23.Param'!$C$60:$L$60), FALSE), "N/A")</f>
        <v>N/A</v>
      </c>
      <c r="V460" s="344" t="str">
        <f t="shared" si="184"/>
        <v>N/A</v>
      </c>
      <c r="W460" s="361" t="str">
        <f t="shared" si="173"/>
        <v>N/A</v>
      </c>
      <c r="X460" s="356" t="str">
        <f>IFERROR( VLOOKUP($D460, 'AM23.Param'!$C$61:$Q$114, COLUMNS('AM23.Param'!$C$60:$M$60), FALSE), "N/A")</f>
        <v>N/A</v>
      </c>
      <c r="Y460" s="344" t="str">
        <f t="shared" si="185"/>
        <v>N/A</v>
      </c>
      <c r="Z460" s="366">
        <f t="shared" si="174"/>
        <v>0</v>
      </c>
      <c r="AA460" s="360" t="str">
        <f>IFERROR( VLOOKUP($D460, 'AM23.Param'!$C$61:$Q$114, COLUMNS('AM23.Param'!$C$60:$N$60), FALSE), "N/A")</f>
        <v>N/A</v>
      </c>
      <c r="AB460" s="344" t="str">
        <f t="shared" si="186"/>
        <v>N/A</v>
      </c>
      <c r="AC460" s="366" t="str">
        <f t="shared" si="175"/>
        <v>N/A</v>
      </c>
      <c r="AD460" s="360" t="str">
        <f>IFERROR( VLOOKUP($D460, 'AM23.Param'!$C$61:$Q$114, COLUMNS('AM23.Param'!$C$60:$O$60), FALSE), "N/A")</f>
        <v>N/A</v>
      </c>
      <c r="AE460" s="344" t="str">
        <f t="shared" si="187"/>
        <v>N/A</v>
      </c>
      <c r="AF460" s="361" t="str">
        <f t="shared" si="176"/>
        <v>N/A</v>
      </c>
      <c r="AG460" s="356" t="str">
        <f>IFERROR( VLOOKUP($D460, 'AM23.Param'!$C$61:$Q$114, COLUMNS('AM23.Param'!$C$60:$P$60), FALSE), "N/A")</f>
        <v>N/A</v>
      </c>
      <c r="AH460" s="344" t="str">
        <f t="shared" si="188"/>
        <v>N/A</v>
      </c>
      <c r="AI460" s="361" t="str">
        <f t="shared" si="177"/>
        <v>N/A</v>
      </c>
    </row>
    <row r="461" spans="1:35" x14ac:dyDescent="0.2">
      <c r="A461" s="241">
        <f t="shared" si="178"/>
        <v>384</v>
      </c>
      <c r="B461" s="345">
        <f>'AM23.Entity Input'!D401</f>
        <v>0</v>
      </c>
      <c r="C461" s="343">
        <f>'AM23.Entity Input'!F401</f>
        <v>0</v>
      </c>
      <c r="D461" s="343">
        <f>'AM23.Entity Input'!G401</f>
        <v>0</v>
      </c>
      <c r="E461" s="343">
        <f>'AM23.Entity Input'!P401</f>
        <v>0</v>
      </c>
      <c r="F461" s="343">
        <f>'AM23.Entity Input'!AD401</f>
        <v>0</v>
      </c>
      <c r="G461" s="343">
        <f>'AM23.Entity Input'!AN401</f>
        <v>0</v>
      </c>
      <c r="H461" s="353" t="str">
        <f>IFERROR( VLOOKUP($D461, 'AM23.Param'!$C$61:$Q$114, COLUMNS('AM23.Param'!$C$60:$G$60), FALSE), "N/A")</f>
        <v>N/A</v>
      </c>
      <c r="I461" s="360" t="str">
        <f>IFERROR( VLOOKUP($D461, 'AM23.Param'!$C$61:$Q$114, COLUMNS('AM23.Param'!$C$60:$H$60), FALSE), "N/A")</f>
        <v>N/A</v>
      </c>
      <c r="J461" s="344" t="str">
        <f t="shared" si="179"/>
        <v>N/A</v>
      </c>
      <c r="K461" s="361" t="str">
        <f t="shared" si="180"/>
        <v>N/A</v>
      </c>
      <c r="L461" s="356" t="str">
        <f>IFERROR( VLOOKUP($D461, 'AM23.Param'!$C$61:$Q$114, COLUMNS('AM23.Param'!$C$60:$I$60), FALSE), "N/A")</f>
        <v>N/A</v>
      </c>
      <c r="M461" s="344" t="str">
        <f t="shared" si="181"/>
        <v>N/A</v>
      </c>
      <c r="N461" s="366" t="str">
        <f t="shared" si="170"/>
        <v>N/A</v>
      </c>
      <c r="O461" s="360" t="str">
        <f>IFERROR( VLOOKUP($D461, 'AM23.Param'!$C$61:$Q$114, COLUMNS('AM23.Param'!$C$60:$J$60), FALSE), "N/A")</f>
        <v>N/A</v>
      </c>
      <c r="P461" s="344" t="str">
        <f t="shared" si="182"/>
        <v>N/A</v>
      </c>
      <c r="Q461" s="361" t="str">
        <f t="shared" si="171"/>
        <v>N/A</v>
      </c>
      <c r="R461" s="356" t="str">
        <f>IFERROR( VLOOKUP($D461, 'AM23.Param'!$C$61:$Q$114, COLUMNS('AM23.Param'!$C$60:$K$60), FALSE), "N/A")</f>
        <v>N/A</v>
      </c>
      <c r="S461" s="344" t="str">
        <f t="shared" si="183"/>
        <v>N/A</v>
      </c>
      <c r="T461" s="366">
        <f t="shared" si="172"/>
        <v>0</v>
      </c>
      <c r="U461" s="360" t="str">
        <f>IFERROR( VLOOKUP($D461, 'AM23.Param'!$C$61:$Q$114, COLUMNS('AM23.Param'!$C$60:$L$60), FALSE), "N/A")</f>
        <v>N/A</v>
      </c>
      <c r="V461" s="344" t="str">
        <f t="shared" si="184"/>
        <v>N/A</v>
      </c>
      <c r="W461" s="361" t="str">
        <f t="shared" si="173"/>
        <v>N/A</v>
      </c>
      <c r="X461" s="356" t="str">
        <f>IFERROR( VLOOKUP($D461, 'AM23.Param'!$C$61:$Q$114, COLUMNS('AM23.Param'!$C$60:$M$60), FALSE), "N/A")</f>
        <v>N/A</v>
      </c>
      <c r="Y461" s="344" t="str">
        <f t="shared" si="185"/>
        <v>N/A</v>
      </c>
      <c r="Z461" s="366">
        <f t="shared" si="174"/>
        <v>0</v>
      </c>
      <c r="AA461" s="360" t="str">
        <f>IFERROR( VLOOKUP($D461, 'AM23.Param'!$C$61:$Q$114, COLUMNS('AM23.Param'!$C$60:$N$60), FALSE), "N/A")</f>
        <v>N/A</v>
      </c>
      <c r="AB461" s="344" t="str">
        <f t="shared" si="186"/>
        <v>N/A</v>
      </c>
      <c r="AC461" s="366" t="str">
        <f t="shared" si="175"/>
        <v>N/A</v>
      </c>
      <c r="AD461" s="360" t="str">
        <f>IFERROR( VLOOKUP($D461, 'AM23.Param'!$C$61:$Q$114, COLUMNS('AM23.Param'!$C$60:$O$60), FALSE), "N/A")</f>
        <v>N/A</v>
      </c>
      <c r="AE461" s="344" t="str">
        <f t="shared" si="187"/>
        <v>N/A</v>
      </c>
      <c r="AF461" s="361" t="str">
        <f t="shared" si="176"/>
        <v>N/A</v>
      </c>
      <c r="AG461" s="356" t="str">
        <f>IFERROR( VLOOKUP($D461, 'AM23.Param'!$C$61:$Q$114, COLUMNS('AM23.Param'!$C$60:$P$60), FALSE), "N/A")</f>
        <v>N/A</v>
      </c>
      <c r="AH461" s="344" t="str">
        <f t="shared" si="188"/>
        <v>N/A</v>
      </c>
      <c r="AI461" s="361" t="str">
        <f t="shared" si="177"/>
        <v>N/A</v>
      </c>
    </row>
    <row r="462" spans="1:35" x14ac:dyDescent="0.2">
      <c r="A462" s="241">
        <f t="shared" si="178"/>
        <v>385</v>
      </c>
      <c r="B462" s="345">
        <f>'AM23.Entity Input'!D402</f>
        <v>0</v>
      </c>
      <c r="C462" s="343">
        <f>'AM23.Entity Input'!F402</f>
        <v>0</v>
      </c>
      <c r="D462" s="343">
        <f>'AM23.Entity Input'!G402</f>
        <v>0</v>
      </c>
      <c r="E462" s="343">
        <f>'AM23.Entity Input'!P402</f>
        <v>0</v>
      </c>
      <c r="F462" s="343">
        <f>'AM23.Entity Input'!AD402</f>
        <v>0</v>
      </c>
      <c r="G462" s="343">
        <f>'AM23.Entity Input'!AN402</f>
        <v>0</v>
      </c>
      <c r="H462" s="353" t="str">
        <f>IFERROR( VLOOKUP($D462, 'AM23.Param'!$C$61:$Q$114, COLUMNS('AM23.Param'!$C$60:$G$60), FALSE), "N/A")</f>
        <v>N/A</v>
      </c>
      <c r="I462" s="360" t="str">
        <f>IFERROR( VLOOKUP($D462, 'AM23.Param'!$C$61:$Q$114, COLUMNS('AM23.Param'!$C$60:$H$60), FALSE), "N/A")</f>
        <v>N/A</v>
      </c>
      <c r="J462" s="344" t="str">
        <f t="shared" si="179"/>
        <v>N/A</v>
      </c>
      <c r="K462" s="361" t="str">
        <f t="shared" si="180"/>
        <v>N/A</v>
      </c>
      <c r="L462" s="356" t="str">
        <f>IFERROR( VLOOKUP($D462, 'AM23.Param'!$C$61:$Q$114, COLUMNS('AM23.Param'!$C$60:$I$60), FALSE), "N/A")</f>
        <v>N/A</v>
      </c>
      <c r="M462" s="344" t="str">
        <f t="shared" si="181"/>
        <v>N/A</v>
      </c>
      <c r="N462" s="366" t="str">
        <f t="shared" ref="N462:N525" si="189">IF(L462="N/A","N/A",$F462)</f>
        <v>N/A</v>
      </c>
      <c r="O462" s="360" t="str">
        <f>IFERROR( VLOOKUP($D462, 'AM23.Param'!$C$61:$Q$114, COLUMNS('AM23.Param'!$C$60:$J$60), FALSE), "N/A")</f>
        <v>N/A</v>
      </c>
      <c r="P462" s="344" t="str">
        <f t="shared" si="182"/>
        <v>N/A</v>
      </c>
      <c r="Q462" s="361" t="str">
        <f t="shared" ref="Q462:Q525" si="190">IF(O462="N/A","N/A",$F462)</f>
        <v>N/A</v>
      </c>
      <c r="R462" s="356" t="str">
        <f>IFERROR( VLOOKUP($D462, 'AM23.Param'!$C$61:$Q$114, COLUMNS('AM23.Param'!$C$60:$K$60), FALSE), "N/A")</f>
        <v>N/A</v>
      </c>
      <c r="S462" s="344" t="str">
        <f t="shared" si="183"/>
        <v>N/A</v>
      </c>
      <c r="T462" s="366">
        <f t="shared" ref="T462:T525" si="191">IF(S462="N/A",0,N462-M462+S462)</f>
        <v>0</v>
      </c>
      <c r="U462" s="360" t="str">
        <f>IFERROR( VLOOKUP($D462, 'AM23.Param'!$C$61:$Q$114, COLUMNS('AM23.Param'!$C$60:$L$60), FALSE), "N/A")</f>
        <v>N/A</v>
      </c>
      <c r="V462" s="344" t="str">
        <f t="shared" si="184"/>
        <v>N/A</v>
      </c>
      <c r="W462" s="361" t="str">
        <f t="shared" ref="W462:W525" si="192">IF(U462="N/A","N/A",$F462)</f>
        <v>N/A</v>
      </c>
      <c r="X462" s="356" t="str">
        <f>IFERROR( VLOOKUP($D462, 'AM23.Param'!$C$61:$Q$114, COLUMNS('AM23.Param'!$C$60:$M$60), FALSE), "N/A")</f>
        <v>N/A</v>
      </c>
      <c r="Y462" s="344" t="str">
        <f t="shared" si="185"/>
        <v>N/A</v>
      </c>
      <c r="Z462" s="366">
        <f t="shared" ref="Z462:Z525" si="193">IF(Y462="N/A",0,T462-S462+Y462)</f>
        <v>0</v>
      </c>
      <c r="AA462" s="360" t="str">
        <f>IFERROR( VLOOKUP($D462, 'AM23.Param'!$C$61:$Q$114, COLUMNS('AM23.Param'!$C$60:$N$60), FALSE), "N/A")</f>
        <v>N/A</v>
      </c>
      <c r="AB462" s="344" t="str">
        <f t="shared" si="186"/>
        <v>N/A</v>
      </c>
      <c r="AC462" s="366" t="str">
        <f t="shared" ref="AC462:AC525" si="194">IF(AA462="N/A","N/A",$F462)</f>
        <v>N/A</v>
      </c>
      <c r="AD462" s="360" t="str">
        <f>IFERROR( VLOOKUP($D462, 'AM23.Param'!$C$61:$Q$114, COLUMNS('AM23.Param'!$C$60:$O$60), FALSE), "N/A")</f>
        <v>N/A</v>
      </c>
      <c r="AE462" s="344" t="str">
        <f t="shared" si="187"/>
        <v>N/A</v>
      </c>
      <c r="AF462" s="361" t="str">
        <f t="shared" ref="AF462:AF525" si="195">IF(AD462="N/A","N/A",$F462)</f>
        <v>N/A</v>
      </c>
      <c r="AG462" s="356" t="str">
        <f>IFERROR( VLOOKUP($D462, 'AM23.Param'!$C$61:$Q$114, COLUMNS('AM23.Param'!$C$60:$P$60), FALSE), "N/A")</f>
        <v>N/A</v>
      </c>
      <c r="AH462" s="344" t="str">
        <f t="shared" si="188"/>
        <v>N/A</v>
      </c>
      <c r="AI462" s="361" t="str">
        <f t="shared" ref="AI462:AI525" si="196">IF(AG462="N/A","N/A",$F462)</f>
        <v>N/A</v>
      </c>
    </row>
    <row r="463" spans="1:35" x14ac:dyDescent="0.2">
      <c r="A463" s="241">
        <f t="shared" ref="A463:A526" si="197">A462+1</f>
        <v>386</v>
      </c>
      <c r="B463" s="345">
        <f>'AM23.Entity Input'!D403</f>
        <v>0</v>
      </c>
      <c r="C463" s="343">
        <f>'AM23.Entity Input'!F403</f>
        <v>0</v>
      </c>
      <c r="D463" s="343">
        <f>'AM23.Entity Input'!G403</f>
        <v>0</v>
      </c>
      <c r="E463" s="343">
        <f>'AM23.Entity Input'!P403</f>
        <v>0</v>
      </c>
      <c r="F463" s="343">
        <f>'AM23.Entity Input'!AD403</f>
        <v>0</v>
      </c>
      <c r="G463" s="343">
        <f>'AM23.Entity Input'!AN403</f>
        <v>0</v>
      </c>
      <c r="H463" s="353" t="str">
        <f>IFERROR( VLOOKUP($D463, 'AM23.Param'!$C$61:$Q$114, COLUMNS('AM23.Param'!$C$60:$G$60), FALSE), "N/A")</f>
        <v>N/A</v>
      </c>
      <c r="I463" s="360" t="str">
        <f>IFERROR( VLOOKUP($D463, 'AM23.Param'!$C$61:$Q$114, COLUMNS('AM23.Param'!$C$60:$H$60), FALSE), "N/A")</f>
        <v>N/A</v>
      </c>
      <c r="J463" s="344" t="str">
        <f t="shared" ref="J463:J526" si="198">IF(I463="N/A", "N/A", I463 * IF($H463 = "Scalar", $G463, IF($H463="Carrying Value", $F463, IF($H463 = "Carrying Value with safeguard", MAX($G$75 * $F463, $G463), $E463) )) )</f>
        <v>N/A</v>
      </c>
      <c r="K463" s="361" t="str">
        <f t="shared" ref="K463:K526" si="199">IF(I463="N/A","N/A",$F463)</f>
        <v>N/A</v>
      </c>
      <c r="L463" s="356" t="str">
        <f>IFERROR( VLOOKUP($D463, 'AM23.Param'!$C$61:$Q$114, COLUMNS('AM23.Param'!$C$60:$I$60), FALSE), "N/A")</f>
        <v>N/A</v>
      </c>
      <c r="M463" s="344" t="str">
        <f t="shared" ref="M463:M526" si="200">IF(L463="N/A", "N/A", L463 * IF($H463 = "Scalar", $G463, IF($H463="Carrying Value", $F463, IF($H463 = "Carrying Value with safeguard", MAX($G$75 * $F463, $G463), $E463) )) )</f>
        <v>N/A</v>
      </c>
      <c r="N463" s="366" t="str">
        <f t="shared" si="189"/>
        <v>N/A</v>
      </c>
      <c r="O463" s="360" t="str">
        <f>IFERROR( VLOOKUP($D463, 'AM23.Param'!$C$61:$Q$114, COLUMNS('AM23.Param'!$C$60:$J$60), FALSE), "N/A")</f>
        <v>N/A</v>
      </c>
      <c r="P463" s="344" t="str">
        <f t="shared" ref="P463:P526" si="201">IF(O463="N/A", "N/A", O463 * IF($H463 = "Scalar", $G463, IF($H463="Carrying Value", $F463, IF($H463 = "Carrying Value with safeguard", MAX($G$75 * $F463, $G463), $E463) )) )</f>
        <v>N/A</v>
      </c>
      <c r="Q463" s="361" t="str">
        <f t="shared" si="190"/>
        <v>N/A</v>
      </c>
      <c r="R463" s="356" t="str">
        <f>IFERROR( VLOOKUP($D463, 'AM23.Param'!$C$61:$Q$114, COLUMNS('AM23.Param'!$C$60:$K$60), FALSE), "N/A")</f>
        <v>N/A</v>
      </c>
      <c r="S463" s="344" t="str">
        <f t="shared" ref="S463:S526" si="202">IF(R463="N/A", "N/A", R463 * IF($H463 = "Scalar", $G463, IF($H463="Carrying Value", $F463, IF($H463 = "Carrying Value with safeguard", MAX($G$75 * $F463, $G463), $E463) )) )</f>
        <v>N/A</v>
      </c>
      <c r="T463" s="366">
        <f t="shared" si="191"/>
        <v>0</v>
      </c>
      <c r="U463" s="360" t="str">
        <f>IFERROR( VLOOKUP($D463, 'AM23.Param'!$C$61:$Q$114, COLUMNS('AM23.Param'!$C$60:$L$60), FALSE), "N/A")</f>
        <v>N/A</v>
      </c>
      <c r="V463" s="344" t="str">
        <f t="shared" ref="V463:V526" si="203">IF(U463="N/A", "N/A", U463 * IF($H463 = "Scalar", $G463, IF($H463="Carrying Value", $F463, IF($H463 = "Carrying Value with safeguard", MAX($G$75 * $F463, $G463), $E463) )) )</f>
        <v>N/A</v>
      </c>
      <c r="W463" s="361" t="str">
        <f t="shared" si="192"/>
        <v>N/A</v>
      </c>
      <c r="X463" s="356" t="str">
        <f>IFERROR( VLOOKUP($D463, 'AM23.Param'!$C$61:$Q$114, COLUMNS('AM23.Param'!$C$60:$M$60), FALSE), "N/A")</f>
        <v>N/A</v>
      </c>
      <c r="Y463" s="344" t="str">
        <f t="shared" ref="Y463:Y526" si="204">IF(X463="N/A", "N/A", X463 * IF($H463 = "Scalar", $G463, IF($H463="Carrying Value", $F463, IF($H463 = "Carrying Value with safeguard", MAX($G$75 * $F463, $G463), $E463) )) )</f>
        <v>N/A</v>
      </c>
      <c r="Z463" s="366">
        <f t="shared" si="193"/>
        <v>0</v>
      </c>
      <c r="AA463" s="360" t="str">
        <f>IFERROR( VLOOKUP($D463, 'AM23.Param'!$C$61:$Q$114, COLUMNS('AM23.Param'!$C$60:$N$60), FALSE), "N/A")</f>
        <v>N/A</v>
      </c>
      <c r="AB463" s="344" t="str">
        <f t="shared" ref="AB463:AB526" si="205">IF(AA463="N/A", "N/A", AA463 * IF($H463 = "Scalar", $G463, IF($H463="Carrying Value", $F463, IF($H463 = "Carrying Value with safeguard", MAX($G$75 * $F463, $G463), $E463) )) )</f>
        <v>N/A</v>
      </c>
      <c r="AC463" s="366" t="str">
        <f t="shared" si="194"/>
        <v>N/A</v>
      </c>
      <c r="AD463" s="360" t="str">
        <f>IFERROR( VLOOKUP($D463, 'AM23.Param'!$C$61:$Q$114, COLUMNS('AM23.Param'!$C$60:$O$60), FALSE), "N/A")</f>
        <v>N/A</v>
      </c>
      <c r="AE463" s="344" t="str">
        <f t="shared" ref="AE463:AE526" si="206">IF(AD463="N/A", "N/A", AD463 * IF($H463 = "Scalar", $G463, IF($H463="Carrying Value", $F463, IF($H463 = "Carrying Value with safeguard", MAX($G$75 * $F463, $G463), $E463) )) )</f>
        <v>N/A</v>
      </c>
      <c r="AF463" s="361" t="str">
        <f t="shared" si="195"/>
        <v>N/A</v>
      </c>
      <c r="AG463" s="356" t="str">
        <f>IFERROR( VLOOKUP($D463, 'AM23.Param'!$C$61:$Q$114, COLUMNS('AM23.Param'!$C$60:$P$60), FALSE), "N/A")</f>
        <v>N/A</v>
      </c>
      <c r="AH463" s="344" t="str">
        <f t="shared" ref="AH463:AH526" si="207">IF(AG463="N/A", "N/A", AG463 * IF($H463 = "Scalar", $G463, IF($H463="Carrying Value", $F463, IF($H463 = "Carrying Value with safeguard", MAX($G$75 * $F463, $G463), $E463) )) )</f>
        <v>N/A</v>
      </c>
      <c r="AI463" s="361" t="str">
        <f t="shared" si="196"/>
        <v>N/A</v>
      </c>
    </row>
    <row r="464" spans="1:35" x14ac:dyDescent="0.2">
      <c r="A464" s="241">
        <f t="shared" si="197"/>
        <v>387</v>
      </c>
      <c r="B464" s="345">
        <f>'AM23.Entity Input'!D404</f>
        <v>0</v>
      </c>
      <c r="C464" s="343">
        <f>'AM23.Entity Input'!F404</f>
        <v>0</v>
      </c>
      <c r="D464" s="343">
        <f>'AM23.Entity Input'!G404</f>
        <v>0</v>
      </c>
      <c r="E464" s="343">
        <f>'AM23.Entity Input'!P404</f>
        <v>0</v>
      </c>
      <c r="F464" s="343">
        <f>'AM23.Entity Input'!AD404</f>
        <v>0</v>
      </c>
      <c r="G464" s="343">
        <f>'AM23.Entity Input'!AN404</f>
        <v>0</v>
      </c>
      <c r="H464" s="353" t="str">
        <f>IFERROR( VLOOKUP($D464, 'AM23.Param'!$C$61:$Q$114, COLUMNS('AM23.Param'!$C$60:$G$60), FALSE), "N/A")</f>
        <v>N/A</v>
      </c>
      <c r="I464" s="360" t="str">
        <f>IFERROR( VLOOKUP($D464, 'AM23.Param'!$C$61:$Q$114, COLUMNS('AM23.Param'!$C$60:$H$60), FALSE), "N/A")</f>
        <v>N/A</v>
      </c>
      <c r="J464" s="344" t="str">
        <f t="shared" si="198"/>
        <v>N/A</v>
      </c>
      <c r="K464" s="361" t="str">
        <f t="shared" si="199"/>
        <v>N/A</v>
      </c>
      <c r="L464" s="356" t="str">
        <f>IFERROR( VLOOKUP($D464, 'AM23.Param'!$C$61:$Q$114, COLUMNS('AM23.Param'!$C$60:$I$60), FALSE), "N/A")</f>
        <v>N/A</v>
      </c>
      <c r="M464" s="344" t="str">
        <f t="shared" si="200"/>
        <v>N/A</v>
      </c>
      <c r="N464" s="366" t="str">
        <f t="shared" si="189"/>
        <v>N/A</v>
      </c>
      <c r="O464" s="360" t="str">
        <f>IFERROR( VLOOKUP($D464, 'AM23.Param'!$C$61:$Q$114, COLUMNS('AM23.Param'!$C$60:$J$60), FALSE), "N/A")</f>
        <v>N/A</v>
      </c>
      <c r="P464" s="344" t="str">
        <f t="shared" si="201"/>
        <v>N/A</v>
      </c>
      <c r="Q464" s="361" t="str">
        <f t="shared" si="190"/>
        <v>N/A</v>
      </c>
      <c r="R464" s="356" t="str">
        <f>IFERROR( VLOOKUP($D464, 'AM23.Param'!$C$61:$Q$114, COLUMNS('AM23.Param'!$C$60:$K$60), FALSE), "N/A")</f>
        <v>N/A</v>
      </c>
      <c r="S464" s="344" t="str">
        <f t="shared" si="202"/>
        <v>N/A</v>
      </c>
      <c r="T464" s="366">
        <f t="shared" si="191"/>
        <v>0</v>
      </c>
      <c r="U464" s="360" t="str">
        <f>IFERROR( VLOOKUP($D464, 'AM23.Param'!$C$61:$Q$114, COLUMNS('AM23.Param'!$C$60:$L$60), FALSE), "N/A")</f>
        <v>N/A</v>
      </c>
      <c r="V464" s="344" t="str">
        <f t="shared" si="203"/>
        <v>N/A</v>
      </c>
      <c r="W464" s="361" t="str">
        <f t="shared" si="192"/>
        <v>N/A</v>
      </c>
      <c r="X464" s="356" t="str">
        <f>IFERROR( VLOOKUP($D464, 'AM23.Param'!$C$61:$Q$114, COLUMNS('AM23.Param'!$C$60:$M$60), FALSE), "N/A")</f>
        <v>N/A</v>
      </c>
      <c r="Y464" s="344" t="str">
        <f t="shared" si="204"/>
        <v>N/A</v>
      </c>
      <c r="Z464" s="366">
        <f t="shared" si="193"/>
        <v>0</v>
      </c>
      <c r="AA464" s="360" t="str">
        <f>IFERROR( VLOOKUP($D464, 'AM23.Param'!$C$61:$Q$114, COLUMNS('AM23.Param'!$C$60:$N$60), FALSE), "N/A")</f>
        <v>N/A</v>
      </c>
      <c r="AB464" s="344" t="str">
        <f t="shared" si="205"/>
        <v>N/A</v>
      </c>
      <c r="AC464" s="366" t="str">
        <f t="shared" si="194"/>
        <v>N/A</v>
      </c>
      <c r="AD464" s="360" t="str">
        <f>IFERROR( VLOOKUP($D464, 'AM23.Param'!$C$61:$Q$114, COLUMNS('AM23.Param'!$C$60:$O$60), FALSE), "N/A")</f>
        <v>N/A</v>
      </c>
      <c r="AE464" s="344" t="str">
        <f t="shared" si="206"/>
        <v>N/A</v>
      </c>
      <c r="AF464" s="361" t="str">
        <f t="shared" si="195"/>
        <v>N/A</v>
      </c>
      <c r="AG464" s="356" t="str">
        <f>IFERROR( VLOOKUP($D464, 'AM23.Param'!$C$61:$Q$114, COLUMNS('AM23.Param'!$C$60:$P$60), FALSE), "N/A")</f>
        <v>N/A</v>
      </c>
      <c r="AH464" s="344" t="str">
        <f t="shared" si="207"/>
        <v>N/A</v>
      </c>
      <c r="AI464" s="361" t="str">
        <f t="shared" si="196"/>
        <v>N/A</v>
      </c>
    </row>
    <row r="465" spans="1:35" x14ac:dyDescent="0.2">
      <c r="A465" s="241">
        <f t="shared" si="197"/>
        <v>388</v>
      </c>
      <c r="B465" s="345">
        <f>'AM23.Entity Input'!D405</f>
        <v>0</v>
      </c>
      <c r="C465" s="343">
        <f>'AM23.Entity Input'!F405</f>
        <v>0</v>
      </c>
      <c r="D465" s="343">
        <f>'AM23.Entity Input'!G405</f>
        <v>0</v>
      </c>
      <c r="E465" s="343">
        <f>'AM23.Entity Input'!P405</f>
        <v>0</v>
      </c>
      <c r="F465" s="343">
        <f>'AM23.Entity Input'!AD405</f>
        <v>0</v>
      </c>
      <c r="G465" s="343">
        <f>'AM23.Entity Input'!AN405</f>
        <v>0</v>
      </c>
      <c r="H465" s="353" t="str">
        <f>IFERROR( VLOOKUP($D465, 'AM23.Param'!$C$61:$Q$114, COLUMNS('AM23.Param'!$C$60:$G$60), FALSE), "N/A")</f>
        <v>N/A</v>
      </c>
      <c r="I465" s="360" t="str">
        <f>IFERROR( VLOOKUP($D465, 'AM23.Param'!$C$61:$Q$114, COLUMNS('AM23.Param'!$C$60:$H$60), FALSE), "N/A")</f>
        <v>N/A</v>
      </c>
      <c r="J465" s="344" t="str">
        <f t="shared" si="198"/>
        <v>N/A</v>
      </c>
      <c r="K465" s="361" t="str">
        <f t="shared" si="199"/>
        <v>N/A</v>
      </c>
      <c r="L465" s="356" t="str">
        <f>IFERROR( VLOOKUP($D465, 'AM23.Param'!$C$61:$Q$114, COLUMNS('AM23.Param'!$C$60:$I$60), FALSE), "N/A")</f>
        <v>N/A</v>
      </c>
      <c r="M465" s="344" t="str">
        <f t="shared" si="200"/>
        <v>N/A</v>
      </c>
      <c r="N465" s="366" t="str">
        <f t="shared" si="189"/>
        <v>N/A</v>
      </c>
      <c r="O465" s="360" t="str">
        <f>IFERROR( VLOOKUP($D465, 'AM23.Param'!$C$61:$Q$114, COLUMNS('AM23.Param'!$C$60:$J$60), FALSE), "N/A")</f>
        <v>N/A</v>
      </c>
      <c r="P465" s="344" t="str">
        <f t="shared" si="201"/>
        <v>N/A</v>
      </c>
      <c r="Q465" s="361" t="str">
        <f t="shared" si="190"/>
        <v>N/A</v>
      </c>
      <c r="R465" s="356" t="str">
        <f>IFERROR( VLOOKUP($D465, 'AM23.Param'!$C$61:$Q$114, COLUMNS('AM23.Param'!$C$60:$K$60), FALSE), "N/A")</f>
        <v>N/A</v>
      </c>
      <c r="S465" s="344" t="str">
        <f t="shared" si="202"/>
        <v>N/A</v>
      </c>
      <c r="T465" s="366">
        <f t="shared" si="191"/>
        <v>0</v>
      </c>
      <c r="U465" s="360" t="str">
        <f>IFERROR( VLOOKUP($D465, 'AM23.Param'!$C$61:$Q$114, COLUMNS('AM23.Param'!$C$60:$L$60), FALSE), "N/A")</f>
        <v>N/A</v>
      </c>
      <c r="V465" s="344" t="str">
        <f t="shared" si="203"/>
        <v>N/A</v>
      </c>
      <c r="W465" s="361" t="str">
        <f t="shared" si="192"/>
        <v>N/A</v>
      </c>
      <c r="X465" s="356" t="str">
        <f>IFERROR( VLOOKUP($D465, 'AM23.Param'!$C$61:$Q$114, COLUMNS('AM23.Param'!$C$60:$M$60), FALSE), "N/A")</f>
        <v>N/A</v>
      </c>
      <c r="Y465" s="344" t="str">
        <f t="shared" si="204"/>
        <v>N/A</v>
      </c>
      <c r="Z465" s="366">
        <f t="shared" si="193"/>
        <v>0</v>
      </c>
      <c r="AA465" s="360" t="str">
        <f>IFERROR( VLOOKUP($D465, 'AM23.Param'!$C$61:$Q$114, COLUMNS('AM23.Param'!$C$60:$N$60), FALSE), "N/A")</f>
        <v>N/A</v>
      </c>
      <c r="AB465" s="344" t="str">
        <f t="shared" si="205"/>
        <v>N/A</v>
      </c>
      <c r="AC465" s="366" t="str">
        <f t="shared" si="194"/>
        <v>N/A</v>
      </c>
      <c r="AD465" s="360" t="str">
        <f>IFERROR( VLOOKUP($D465, 'AM23.Param'!$C$61:$Q$114, COLUMNS('AM23.Param'!$C$60:$O$60), FALSE), "N/A")</f>
        <v>N/A</v>
      </c>
      <c r="AE465" s="344" t="str">
        <f t="shared" si="206"/>
        <v>N/A</v>
      </c>
      <c r="AF465" s="361" t="str">
        <f t="shared" si="195"/>
        <v>N/A</v>
      </c>
      <c r="AG465" s="356" t="str">
        <f>IFERROR( VLOOKUP($D465, 'AM23.Param'!$C$61:$Q$114, COLUMNS('AM23.Param'!$C$60:$P$60), FALSE), "N/A")</f>
        <v>N/A</v>
      </c>
      <c r="AH465" s="344" t="str">
        <f t="shared" si="207"/>
        <v>N/A</v>
      </c>
      <c r="AI465" s="361" t="str">
        <f t="shared" si="196"/>
        <v>N/A</v>
      </c>
    </row>
    <row r="466" spans="1:35" x14ac:dyDescent="0.2">
      <c r="A466" s="241">
        <f t="shared" si="197"/>
        <v>389</v>
      </c>
      <c r="B466" s="345">
        <f>'AM23.Entity Input'!D406</f>
        <v>0</v>
      </c>
      <c r="C466" s="343">
        <f>'AM23.Entity Input'!F406</f>
        <v>0</v>
      </c>
      <c r="D466" s="343">
        <f>'AM23.Entity Input'!G406</f>
        <v>0</v>
      </c>
      <c r="E466" s="343">
        <f>'AM23.Entity Input'!P406</f>
        <v>0</v>
      </c>
      <c r="F466" s="343">
        <f>'AM23.Entity Input'!AD406</f>
        <v>0</v>
      </c>
      <c r="G466" s="343">
        <f>'AM23.Entity Input'!AN406</f>
        <v>0</v>
      </c>
      <c r="H466" s="353" t="str">
        <f>IFERROR( VLOOKUP($D466, 'AM23.Param'!$C$61:$Q$114, COLUMNS('AM23.Param'!$C$60:$G$60), FALSE), "N/A")</f>
        <v>N/A</v>
      </c>
      <c r="I466" s="360" t="str">
        <f>IFERROR( VLOOKUP($D466, 'AM23.Param'!$C$61:$Q$114, COLUMNS('AM23.Param'!$C$60:$H$60), FALSE), "N/A")</f>
        <v>N/A</v>
      </c>
      <c r="J466" s="344" t="str">
        <f t="shared" si="198"/>
        <v>N/A</v>
      </c>
      <c r="K466" s="361" t="str">
        <f t="shared" si="199"/>
        <v>N/A</v>
      </c>
      <c r="L466" s="356" t="str">
        <f>IFERROR( VLOOKUP($D466, 'AM23.Param'!$C$61:$Q$114, COLUMNS('AM23.Param'!$C$60:$I$60), FALSE), "N/A")</f>
        <v>N/A</v>
      </c>
      <c r="M466" s="344" t="str">
        <f t="shared" si="200"/>
        <v>N/A</v>
      </c>
      <c r="N466" s="366" t="str">
        <f t="shared" si="189"/>
        <v>N/A</v>
      </c>
      <c r="O466" s="360" t="str">
        <f>IFERROR( VLOOKUP($D466, 'AM23.Param'!$C$61:$Q$114, COLUMNS('AM23.Param'!$C$60:$J$60), FALSE), "N/A")</f>
        <v>N/A</v>
      </c>
      <c r="P466" s="344" t="str">
        <f t="shared" si="201"/>
        <v>N/A</v>
      </c>
      <c r="Q466" s="361" t="str">
        <f t="shared" si="190"/>
        <v>N/A</v>
      </c>
      <c r="R466" s="356" t="str">
        <f>IFERROR( VLOOKUP($D466, 'AM23.Param'!$C$61:$Q$114, COLUMNS('AM23.Param'!$C$60:$K$60), FALSE), "N/A")</f>
        <v>N/A</v>
      </c>
      <c r="S466" s="344" t="str">
        <f t="shared" si="202"/>
        <v>N/A</v>
      </c>
      <c r="T466" s="366">
        <f t="shared" si="191"/>
        <v>0</v>
      </c>
      <c r="U466" s="360" t="str">
        <f>IFERROR( VLOOKUP($D466, 'AM23.Param'!$C$61:$Q$114, COLUMNS('AM23.Param'!$C$60:$L$60), FALSE), "N/A")</f>
        <v>N/A</v>
      </c>
      <c r="V466" s="344" t="str">
        <f t="shared" si="203"/>
        <v>N/A</v>
      </c>
      <c r="W466" s="361" t="str">
        <f t="shared" si="192"/>
        <v>N/A</v>
      </c>
      <c r="X466" s="356" t="str">
        <f>IFERROR( VLOOKUP($D466, 'AM23.Param'!$C$61:$Q$114, COLUMNS('AM23.Param'!$C$60:$M$60), FALSE), "N/A")</f>
        <v>N/A</v>
      </c>
      <c r="Y466" s="344" t="str">
        <f t="shared" si="204"/>
        <v>N/A</v>
      </c>
      <c r="Z466" s="366">
        <f t="shared" si="193"/>
        <v>0</v>
      </c>
      <c r="AA466" s="360" t="str">
        <f>IFERROR( VLOOKUP($D466, 'AM23.Param'!$C$61:$Q$114, COLUMNS('AM23.Param'!$C$60:$N$60), FALSE), "N/A")</f>
        <v>N/A</v>
      </c>
      <c r="AB466" s="344" t="str">
        <f t="shared" si="205"/>
        <v>N/A</v>
      </c>
      <c r="AC466" s="366" t="str">
        <f t="shared" si="194"/>
        <v>N/A</v>
      </c>
      <c r="AD466" s="360" t="str">
        <f>IFERROR( VLOOKUP($D466, 'AM23.Param'!$C$61:$Q$114, COLUMNS('AM23.Param'!$C$60:$O$60), FALSE), "N/A")</f>
        <v>N/A</v>
      </c>
      <c r="AE466" s="344" t="str">
        <f t="shared" si="206"/>
        <v>N/A</v>
      </c>
      <c r="AF466" s="361" t="str">
        <f t="shared" si="195"/>
        <v>N/A</v>
      </c>
      <c r="AG466" s="356" t="str">
        <f>IFERROR( VLOOKUP($D466, 'AM23.Param'!$C$61:$Q$114, COLUMNS('AM23.Param'!$C$60:$P$60), FALSE), "N/A")</f>
        <v>N/A</v>
      </c>
      <c r="AH466" s="344" t="str">
        <f t="shared" si="207"/>
        <v>N/A</v>
      </c>
      <c r="AI466" s="361" t="str">
        <f t="shared" si="196"/>
        <v>N/A</v>
      </c>
    </row>
    <row r="467" spans="1:35" x14ac:dyDescent="0.2">
      <c r="A467" s="241">
        <f t="shared" si="197"/>
        <v>390</v>
      </c>
      <c r="B467" s="345">
        <f>'AM23.Entity Input'!D407</f>
        <v>0</v>
      </c>
      <c r="C467" s="343">
        <f>'AM23.Entity Input'!F407</f>
        <v>0</v>
      </c>
      <c r="D467" s="343">
        <f>'AM23.Entity Input'!G407</f>
        <v>0</v>
      </c>
      <c r="E467" s="343">
        <f>'AM23.Entity Input'!P407</f>
        <v>0</v>
      </c>
      <c r="F467" s="343">
        <f>'AM23.Entity Input'!AD407</f>
        <v>0</v>
      </c>
      <c r="G467" s="343">
        <f>'AM23.Entity Input'!AN407</f>
        <v>0</v>
      </c>
      <c r="H467" s="353" t="str">
        <f>IFERROR( VLOOKUP($D467, 'AM23.Param'!$C$61:$Q$114, COLUMNS('AM23.Param'!$C$60:$G$60), FALSE), "N/A")</f>
        <v>N/A</v>
      </c>
      <c r="I467" s="360" t="str">
        <f>IFERROR( VLOOKUP($D467, 'AM23.Param'!$C$61:$Q$114, COLUMNS('AM23.Param'!$C$60:$H$60), FALSE), "N/A")</f>
        <v>N/A</v>
      </c>
      <c r="J467" s="344" t="str">
        <f t="shared" si="198"/>
        <v>N/A</v>
      </c>
      <c r="K467" s="361" t="str">
        <f t="shared" si="199"/>
        <v>N/A</v>
      </c>
      <c r="L467" s="356" t="str">
        <f>IFERROR( VLOOKUP($D467, 'AM23.Param'!$C$61:$Q$114, COLUMNS('AM23.Param'!$C$60:$I$60), FALSE), "N/A")</f>
        <v>N/A</v>
      </c>
      <c r="M467" s="344" t="str">
        <f t="shared" si="200"/>
        <v>N/A</v>
      </c>
      <c r="N467" s="366" t="str">
        <f t="shared" si="189"/>
        <v>N/A</v>
      </c>
      <c r="O467" s="360" t="str">
        <f>IFERROR( VLOOKUP($D467, 'AM23.Param'!$C$61:$Q$114, COLUMNS('AM23.Param'!$C$60:$J$60), FALSE), "N/A")</f>
        <v>N/A</v>
      </c>
      <c r="P467" s="344" t="str">
        <f t="shared" si="201"/>
        <v>N/A</v>
      </c>
      <c r="Q467" s="361" t="str">
        <f t="shared" si="190"/>
        <v>N/A</v>
      </c>
      <c r="R467" s="356" t="str">
        <f>IFERROR( VLOOKUP($D467, 'AM23.Param'!$C$61:$Q$114, COLUMNS('AM23.Param'!$C$60:$K$60), FALSE), "N/A")</f>
        <v>N/A</v>
      </c>
      <c r="S467" s="344" t="str">
        <f t="shared" si="202"/>
        <v>N/A</v>
      </c>
      <c r="T467" s="366">
        <f t="shared" si="191"/>
        <v>0</v>
      </c>
      <c r="U467" s="360" t="str">
        <f>IFERROR( VLOOKUP($D467, 'AM23.Param'!$C$61:$Q$114, COLUMNS('AM23.Param'!$C$60:$L$60), FALSE), "N/A")</f>
        <v>N/A</v>
      </c>
      <c r="V467" s="344" t="str">
        <f t="shared" si="203"/>
        <v>N/A</v>
      </c>
      <c r="W467" s="361" t="str">
        <f t="shared" si="192"/>
        <v>N/A</v>
      </c>
      <c r="X467" s="356" t="str">
        <f>IFERROR( VLOOKUP($D467, 'AM23.Param'!$C$61:$Q$114, COLUMNS('AM23.Param'!$C$60:$M$60), FALSE), "N/A")</f>
        <v>N/A</v>
      </c>
      <c r="Y467" s="344" t="str">
        <f t="shared" si="204"/>
        <v>N/A</v>
      </c>
      <c r="Z467" s="366">
        <f t="shared" si="193"/>
        <v>0</v>
      </c>
      <c r="AA467" s="360" t="str">
        <f>IFERROR( VLOOKUP($D467, 'AM23.Param'!$C$61:$Q$114, COLUMNS('AM23.Param'!$C$60:$N$60), FALSE), "N/A")</f>
        <v>N/A</v>
      </c>
      <c r="AB467" s="344" t="str">
        <f t="shared" si="205"/>
        <v>N/A</v>
      </c>
      <c r="AC467" s="366" t="str">
        <f t="shared" si="194"/>
        <v>N/A</v>
      </c>
      <c r="AD467" s="360" t="str">
        <f>IFERROR( VLOOKUP($D467, 'AM23.Param'!$C$61:$Q$114, COLUMNS('AM23.Param'!$C$60:$O$60), FALSE), "N/A")</f>
        <v>N/A</v>
      </c>
      <c r="AE467" s="344" t="str">
        <f t="shared" si="206"/>
        <v>N/A</v>
      </c>
      <c r="AF467" s="361" t="str">
        <f t="shared" si="195"/>
        <v>N/A</v>
      </c>
      <c r="AG467" s="356" t="str">
        <f>IFERROR( VLOOKUP($D467, 'AM23.Param'!$C$61:$Q$114, COLUMNS('AM23.Param'!$C$60:$P$60), FALSE), "N/A")</f>
        <v>N/A</v>
      </c>
      <c r="AH467" s="344" t="str">
        <f t="shared" si="207"/>
        <v>N/A</v>
      </c>
      <c r="AI467" s="361" t="str">
        <f t="shared" si="196"/>
        <v>N/A</v>
      </c>
    </row>
    <row r="468" spans="1:35" x14ac:dyDescent="0.2">
      <c r="A468" s="241">
        <f t="shared" si="197"/>
        <v>391</v>
      </c>
      <c r="B468" s="345">
        <f>'AM23.Entity Input'!D408</f>
        <v>0</v>
      </c>
      <c r="C468" s="343">
        <f>'AM23.Entity Input'!F408</f>
        <v>0</v>
      </c>
      <c r="D468" s="343">
        <f>'AM23.Entity Input'!G408</f>
        <v>0</v>
      </c>
      <c r="E468" s="343">
        <f>'AM23.Entity Input'!P408</f>
        <v>0</v>
      </c>
      <c r="F468" s="343">
        <f>'AM23.Entity Input'!AD408</f>
        <v>0</v>
      </c>
      <c r="G468" s="343">
        <f>'AM23.Entity Input'!AN408</f>
        <v>0</v>
      </c>
      <c r="H468" s="353" t="str">
        <f>IFERROR( VLOOKUP($D468, 'AM23.Param'!$C$61:$Q$114, COLUMNS('AM23.Param'!$C$60:$G$60), FALSE), "N/A")</f>
        <v>N/A</v>
      </c>
      <c r="I468" s="360" t="str">
        <f>IFERROR( VLOOKUP($D468, 'AM23.Param'!$C$61:$Q$114, COLUMNS('AM23.Param'!$C$60:$H$60), FALSE), "N/A")</f>
        <v>N/A</v>
      </c>
      <c r="J468" s="344" t="str">
        <f t="shared" si="198"/>
        <v>N/A</v>
      </c>
      <c r="K468" s="361" t="str">
        <f t="shared" si="199"/>
        <v>N/A</v>
      </c>
      <c r="L468" s="356" t="str">
        <f>IFERROR( VLOOKUP($D468, 'AM23.Param'!$C$61:$Q$114, COLUMNS('AM23.Param'!$C$60:$I$60), FALSE), "N/A")</f>
        <v>N/A</v>
      </c>
      <c r="M468" s="344" t="str">
        <f t="shared" si="200"/>
        <v>N/A</v>
      </c>
      <c r="N468" s="366" t="str">
        <f t="shared" si="189"/>
        <v>N/A</v>
      </c>
      <c r="O468" s="360" t="str">
        <f>IFERROR( VLOOKUP($D468, 'AM23.Param'!$C$61:$Q$114, COLUMNS('AM23.Param'!$C$60:$J$60), FALSE), "N/A")</f>
        <v>N/A</v>
      </c>
      <c r="P468" s="344" t="str">
        <f t="shared" si="201"/>
        <v>N/A</v>
      </c>
      <c r="Q468" s="361" t="str">
        <f t="shared" si="190"/>
        <v>N/A</v>
      </c>
      <c r="R468" s="356" t="str">
        <f>IFERROR( VLOOKUP($D468, 'AM23.Param'!$C$61:$Q$114, COLUMNS('AM23.Param'!$C$60:$K$60), FALSE), "N/A")</f>
        <v>N/A</v>
      </c>
      <c r="S468" s="344" t="str">
        <f t="shared" si="202"/>
        <v>N/A</v>
      </c>
      <c r="T468" s="366">
        <f t="shared" si="191"/>
        <v>0</v>
      </c>
      <c r="U468" s="360" t="str">
        <f>IFERROR( VLOOKUP($D468, 'AM23.Param'!$C$61:$Q$114, COLUMNS('AM23.Param'!$C$60:$L$60), FALSE), "N/A")</f>
        <v>N/A</v>
      </c>
      <c r="V468" s="344" t="str">
        <f t="shared" si="203"/>
        <v>N/A</v>
      </c>
      <c r="W468" s="361" t="str">
        <f t="shared" si="192"/>
        <v>N/A</v>
      </c>
      <c r="X468" s="356" t="str">
        <f>IFERROR( VLOOKUP($D468, 'AM23.Param'!$C$61:$Q$114, COLUMNS('AM23.Param'!$C$60:$M$60), FALSE), "N/A")</f>
        <v>N/A</v>
      </c>
      <c r="Y468" s="344" t="str">
        <f t="shared" si="204"/>
        <v>N/A</v>
      </c>
      <c r="Z468" s="366">
        <f t="shared" si="193"/>
        <v>0</v>
      </c>
      <c r="AA468" s="360" t="str">
        <f>IFERROR( VLOOKUP($D468, 'AM23.Param'!$C$61:$Q$114, COLUMNS('AM23.Param'!$C$60:$N$60), FALSE), "N/A")</f>
        <v>N/A</v>
      </c>
      <c r="AB468" s="344" t="str">
        <f t="shared" si="205"/>
        <v>N/A</v>
      </c>
      <c r="AC468" s="366" t="str">
        <f t="shared" si="194"/>
        <v>N/A</v>
      </c>
      <c r="AD468" s="360" t="str">
        <f>IFERROR( VLOOKUP($D468, 'AM23.Param'!$C$61:$Q$114, COLUMNS('AM23.Param'!$C$60:$O$60), FALSE), "N/A")</f>
        <v>N/A</v>
      </c>
      <c r="AE468" s="344" t="str">
        <f t="shared" si="206"/>
        <v>N/A</v>
      </c>
      <c r="AF468" s="361" t="str">
        <f t="shared" si="195"/>
        <v>N/A</v>
      </c>
      <c r="AG468" s="356" t="str">
        <f>IFERROR( VLOOKUP($D468, 'AM23.Param'!$C$61:$Q$114, COLUMNS('AM23.Param'!$C$60:$P$60), FALSE), "N/A")</f>
        <v>N/A</v>
      </c>
      <c r="AH468" s="344" t="str">
        <f t="shared" si="207"/>
        <v>N/A</v>
      </c>
      <c r="AI468" s="361" t="str">
        <f t="shared" si="196"/>
        <v>N/A</v>
      </c>
    </row>
    <row r="469" spans="1:35" x14ac:dyDescent="0.2">
      <c r="A469" s="241">
        <f t="shared" si="197"/>
        <v>392</v>
      </c>
      <c r="B469" s="345">
        <f>'AM23.Entity Input'!D409</f>
        <v>0</v>
      </c>
      <c r="C469" s="343">
        <f>'AM23.Entity Input'!F409</f>
        <v>0</v>
      </c>
      <c r="D469" s="343">
        <f>'AM23.Entity Input'!G409</f>
        <v>0</v>
      </c>
      <c r="E469" s="343">
        <f>'AM23.Entity Input'!P409</f>
        <v>0</v>
      </c>
      <c r="F469" s="343">
        <f>'AM23.Entity Input'!AD409</f>
        <v>0</v>
      </c>
      <c r="G469" s="343">
        <f>'AM23.Entity Input'!AN409</f>
        <v>0</v>
      </c>
      <c r="H469" s="353" t="str">
        <f>IFERROR( VLOOKUP($D469, 'AM23.Param'!$C$61:$Q$114, COLUMNS('AM23.Param'!$C$60:$G$60), FALSE), "N/A")</f>
        <v>N/A</v>
      </c>
      <c r="I469" s="360" t="str">
        <f>IFERROR( VLOOKUP($D469, 'AM23.Param'!$C$61:$Q$114, COLUMNS('AM23.Param'!$C$60:$H$60), FALSE), "N/A")</f>
        <v>N/A</v>
      </c>
      <c r="J469" s="344" t="str">
        <f t="shared" si="198"/>
        <v>N/A</v>
      </c>
      <c r="K469" s="361" t="str">
        <f t="shared" si="199"/>
        <v>N/A</v>
      </c>
      <c r="L469" s="356" t="str">
        <f>IFERROR( VLOOKUP($D469, 'AM23.Param'!$C$61:$Q$114, COLUMNS('AM23.Param'!$C$60:$I$60), FALSE), "N/A")</f>
        <v>N/A</v>
      </c>
      <c r="M469" s="344" t="str">
        <f t="shared" si="200"/>
        <v>N/A</v>
      </c>
      <c r="N469" s="366" t="str">
        <f t="shared" si="189"/>
        <v>N/A</v>
      </c>
      <c r="O469" s="360" t="str">
        <f>IFERROR( VLOOKUP($D469, 'AM23.Param'!$C$61:$Q$114, COLUMNS('AM23.Param'!$C$60:$J$60), FALSE), "N/A")</f>
        <v>N/A</v>
      </c>
      <c r="P469" s="344" t="str">
        <f t="shared" si="201"/>
        <v>N/A</v>
      </c>
      <c r="Q469" s="361" t="str">
        <f t="shared" si="190"/>
        <v>N/A</v>
      </c>
      <c r="R469" s="356" t="str">
        <f>IFERROR( VLOOKUP($D469, 'AM23.Param'!$C$61:$Q$114, COLUMNS('AM23.Param'!$C$60:$K$60), FALSE), "N/A")</f>
        <v>N/A</v>
      </c>
      <c r="S469" s="344" t="str">
        <f t="shared" si="202"/>
        <v>N/A</v>
      </c>
      <c r="T469" s="366">
        <f t="shared" si="191"/>
        <v>0</v>
      </c>
      <c r="U469" s="360" t="str">
        <f>IFERROR( VLOOKUP($D469, 'AM23.Param'!$C$61:$Q$114, COLUMNS('AM23.Param'!$C$60:$L$60), FALSE), "N/A")</f>
        <v>N/A</v>
      </c>
      <c r="V469" s="344" t="str">
        <f t="shared" si="203"/>
        <v>N/A</v>
      </c>
      <c r="W469" s="361" t="str">
        <f t="shared" si="192"/>
        <v>N/A</v>
      </c>
      <c r="X469" s="356" t="str">
        <f>IFERROR( VLOOKUP($D469, 'AM23.Param'!$C$61:$Q$114, COLUMNS('AM23.Param'!$C$60:$M$60), FALSE), "N/A")</f>
        <v>N/A</v>
      </c>
      <c r="Y469" s="344" t="str">
        <f t="shared" si="204"/>
        <v>N/A</v>
      </c>
      <c r="Z469" s="366">
        <f t="shared" si="193"/>
        <v>0</v>
      </c>
      <c r="AA469" s="360" t="str">
        <f>IFERROR( VLOOKUP($D469, 'AM23.Param'!$C$61:$Q$114, COLUMNS('AM23.Param'!$C$60:$N$60), FALSE), "N/A")</f>
        <v>N/A</v>
      </c>
      <c r="AB469" s="344" t="str">
        <f t="shared" si="205"/>
        <v>N/A</v>
      </c>
      <c r="AC469" s="366" t="str">
        <f t="shared" si="194"/>
        <v>N/A</v>
      </c>
      <c r="AD469" s="360" t="str">
        <f>IFERROR( VLOOKUP($D469, 'AM23.Param'!$C$61:$Q$114, COLUMNS('AM23.Param'!$C$60:$O$60), FALSE), "N/A")</f>
        <v>N/A</v>
      </c>
      <c r="AE469" s="344" t="str">
        <f t="shared" si="206"/>
        <v>N/A</v>
      </c>
      <c r="AF469" s="361" t="str">
        <f t="shared" si="195"/>
        <v>N/A</v>
      </c>
      <c r="AG469" s="356" t="str">
        <f>IFERROR( VLOOKUP($D469, 'AM23.Param'!$C$61:$Q$114, COLUMNS('AM23.Param'!$C$60:$P$60), FALSE), "N/A")</f>
        <v>N/A</v>
      </c>
      <c r="AH469" s="344" t="str">
        <f t="shared" si="207"/>
        <v>N/A</v>
      </c>
      <c r="AI469" s="361" t="str">
        <f t="shared" si="196"/>
        <v>N/A</v>
      </c>
    </row>
    <row r="470" spans="1:35" x14ac:dyDescent="0.2">
      <c r="A470" s="241">
        <f t="shared" si="197"/>
        <v>393</v>
      </c>
      <c r="B470" s="345">
        <f>'AM23.Entity Input'!D410</f>
        <v>0</v>
      </c>
      <c r="C470" s="343">
        <f>'AM23.Entity Input'!F410</f>
        <v>0</v>
      </c>
      <c r="D470" s="343">
        <f>'AM23.Entity Input'!G410</f>
        <v>0</v>
      </c>
      <c r="E470" s="343">
        <f>'AM23.Entity Input'!P410</f>
        <v>0</v>
      </c>
      <c r="F470" s="343">
        <f>'AM23.Entity Input'!AD410</f>
        <v>0</v>
      </c>
      <c r="G470" s="343">
        <f>'AM23.Entity Input'!AN410</f>
        <v>0</v>
      </c>
      <c r="H470" s="353" t="str">
        <f>IFERROR( VLOOKUP($D470, 'AM23.Param'!$C$61:$Q$114, COLUMNS('AM23.Param'!$C$60:$G$60), FALSE), "N/A")</f>
        <v>N/A</v>
      </c>
      <c r="I470" s="360" t="str">
        <f>IFERROR( VLOOKUP($D470, 'AM23.Param'!$C$61:$Q$114, COLUMNS('AM23.Param'!$C$60:$H$60), FALSE), "N/A")</f>
        <v>N/A</v>
      </c>
      <c r="J470" s="344" t="str">
        <f t="shared" si="198"/>
        <v>N/A</v>
      </c>
      <c r="K470" s="361" t="str">
        <f t="shared" si="199"/>
        <v>N/A</v>
      </c>
      <c r="L470" s="356" t="str">
        <f>IFERROR( VLOOKUP($D470, 'AM23.Param'!$C$61:$Q$114, COLUMNS('AM23.Param'!$C$60:$I$60), FALSE), "N/A")</f>
        <v>N/A</v>
      </c>
      <c r="M470" s="344" t="str">
        <f t="shared" si="200"/>
        <v>N/A</v>
      </c>
      <c r="N470" s="366" t="str">
        <f t="shared" si="189"/>
        <v>N/A</v>
      </c>
      <c r="O470" s="360" t="str">
        <f>IFERROR( VLOOKUP($D470, 'AM23.Param'!$C$61:$Q$114, COLUMNS('AM23.Param'!$C$60:$J$60), FALSE), "N/A")</f>
        <v>N/A</v>
      </c>
      <c r="P470" s="344" t="str">
        <f t="shared" si="201"/>
        <v>N/A</v>
      </c>
      <c r="Q470" s="361" t="str">
        <f t="shared" si="190"/>
        <v>N/A</v>
      </c>
      <c r="R470" s="356" t="str">
        <f>IFERROR( VLOOKUP($D470, 'AM23.Param'!$C$61:$Q$114, COLUMNS('AM23.Param'!$C$60:$K$60), FALSE), "N/A")</f>
        <v>N/A</v>
      </c>
      <c r="S470" s="344" t="str">
        <f t="shared" si="202"/>
        <v>N/A</v>
      </c>
      <c r="T470" s="366">
        <f t="shared" si="191"/>
        <v>0</v>
      </c>
      <c r="U470" s="360" t="str">
        <f>IFERROR( VLOOKUP($D470, 'AM23.Param'!$C$61:$Q$114, COLUMNS('AM23.Param'!$C$60:$L$60), FALSE), "N/A")</f>
        <v>N/A</v>
      </c>
      <c r="V470" s="344" t="str">
        <f t="shared" si="203"/>
        <v>N/A</v>
      </c>
      <c r="W470" s="361" t="str">
        <f t="shared" si="192"/>
        <v>N/A</v>
      </c>
      <c r="X470" s="356" t="str">
        <f>IFERROR( VLOOKUP($D470, 'AM23.Param'!$C$61:$Q$114, COLUMNS('AM23.Param'!$C$60:$M$60), FALSE), "N/A")</f>
        <v>N/A</v>
      </c>
      <c r="Y470" s="344" t="str">
        <f t="shared" si="204"/>
        <v>N/A</v>
      </c>
      <c r="Z470" s="366">
        <f t="shared" si="193"/>
        <v>0</v>
      </c>
      <c r="AA470" s="360" t="str">
        <f>IFERROR( VLOOKUP($D470, 'AM23.Param'!$C$61:$Q$114, COLUMNS('AM23.Param'!$C$60:$N$60), FALSE), "N/A")</f>
        <v>N/A</v>
      </c>
      <c r="AB470" s="344" t="str">
        <f t="shared" si="205"/>
        <v>N/A</v>
      </c>
      <c r="AC470" s="366" t="str">
        <f t="shared" si="194"/>
        <v>N/A</v>
      </c>
      <c r="AD470" s="360" t="str">
        <f>IFERROR( VLOOKUP($D470, 'AM23.Param'!$C$61:$Q$114, COLUMNS('AM23.Param'!$C$60:$O$60), FALSE), "N/A")</f>
        <v>N/A</v>
      </c>
      <c r="AE470" s="344" t="str">
        <f t="shared" si="206"/>
        <v>N/A</v>
      </c>
      <c r="AF470" s="361" t="str">
        <f t="shared" si="195"/>
        <v>N/A</v>
      </c>
      <c r="AG470" s="356" t="str">
        <f>IFERROR( VLOOKUP($D470, 'AM23.Param'!$C$61:$Q$114, COLUMNS('AM23.Param'!$C$60:$P$60), FALSE), "N/A")</f>
        <v>N/A</v>
      </c>
      <c r="AH470" s="344" t="str">
        <f t="shared" si="207"/>
        <v>N/A</v>
      </c>
      <c r="AI470" s="361" t="str">
        <f t="shared" si="196"/>
        <v>N/A</v>
      </c>
    </row>
    <row r="471" spans="1:35" x14ac:dyDescent="0.2">
      <c r="A471" s="241">
        <f t="shared" si="197"/>
        <v>394</v>
      </c>
      <c r="B471" s="345">
        <f>'AM23.Entity Input'!D411</f>
        <v>0</v>
      </c>
      <c r="C471" s="343">
        <f>'AM23.Entity Input'!F411</f>
        <v>0</v>
      </c>
      <c r="D471" s="343">
        <f>'AM23.Entity Input'!G411</f>
        <v>0</v>
      </c>
      <c r="E471" s="343">
        <f>'AM23.Entity Input'!P411</f>
        <v>0</v>
      </c>
      <c r="F471" s="343">
        <f>'AM23.Entity Input'!AD411</f>
        <v>0</v>
      </c>
      <c r="G471" s="343">
        <f>'AM23.Entity Input'!AN411</f>
        <v>0</v>
      </c>
      <c r="H471" s="353" t="str">
        <f>IFERROR( VLOOKUP($D471, 'AM23.Param'!$C$61:$Q$114, COLUMNS('AM23.Param'!$C$60:$G$60), FALSE), "N/A")</f>
        <v>N/A</v>
      </c>
      <c r="I471" s="360" t="str">
        <f>IFERROR( VLOOKUP($D471, 'AM23.Param'!$C$61:$Q$114, COLUMNS('AM23.Param'!$C$60:$H$60), FALSE), "N/A")</f>
        <v>N/A</v>
      </c>
      <c r="J471" s="344" t="str">
        <f t="shared" si="198"/>
        <v>N/A</v>
      </c>
      <c r="K471" s="361" t="str">
        <f t="shared" si="199"/>
        <v>N/A</v>
      </c>
      <c r="L471" s="356" t="str">
        <f>IFERROR( VLOOKUP($D471, 'AM23.Param'!$C$61:$Q$114, COLUMNS('AM23.Param'!$C$60:$I$60), FALSE), "N/A")</f>
        <v>N/A</v>
      </c>
      <c r="M471" s="344" t="str">
        <f t="shared" si="200"/>
        <v>N/A</v>
      </c>
      <c r="N471" s="366" t="str">
        <f t="shared" si="189"/>
        <v>N/A</v>
      </c>
      <c r="O471" s="360" t="str">
        <f>IFERROR( VLOOKUP($D471, 'AM23.Param'!$C$61:$Q$114, COLUMNS('AM23.Param'!$C$60:$J$60), FALSE), "N/A")</f>
        <v>N/A</v>
      </c>
      <c r="P471" s="344" t="str">
        <f t="shared" si="201"/>
        <v>N/A</v>
      </c>
      <c r="Q471" s="361" t="str">
        <f t="shared" si="190"/>
        <v>N/A</v>
      </c>
      <c r="R471" s="356" t="str">
        <f>IFERROR( VLOOKUP($D471, 'AM23.Param'!$C$61:$Q$114, COLUMNS('AM23.Param'!$C$60:$K$60), FALSE), "N/A")</f>
        <v>N/A</v>
      </c>
      <c r="S471" s="344" t="str">
        <f t="shared" si="202"/>
        <v>N/A</v>
      </c>
      <c r="T471" s="366">
        <f t="shared" si="191"/>
        <v>0</v>
      </c>
      <c r="U471" s="360" t="str">
        <f>IFERROR( VLOOKUP($D471, 'AM23.Param'!$C$61:$Q$114, COLUMNS('AM23.Param'!$C$60:$L$60), FALSE), "N/A")</f>
        <v>N/A</v>
      </c>
      <c r="V471" s="344" t="str">
        <f t="shared" si="203"/>
        <v>N/A</v>
      </c>
      <c r="W471" s="361" t="str">
        <f t="shared" si="192"/>
        <v>N/A</v>
      </c>
      <c r="X471" s="356" t="str">
        <f>IFERROR( VLOOKUP($D471, 'AM23.Param'!$C$61:$Q$114, COLUMNS('AM23.Param'!$C$60:$M$60), FALSE), "N/A")</f>
        <v>N/A</v>
      </c>
      <c r="Y471" s="344" t="str">
        <f t="shared" si="204"/>
        <v>N/A</v>
      </c>
      <c r="Z471" s="366">
        <f t="shared" si="193"/>
        <v>0</v>
      </c>
      <c r="AA471" s="360" t="str">
        <f>IFERROR( VLOOKUP($D471, 'AM23.Param'!$C$61:$Q$114, COLUMNS('AM23.Param'!$C$60:$N$60), FALSE), "N/A")</f>
        <v>N/A</v>
      </c>
      <c r="AB471" s="344" t="str">
        <f t="shared" si="205"/>
        <v>N/A</v>
      </c>
      <c r="AC471" s="366" t="str">
        <f t="shared" si="194"/>
        <v>N/A</v>
      </c>
      <c r="AD471" s="360" t="str">
        <f>IFERROR( VLOOKUP($D471, 'AM23.Param'!$C$61:$Q$114, COLUMNS('AM23.Param'!$C$60:$O$60), FALSE), "N/A")</f>
        <v>N/A</v>
      </c>
      <c r="AE471" s="344" t="str">
        <f t="shared" si="206"/>
        <v>N/A</v>
      </c>
      <c r="AF471" s="361" t="str">
        <f t="shared" si="195"/>
        <v>N/A</v>
      </c>
      <c r="AG471" s="356" t="str">
        <f>IFERROR( VLOOKUP($D471, 'AM23.Param'!$C$61:$Q$114, COLUMNS('AM23.Param'!$C$60:$P$60), FALSE), "N/A")</f>
        <v>N/A</v>
      </c>
      <c r="AH471" s="344" t="str">
        <f t="shared" si="207"/>
        <v>N/A</v>
      </c>
      <c r="AI471" s="361" t="str">
        <f t="shared" si="196"/>
        <v>N/A</v>
      </c>
    </row>
    <row r="472" spans="1:35" x14ac:dyDescent="0.2">
      <c r="A472" s="241">
        <f t="shared" si="197"/>
        <v>395</v>
      </c>
      <c r="B472" s="345">
        <f>'AM23.Entity Input'!D412</f>
        <v>0</v>
      </c>
      <c r="C472" s="343">
        <f>'AM23.Entity Input'!F412</f>
        <v>0</v>
      </c>
      <c r="D472" s="343">
        <f>'AM23.Entity Input'!G412</f>
        <v>0</v>
      </c>
      <c r="E472" s="343">
        <f>'AM23.Entity Input'!P412</f>
        <v>0</v>
      </c>
      <c r="F472" s="343">
        <f>'AM23.Entity Input'!AD412</f>
        <v>0</v>
      </c>
      <c r="G472" s="343">
        <f>'AM23.Entity Input'!AN412</f>
        <v>0</v>
      </c>
      <c r="H472" s="353" t="str">
        <f>IFERROR( VLOOKUP($D472, 'AM23.Param'!$C$61:$Q$114, COLUMNS('AM23.Param'!$C$60:$G$60), FALSE), "N/A")</f>
        <v>N/A</v>
      </c>
      <c r="I472" s="360" t="str">
        <f>IFERROR( VLOOKUP($D472, 'AM23.Param'!$C$61:$Q$114, COLUMNS('AM23.Param'!$C$60:$H$60), FALSE), "N/A")</f>
        <v>N/A</v>
      </c>
      <c r="J472" s="344" t="str">
        <f t="shared" si="198"/>
        <v>N/A</v>
      </c>
      <c r="K472" s="361" t="str">
        <f t="shared" si="199"/>
        <v>N/A</v>
      </c>
      <c r="L472" s="356" t="str">
        <f>IFERROR( VLOOKUP($D472, 'AM23.Param'!$C$61:$Q$114, COLUMNS('AM23.Param'!$C$60:$I$60), FALSE), "N/A")</f>
        <v>N/A</v>
      </c>
      <c r="M472" s="344" t="str">
        <f t="shared" si="200"/>
        <v>N/A</v>
      </c>
      <c r="N472" s="366" t="str">
        <f t="shared" si="189"/>
        <v>N/A</v>
      </c>
      <c r="O472" s="360" t="str">
        <f>IFERROR( VLOOKUP($D472, 'AM23.Param'!$C$61:$Q$114, COLUMNS('AM23.Param'!$C$60:$J$60), FALSE), "N/A")</f>
        <v>N/A</v>
      </c>
      <c r="P472" s="344" t="str">
        <f t="shared" si="201"/>
        <v>N/A</v>
      </c>
      <c r="Q472" s="361" t="str">
        <f t="shared" si="190"/>
        <v>N/A</v>
      </c>
      <c r="R472" s="356" t="str">
        <f>IFERROR( VLOOKUP($D472, 'AM23.Param'!$C$61:$Q$114, COLUMNS('AM23.Param'!$C$60:$K$60), FALSE), "N/A")</f>
        <v>N/A</v>
      </c>
      <c r="S472" s="344" t="str">
        <f t="shared" si="202"/>
        <v>N/A</v>
      </c>
      <c r="T472" s="366">
        <f t="shared" si="191"/>
        <v>0</v>
      </c>
      <c r="U472" s="360" t="str">
        <f>IFERROR( VLOOKUP($D472, 'AM23.Param'!$C$61:$Q$114, COLUMNS('AM23.Param'!$C$60:$L$60), FALSE), "N/A")</f>
        <v>N/A</v>
      </c>
      <c r="V472" s="344" t="str">
        <f t="shared" si="203"/>
        <v>N/A</v>
      </c>
      <c r="W472" s="361" t="str">
        <f t="shared" si="192"/>
        <v>N/A</v>
      </c>
      <c r="X472" s="356" t="str">
        <f>IFERROR( VLOOKUP($D472, 'AM23.Param'!$C$61:$Q$114, COLUMNS('AM23.Param'!$C$60:$M$60), FALSE), "N/A")</f>
        <v>N/A</v>
      </c>
      <c r="Y472" s="344" t="str">
        <f t="shared" si="204"/>
        <v>N/A</v>
      </c>
      <c r="Z472" s="366">
        <f t="shared" si="193"/>
        <v>0</v>
      </c>
      <c r="AA472" s="360" t="str">
        <f>IFERROR( VLOOKUP($D472, 'AM23.Param'!$C$61:$Q$114, COLUMNS('AM23.Param'!$C$60:$N$60), FALSE), "N/A")</f>
        <v>N/A</v>
      </c>
      <c r="AB472" s="344" t="str">
        <f t="shared" si="205"/>
        <v>N/A</v>
      </c>
      <c r="AC472" s="366" t="str">
        <f t="shared" si="194"/>
        <v>N/A</v>
      </c>
      <c r="AD472" s="360" t="str">
        <f>IFERROR( VLOOKUP($D472, 'AM23.Param'!$C$61:$Q$114, COLUMNS('AM23.Param'!$C$60:$O$60), FALSE), "N/A")</f>
        <v>N/A</v>
      </c>
      <c r="AE472" s="344" t="str">
        <f t="shared" si="206"/>
        <v>N/A</v>
      </c>
      <c r="AF472" s="361" t="str">
        <f t="shared" si="195"/>
        <v>N/A</v>
      </c>
      <c r="AG472" s="356" t="str">
        <f>IFERROR( VLOOKUP($D472, 'AM23.Param'!$C$61:$Q$114, COLUMNS('AM23.Param'!$C$60:$P$60), FALSE), "N/A")</f>
        <v>N/A</v>
      </c>
      <c r="AH472" s="344" t="str">
        <f t="shared" si="207"/>
        <v>N/A</v>
      </c>
      <c r="AI472" s="361" t="str">
        <f t="shared" si="196"/>
        <v>N/A</v>
      </c>
    </row>
    <row r="473" spans="1:35" x14ac:dyDescent="0.2">
      <c r="A473" s="241">
        <f t="shared" si="197"/>
        <v>396</v>
      </c>
      <c r="B473" s="345">
        <f>'AM23.Entity Input'!D413</f>
        <v>0</v>
      </c>
      <c r="C473" s="343">
        <f>'AM23.Entity Input'!F413</f>
        <v>0</v>
      </c>
      <c r="D473" s="343">
        <f>'AM23.Entity Input'!G413</f>
        <v>0</v>
      </c>
      <c r="E473" s="343">
        <f>'AM23.Entity Input'!P413</f>
        <v>0</v>
      </c>
      <c r="F473" s="343">
        <f>'AM23.Entity Input'!AD413</f>
        <v>0</v>
      </c>
      <c r="G473" s="343">
        <f>'AM23.Entity Input'!AN413</f>
        <v>0</v>
      </c>
      <c r="H473" s="353" t="str">
        <f>IFERROR( VLOOKUP($D473, 'AM23.Param'!$C$61:$Q$114, COLUMNS('AM23.Param'!$C$60:$G$60), FALSE), "N/A")</f>
        <v>N/A</v>
      </c>
      <c r="I473" s="360" t="str">
        <f>IFERROR( VLOOKUP($D473, 'AM23.Param'!$C$61:$Q$114, COLUMNS('AM23.Param'!$C$60:$H$60), FALSE), "N/A")</f>
        <v>N/A</v>
      </c>
      <c r="J473" s="344" t="str">
        <f t="shared" si="198"/>
        <v>N/A</v>
      </c>
      <c r="K473" s="361" t="str">
        <f t="shared" si="199"/>
        <v>N/A</v>
      </c>
      <c r="L473" s="356" t="str">
        <f>IFERROR( VLOOKUP($D473, 'AM23.Param'!$C$61:$Q$114, COLUMNS('AM23.Param'!$C$60:$I$60), FALSE), "N/A")</f>
        <v>N/A</v>
      </c>
      <c r="M473" s="344" t="str">
        <f t="shared" si="200"/>
        <v>N/A</v>
      </c>
      <c r="N473" s="366" t="str">
        <f t="shared" si="189"/>
        <v>N/A</v>
      </c>
      <c r="O473" s="360" t="str">
        <f>IFERROR( VLOOKUP($D473, 'AM23.Param'!$C$61:$Q$114, COLUMNS('AM23.Param'!$C$60:$J$60), FALSE), "N/A")</f>
        <v>N/A</v>
      </c>
      <c r="P473" s="344" t="str">
        <f t="shared" si="201"/>
        <v>N/A</v>
      </c>
      <c r="Q473" s="361" t="str">
        <f t="shared" si="190"/>
        <v>N/A</v>
      </c>
      <c r="R473" s="356" t="str">
        <f>IFERROR( VLOOKUP($D473, 'AM23.Param'!$C$61:$Q$114, COLUMNS('AM23.Param'!$C$60:$K$60), FALSE), "N/A")</f>
        <v>N/A</v>
      </c>
      <c r="S473" s="344" t="str">
        <f t="shared" si="202"/>
        <v>N/A</v>
      </c>
      <c r="T473" s="366">
        <f t="shared" si="191"/>
        <v>0</v>
      </c>
      <c r="U473" s="360" t="str">
        <f>IFERROR( VLOOKUP($D473, 'AM23.Param'!$C$61:$Q$114, COLUMNS('AM23.Param'!$C$60:$L$60), FALSE), "N/A")</f>
        <v>N/A</v>
      </c>
      <c r="V473" s="344" t="str">
        <f t="shared" si="203"/>
        <v>N/A</v>
      </c>
      <c r="W473" s="361" t="str">
        <f t="shared" si="192"/>
        <v>N/A</v>
      </c>
      <c r="X473" s="356" t="str">
        <f>IFERROR( VLOOKUP($D473, 'AM23.Param'!$C$61:$Q$114, COLUMNS('AM23.Param'!$C$60:$M$60), FALSE), "N/A")</f>
        <v>N/A</v>
      </c>
      <c r="Y473" s="344" t="str">
        <f t="shared" si="204"/>
        <v>N/A</v>
      </c>
      <c r="Z473" s="366">
        <f t="shared" si="193"/>
        <v>0</v>
      </c>
      <c r="AA473" s="360" t="str">
        <f>IFERROR( VLOOKUP($D473, 'AM23.Param'!$C$61:$Q$114, COLUMNS('AM23.Param'!$C$60:$N$60), FALSE), "N/A")</f>
        <v>N/A</v>
      </c>
      <c r="AB473" s="344" t="str">
        <f t="shared" si="205"/>
        <v>N/A</v>
      </c>
      <c r="AC473" s="366" t="str">
        <f t="shared" si="194"/>
        <v>N/A</v>
      </c>
      <c r="AD473" s="360" t="str">
        <f>IFERROR( VLOOKUP($D473, 'AM23.Param'!$C$61:$Q$114, COLUMNS('AM23.Param'!$C$60:$O$60), FALSE), "N/A")</f>
        <v>N/A</v>
      </c>
      <c r="AE473" s="344" t="str">
        <f t="shared" si="206"/>
        <v>N/A</v>
      </c>
      <c r="AF473" s="361" t="str">
        <f t="shared" si="195"/>
        <v>N/A</v>
      </c>
      <c r="AG473" s="356" t="str">
        <f>IFERROR( VLOOKUP($D473, 'AM23.Param'!$C$61:$Q$114, COLUMNS('AM23.Param'!$C$60:$P$60), FALSE), "N/A")</f>
        <v>N/A</v>
      </c>
      <c r="AH473" s="344" t="str">
        <f t="shared" si="207"/>
        <v>N/A</v>
      </c>
      <c r="AI473" s="361" t="str">
        <f t="shared" si="196"/>
        <v>N/A</v>
      </c>
    </row>
    <row r="474" spans="1:35" x14ac:dyDescent="0.2">
      <c r="A474" s="241">
        <f t="shared" si="197"/>
        <v>397</v>
      </c>
      <c r="B474" s="345">
        <f>'AM23.Entity Input'!D414</f>
        <v>0</v>
      </c>
      <c r="C474" s="343">
        <f>'AM23.Entity Input'!F414</f>
        <v>0</v>
      </c>
      <c r="D474" s="343">
        <f>'AM23.Entity Input'!G414</f>
        <v>0</v>
      </c>
      <c r="E474" s="343">
        <f>'AM23.Entity Input'!P414</f>
        <v>0</v>
      </c>
      <c r="F474" s="343">
        <f>'AM23.Entity Input'!AD414</f>
        <v>0</v>
      </c>
      <c r="G474" s="343">
        <f>'AM23.Entity Input'!AN414</f>
        <v>0</v>
      </c>
      <c r="H474" s="353" t="str">
        <f>IFERROR( VLOOKUP($D474, 'AM23.Param'!$C$61:$Q$114, COLUMNS('AM23.Param'!$C$60:$G$60), FALSE), "N/A")</f>
        <v>N/A</v>
      </c>
      <c r="I474" s="360" t="str">
        <f>IFERROR( VLOOKUP($D474, 'AM23.Param'!$C$61:$Q$114, COLUMNS('AM23.Param'!$C$60:$H$60), FALSE), "N/A")</f>
        <v>N/A</v>
      </c>
      <c r="J474" s="344" t="str">
        <f t="shared" si="198"/>
        <v>N/A</v>
      </c>
      <c r="K474" s="361" t="str">
        <f t="shared" si="199"/>
        <v>N/A</v>
      </c>
      <c r="L474" s="356" t="str">
        <f>IFERROR( VLOOKUP($D474, 'AM23.Param'!$C$61:$Q$114, COLUMNS('AM23.Param'!$C$60:$I$60), FALSE), "N/A")</f>
        <v>N/A</v>
      </c>
      <c r="M474" s="344" t="str">
        <f t="shared" si="200"/>
        <v>N/A</v>
      </c>
      <c r="N474" s="366" t="str">
        <f t="shared" si="189"/>
        <v>N/A</v>
      </c>
      <c r="O474" s="360" t="str">
        <f>IFERROR( VLOOKUP($D474, 'AM23.Param'!$C$61:$Q$114, COLUMNS('AM23.Param'!$C$60:$J$60), FALSE), "N/A")</f>
        <v>N/A</v>
      </c>
      <c r="P474" s="344" t="str">
        <f t="shared" si="201"/>
        <v>N/A</v>
      </c>
      <c r="Q474" s="361" t="str">
        <f t="shared" si="190"/>
        <v>N/A</v>
      </c>
      <c r="R474" s="356" t="str">
        <f>IFERROR( VLOOKUP($D474, 'AM23.Param'!$C$61:$Q$114, COLUMNS('AM23.Param'!$C$60:$K$60), FALSE), "N/A")</f>
        <v>N/A</v>
      </c>
      <c r="S474" s="344" t="str">
        <f t="shared" si="202"/>
        <v>N/A</v>
      </c>
      <c r="T474" s="366">
        <f t="shared" si="191"/>
        <v>0</v>
      </c>
      <c r="U474" s="360" t="str">
        <f>IFERROR( VLOOKUP($D474, 'AM23.Param'!$C$61:$Q$114, COLUMNS('AM23.Param'!$C$60:$L$60), FALSE), "N/A")</f>
        <v>N/A</v>
      </c>
      <c r="V474" s="344" t="str">
        <f t="shared" si="203"/>
        <v>N/A</v>
      </c>
      <c r="W474" s="361" t="str">
        <f t="shared" si="192"/>
        <v>N/A</v>
      </c>
      <c r="X474" s="356" t="str">
        <f>IFERROR( VLOOKUP($D474, 'AM23.Param'!$C$61:$Q$114, COLUMNS('AM23.Param'!$C$60:$M$60), FALSE), "N/A")</f>
        <v>N/A</v>
      </c>
      <c r="Y474" s="344" t="str">
        <f t="shared" si="204"/>
        <v>N/A</v>
      </c>
      <c r="Z474" s="366">
        <f t="shared" si="193"/>
        <v>0</v>
      </c>
      <c r="AA474" s="360" t="str">
        <f>IFERROR( VLOOKUP($D474, 'AM23.Param'!$C$61:$Q$114, COLUMNS('AM23.Param'!$C$60:$N$60), FALSE), "N/A")</f>
        <v>N/A</v>
      </c>
      <c r="AB474" s="344" t="str">
        <f t="shared" si="205"/>
        <v>N/A</v>
      </c>
      <c r="AC474" s="366" t="str">
        <f t="shared" si="194"/>
        <v>N/A</v>
      </c>
      <c r="AD474" s="360" t="str">
        <f>IFERROR( VLOOKUP($D474, 'AM23.Param'!$C$61:$Q$114, COLUMNS('AM23.Param'!$C$60:$O$60), FALSE), "N/A")</f>
        <v>N/A</v>
      </c>
      <c r="AE474" s="344" t="str">
        <f t="shared" si="206"/>
        <v>N/A</v>
      </c>
      <c r="AF474" s="361" t="str">
        <f t="shared" si="195"/>
        <v>N/A</v>
      </c>
      <c r="AG474" s="356" t="str">
        <f>IFERROR( VLOOKUP($D474, 'AM23.Param'!$C$61:$Q$114, COLUMNS('AM23.Param'!$C$60:$P$60), FALSE), "N/A")</f>
        <v>N/A</v>
      </c>
      <c r="AH474" s="344" t="str">
        <f t="shared" si="207"/>
        <v>N/A</v>
      </c>
      <c r="AI474" s="361" t="str">
        <f t="shared" si="196"/>
        <v>N/A</v>
      </c>
    </row>
    <row r="475" spans="1:35" x14ac:dyDescent="0.2">
      <c r="A475" s="241">
        <f t="shared" si="197"/>
        <v>398</v>
      </c>
      <c r="B475" s="345">
        <f>'AM23.Entity Input'!D415</f>
        <v>0</v>
      </c>
      <c r="C475" s="343">
        <f>'AM23.Entity Input'!F415</f>
        <v>0</v>
      </c>
      <c r="D475" s="343">
        <f>'AM23.Entity Input'!G415</f>
        <v>0</v>
      </c>
      <c r="E475" s="343">
        <f>'AM23.Entity Input'!P415</f>
        <v>0</v>
      </c>
      <c r="F475" s="343">
        <f>'AM23.Entity Input'!AD415</f>
        <v>0</v>
      </c>
      <c r="G475" s="343">
        <f>'AM23.Entity Input'!AN415</f>
        <v>0</v>
      </c>
      <c r="H475" s="353" t="str">
        <f>IFERROR( VLOOKUP($D475, 'AM23.Param'!$C$61:$Q$114, COLUMNS('AM23.Param'!$C$60:$G$60), FALSE), "N/A")</f>
        <v>N/A</v>
      </c>
      <c r="I475" s="360" t="str">
        <f>IFERROR( VLOOKUP($D475, 'AM23.Param'!$C$61:$Q$114, COLUMNS('AM23.Param'!$C$60:$H$60), FALSE), "N/A")</f>
        <v>N/A</v>
      </c>
      <c r="J475" s="344" t="str">
        <f t="shared" si="198"/>
        <v>N/A</v>
      </c>
      <c r="K475" s="361" t="str">
        <f t="shared" si="199"/>
        <v>N/A</v>
      </c>
      <c r="L475" s="356" t="str">
        <f>IFERROR( VLOOKUP($D475, 'AM23.Param'!$C$61:$Q$114, COLUMNS('AM23.Param'!$C$60:$I$60), FALSE), "N/A")</f>
        <v>N/A</v>
      </c>
      <c r="M475" s="344" t="str">
        <f t="shared" si="200"/>
        <v>N/A</v>
      </c>
      <c r="N475" s="366" t="str">
        <f t="shared" si="189"/>
        <v>N/A</v>
      </c>
      <c r="O475" s="360" t="str">
        <f>IFERROR( VLOOKUP($D475, 'AM23.Param'!$C$61:$Q$114, COLUMNS('AM23.Param'!$C$60:$J$60), FALSE), "N/A")</f>
        <v>N/A</v>
      </c>
      <c r="P475" s="344" t="str">
        <f t="shared" si="201"/>
        <v>N/A</v>
      </c>
      <c r="Q475" s="361" t="str">
        <f t="shared" si="190"/>
        <v>N/A</v>
      </c>
      <c r="R475" s="356" t="str">
        <f>IFERROR( VLOOKUP($D475, 'AM23.Param'!$C$61:$Q$114, COLUMNS('AM23.Param'!$C$60:$K$60), FALSE), "N/A")</f>
        <v>N/A</v>
      </c>
      <c r="S475" s="344" t="str">
        <f t="shared" si="202"/>
        <v>N/A</v>
      </c>
      <c r="T475" s="366">
        <f t="shared" si="191"/>
        <v>0</v>
      </c>
      <c r="U475" s="360" t="str">
        <f>IFERROR( VLOOKUP($D475, 'AM23.Param'!$C$61:$Q$114, COLUMNS('AM23.Param'!$C$60:$L$60), FALSE), "N/A")</f>
        <v>N/A</v>
      </c>
      <c r="V475" s="344" t="str">
        <f t="shared" si="203"/>
        <v>N/A</v>
      </c>
      <c r="W475" s="361" t="str">
        <f t="shared" si="192"/>
        <v>N/A</v>
      </c>
      <c r="X475" s="356" t="str">
        <f>IFERROR( VLOOKUP($D475, 'AM23.Param'!$C$61:$Q$114, COLUMNS('AM23.Param'!$C$60:$M$60), FALSE), "N/A")</f>
        <v>N/A</v>
      </c>
      <c r="Y475" s="344" t="str">
        <f t="shared" si="204"/>
        <v>N/A</v>
      </c>
      <c r="Z475" s="366">
        <f t="shared" si="193"/>
        <v>0</v>
      </c>
      <c r="AA475" s="360" t="str">
        <f>IFERROR( VLOOKUP($D475, 'AM23.Param'!$C$61:$Q$114, COLUMNS('AM23.Param'!$C$60:$N$60), FALSE), "N/A")</f>
        <v>N/A</v>
      </c>
      <c r="AB475" s="344" t="str">
        <f t="shared" si="205"/>
        <v>N/A</v>
      </c>
      <c r="AC475" s="366" t="str">
        <f t="shared" si="194"/>
        <v>N/A</v>
      </c>
      <c r="AD475" s="360" t="str">
        <f>IFERROR( VLOOKUP($D475, 'AM23.Param'!$C$61:$Q$114, COLUMNS('AM23.Param'!$C$60:$O$60), FALSE), "N/A")</f>
        <v>N/A</v>
      </c>
      <c r="AE475" s="344" t="str">
        <f t="shared" si="206"/>
        <v>N/A</v>
      </c>
      <c r="AF475" s="361" t="str">
        <f t="shared" si="195"/>
        <v>N/A</v>
      </c>
      <c r="AG475" s="356" t="str">
        <f>IFERROR( VLOOKUP($D475, 'AM23.Param'!$C$61:$Q$114, COLUMNS('AM23.Param'!$C$60:$P$60), FALSE), "N/A")</f>
        <v>N/A</v>
      </c>
      <c r="AH475" s="344" t="str">
        <f t="shared" si="207"/>
        <v>N/A</v>
      </c>
      <c r="AI475" s="361" t="str">
        <f t="shared" si="196"/>
        <v>N/A</v>
      </c>
    </row>
    <row r="476" spans="1:35" x14ac:dyDescent="0.2">
      <c r="A476" s="241">
        <f t="shared" si="197"/>
        <v>399</v>
      </c>
      <c r="B476" s="345">
        <f>'AM23.Entity Input'!D416</f>
        <v>0</v>
      </c>
      <c r="C476" s="343">
        <f>'AM23.Entity Input'!F416</f>
        <v>0</v>
      </c>
      <c r="D476" s="343">
        <f>'AM23.Entity Input'!G416</f>
        <v>0</v>
      </c>
      <c r="E476" s="343">
        <f>'AM23.Entity Input'!P416</f>
        <v>0</v>
      </c>
      <c r="F476" s="343">
        <f>'AM23.Entity Input'!AD416</f>
        <v>0</v>
      </c>
      <c r="G476" s="343">
        <f>'AM23.Entity Input'!AN416</f>
        <v>0</v>
      </c>
      <c r="H476" s="353" t="str">
        <f>IFERROR( VLOOKUP($D476, 'AM23.Param'!$C$61:$Q$114, COLUMNS('AM23.Param'!$C$60:$G$60), FALSE), "N/A")</f>
        <v>N/A</v>
      </c>
      <c r="I476" s="360" t="str">
        <f>IFERROR( VLOOKUP($D476, 'AM23.Param'!$C$61:$Q$114, COLUMNS('AM23.Param'!$C$60:$H$60), FALSE), "N/A")</f>
        <v>N/A</v>
      </c>
      <c r="J476" s="344" t="str">
        <f t="shared" si="198"/>
        <v>N/A</v>
      </c>
      <c r="K476" s="361" t="str">
        <f t="shared" si="199"/>
        <v>N/A</v>
      </c>
      <c r="L476" s="356" t="str">
        <f>IFERROR( VLOOKUP($D476, 'AM23.Param'!$C$61:$Q$114, COLUMNS('AM23.Param'!$C$60:$I$60), FALSE), "N/A")</f>
        <v>N/A</v>
      </c>
      <c r="M476" s="344" t="str">
        <f t="shared" si="200"/>
        <v>N/A</v>
      </c>
      <c r="N476" s="366" t="str">
        <f t="shared" si="189"/>
        <v>N/A</v>
      </c>
      <c r="O476" s="360" t="str">
        <f>IFERROR( VLOOKUP($D476, 'AM23.Param'!$C$61:$Q$114, COLUMNS('AM23.Param'!$C$60:$J$60), FALSE), "N/A")</f>
        <v>N/A</v>
      </c>
      <c r="P476" s="344" t="str">
        <f t="shared" si="201"/>
        <v>N/A</v>
      </c>
      <c r="Q476" s="361" t="str">
        <f t="shared" si="190"/>
        <v>N/A</v>
      </c>
      <c r="R476" s="356" t="str">
        <f>IFERROR( VLOOKUP($D476, 'AM23.Param'!$C$61:$Q$114, COLUMNS('AM23.Param'!$C$60:$K$60), FALSE), "N/A")</f>
        <v>N/A</v>
      </c>
      <c r="S476" s="344" t="str">
        <f t="shared" si="202"/>
        <v>N/A</v>
      </c>
      <c r="T476" s="366">
        <f t="shared" si="191"/>
        <v>0</v>
      </c>
      <c r="U476" s="360" t="str">
        <f>IFERROR( VLOOKUP($D476, 'AM23.Param'!$C$61:$Q$114, COLUMNS('AM23.Param'!$C$60:$L$60), FALSE), "N/A")</f>
        <v>N/A</v>
      </c>
      <c r="V476" s="344" t="str">
        <f t="shared" si="203"/>
        <v>N/A</v>
      </c>
      <c r="W476" s="361" t="str">
        <f t="shared" si="192"/>
        <v>N/A</v>
      </c>
      <c r="X476" s="356" t="str">
        <f>IFERROR( VLOOKUP($D476, 'AM23.Param'!$C$61:$Q$114, COLUMNS('AM23.Param'!$C$60:$M$60), FALSE), "N/A")</f>
        <v>N/A</v>
      </c>
      <c r="Y476" s="344" t="str">
        <f t="shared" si="204"/>
        <v>N/A</v>
      </c>
      <c r="Z476" s="366">
        <f t="shared" si="193"/>
        <v>0</v>
      </c>
      <c r="AA476" s="360" t="str">
        <f>IFERROR( VLOOKUP($D476, 'AM23.Param'!$C$61:$Q$114, COLUMNS('AM23.Param'!$C$60:$N$60), FALSE), "N/A")</f>
        <v>N/A</v>
      </c>
      <c r="AB476" s="344" t="str">
        <f t="shared" si="205"/>
        <v>N/A</v>
      </c>
      <c r="AC476" s="366" t="str">
        <f t="shared" si="194"/>
        <v>N/A</v>
      </c>
      <c r="AD476" s="360" t="str">
        <f>IFERROR( VLOOKUP($D476, 'AM23.Param'!$C$61:$Q$114, COLUMNS('AM23.Param'!$C$60:$O$60), FALSE), "N/A")</f>
        <v>N/A</v>
      </c>
      <c r="AE476" s="344" t="str">
        <f t="shared" si="206"/>
        <v>N/A</v>
      </c>
      <c r="AF476" s="361" t="str">
        <f t="shared" si="195"/>
        <v>N/A</v>
      </c>
      <c r="AG476" s="356" t="str">
        <f>IFERROR( VLOOKUP($D476, 'AM23.Param'!$C$61:$Q$114, COLUMNS('AM23.Param'!$C$60:$P$60), FALSE), "N/A")</f>
        <v>N/A</v>
      </c>
      <c r="AH476" s="344" t="str">
        <f t="shared" si="207"/>
        <v>N/A</v>
      </c>
      <c r="AI476" s="361" t="str">
        <f t="shared" si="196"/>
        <v>N/A</v>
      </c>
    </row>
    <row r="477" spans="1:35" x14ac:dyDescent="0.2">
      <c r="A477" s="241">
        <f t="shared" si="197"/>
        <v>400</v>
      </c>
      <c r="B477" s="345">
        <f>'AM23.Entity Input'!D417</f>
        <v>0</v>
      </c>
      <c r="C477" s="343">
        <f>'AM23.Entity Input'!F417</f>
        <v>0</v>
      </c>
      <c r="D477" s="343">
        <f>'AM23.Entity Input'!G417</f>
        <v>0</v>
      </c>
      <c r="E477" s="343">
        <f>'AM23.Entity Input'!P417</f>
        <v>0</v>
      </c>
      <c r="F477" s="343">
        <f>'AM23.Entity Input'!AD417</f>
        <v>0</v>
      </c>
      <c r="G477" s="343">
        <f>'AM23.Entity Input'!AN417</f>
        <v>0</v>
      </c>
      <c r="H477" s="353" t="str">
        <f>IFERROR( VLOOKUP($D477, 'AM23.Param'!$C$61:$Q$114, COLUMNS('AM23.Param'!$C$60:$G$60), FALSE), "N/A")</f>
        <v>N/A</v>
      </c>
      <c r="I477" s="360" t="str">
        <f>IFERROR( VLOOKUP($D477, 'AM23.Param'!$C$61:$Q$114, COLUMNS('AM23.Param'!$C$60:$H$60), FALSE), "N/A")</f>
        <v>N/A</v>
      </c>
      <c r="J477" s="344" t="str">
        <f t="shared" si="198"/>
        <v>N/A</v>
      </c>
      <c r="K477" s="361" t="str">
        <f t="shared" si="199"/>
        <v>N/A</v>
      </c>
      <c r="L477" s="356" t="str">
        <f>IFERROR( VLOOKUP($D477, 'AM23.Param'!$C$61:$Q$114, COLUMNS('AM23.Param'!$C$60:$I$60), FALSE), "N/A")</f>
        <v>N/A</v>
      </c>
      <c r="M477" s="344" t="str">
        <f t="shared" si="200"/>
        <v>N/A</v>
      </c>
      <c r="N477" s="366" t="str">
        <f t="shared" si="189"/>
        <v>N/A</v>
      </c>
      <c r="O477" s="360" t="str">
        <f>IFERROR( VLOOKUP($D477, 'AM23.Param'!$C$61:$Q$114, COLUMNS('AM23.Param'!$C$60:$J$60), FALSE), "N/A")</f>
        <v>N/A</v>
      </c>
      <c r="P477" s="344" t="str">
        <f t="shared" si="201"/>
        <v>N/A</v>
      </c>
      <c r="Q477" s="361" t="str">
        <f t="shared" si="190"/>
        <v>N/A</v>
      </c>
      <c r="R477" s="356" t="str">
        <f>IFERROR( VLOOKUP($D477, 'AM23.Param'!$C$61:$Q$114, COLUMNS('AM23.Param'!$C$60:$K$60), FALSE), "N/A")</f>
        <v>N/A</v>
      </c>
      <c r="S477" s="344" t="str">
        <f t="shared" si="202"/>
        <v>N/A</v>
      </c>
      <c r="T477" s="366">
        <f t="shared" si="191"/>
        <v>0</v>
      </c>
      <c r="U477" s="360" t="str">
        <f>IFERROR( VLOOKUP($D477, 'AM23.Param'!$C$61:$Q$114, COLUMNS('AM23.Param'!$C$60:$L$60), FALSE), "N/A")</f>
        <v>N/A</v>
      </c>
      <c r="V477" s="344" t="str">
        <f t="shared" si="203"/>
        <v>N/A</v>
      </c>
      <c r="W477" s="361" t="str">
        <f t="shared" si="192"/>
        <v>N/A</v>
      </c>
      <c r="X477" s="356" t="str">
        <f>IFERROR( VLOOKUP($D477, 'AM23.Param'!$C$61:$Q$114, COLUMNS('AM23.Param'!$C$60:$M$60), FALSE), "N/A")</f>
        <v>N/A</v>
      </c>
      <c r="Y477" s="344" t="str">
        <f t="shared" si="204"/>
        <v>N/A</v>
      </c>
      <c r="Z477" s="366">
        <f t="shared" si="193"/>
        <v>0</v>
      </c>
      <c r="AA477" s="360" t="str">
        <f>IFERROR( VLOOKUP($D477, 'AM23.Param'!$C$61:$Q$114, COLUMNS('AM23.Param'!$C$60:$N$60), FALSE), "N/A")</f>
        <v>N/A</v>
      </c>
      <c r="AB477" s="344" t="str">
        <f t="shared" si="205"/>
        <v>N/A</v>
      </c>
      <c r="AC477" s="366" t="str">
        <f t="shared" si="194"/>
        <v>N/A</v>
      </c>
      <c r="AD477" s="360" t="str">
        <f>IFERROR( VLOOKUP($D477, 'AM23.Param'!$C$61:$Q$114, COLUMNS('AM23.Param'!$C$60:$O$60), FALSE), "N/A")</f>
        <v>N/A</v>
      </c>
      <c r="AE477" s="344" t="str">
        <f t="shared" si="206"/>
        <v>N/A</v>
      </c>
      <c r="AF477" s="361" t="str">
        <f t="shared" si="195"/>
        <v>N/A</v>
      </c>
      <c r="AG477" s="356" t="str">
        <f>IFERROR( VLOOKUP($D477, 'AM23.Param'!$C$61:$Q$114, COLUMNS('AM23.Param'!$C$60:$P$60), FALSE), "N/A")</f>
        <v>N/A</v>
      </c>
      <c r="AH477" s="344" t="str">
        <f t="shared" si="207"/>
        <v>N/A</v>
      </c>
      <c r="AI477" s="361" t="str">
        <f t="shared" si="196"/>
        <v>N/A</v>
      </c>
    </row>
    <row r="478" spans="1:35" x14ac:dyDescent="0.2">
      <c r="A478" s="241">
        <f t="shared" si="197"/>
        <v>401</v>
      </c>
      <c r="B478" s="345">
        <f>'AM23.Entity Input'!D418</f>
        <v>0</v>
      </c>
      <c r="C478" s="343">
        <f>'AM23.Entity Input'!F418</f>
        <v>0</v>
      </c>
      <c r="D478" s="343">
        <f>'AM23.Entity Input'!G418</f>
        <v>0</v>
      </c>
      <c r="E478" s="343">
        <f>'AM23.Entity Input'!P418</f>
        <v>0</v>
      </c>
      <c r="F478" s="343">
        <f>'AM23.Entity Input'!AD418</f>
        <v>0</v>
      </c>
      <c r="G478" s="343">
        <f>'AM23.Entity Input'!AN418</f>
        <v>0</v>
      </c>
      <c r="H478" s="353" t="str">
        <f>IFERROR( VLOOKUP($D478, 'AM23.Param'!$C$61:$Q$114, COLUMNS('AM23.Param'!$C$60:$G$60), FALSE), "N/A")</f>
        <v>N/A</v>
      </c>
      <c r="I478" s="360" t="str">
        <f>IFERROR( VLOOKUP($D478, 'AM23.Param'!$C$61:$Q$114, COLUMNS('AM23.Param'!$C$60:$H$60), FALSE), "N/A")</f>
        <v>N/A</v>
      </c>
      <c r="J478" s="344" t="str">
        <f t="shared" si="198"/>
        <v>N/A</v>
      </c>
      <c r="K478" s="361" t="str">
        <f t="shared" si="199"/>
        <v>N/A</v>
      </c>
      <c r="L478" s="356" t="str">
        <f>IFERROR( VLOOKUP($D478, 'AM23.Param'!$C$61:$Q$114, COLUMNS('AM23.Param'!$C$60:$I$60), FALSE), "N/A")</f>
        <v>N/A</v>
      </c>
      <c r="M478" s="344" t="str">
        <f t="shared" si="200"/>
        <v>N/A</v>
      </c>
      <c r="N478" s="366" t="str">
        <f t="shared" si="189"/>
        <v>N/A</v>
      </c>
      <c r="O478" s="360" t="str">
        <f>IFERROR( VLOOKUP($D478, 'AM23.Param'!$C$61:$Q$114, COLUMNS('AM23.Param'!$C$60:$J$60), FALSE), "N/A")</f>
        <v>N/A</v>
      </c>
      <c r="P478" s="344" t="str">
        <f t="shared" si="201"/>
        <v>N/A</v>
      </c>
      <c r="Q478" s="361" t="str">
        <f t="shared" si="190"/>
        <v>N/A</v>
      </c>
      <c r="R478" s="356" t="str">
        <f>IFERROR( VLOOKUP($D478, 'AM23.Param'!$C$61:$Q$114, COLUMNS('AM23.Param'!$C$60:$K$60), FALSE), "N/A")</f>
        <v>N/A</v>
      </c>
      <c r="S478" s="344" t="str">
        <f t="shared" si="202"/>
        <v>N/A</v>
      </c>
      <c r="T478" s="366">
        <f t="shared" si="191"/>
        <v>0</v>
      </c>
      <c r="U478" s="360" t="str">
        <f>IFERROR( VLOOKUP($D478, 'AM23.Param'!$C$61:$Q$114, COLUMNS('AM23.Param'!$C$60:$L$60), FALSE), "N/A")</f>
        <v>N/A</v>
      </c>
      <c r="V478" s="344" t="str">
        <f t="shared" si="203"/>
        <v>N/A</v>
      </c>
      <c r="W478" s="361" t="str">
        <f t="shared" si="192"/>
        <v>N/A</v>
      </c>
      <c r="X478" s="356" t="str">
        <f>IFERROR( VLOOKUP($D478, 'AM23.Param'!$C$61:$Q$114, COLUMNS('AM23.Param'!$C$60:$M$60), FALSE), "N/A")</f>
        <v>N/A</v>
      </c>
      <c r="Y478" s="344" t="str">
        <f t="shared" si="204"/>
        <v>N/A</v>
      </c>
      <c r="Z478" s="366">
        <f t="shared" si="193"/>
        <v>0</v>
      </c>
      <c r="AA478" s="360" t="str">
        <f>IFERROR( VLOOKUP($D478, 'AM23.Param'!$C$61:$Q$114, COLUMNS('AM23.Param'!$C$60:$N$60), FALSE), "N/A")</f>
        <v>N/A</v>
      </c>
      <c r="AB478" s="344" t="str">
        <f t="shared" si="205"/>
        <v>N/A</v>
      </c>
      <c r="AC478" s="366" t="str">
        <f t="shared" si="194"/>
        <v>N/A</v>
      </c>
      <c r="AD478" s="360" t="str">
        <f>IFERROR( VLOOKUP($D478, 'AM23.Param'!$C$61:$Q$114, COLUMNS('AM23.Param'!$C$60:$O$60), FALSE), "N/A")</f>
        <v>N/A</v>
      </c>
      <c r="AE478" s="344" t="str">
        <f t="shared" si="206"/>
        <v>N/A</v>
      </c>
      <c r="AF478" s="361" t="str">
        <f t="shared" si="195"/>
        <v>N/A</v>
      </c>
      <c r="AG478" s="356" t="str">
        <f>IFERROR( VLOOKUP($D478, 'AM23.Param'!$C$61:$Q$114, COLUMNS('AM23.Param'!$C$60:$P$60), FALSE), "N/A")</f>
        <v>N/A</v>
      </c>
      <c r="AH478" s="344" t="str">
        <f t="shared" si="207"/>
        <v>N/A</v>
      </c>
      <c r="AI478" s="361" t="str">
        <f t="shared" si="196"/>
        <v>N/A</v>
      </c>
    </row>
    <row r="479" spans="1:35" x14ac:dyDescent="0.2">
      <c r="A479" s="241">
        <f t="shared" si="197"/>
        <v>402</v>
      </c>
      <c r="B479" s="345">
        <f>'AM23.Entity Input'!D419</f>
        <v>0</v>
      </c>
      <c r="C479" s="343">
        <f>'AM23.Entity Input'!F419</f>
        <v>0</v>
      </c>
      <c r="D479" s="343">
        <f>'AM23.Entity Input'!G419</f>
        <v>0</v>
      </c>
      <c r="E479" s="343">
        <f>'AM23.Entity Input'!P419</f>
        <v>0</v>
      </c>
      <c r="F479" s="343">
        <f>'AM23.Entity Input'!AD419</f>
        <v>0</v>
      </c>
      <c r="G479" s="343">
        <f>'AM23.Entity Input'!AN419</f>
        <v>0</v>
      </c>
      <c r="H479" s="353" t="str">
        <f>IFERROR( VLOOKUP($D479, 'AM23.Param'!$C$61:$Q$114, COLUMNS('AM23.Param'!$C$60:$G$60), FALSE), "N/A")</f>
        <v>N/A</v>
      </c>
      <c r="I479" s="360" t="str">
        <f>IFERROR( VLOOKUP($D479, 'AM23.Param'!$C$61:$Q$114, COLUMNS('AM23.Param'!$C$60:$H$60), FALSE), "N/A")</f>
        <v>N/A</v>
      </c>
      <c r="J479" s="344" t="str">
        <f t="shared" si="198"/>
        <v>N/A</v>
      </c>
      <c r="K479" s="361" t="str">
        <f t="shared" si="199"/>
        <v>N/A</v>
      </c>
      <c r="L479" s="356" t="str">
        <f>IFERROR( VLOOKUP($D479, 'AM23.Param'!$C$61:$Q$114, COLUMNS('AM23.Param'!$C$60:$I$60), FALSE), "N/A")</f>
        <v>N/A</v>
      </c>
      <c r="M479" s="344" t="str">
        <f t="shared" si="200"/>
        <v>N/A</v>
      </c>
      <c r="N479" s="366" t="str">
        <f t="shared" si="189"/>
        <v>N/A</v>
      </c>
      <c r="O479" s="360" t="str">
        <f>IFERROR( VLOOKUP($D479, 'AM23.Param'!$C$61:$Q$114, COLUMNS('AM23.Param'!$C$60:$J$60), FALSE), "N/A")</f>
        <v>N/A</v>
      </c>
      <c r="P479" s="344" t="str">
        <f t="shared" si="201"/>
        <v>N/A</v>
      </c>
      <c r="Q479" s="361" t="str">
        <f t="shared" si="190"/>
        <v>N/A</v>
      </c>
      <c r="R479" s="356" t="str">
        <f>IFERROR( VLOOKUP($D479, 'AM23.Param'!$C$61:$Q$114, COLUMNS('AM23.Param'!$C$60:$K$60), FALSE), "N/A")</f>
        <v>N/A</v>
      </c>
      <c r="S479" s="344" t="str">
        <f t="shared" si="202"/>
        <v>N/A</v>
      </c>
      <c r="T479" s="366">
        <f t="shared" si="191"/>
        <v>0</v>
      </c>
      <c r="U479" s="360" t="str">
        <f>IFERROR( VLOOKUP($D479, 'AM23.Param'!$C$61:$Q$114, COLUMNS('AM23.Param'!$C$60:$L$60), FALSE), "N/A")</f>
        <v>N/A</v>
      </c>
      <c r="V479" s="344" t="str">
        <f t="shared" si="203"/>
        <v>N/A</v>
      </c>
      <c r="W479" s="361" t="str">
        <f t="shared" si="192"/>
        <v>N/A</v>
      </c>
      <c r="X479" s="356" t="str">
        <f>IFERROR( VLOOKUP($D479, 'AM23.Param'!$C$61:$Q$114, COLUMNS('AM23.Param'!$C$60:$M$60), FALSE), "N/A")</f>
        <v>N/A</v>
      </c>
      <c r="Y479" s="344" t="str">
        <f t="shared" si="204"/>
        <v>N/A</v>
      </c>
      <c r="Z479" s="366">
        <f t="shared" si="193"/>
        <v>0</v>
      </c>
      <c r="AA479" s="360" t="str">
        <f>IFERROR( VLOOKUP($D479, 'AM23.Param'!$C$61:$Q$114, COLUMNS('AM23.Param'!$C$60:$N$60), FALSE), "N/A")</f>
        <v>N/A</v>
      </c>
      <c r="AB479" s="344" t="str">
        <f t="shared" si="205"/>
        <v>N/A</v>
      </c>
      <c r="AC479" s="366" t="str">
        <f t="shared" si="194"/>
        <v>N/A</v>
      </c>
      <c r="AD479" s="360" t="str">
        <f>IFERROR( VLOOKUP($D479, 'AM23.Param'!$C$61:$Q$114, COLUMNS('AM23.Param'!$C$60:$O$60), FALSE), "N/A")</f>
        <v>N/A</v>
      </c>
      <c r="AE479" s="344" t="str">
        <f t="shared" si="206"/>
        <v>N/A</v>
      </c>
      <c r="AF479" s="361" t="str">
        <f t="shared" si="195"/>
        <v>N/A</v>
      </c>
      <c r="AG479" s="356" t="str">
        <f>IFERROR( VLOOKUP($D479, 'AM23.Param'!$C$61:$Q$114, COLUMNS('AM23.Param'!$C$60:$P$60), FALSE), "N/A")</f>
        <v>N/A</v>
      </c>
      <c r="AH479" s="344" t="str">
        <f t="shared" si="207"/>
        <v>N/A</v>
      </c>
      <c r="AI479" s="361" t="str">
        <f t="shared" si="196"/>
        <v>N/A</v>
      </c>
    </row>
    <row r="480" spans="1:35" x14ac:dyDescent="0.2">
      <c r="A480" s="241">
        <f t="shared" si="197"/>
        <v>403</v>
      </c>
      <c r="B480" s="345">
        <f>'AM23.Entity Input'!D420</f>
        <v>0</v>
      </c>
      <c r="C480" s="343">
        <f>'AM23.Entity Input'!F420</f>
        <v>0</v>
      </c>
      <c r="D480" s="343">
        <f>'AM23.Entity Input'!G420</f>
        <v>0</v>
      </c>
      <c r="E480" s="343">
        <f>'AM23.Entity Input'!P420</f>
        <v>0</v>
      </c>
      <c r="F480" s="343">
        <f>'AM23.Entity Input'!AD420</f>
        <v>0</v>
      </c>
      <c r="G480" s="343">
        <f>'AM23.Entity Input'!AN420</f>
        <v>0</v>
      </c>
      <c r="H480" s="353" t="str">
        <f>IFERROR( VLOOKUP($D480, 'AM23.Param'!$C$61:$Q$114, COLUMNS('AM23.Param'!$C$60:$G$60), FALSE), "N/A")</f>
        <v>N/A</v>
      </c>
      <c r="I480" s="360" t="str">
        <f>IFERROR( VLOOKUP($D480, 'AM23.Param'!$C$61:$Q$114, COLUMNS('AM23.Param'!$C$60:$H$60), FALSE), "N/A")</f>
        <v>N/A</v>
      </c>
      <c r="J480" s="344" t="str">
        <f t="shared" si="198"/>
        <v>N/A</v>
      </c>
      <c r="K480" s="361" t="str">
        <f t="shared" si="199"/>
        <v>N/A</v>
      </c>
      <c r="L480" s="356" t="str">
        <f>IFERROR( VLOOKUP($D480, 'AM23.Param'!$C$61:$Q$114, COLUMNS('AM23.Param'!$C$60:$I$60), FALSE), "N/A")</f>
        <v>N/A</v>
      </c>
      <c r="M480" s="344" t="str">
        <f t="shared" si="200"/>
        <v>N/A</v>
      </c>
      <c r="N480" s="366" t="str">
        <f t="shared" si="189"/>
        <v>N/A</v>
      </c>
      <c r="O480" s="360" t="str">
        <f>IFERROR( VLOOKUP($D480, 'AM23.Param'!$C$61:$Q$114, COLUMNS('AM23.Param'!$C$60:$J$60), FALSE), "N/A")</f>
        <v>N/A</v>
      </c>
      <c r="P480" s="344" t="str">
        <f t="shared" si="201"/>
        <v>N/A</v>
      </c>
      <c r="Q480" s="361" t="str">
        <f t="shared" si="190"/>
        <v>N/A</v>
      </c>
      <c r="R480" s="356" t="str">
        <f>IFERROR( VLOOKUP($D480, 'AM23.Param'!$C$61:$Q$114, COLUMNS('AM23.Param'!$C$60:$K$60), FALSE), "N/A")</f>
        <v>N/A</v>
      </c>
      <c r="S480" s="344" t="str">
        <f t="shared" si="202"/>
        <v>N/A</v>
      </c>
      <c r="T480" s="366">
        <f t="shared" si="191"/>
        <v>0</v>
      </c>
      <c r="U480" s="360" t="str">
        <f>IFERROR( VLOOKUP($D480, 'AM23.Param'!$C$61:$Q$114, COLUMNS('AM23.Param'!$C$60:$L$60), FALSE), "N/A")</f>
        <v>N/A</v>
      </c>
      <c r="V480" s="344" t="str">
        <f t="shared" si="203"/>
        <v>N/A</v>
      </c>
      <c r="W480" s="361" t="str">
        <f t="shared" si="192"/>
        <v>N/A</v>
      </c>
      <c r="X480" s="356" t="str">
        <f>IFERROR( VLOOKUP($D480, 'AM23.Param'!$C$61:$Q$114, COLUMNS('AM23.Param'!$C$60:$M$60), FALSE), "N/A")</f>
        <v>N/A</v>
      </c>
      <c r="Y480" s="344" t="str">
        <f t="shared" si="204"/>
        <v>N/A</v>
      </c>
      <c r="Z480" s="366">
        <f t="shared" si="193"/>
        <v>0</v>
      </c>
      <c r="AA480" s="360" t="str">
        <f>IFERROR( VLOOKUP($D480, 'AM23.Param'!$C$61:$Q$114, COLUMNS('AM23.Param'!$C$60:$N$60), FALSE), "N/A")</f>
        <v>N/A</v>
      </c>
      <c r="AB480" s="344" t="str">
        <f t="shared" si="205"/>
        <v>N/A</v>
      </c>
      <c r="AC480" s="366" t="str">
        <f t="shared" si="194"/>
        <v>N/A</v>
      </c>
      <c r="AD480" s="360" t="str">
        <f>IFERROR( VLOOKUP($D480, 'AM23.Param'!$C$61:$Q$114, COLUMNS('AM23.Param'!$C$60:$O$60), FALSE), "N/A")</f>
        <v>N/A</v>
      </c>
      <c r="AE480" s="344" t="str">
        <f t="shared" si="206"/>
        <v>N/A</v>
      </c>
      <c r="AF480" s="361" t="str">
        <f t="shared" si="195"/>
        <v>N/A</v>
      </c>
      <c r="AG480" s="356" t="str">
        <f>IFERROR( VLOOKUP($D480, 'AM23.Param'!$C$61:$Q$114, COLUMNS('AM23.Param'!$C$60:$P$60), FALSE), "N/A")</f>
        <v>N/A</v>
      </c>
      <c r="AH480" s="344" t="str">
        <f t="shared" si="207"/>
        <v>N/A</v>
      </c>
      <c r="AI480" s="361" t="str">
        <f t="shared" si="196"/>
        <v>N/A</v>
      </c>
    </row>
    <row r="481" spans="1:35" x14ac:dyDescent="0.2">
      <c r="A481" s="241">
        <f t="shared" si="197"/>
        <v>404</v>
      </c>
      <c r="B481" s="345">
        <f>'AM23.Entity Input'!D421</f>
        <v>0</v>
      </c>
      <c r="C481" s="343">
        <f>'AM23.Entity Input'!F421</f>
        <v>0</v>
      </c>
      <c r="D481" s="343">
        <f>'AM23.Entity Input'!G421</f>
        <v>0</v>
      </c>
      <c r="E481" s="343">
        <f>'AM23.Entity Input'!P421</f>
        <v>0</v>
      </c>
      <c r="F481" s="343">
        <f>'AM23.Entity Input'!AD421</f>
        <v>0</v>
      </c>
      <c r="G481" s="343">
        <f>'AM23.Entity Input'!AN421</f>
        <v>0</v>
      </c>
      <c r="H481" s="353" t="str">
        <f>IFERROR( VLOOKUP($D481, 'AM23.Param'!$C$61:$Q$114, COLUMNS('AM23.Param'!$C$60:$G$60), FALSE), "N/A")</f>
        <v>N/A</v>
      </c>
      <c r="I481" s="360" t="str">
        <f>IFERROR( VLOOKUP($D481, 'AM23.Param'!$C$61:$Q$114, COLUMNS('AM23.Param'!$C$60:$H$60), FALSE), "N/A")</f>
        <v>N/A</v>
      </c>
      <c r="J481" s="344" t="str">
        <f t="shared" si="198"/>
        <v>N/A</v>
      </c>
      <c r="K481" s="361" t="str">
        <f t="shared" si="199"/>
        <v>N/A</v>
      </c>
      <c r="L481" s="356" t="str">
        <f>IFERROR( VLOOKUP($D481, 'AM23.Param'!$C$61:$Q$114, COLUMNS('AM23.Param'!$C$60:$I$60), FALSE), "N/A")</f>
        <v>N/A</v>
      </c>
      <c r="M481" s="344" t="str">
        <f t="shared" si="200"/>
        <v>N/A</v>
      </c>
      <c r="N481" s="366" t="str">
        <f t="shared" si="189"/>
        <v>N/A</v>
      </c>
      <c r="O481" s="360" t="str">
        <f>IFERROR( VLOOKUP($D481, 'AM23.Param'!$C$61:$Q$114, COLUMNS('AM23.Param'!$C$60:$J$60), FALSE), "N/A")</f>
        <v>N/A</v>
      </c>
      <c r="P481" s="344" t="str">
        <f t="shared" si="201"/>
        <v>N/A</v>
      </c>
      <c r="Q481" s="361" t="str">
        <f t="shared" si="190"/>
        <v>N/A</v>
      </c>
      <c r="R481" s="356" t="str">
        <f>IFERROR( VLOOKUP($D481, 'AM23.Param'!$C$61:$Q$114, COLUMNS('AM23.Param'!$C$60:$K$60), FALSE), "N/A")</f>
        <v>N/A</v>
      </c>
      <c r="S481" s="344" t="str">
        <f t="shared" si="202"/>
        <v>N/A</v>
      </c>
      <c r="T481" s="366">
        <f t="shared" si="191"/>
        <v>0</v>
      </c>
      <c r="U481" s="360" t="str">
        <f>IFERROR( VLOOKUP($D481, 'AM23.Param'!$C$61:$Q$114, COLUMNS('AM23.Param'!$C$60:$L$60), FALSE), "N/A")</f>
        <v>N/A</v>
      </c>
      <c r="V481" s="344" t="str">
        <f t="shared" si="203"/>
        <v>N/A</v>
      </c>
      <c r="W481" s="361" t="str">
        <f t="shared" si="192"/>
        <v>N/A</v>
      </c>
      <c r="X481" s="356" t="str">
        <f>IFERROR( VLOOKUP($D481, 'AM23.Param'!$C$61:$Q$114, COLUMNS('AM23.Param'!$C$60:$M$60), FALSE), "N/A")</f>
        <v>N/A</v>
      </c>
      <c r="Y481" s="344" t="str">
        <f t="shared" si="204"/>
        <v>N/A</v>
      </c>
      <c r="Z481" s="366">
        <f t="shared" si="193"/>
        <v>0</v>
      </c>
      <c r="AA481" s="360" t="str">
        <f>IFERROR( VLOOKUP($D481, 'AM23.Param'!$C$61:$Q$114, COLUMNS('AM23.Param'!$C$60:$N$60), FALSE), "N/A")</f>
        <v>N/A</v>
      </c>
      <c r="AB481" s="344" t="str">
        <f t="shared" si="205"/>
        <v>N/A</v>
      </c>
      <c r="AC481" s="366" t="str">
        <f t="shared" si="194"/>
        <v>N/A</v>
      </c>
      <c r="AD481" s="360" t="str">
        <f>IFERROR( VLOOKUP($D481, 'AM23.Param'!$C$61:$Q$114, COLUMNS('AM23.Param'!$C$60:$O$60), FALSE), "N/A")</f>
        <v>N/A</v>
      </c>
      <c r="AE481" s="344" t="str">
        <f t="shared" si="206"/>
        <v>N/A</v>
      </c>
      <c r="AF481" s="361" t="str">
        <f t="shared" si="195"/>
        <v>N/A</v>
      </c>
      <c r="AG481" s="356" t="str">
        <f>IFERROR( VLOOKUP($D481, 'AM23.Param'!$C$61:$Q$114, COLUMNS('AM23.Param'!$C$60:$P$60), FALSE), "N/A")</f>
        <v>N/A</v>
      </c>
      <c r="AH481" s="344" t="str">
        <f t="shared" si="207"/>
        <v>N/A</v>
      </c>
      <c r="AI481" s="361" t="str">
        <f t="shared" si="196"/>
        <v>N/A</v>
      </c>
    </row>
    <row r="482" spans="1:35" x14ac:dyDescent="0.2">
      <c r="A482" s="241">
        <f t="shared" si="197"/>
        <v>405</v>
      </c>
      <c r="B482" s="345">
        <f>'AM23.Entity Input'!D422</f>
        <v>0</v>
      </c>
      <c r="C482" s="343">
        <f>'AM23.Entity Input'!F422</f>
        <v>0</v>
      </c>
      <c r="D482" s="343">
        <f>'AM23.Entity Input'!G422</f>
        <v>0</v>
      </c>
      <c r="E482" s="343">
        <f>'AM23.Entity Input'!P422</f>
        <v>0</v>
      </c>
      <c r="F482" s="343">
        <f>'AM23.Entity Input'!AD422</f>
        <v>0</v>
      </c>
      <c r="G482" s="343">
        <f>'AM23.Entity Input'!AN422</f>
        <v>0</v>
      </c>
      <c r="H482" s="353" t="str">
        <f>IFERROR( VLOOKUP($D482, 'AM23.Param'!$C$61:$Q$114, COLUMNS('AM23.Param'!$C$60:$G$60), FALSE), "N/A")</f>
        <v>N/A</v>
      </c>
      <c r="I482" s="360" t="str">
        <f>IFERROR( VLOOKUP($D482, 'AM23.Param'!$C$61:$Q$114, COLUMNS('AM23.Param'!$C$60:$H$60), FALSE), "N/A")</f>
        <v>N/A</v>
      </c>
      <c r="J482" s="344" t="str">
        <f t="shared" si="198"/>
        <v>N/A</v>
      </c>
      <c r="K482" s="361" t="str">
        <f t="shared" si="199"/>
        <v>N/A</v>
      </c>
      <c r="L482" s="356" t="str">
        <f>IFERROR( VLOOKUP($D482, 'AM23.Param'!$C$61:$Q$114, COLUMNS('AM23.Param'!$C$60:$I$60), FALSE), "N/A")</f>
        <v>N/A</v>
      </c>
      <c r="M482" s="344" t="str">
        <f t="shared" si="200"/>
        <v>N/A</v>
      </c>
      <c r="N482" s="366" t="str">
        <f t="shared" si="189"/>
        <v>N/A</v>
      </c>
      <c r="O482" s="360" t="str">
        <f>IFERROR( VLOOKUP($D482, 'AM23.Param'!$C$61:$Q$114, COLUMNS('AM23.Param'!$C$60:$J$60), FALSE), "N/A")</f>
        <v>N/A</v>
      </c>
      <c r="P482" s="344" t="str">
        <f t="shared" si="201"/>
        <v>N/A</v>
      </c>
      <c r="Q482" s="361" t="str">
        <f t="shared" si="190"/>
        <v>N/A</v>
      </c>
      <c r="R482" s="356" t="str">
        <f>IFERROR( VLOOKUP($D482, 'AM23.Param'!$C$61:$Q$114, COLUMNS('AM23.Param'!$C$60:$K$60), FALSE), "N/A")</f>
        <v>N/A</v>
      </c>
      <c r="S482" s="344" t="str">
        <f t="shared" si="202"/>
        <v>N/A</v>
      </c>
      <c r="T482" s="366">
        <f t="shared" si="191"/>
        <v>0</v>
      </c>
      <c r="U482" s="360" t="str">
        <f>IFERROR( VLOOKUP($D482, 'AM23.Param'!$C$61:$Q$114, COLUMNS('AM23.Param'!$C$60:$L$60), FALSE), "N/A")</f>
        <v>N/A</v>
      </c>
      <c r="V482" s="344" t="str">
        <f t="shared" si="203"/>
        <v>N/A</v>
      </c>
      <c r="W482" s="361" t="str">
        <f t="shared" si="192"/>
        <v>N/A</v>
      </c>
      <c r="X482" s="356" t="str">
        <f>IFERROR( VLOOKUP($D482, 'AM23.Param'!$C$61:$Q$114, COLUMNS('AM23.Param'!$C$60:$M$60), FALSE), "N/A")</f>
        <v>N/A</v>
      </c>
      <c r="Y482" s="344" t="str">
        <f t="shared" si="204"/>
        <v>N/A</v>
      </c>
      <c r="Z482" s="366">
        <f t="shared" si="193"/>
        <v>0</v>
      </c>
      <c r="AA482" s="360" t="str">
        <f>IFERROR( VLOOKUP($D482, 'AM23.Param'!$C$61:$Q$114, COLUMNS('AM23.Param'!$C$60:$N$60), FALSE), "N/A")</f>
        <v>N/A</v>
      </c>
      <c r="AB482" s="344" t="str">
        <f t="shared" si="205"/>
        <v>N/A</v>
      </c>
      <c r="AC482" s="366" t="str">
        <f t="shared" si="194"/>
        <v>N/A</v>
      </c>
      <c r="AD482" s="360" t="str">
        <f>IFERROR( VLOOKUP($D482, 'AM23.Param'!$C$61:$Q$114, COLUMNS('AM23.Param'!$C$60:$O$60), FALSE), "N/A")</f>
        <v>N/A</v>
      </c>
      <c r="AE482" s="344" t="str">
        <f t="shared" si="206"/>
        <v>N/A</v>
      </c>
      <c r="AF482" s="361" t="str">
        <f t="shared" si="195"/>
        <v>N/A</v>
      </c>
      <c r="AG482" s="356" t="str">
        <f>IFERROR( VLOOKUP($D482, 'AM23.Param'!$C$61:$Q$114, COLUMNS('AM23.Param'!$C$60:$P$60), FALSE), "N/A")</f>
        <v>N/A</v>
      </c>
      <c r="AH482" s="344" t="str">
        <f t="shared" si="207"/>
        <v>N/A</v>
      </c>
      <c r="AI482" s="361" t="str">
        <f t="shared" si="196"/>
        <v>N/A</v>
      </c>
    </row>
    <row r="483" spans="1:35" x14ac:dyDescent="0.2">
      <c r="A483" s="241">
        <f t="shared" si="197"/>
        <v>406</v>
      </c>
      <c r="B483" s="345">
        <f>'AM23.Entity Input'!D423</f>
        <v>0</v>
      </c>
      <c r="C483" s="343">
        <f>'AM23.Entity Input'!F423</f>
        <v>0</v>
      </c>
      <c r="D483" s="343">
        <f>'AM23.Entity Input'!G423</f>
        <v>0</v>
      </c>
      <c r="E483" s="343">
        <f>'AM23.Entity Input'!P423</f>
        <v>0</v>
      </c>
      <c r="F483" s="343">
        <f>'AM23.Entity Input'!AD423</f>
        <v>0</v>
      </c>
      <c r="G483" s="343">
        <f>'AM23.Entity Input'!AN423</f>
        <v>0</v>
      </c>
      <c r="H483" s="353" t="str">
        <f>IFERROR( VLOOKUP($D483, 'AM23.Param'!$C$61:$Q$114, COLUMNS('AM23.Param'!$C$60:$G$60), FALSE), "N/A")</f>
        <v>N/A</v>
      </c>
      <c r="I483" s="360" t="str">
        <f>IFERROR( VLOOKUP($D483, 'AM23.Param'!$C$61:$Q$114, COLUMNS('AM23.Param'!$C$60:$H$60), FALSE), "N/A")</f>
        <v>N/A</v>
      </c>
      <c r="J483" s="344" t="str">
        <f t="shared" si="198"/>
        <v>N/A</v>
      </c>
      <c r="K483" s="361" t="str">
        <f t="shared" si="199"/>
        <v>N/A</v>
      </c>
      <c r="L483" s="356" t="str">
        <f>IFERROR( VLOOKUP($D483, 'AM23.Param'!$C$61:$Q$114, COLUMNS('AM23.Param'!$C$60:$I$60), FALSE), "N/A")</f>
        <v>N/A</v>
      </c>
      <c r="M483" s="344" t="str">
        <f t="shared" si="200"/>
        <v>N/A</v>
      </c>
      <c r="N483" s="366" t="str">
        <f t="shared" si="189"/>
        <v>N/A</v>
      </c>
      <c r="O483" s="360" t="str">
        <f>IFERROR( VLOOKUP($D483, 'AM23.Param'!$C$61:$Q$114, COLUMNS('AM23.Param'!$C$60:$J$60), FALSE), "N/A")</f>
        <v>N/A</v>
      </c>
      <c r="P483" s="344" t="str">
        <f t="shared" si="201"/>
        <v>N/A</v>
      </c>
      <c r="Q483" s="361" t="str">
        <f t="shared" si="190"/>
        <v>N/A</v>
      </c>
      <c r="R483" s="356" t="str">
        <f>IFERROR( VLOOKUP($D483, 'AM23.Param'!$C$61:$Q$114, COLUMNS('AM23.Param'!$C$60:$K$60), FALSE), "N/A")</f>
        <v>N/A</v>
      </c>
      <c r="S483" s="344" t="str">
        <f t="shared" si="202"/>
        <v>N/A</v>
      </c>
      <c r="T483" s="366">
        <f t="shared" si="191"/>
        <v>0</v>
      </c>
      <c r="U483" s="360" t="str">
        <f>IFERROR( VLOOKUP($D483, 'AM23.Param'!$C$61:$Q$114, COLUMNS('AM23.Param'!$C$60:$L$60), FALSE), "N/A")</f>
        <v>N/A</v>
      </c>
      <c r="V483" s="344" t="str">
        <f t="shared" si="203"/>
        <v>N/A</v>
      </c>
      <c r="W483" s="361" t="str">
        <f t="shared" si="192"/>
        <v>N/A</v>
      </c>
      <c r="X483" s="356" t="str">
        <f>IFERROR( VLOOKUP($D483, 'AM23.Param'!$C$61:$Q$114, COLUMNS('AM23.Param'!$C$60:$M$60), FALSE), "N/A")</f>
        <v>N/A</v>
      </c>
      <c r="Y483" s="344" t="str">
        <f t="shared" si="204"/>
        <v>N/A</v>
      </c>
      <c r="Z483" s="366">
        <f t="shared" si="193"/>
        <v>0</v>
      </c>
      <c r="AA483" s="360" t="str">
        <f>IFERROR( VLOOKUP($D483, 'AM23.Param'!$C$61:$Q$114, COLUMNS('AM23.Param'!$C$60:$N$60), FALSE), "N/A")</f>
        <v>N/A</v>
      </c>
      <c r="AB483" s="344" t="str">
        <f t="shared" si="205"/>
        <v>N/A</v>
      </c>
      <c r="AC483" s="366" t="str">
        <f t="shared" si="194"/>
        <v>N/A</v>
      </c>
      <c r="AD483" s="360" t="str">
        <f>IFERROR( VLOOKUP($D483, 'AM23.Param'!$C$61:$Q$114, COLUMNS('AM23.Param'!$C$60:$O$60), FALSE), "N/A")</f>
        <v>N/A</v>
      </c>
      <c r="AE483" s="344" t="str">
        <f t="shared" si="206"/>
        <v>N/A</v>
      </c>
      <c r="AF483" s="361" t="str">
        <f t="shared" si="195"/>
        <v>N/A</v>
      </c>
      <c r="AG483" s="356" t="str">
        <f>IFERROR( VLOOKUP($D483, 'AM23.Param'!$C$61:$Q$114, COLUMNS('AM23.Param'!$C$60:$P$60), FALSE), "N/A")</f>
        <v>N/A</v>
      </c>
      <c r="AH483" s="344" t="str">
        <f t="shared" si="207"/>
        <v>N/A</v>
      </c>
      <c r="AI483" s="361" t="str">
        <f t="shared" si="196"/>
        <v>N/A</v>
      </c>
    </row>
    <row r="484" spans="1:35" x14ac:dyDescent="0.2">
      <c r="A484" s="241">
        <f t="shared" si="197"/>
        <v>407</v>
      </c>
      <c r="B484" s="345">
        <f>'AM23.Entity Input'!D424</f>
        <v>0</v>
      </c>
      <c r="C484" s="343">
        <f>'AM23.Entity Input'!F424</f>
        <v>0</v>
      </c>
      <c r="D484" s="343">
        <f>'AM23.Entity Input'!G424</f>
        <v>0</v>
      </c>
      <c r="E484" s="343">
        <f>'AM23.Entity Input'!P424</f>
        <v>0</v>
      </c>
      <c r="F484" s="343">
        <f>'AM23.Entity Input'!AD424</f>
        <v>0</v>
      </c>
      <c r="G484" s="343">
        <f>'AM23.Entity Input'!AN424</f>
        <v>0</v>
      </c>
      <c r="H484" s="353" t="str">
        <f>IFERROR( VLOOKUP($D484, 'AM23.Param'!$C$61:$Q$114, COLUMNS('AM23.Param'!$C$60:$G$60), FALSE), "N/A")</f>
        <v>N/A</v>
      </c>
      <c r="I484" s="360" t="str">
        <f>IFERROR( VLOOKUP($D484, 'AM23.Param'!$C$61:$Q$114, COLUMNS('AM23.Param'!$C$60:$H$60), FALSE), "N/A")</f>
        <v>N/A</v>
      </c>
      <c r="J484" s="344" t="str">
        <f t="shared" si="198"/>
        <v>N/A</v>
      </c>
      <c r="K484" s="361" t="str">
        <f t="shared" si="199"/>
        <v>N/A</v>
      </c>
      <c r="L484" s="356" t="str">
        <f>IFERROR( VLOOKUP($D484, 'AM23.Param'!$C$61:$Q$114, COLUMNS('AM23.Param'!$C$60:$I$60), FALSE), "N/A")</f>
        <v>N/A</v>
      </c>
      <c r="M484" s="344" t="str">
        <f t="shared" si="200"/>
        <v>N/A</v>
      </c>
      <c r="N484" s="366" t="str">
        <f t="shared" si="189"/>
        <v>N/A</v>
      </c>
      <c r="O484" s="360" t="str">
        <f>IFERROR( VLOOKUP($D484, 'AM23.Param'!$C$61:$Q$114, COLUMNS('AM23.Param'!$C$60:$J$60), FALSE), "N/A")</f>
        <v>N/A</v>
      </c>
      <c r="P484" s="344" t="str">
        <f t="shared" si="201"/>
        <v>N/A</v>
      </c>
      <c r="Q484" s="361" t="str">
        <f t="shared" si="190"/>
        <v>N/A</v>
      </c>
      <c r="R484" s="356" t="str">
        <f>IFERROR( VLOOKUP($D484, 'AM23.Param'!$C$61:$Q$114, COLUMNS('AM23.Param'!$C$60:$K$60), FALSE), "N/A")</f>
        <v>N/A</v>
      </c>
      <c r="S484" s="344" t="str">
        <f t="shared" si="202"/>
        <v>N/A</v>
      </c>
      <c r="T484" s="366">
        <f t="shared" si="191"/>
        <v>0</v>
      </c>
      <c r="U484" s="360" t="str">
        <f>IFERROR( VLOOKUP($D484, 'AM23.Param'!$C$61:$Q$114, COLUMNS('AM23.Param'!$C$60:$L$60), FALSE), "N/A")</f>
        <v>N/A</v>
      </c>
      <c r="V484" s="344" t="str">
        <f t="shared" si="203"/>
        <v>N/A</v>
      </c>
      <c r="W484" s="361" t="str">
        <f t="shared" si="192"/>
        <v>N/A</v>
      </c>
      <c r="X484" s="356" t="str">
        <f>IFERROR( VLOOKUP($D484, 'AM23.Param'!$C$61:$Q$114, COLUMNS('AM23.Param'!$C$60:$M$60), FALSE), "N/A")</f>
        <v>N/A</v>
      </c>
      <c r="Y484" s="344" t="str">
        <f t="shared" si="204"/>
        <v>N/A</v>
      </c>
      <c r="Z484" s="366">
        <f t="shared" si="193"/>
        <v>0</v>
      </c>
      <c r="AA484" s="360" t="str">
        <f>IFERROR( VLOOKUP($D484, 'AM23.Param'!$C$61:$Q$114, COLUMNS('AM23.Param'!$C$60:$N$60), FALSE), "N/A")</f>
        <v>N/A</v>
      </c>
      <c r="AB484" s="344" t="str">
        <f t="shared" si="205"/>
        <v>N/A</v>
      </c>
      <c r="AC484" s="366" t="str">
        <f t="shared" si="194"/>
        <v>N/A</v>
      </c>
      <c r="AD484" s="360" t="str">
        <f>IFERROR( VLOOKUP($D484, 'AM23.Param'!$C$61:$Q$114, COLUMNS('AM23.Param'!$C$60:$O$60), FALSE), "N/A")</f>
        <v>N/A</v>
      </c>
      <c r="AE484" s="344" t="str">
        <f t="shared" si="206"/>
        <v>N/A</v>
      </c>
      <c r="AF484" s="361" t="str">
        <f t="shared" si="195"/>
        <v>N/A</v>
      </c>
      <c r="AG484" s="356" t="str">
        <f>IFERROR( VLOOKUP($D484, 'AM23.Param'!$C$61:$Q$114, COLUMNS('AM23.Param'!$C$60:$P$60), FALSE), "N/A")</f>
        <v>N/A</v>
      </c>
      <c r="AH484" s="344" t="str">
        <f t="shared" si="207"/>
        <v>N/A</v>
      </c>
      <c r="AI484" s="361" t="str">
        <f t="shared" si="196"/>
        <v>N/A</v>
      </c>
    </row>
    <row r="485" spans="1:35" x14ac:dyDescent="0.2">
      <c r="A485" s="241">
        <f t="shared" si="197"/>
        <v>408</v>
      </c>
      <c r="B485" s="345">
        <f>'AM23.Entity Input'!D425</f>
        <v>0</v>
      </c>
      <c r="C485" s="343">
        <f>'AM23.Entity Input'!F425</f>
        <v>0</v>
      </c>
      <c r="D485" s="343">
        <f>'AM23.Entity Input'!G425</f>
        <v>0</v>
      </c>
      <c r="E485" s="343">
        <f>'AM23.Entity Input'!P425</f>
        <v>0</v>
      </c>
      <c r="F485" s="343">
        <f>'AM23.Entity Input'!AD425</f>
        <v>0</v>
      </c>
      <c r="G485" s="343">
        <f>'AM23.Entity Input'!AN425</f>
        <v>0</v>
      </c>
      <c r="H485" s="353" t="str">
        <f>IFERROR( VLOOKUP($D485, 'AM23.Param'!$C$61:$Q$114, COLUMNS('AM23.Param'!$C$60:$G$60), FALSE), "N/A")</f>
        <v>N/A</v>
      </c>
      <c r="I485" s="360" t="str">
        <f>IFERROR( VLOOKUP($D485, 'AM23.Param'!$C$61:$Q$114, COLUMNS('AM23.Param'!$C$60:$H$60), FALSE), "N/A")</f>
        <v>N/A</v>
      </c>
      <c r="J485" s="344" t="str">
        <f t="shared" si="198"/>
        <v>N/A</v>
      </c>
      <c r="K485" s="361" t="str">
        <f t="shared" si="199"/>
        <v>N/A</v>
      </c>
      <c r="L485" s="356" t="str">
        <f>IFERROR( VLOOKUP($D485, 'AM23.Param'!$C$61:$Q$114, COLUMNS('AM23.Param'!$C$60:$I$60), FALSE), "N/A")</f>
        <v>N/A</v>
      </c>
      <c r="M485" s="344" t="str">
        <f t="shared" si="200"/>
        <v>N/A</v>
      </c>
      <c r="N485" s="366" t="str">
        <f t="shared" si="189"/>
        <v>N/A</v>
      </c>
      <c r="O485" s="360" t="str">
        <f>IFERROR( VLOOKUP($D485, 'AM23.Param'!$C$61:$Q$114, COLUMNS('AM23.Param'!$C$60:$J$60), FALSE), "N/A")</f>
        <v>N/A</v>
      </c>
      <c r="P485" s="344" t="str">
        <f t="shared" si="201"/>
        <v>N/A</v>
      </c>
      <c r="Q485" s="361" t="str">
        <f t="shared" si="190"/>
        <v>N/A</v>
      </c>
      <c r="R485" s="356" t="str">
        <f>IFERROR( VLOOKUP($D485, 'AM23.Param'!$C$61:$Q$114, COLUMNS('AM23.Param'!$C$60:$K$60), FALSE), "N/A")</f>
        <v>N/A</v>
      </c>
      <c r="S485" s="344" t="str">
        <f t="shared" si="202"/>
        <v>N/A</v>
      </c>
      <c r="T485" s="366">
        <f t="shared" si="191"/>
        <v>0</v>
      </c>
      <c r="U485" s="360" t="str">
        <f>IFERROR( VLOOKUP($D485, 'AM23.Param'!$C$61:$Q$114, COLUMNS('AM23.Param'!$C$60:$L$60), FALSE), "N/A")</f>
        <v>N/A</v>
      </c>
      <c r="V485" s="344" t="str">
        <f t="shared" si="203"/>
        <v>N/A</v>
      </c>
      <c r="W485" s="361" t="str">
        <f t="shared" si="192"/>
        <v>N/A</v>
      </c>
      <c r="X485" s="356" t="str">
        <f>IFERROR( VLOOKUP($D485, 'AM23.Param'!$C$61:$Q$114, COLUMNS('AM23.Param'!$C$60:$M$60), FALSE), "N/A")</f>
        <v>N/A</v>
      </c>
      <c r="Y485" s="344" t="str">
        <f t="shared" si="204"/>
        <v>N/A</v>
      </c>
      <c r="Z485" s="366">
        <f t="shared" si="193"/>
        <v>0</v>
      </c>
      <c r="AA485" s="360" t="str">
        <f>IFERROR( VLOOKUP($D485, 'AM23.Param'!$C$61:$Q$114, COLUMNS('AM23.Param'!$C$60:$N$60), FALSE), "N/A")</f>
        <v>N/A</v>
      </c>
      <c r="AB485" s="344" t="str">
        <f t="shared" si="205"/>
        <v>N/A</v>
      </c>
      <c r="AC485" s="366" t="str">
        <f t="shared" si="194"/>
        <v>N/A</v>
      </c>
      <c r="AD485" s="360" t="str">
        <f>IFERROR( VLOOKUP($D485, 'AM23.Param'!$C$61:$Q$114, COLUMNS('AM23.Param'!$C$60:$O$60), FALSE), "N/A")</f>
        <v>N/A</v>
      </c>
      <c r="AE485" s="344" t="str">
        <f t="shared" si="206"/>
        <v>N/A</v>
      </c>
      <c r="AF485" s="361" t="str">
        <f t="shared" si="195"/>
        <v>N/A</v>
      </c>
      <c r="AG485" s="356" t="str">
        <f>IFERROR( VLOOKUP($D485, 'AM23.Param'!$C$61:$Q$114, COLUMNS('AM23.Param'!$C$60:$P$60), FALSE), "N/A")</f>
        <v>N/A</v>
      </c>
      <c r="AH485" s="344" t="str">
        <f t="shared" si="207"/>
        <v>N/A</v>
      </c>
      <c r="AI485" s="361" t="str">
        <f t="shared" si="196"/>
        <v>N/A</v>
      </c>
    </row>
    <row r="486" spans="1:35" x14ac:dyDescent="0.2">
      <c r="A486" s="241">
        <f t="shared" si="197"/>
        <v>409</v>
      </c>
      <c r="B486" s="345">
        <f>'AM23.Entity Input'!D426</f>
        <v>0</v>
      </c>
      <c r="C486" s="343">
        <f>'AM23.Entity Input'!F426</f>
        <v>0</v>
      </c>
      <c r="D486" s="343">
        <f>'AM23.Entity Input'!G426</f>
        <v>0</v>
      </c>
      <c r="E486" s="343">
        <f>'AM23.Entity Input'!P426</f>
        <v>0</v>
      </c>
      <c r="F486" s="343">
        <f>'AM23.Entity Input'!AD426</f>
        <v>0</v>
      </c>
      <c r="G486" s="343">
        <f>'AM23.Entity Input'!AN426</f>
        <v>0</v>
      </c>
      <c r="H486" s="353" t="str">
        <f>IFERROR( VLOOKUP($D486, 'AM23.Param'!$C$61:$Q$114, COLUMNS('AM23.Param'!$C$60:$G$60), FALSE), "N/A")</f>
        <v>N/A</v>
      </c>
      <c r="I486" s="360" t="str">
        <f>IFERROR( VLOOKUP($D486, 'AM23.Param'!$C$61:$Q$114, COLUMNS('AM23.Param'!$C$60:$H$60), FALSE), "N/A")</f>
        <v>N/A</v>
      </c>
      <c r="J486" s="344" t="str">
        <f t="shared" si="198"/>
        <v>N/A</v>
      </c>
      <c r="K486" s="361" t="str">
        <f t="shared" si="199"/>
        <v>N/A</v>
      </c>
      <c r="L486" s="356" t="str">
        <f>IFERROR( VLOOKUP($D486, 'AM23.Param'!$C$61:$Q$114, COLUMNS('AM23.Param'!$C$60:$I$60), FALSE), "N/A")</f>
        <v>N/A</v>
      </c>
      <c r="M486" s="344" t="str">
        <f t="shared" si="200"/>
        <v>N/A</v>
      </c>
      <c r="N486" s="366" t="str">
        <f t="shared" si="189"/>
        <v>N/A</v>
      </c>
      <c r="O486" s="360" t="str">
        <f>IFERROR( VLOOKUP($D486, 'AM23.Param'!$C$61:$Q$114, COLUMNS('AM23.Param'!$C$60:$J$60), FALSE), "N/A")</f>
        <v>N/A</v>
      </c>
      <c r="P486" s="344" t="str">
        <f t="shared" si="201"/>
        <v>N/A</v>
      </c>
      <c r="Q486" s="361" t="str">
        <f t="shared" si="190"/>
        <v>N/A</v>
      </c>
      <c r="R486" s="356" t="str">
        <f>IFERROR( VLOOKUP($D486, 'AM23.Param'!$C$61:$Q$114, COLUMNS('AM23.Param'!$C$60:$K$60), FALSE), "N/A")</f>
        <v>N/A</v>
      </c>
      <c r="S486" s="344" t="str">
        <f t="shared" si="202"/>
        <v>N/A</v>
      </c>
      <c r="T486" s="366">
        <f t="shared" si="191"/>
        <v>0</v>
      </c>
      <c r="U486" s="360" t="str">
        <f>IFERROR( VLOOKUP($D486, 'AM23.Param'!$C$61:$Q$114, COLUMNS('AM23.Param'!$C$60:$L$60), FALSE), "N/A")</f>
        <v>N/A</v>
      </c>
      <c r="V486" s="344" t="str">
        <f t="shared" si="203"/>
        <v>N/A</v>
      </c>
      <c r="W486" s="361" t="str">
        <f t="shared" si="192"/>
        <v>N/A</v>
      </c>
      <c r="X486" s="356" t="str">
        <f>IFERROR( VLOOKUP($D486, 'AM23.Param'!$C$61:$Q$114, COLUMNS('AM23.Param'!$C$60:$M$60), FALSE), "N/A")</f>
        <v>N/A</v>
      </c>
      <c r="Y486" s="344" t="str">
        <f t="shared" si="204"/>
        <v>N/A</v>
      </c>
      <c r="Z486" s="366">
        <f t="shared" si="193"/>
        <v>0</v>
      </c>
      <c r="AA486" s="360" t="str">
        <f>IFERROR( VLOOKUP($D486, 'AM23.Param'!$C$61:$Q$114, COLUMNS('AM23.Param'!$C$60:$N$60), FALSE), "N/A")</f>
        <v>N/A</v>
      </c>
      <c r="AB486" s="344" t="str">
        <f t="shared" si="205"/>
        <v>N/A</v>
      </c>
      <c r="AC486" s="366" t="str">
        <f t="shared" si="194"/>
        <v>N/A</v>
      </c>
      <c r="AD486" s="360" t="str">
        <f>IFERROR( VLOOKUP($D486, 'AM23.Param'!$C$61:$Q$114, COLUMNS('AM23.Param'!$C$60:$O$60), FALSE), "N/A")</f>
        <v>N/A</v>
      </c>
      <c r="AE486" s="344" t="str">
        <f t="shared" si="206"/>
        <v>N/A</v>
      </c>
      <c r="AF486" s="361" t="str">
        <f t="shared" si="195"/>
        <v>N/A</v>
      </c>
      <c r="AG486" s="356" t="str">
        <f>IFERROR( VLOOKUP($D486, 'AM23.Param'!$C$61:$Q$114, COLUMNS('AM23.Param'!$C$60:$P$60), FALSE), "N/A")</f>
        <v>N/A</v>
      </c>
      <c r="AH486" s="344" t="str">
        <f t="shared" si="207"/>
        <v>N/A</v>
      </c>
      <c r="AI486" s="361" t="str">
        <f t="shared" si="196"/>
        <v>N/A</v>
      </c>
    </row>
    <row r="487" spans="1:35" x14ac:dyDescent="0.2">
      <c r="A487" s="241">
        <f t="shared" si="197"/>
        <v>410</v>
      </c>
      <c r="B487" s="345">
        <f>'AM23.Entity Input'!D427</f>
        <v>0</v>
      </c>
      <c r="C487" s="343">
        <f>'AM23.Entity Input'!F427</f>
        <v>0</v>
      </c>
      <c r="D487" s="343">
        <f>'AM23.Entity Input'!G427</f>
        <v>0</v>
      </c>
      <c r="E487" s="343">
        <f>'AM23.Entity Input'!P427</f>
        <v>0</v>
      </c>
      <c r="F487" s="343">
        <f>'AM23.Entity Input'!AD427</f>
        <v>0</v>
      </c>
      <c r="G487" s="343">
        <f>'AM23.Entity Input'!AN427</f>
        <v>0</v>
      </c>
      <c r="H487" s="353" t="str">
        <f>IFERROR( VLOOKUP($D487, 'AM23.Param'!$C$61:$Q$114, COLUMNS('AM23.Param'!$C$60:$G$60), FALSE), "N/A")</f>
        <v>N/A</v>
      </c>
      <c r="I487" s="360" t="str">
        <f>IFERROR( VLOOKUP($D487, 'AM23.Param'!$C$61:$Q$114, COLUMNS('AM23.Param'!$C$60:$H$60), FALSE), "N/A")</f>
        <v>N/A</v>
      </c>
      <c r="J487" s="344" t="str">
        <f t="shared" si="198"/>
        <v>N/A</v>
      </c>
      <c r="K487" s="361" t="str">
        <f t="shared" si="199"/>
        <v>N/A</v>
      </c>
      <c r="L487" s="356" t="str">
        <f>IFERROR( VLOOKUP($D487, 'AM23.Param'!$C$61:$Q$114, COLUMNS('AM23.Param'!$C$60:$I$60), FALSE), "N/A")</f>
        <v>N/A</v>
      </c>
      <c r="M487" s="344" t="str">
        <f t="shared" si="200"/>
        <v>N/A</v>
      </c>
      <c r="N487" s="366" t="str">
        <f t="shared" si="189"/>
        <v>N/A</v>
      </c>
      <c r="O487" s="360" t="str">
        <f>IFERROR( VLOOKUP($D487, 'AM23.Param'!$C$61:$Q$114, COLUMNS('AM23.Param'!$C$60:$J$60), FALSE), "N/A")</f>
        <v>N/A</v>
      </c>
      <c r="P487" s="344" t="str">
        <f t="shared" si="201"/>
        <v>N/A</v>
      </c>
      <c r="Q487" s="361" t="str">
        <f t="shared" si="190"/>
        <v>N/A</v>
      </c>
      <c r="R487" s="356" t="str">
        <f>IFERROR( VLOOKUP($D487, 'AM23.Param'!$C$61:$Q$114, COLUMNS('AM23.Param'!$C$60:$K$60), FALSE), "N/A")</f>
        <v>N/A</v>
      </c>
      <c r="S487" s="344" t="str">
        <f t="shared" si="202"/>
        <v>N/A</v>
      </c>
      <c r="T487" s="366">
        <f t="shared" si="191"/>
        <v>0</v>
      </c>
      <c r="U487" s="360" t="str">
        <f>IFERROR( VLOOKUP($D487, 'AM23.Param'!$C$61:$Q$114, COLUMNS('AM23.Param'!$C$60:$L$60), FALSE), "N/A")</f>
        <v>N/A</v>
      </c>
      <c r="V487" s="344" t="str">
        <f t="shared" si="203"/>
        <v>N/A</v>
      </c>
      <c r="W487" s="361" t="str">
        <f t="shared" si="192"/>
        <v>N/A</v>
      </c>
      <c r="X487" s="356" t="str">
        <f>IFERROR( VLOOKUP($D487, 'AM23.Param'!$C$61:$Q$114, COLUMNS('AM23.Param'!$C$60:$M$60), FALSE), "N/A")</f>
        <v>N/A</v>
      </c>
      <c r="Y487" s="344" t="str">
        <f t="shared" si="204"/>
        <v>N/A</v>
      </c>
      <c r="Z487" s="366">
        <f t="shared" si="193"/>
        <v>0</v>
      </c>
      <c r="AA487" s="360" t="str">
        <f>IFERROR( VLOOKUP($D487, 'AM23.Param'!$C$61:$Q$114, COLUMNS('AM23.Param'!$C$60:$N$60), FALSE), "N/A")</f>
        <v>N/A</v>
      </c>
      <c r="AB487" s="344" t="str">
        <f t="shared" si="205"/>
        <v>N/A</v>
      </c>
      <c r="AC487" s="366" t="str">
        <f t="shared" si="194"/>
        <v>N/A</v>
      </c>
      <c r="AD487" s="360" t="str">
        <f>IFERROR( VLOOKUP($D487, 'AM23.Param'!$C$61:$Q$114, COLUMNS('AM23.Param'!$C$60:$O$60), FALSE), "N/A")</f>
        <v>N/A</v>
      </c>
      <c r="AE487" s="344" t="str">
        <f t="shared" si="206"/>
        <v>N/A</v>
      </c>
      <c r="AF487" s="361" t="str">
        <f t="shared" si="195"/>
        <v>N/A</v>
      </c>
      <c r="AG487" s="356" t="str">
        <f>IFERROR( VLOOKUP($D487, 'AM23.Param'!$C$61:$Q$114, COLUMNS('AM23.Param'!$C$60:$P$60), FALSE), "N/A")</f>
        <v>N/A</v>
      </c>
      <c r="AH487" s="344" t="str">
        <f t="shared" si="207"/>
        <v>N/A</v>
      </c>
      <c r="AI487" s="361" t="str">
        <f t="shared" si="196"/>
        <v>N/A</v>
      </c>
    </row>
    <row r="488" spans="1:35" x14ac:dyDescent="0.2">
      <c r="A488" s="241">
        <f t="shared" si="197"/>
        <v>411</v>
      </c>
      <c r="B488" s="345">
        <f>'AM23.Entity Input'!D428</f>
        <v>0</v>
      </c>
      <c r="C488" s="343">
        <f>'AM23.Entity Input'!F428</f>
        <v>0</v>
      </c>
      <c r="D488" s="343">
        <f>'AM23.Entity Input'!G428</f>
        <v>0</v>
      </c>
      <c r="E488" s="343">
        <f>'AM23.Entity Input'!P428</f>
        <v>0</v>
      </c>
      <c r="F488" s="343">
        <f>'AM23.Entity Input'!AD428</f>
        <v>0</v>
      </c>
      <c r="G488" s="343">
        <f>'AM23.Entity Input'!AN428</f>
        <v>0</v>
      </c>
      <c r="H488" s="353" t="str">
        <f>IFERROR( VLOOKUP($D488, 'AM23.Param'!$C$61:$Q$114, COLUMNS('AM23.Param'!$C$60:$G$60), FALSE), "N/A")</f>
        <v>N/A</v>
      </c>
      <c r="I488" s="360" t="str">
        <f>IFERROR( VLOOKUP($D488, 'AM23.Param'!$C$61:$Q$114, COLUMNS('AM23.Param'!$C$60:$H$60), FALSE), "N/A")</f>
        <v>N/A</v>
      </c>
      <c r="J488" s="344" t="str">
        <f t="shared" si="198"/>
        <v>N/A</v>
      </c>
      <c r="K488" s="361" t="str">
        <f t="shared" si="199"/>
        <v>N/A</v>
      </c>
      <c r="L488" s="356" t="str">
        <f>IFERROR( VLOOKUP($D488, 'AM23.Param'!$C$61:$Q$114, COLUMNS('AM23.Param'!$C$60:$I$60), FALSE), "N/A")</f>
        <v>N/A</v>
      </c>
      <c r="M488" s="344" t="str">
        <f t="shared" si="200"/>
        <v>N/A</v>
      </c>
      <c r="N488" s="366" t="str">
        <f t="shared" si="189"/>
        <v>N/A</v>
      </c>
      <c r="O488" s="360" t="str">
        <f>IFERROR( VLOOKUP($D488, 'AM23.Param'!$C$61:$Q$114, COLUMNS('AM23.Param'!$C$60:$J$60), FALSE), "N/A")</f>
        <v>N/A</v>
      </c>
      <c r="P488" s="344" t="str">
        <f t="shared" si="201"/>
        <v>N/A</v>
      </c>
      <c r="Q488" s="361" t="str">
        <f t="shared" si="190"/>
        <v>N/A</v>
      </c>
      <c r="R488" s="356" t="str">
        <f>IFERROR( VLOOKUP($D488, 'AM23.Param'!$C$61:$Q$114, COLUMNS('AM23.Param'!$C$60:$K$60), FALSE), "N/A")</f>
        <v>N/A</v>
      </c>
      <c r="S488" s="344" t="str">
        <f t="shared" si="202"/>
        <v>N/A</v>
      </c>
      <c r="T488" s="366">
        <f t="shared" si="191"/>
        <v>0</v>
      </c>
      <c r="U488" s="360" t="str">
        <f>IFERROR( VLOOKUP($D488, 'AM23.Param'!$C$61:$Q$114, COLUMNS('AM23.Param'!$C$60:$L$60), FALSE), "N/A")</f>
        <v>N/A</v>
      </c>
      <c r="V488" s="344" t="str">
        <f t="shared" si="203"/>
        <v>N/A</v>
      </c>
      <c r="W488" s="361" t="str">
        <f t="shared" si="192"/>
        <v>N/A</v>
      </c>
      <c r="X488" s="356" t="str">
        <f>IFERROR( VLOOKUP($D488, 'AM23.Param'!$C$61:$Q$114, COLUMNS('AM23.Param'!$C$60:$M$60), FALSE), "N/A")</f>
        <v>N/A</v>
      </c>
      <c r="Y488" s="344" t="str">
        <f t="shared" si="204"/>
        <v>N/A</v>
      </c>
      <c r="Z488" s="366">
        <f t="shared" si="193"/>
        <v>0</v>
      </c>
      <c r="AA488" s="360" t="str">
        <f>IFERROR( VLOOKUP($D488, 'AM23.Param'!$C$61:$Q$114, COLUMNS('AM23.Param'!$C$60:$N$60), FALSE), "N/A")</f>
        <v>N/A</v>
      </c>
      <c r="AB488" s="344" t="str">
        <f t="shared" si="205"/>
        <v>N/A</v>
      </c>
      <c r="AC488" s="366" t="str">
        <f t="shared" si="194"/>
        <v>N/A</v>
      </c>
      <c r="AD488" s="360" t="str">
        <f>IFERROR( VLOOKUP($D488, 'AM23.Param'!$C$61:$Q$114, COLUMNS('AM23.Param'!$C$60:$O$60), FALSE), "N/A")</f>
        <v>N/A</v>
      </c>
      <c r="AE488" s="344" t="str">
        <f t="shared" si="206"/>
        <v>N/A</v>
      </c>
      <c r="AF488" s="361" t="str">
        <f t="shared" si="195"/>
        <v>N/A</v>
      </c>
      <c r="AG488" s="356" t="str">
        <f>IFERROR( VLOOKUP($D488, 'AM23.Param'!$C$61:$Q$114, COLUMNS('AM23.Param'!$C$60:$P$60), FALSE), "N/A")</f>
        <v>N/A</v>
      </c>
      <c r="AH488" s="344" t="str">
        <f t="shared" si="207"/>
        <v>N/A</v>
      </c>
      <c r="AI488" s="361" t="str">
        <f t="shared" si="196"/>
        <v>N/A</v>
      </c>
    </row>
    <row r="489" spans="1:35" x14ac:dyDescent="0.2">
      <c r="A489" s="241">
        <f t="shared" si="197"/>
        <v>412</v>
      </c>
      <c r="B489" s="345">
        <f>'AM23.Entity Input'!D429</f>
        <v>0</v>
      </c>
      <c r="C489" s="343">
        <f>'AM23.Entity Input'!F429</f>
        <v>0</v>
      </c>
      <c r="D489" s="343">
        <f>'AM23.Entity Input'!G429</f>
        <v>0</v>
      </c>
      <c r="E489" s="343">
        <f>'AM23.Entity Input'!P429</f>
        <v>0</v>
      </c>
      <c r="F489" s="343">
        <f>'AM23.Entity Input'!AD429</f>
        <v>0</v>
      </c>
      <c r="G489" s="343">
        <f>'AM23.Entity Input'!AN429</f>
        <v>0</v>
      </c>
      <c r="H489" s="353" t="str">
        <f>IFERROR( VLOOKUP($D489, 'AM23.Param'!$C$61:$Q$114, COLUMNS('AM23.Param'!$C$60:$G$60), FALSE), "N/A")</f>
        <v>N/A</v>
      </c>
      <c r="I489" s="360" t="str">
        <f>IFERROR( VLOOKUP($D489, 'AM23.Param'!$C$61:$Q$114, COLUMNS('AM23.Param'!$C$60:$H$60), FALSE), "N/A")</f>
        <v>N/A</v>
      </c>
      <c r="J489" s="344" t="str">
        <f t="shared" si="198"/>
        <v>N/A</v>
      </c>
      <c r="K489" s="361" t="str">
        <f t="shared" si="199"/>
        <v>N/A</v>
      </c>
      <c r="L489" s="356" t="str">
        <f>IFERROR( VLOOKUP($D489, 'AM23.Param'!$C$61:$Q$114, COLUMNS('AM23.Param'!$C$60:$I$60), FALSE), "N/A")</f>
        <v>N/A</v>
      </c>
      <c r="M489" s="344" t="str">
        <f t="shared" si="200"/>
        <v>N/A</v>
      </c>
      <c r="N489" s="366" t="str">
        <f t="shared" si="189"/>
        <v>N/A</v>
      </c>
      <c r="O489" s="360" t="str">
        <f>IFERROR( VLOOKUP($D489, 'AM23.Param'!$C$61:$Q$114, COLUMNS('AM23.Param'!$C$60:$J$60), FALSE), "N/A")</f>
        <v>N/A</v>
      </c>
      <c r="P489" s="344" t="str">
        <f t="shared" si="201"/>
        <v>N/A</v>
      </c>
      <c r="Q489" s="361" t="str">
        <f t="shared" si="190"/>
        <v>N/A</v>
      </c>
      <c r="R489" s="356" t="str">
        <f>IFERROR( VLOOKUP($D489, 'AM23.Param'!$C$61:$Q$114, COLUMNS('AM23.Param'!$C$60:$K$60), FALSE), "N/A")</f>
        <v>N/A</v>
      </c>
      <c r="S489" s="344" t="str">
        <f t="shared" si="202"/>
        <v>N/A</v>
      </c>
      <c r="T489" s="366">
        <f t="shared" si="191"/>
        <v>0</v>
      </c>
      <c r="U489" s="360" t="str">
        <f>IFERROR( VLOOKUP($D489, 'AM23.Param'!$C$61:$Q$114, COLUMNS('AM23.Param'!$C$60:$L$60), FALSE), "N/A")</f>
        <v>N/A</v>
      </c>
      <c r="V489" s="344" t="str">
        <f t="shared" si="203"/>
        <v>N/A</v>
      </c>
      <c r="W489" s="361" t="str">
        <f t="shared" si="192"/>
        <v>N/A</v>
      </c>
      <c r="X489" s="356" t="str">
        <f>IFERROR( VLOOKUP($D489, 'AM23.Param'!$C$61:$Q$114, COLUMNS('AM23.Param'!$C$60:$M$60), FALSE), "N/A")</f>
        <v>N/A</v>
      </c>
      <c r="Y489" s="344" t="str">
        <f t="shared" si="204"/>
        <v>N/A</v>
      </c>
      <c r="Z489" s="366">
        <f t="shared" si="193"/>
        <v>0</v>
      </c>
      <c r="AA489" s="360" t="str">
        <f>IFERROR( VLOOKUP($D489, 'AM23.Param'!$C$61:$Q$114, COLUMNS('AM23.Param'!$C$60:$N$60), FALSE), "N/A")</f>
        <v>N/A</v>
      </c>
      <c r="AB489" s="344" t="str">
        <f t="shared" si="205"/>
        <v>N/A</v>
      </c>
      <c r="AC489" s="366" t="str">
        <f t="shared" si="194"/>
        <v>N/A</v>
      </c>
      <c r="AD489" s="360" t="str">
        <f>IFERROR( VLOOKUP($D489, 'AM23.Param'!$C$61:$Q$114, COLUMNS('AM23.Param'!$C$60:$O$60), FALSE), "N/A")</f>
        <v>N/A</v>
      </c>
      <c r="AE489" s="344" t="str">
        <f t="shared" si="206"/>
        <v>N/A</v>
      </c>
      <c r="AF489" s="361" t="str">
        <f t="shared" si="195"/>
        <v>N/A</v>
      </c>
      <c r="AG489" s="356" t="str">
        <f>IFERROR( VLOOKUP($D489, 'AM23.Param'!$C$61:$Q$114, COLUMNS('AM23.Param'!$C$60:$P$60), FALSE), "N/A")</f>
        <v>N/A</v>
      </c>
      <c r="AH489" s="344" t="str">
        <f t="shared" si="207"/>
        <v>N/A</v>
      </c>
      <c r="AI489" s="361" t="str">
        <f t="shared" si="196"/>
        <v>N/A</v>
      </c>
    </row>
    <row r="490" spans="1:35" x14ac:dyDescent="0.2">
      <c r="A490" s="241">
        <f t="shared" si="197"/>
        <v>413</v>
      </c>
      <c r="B490" s="345">
        <f>'AM23.Entity Input'!D430</f>
        <v>0</v>
      </c>
      <c r="C490" s="343">
        <f>'AM23.Entity Input'!F430</f>
        <v>0</v>
      </c>
      <c r="D490" s="343">
        <f>'AM23.Entity Input'!G430</f>
        <v>0</v>
      </c>
      <c r="E490" s="343">
        <f>'AM23.Entity Input'!P430</f>
        <v>0</v>
      </c>
      <c r="F490" s="343">
        <f>'AM23.Entity Input'!AD430</f>
        <v>0</v>
      </c>
      <c r="G490" s="343">
        <f>'AM23.Entity Input'!AN430</f>
        <v>0</v>
      </c>
      <c r="H490" s="353" t="str">
        <f>IFERROR( VLOOKUP($D490, 'AM23.Param'!$C$61:$Q$114, COLUMNS('AM23.Param'!$C$60:$G$60), FALSE), "N/A")</f>
        <v>N/A</v>
      </c>
      <c r="I490" s="360" t="str">
        <f>IFERROR( VLOOKUP($D490, 'AM23.Param'!$C$61:$Q$114, COLUMNS('AM23.Param'!$C$60:$H$60), FALSE), "N/A")</f>
        <v>N/A</v>
      </c>
      <c r="J490" s="344" t="str">
        <f t="shared" si="198"/>
        <v>N/A</v>
      </c>
      <c r="K490" s="361" t="str">
        <f t="shared" si="199"/>
        <v>N/A</v>
      </c>
      <c r="L490" s="356" t="str">
        <f>IFERROR( VLOOKUP($D490, 'AM23.Param'!$C$61:$Q$114, COLUMNS('AM23.Param'!$C$60:$I$60), FALSE), "N/A")</f>
        <v>N/A</v>
      </c>
      <c r="M490" s="344" t="str">
        <f t="shared" si="200"/>
        <v>N/A</v>
      </c>
      <c r="N490" s="366" t="str">
        <f t="shared" si="189"/>
        <v>N/A</v>
      </c>
      <c r="O490" s="360" t="str">
        <f>IFERROR( VLOOKUP($D490, 'AM23.Param'!$C$61:$Q$114, COLUMNS('AM23.Param'!$C$60:$J$60), FALSE), "N/A")</f>
        <v>N/A</v>
      </c>
      <c r="P490" s="344" t="str">
        <f t="shared" si="201"/>
        <v>N/A</v>
      </c>
      <c r="Q490" s="361" t="str">
        <f t="shared" si="190"/>
        <v>N/A</v>
      </c>
      <c r="R490" s="356" t="str">
        <f>IFERROR( VLOOKUP($D490, 'AM23.Param'!$C$61:$Q$114, COLUMNS('AM23.Param'!$C$60:$K$60), FALSE), "N/A")</f>
        <v>N/A</v>
      </c>
      <c r="S490" s="344" t="str">
        <f t="shared" si="202"/>
        <v>N/A</v>
      </c>
      <c r="T490" s="366">
        <f t="shared" si="191"/>
        <v>0</v>
      </c>
      <c r="U490" s="360" t="str">
        <f>IFERROR( VLOOKUP($D490, 'AM23.Param'!$C$61:$Q$114, COLUMNS('AM23.Param'!$C$60:$L$60), FALSE), "N/A")</f>
        <v>N/A</v>
      </c>
      <c r="V490" s="344" t="str">
        <f t="shared" si="203"/>
        <v>N/A</v>
      </c>
      <c r="W490" s="361" t="str">
        <f t="shared" si="192"/>
        <v>N/A</v>
      </c>
      <c r="X490" s="356" t="str">
        <f>IFERROR( VLOOKUP($D490, 'AM23.Param'!$C$61:$Q$114, COLUMNS('AM23.Param'!$C$60:$M$60), FALSE), "N/A")</f>
        <v>N/A</v>
      </c>
      <c r="Y490" s="344" t="str">
        <f t="shared" si="204"/>
        <v>N/A</v>
      </c>
      <c r="Z490" s="366">
        <f t="shared" si="193"/>
        <v>0</v>
      </c>
      <c r="AA490" s="360" t="str">
        <f>IFERROR( VLOOKUP($D490, 'AM23.Param'!$C$61:$Q$114, COLUMNS('AM23.Param'!$C$60:$N$60), FALSE), "N/A")</f>
        <v>N/A</v>
      </c>
      <c r="AB490" s="344" t="str">
        <f t="shared" si="205"/>
        <v>N/A</v>
      </c>
      <c r="AC490" s="366" t="str">
        <f t="shared" si="194"/>
        <v>N/A</v>
      </c>
      <c r="AD490" s="360" t="str">
        <f>IFERROR( VLOOKUP($D490, 'AM23.Param'!$C$61:$Q$114, COLUMNS('AM23.Param'!$C$60:$O$60), FALSE), "N/A")</f>
        <v>N/A</v>
      </c>
      <c r="AE490" s="344" t="str">
        <f t="shared" si="206"/>
        <v>N/A</v>
      </c>
      <c r="AF490" s="361" t="str">
        <f t="shared" si="195"/>
        <v>N/A</v>
      </c>
      <c r="AG490" s="356" t="str">
        <f>IFERROR( VLOOKUP($D490, 'AM23.Param'!$C$61:$Q$114, COLUMNS('AM23.Param'!$C$60:$P$60), FALSE), "N/A")</f>
        <v>N/A</v>
      </c>
      <c r="AH490" s="344" t="str">
        <f t="shared" si="207"/>
        <v>N/A</v>
      </c>
      <c r="AI490" s="361" t="str">
        <f t="shared" si="196"/>
        <v>N/A</v>
      </c>
    </row>
    <row r="491" spans="1:35" x14ac:dyDescent="0.2">
      <c r="A491" s="241">
        <f t="shared" si="197"/>
        <v>414</v>
      </c>
      <c r="B491" s="345">
        <f>'AM23.Entity Input'!D431</f>
        <v>0</v>
      </c>
      <c r="C491" s="343">
        <f>'AM23.Entity Input'!F431</f>
        <v>0</v>
      </c>
      <c r="D491" s="343">
        <f>'AM23.Entity Input'!G431</f>
        <v>0</v>
      </c>
      <c r="E491" s="343">
        <f>'AM23.Entity Input'!P431</f>
        <v>0</v>
      </c>
      <c r="F491" s="343">
        <f>'AM23.Entity Input'!AD431</f>
        <v>0</v>
      </c>
      <c r="G491" s="343">
        <f>'AM23.Entity Input'!AN431</f>
        <v>0</v>
      </c>
      <c r="H491" s="353" t="str">
        <f>IFERROR( VLOOKUP($D491, 'AM23.Param'!$C$61:$Q$114, COLUMNS('AM23.Param'!$C$60:$G$60), FALSE), "N/A")</f>
        <v>N/A</v>
      </c>
      <c r="I491" s="360" t="str">
        <f>IFERROR( VLOOKUP($D491, 'AM23.Param'!$C$61:$Q$114, COLUMNS('AM23.Param'!$C$60:$H$60), FALSE), "N/A")</f>
        <v>N/A</v>
      </c>
      <c r="J491" s="344" t="str">
        <f t="shared" si="198"/>
        <v>N/A</v>
      </c>
      <c r="K491" s="361" t="str">
        <f t="shared" si="199"/>
        <v>N/A</v>
      </c>
      <c r="L491" s="356" t="str">
        <f>IFERROR( VLOOKUP($D491, 'AM23.Param'!$C$61:$Q$114, COLUMNS('AM23.Param'!$C$60:$I$60), FALSE), "N/A")</f>
        <v>N/A</v>
      </c>
      <c r="M491" s="344" t="str">
        <f t="shared" si="200"/>
        <v>N/A</v>
      </c>
      <c r="N491" s="366" t="str">
        <f t="shared" si="189"/>
        <v>N/A</v>
      </c>
      <c r="O491" s="360" t="str">
        <f>IFERROR( VLOOKUP($D491, 'AM23.Param'!$C$61:$Q$114, COLUMNS('AM23.Param'!$C$60:$J$60), FALSE), "N/A")</f>
        <v>N/A</v>
      </c>
      <c r="P491" s="344" t="str">
        <f t="shared" si="201"/>
        <v>N/A</v>
      </c>
      <c r="Q491" s="361" t="str">
        <f t="shared" si="190"/>
        <v>N/A</v>
      </c>
      <c r="R491" s="356" t="str">
        <f>IFERROR( VLOOKUP($D491, 'AM23.Param'!$C$61:$Q$114, COLUMNS('AM23.Param'!$C$60:$K$60), FALSE), "N/A")</f>
        <v>N/A</v>
      </c>
      <c r="S491" s="344" t="str">
        <f t="shared" si="202"/>
        <v>N/A</v>
      </c>
      <c r="T491" s="366">
        <f t="shared" si="191"/>
        <v>0</v>
      </c>
      <c r="U491" s="360" t="str">
        <f>IFERROR( VLOOKUP($D491, 'AM23.Param'!$C$61:$Q$114, COLUMNS('AM23.Param'!$C$60:$L$60), FALSE), "N/A")</f>
        <v>N/A</v>
      </c>
      <c r="V491" s="344" t="str">
        <f t="shared" si="203"/>
        <v>N/A</v>
      </c>
      <c r="W491" s="361" t="str">
        <f t="shared" si="192"/>
        <v>N/A</v>
      </c>
      <c r="X491" s="356" t="str">
        <f>IFERROR( VLOOKUP($D491, 'AM23.Param'!$C$61:$Q$114, COLUMNS('AM23.Param'!$C$60:$M$60), FALSE), "N/A")</f>
        <v>N/A</v>
      </c>
      <c r="Y491" s="344" t="str">
        <f t="shared" si="204"/>
        <v>N/A</v>
      </c>
      <c r="Z491" s="366">
        <f t="shared" si="193"/>
        <v>0</v>
      </c>
      <c r="AA491" s="360" t="str">
        <f>IFERROR( VLOOKUP($D491, 'AM23.Param'!$C$61:$Q$114, COLUMNS('AM23.Param'!$C$60:$N$60), FALSE), "N/A")</f>
        <v>N/A</v>
      </c>
      <c r="AB491" s="344" t="str">
        <f t="shared" si="205"/>
        <v>N/A</v>
      </c>
      <c r="AC491" s="366" t="str">
        <f t="shared" si="194"/>
        <v>N/A</v>
      </c>
      <c r="AD491" s="360" t="str">
        <f>IFERROR( VLOOKUP($D491, 'AM23.Param'!$C$61:$Q$114, COLUMNS('AM23.Param'!$C$60:$O$60), FALSE), "N/A")</f>
        <v>N/A</v>
      </c>
      <c r="AE491" s="344" t="str">
        <f t="shared" si="206"/>
        <v>N/A</v>
      </c>
      <c r="AF491" s="361" t="str">
        <f t="shared" si="195"/>
        <v>N/A</v>
      </c>
      <c r="AG491" s="356" t="str">
        <f>IFERROR( VLOOKUP($D491, 'AM23.Param'!$C$61:$Q$114, COLUMNS('AM23.Param'!$C$60:$P$60), FALSE), "N/A")</f>
        <v>N/A</v>
      </c>
      <c r="AH491" s="344" t="str">
        <f t="shared" si="207"/>
        <v>N/A</v>
      </c>
      <c r="AI491" s="361" t="str">
        <f t="shared" si="196"/>
        <v>N/A</v>
      </c>
    </row>
    <row r="492" spans="1:35" x14ac:dyDescent="0.2">
      <c r="A492" s="241">
        <f t="shared" si="197"/>
        <v>415</v>
      </c>
      <c r="B492" s="345">
        <f>'AM23.Entity Input'!D432</f>
        <v>0</v>
      </c>
      <c r="C492" s="343">
        <f>'AM23.Entity Input'!F432</f>
        <v>0</v>
      </c>
      <c r="D492" s="343">
        <f>'AM23.Entity Input'!G432</f>
        <v>0</v>
      </c>
      <c r="E492" s="343">
        <f>'AM23.Entity Input'!P432</f>
        <v>0</v>
      </c>
      <c r="F492" s="343">
        <f>'AM23.Entity Input'!AD432</f>
        <v>0</v>
      </c>
      <c r="G492" s="343">
        <f>'AM23.Entity Input'!AN432</f>
        <v>0</v>
      </c>
      <c r="H492" s="353" t="str">
        <f>IFERROR( VLOOKUP($D492, 'AM23.Param'!$C$61:$Q$114, COLUMNS('AM23.Param'!$C$60:$G$60), FALSE), "N/A")</f>
        <v>N/A</v>
      </c>
      <c r="I492" s="360" t="str">
        <f>IFERROR( VLOOKUP($D492, 'AM23.Param'!$C$61:$Q$114, COLUMNS('AM23.Param'!$C$60:$H$60), FALSE), "N/A")</f>
        <v>N/A</v>
      </c>
      <c r="J492" s="344" t="str">
        <f t="shared" si="198"/>
        <v>N/A</v>
      </c>
      <c r="K492" s="361" t="str">
        <f t="shared" si="199"/>
        <v>N/A</v>
      </c>
      <c r="L492" s="356" t="str">
        <f>IFERROR( VLOOKUP($D492, 'AM23.Param'!$C$61:$Q$114, COLUMNS('AM23.Param'!$C$60:$I$60), FALSE), "N/A")</f>
        <v>N/A</v>
      </c>
      <c r="M492" s="344" t="str">
        <f t="shared" si="200"/>
        <v>N/A</v>
      </c>
      <c r="N492" s="366" t="str">
        <f t="shared" si="189"/>
        <v>N/A</v>
      </c>
      <c r="O492" s="360" t="str">
        <f>IFERROR( VLOOKUP($D492, 'AM23.Param'!$C$61:$Q$114, COLUMNS('AM23.Param'!$C$60:$J$60), FALSE), "N/A")</f>
        <v>N/A</v>
      </c>
      <c r="P492" s="344" t="str">
        <f t="shared" si="201"/>
        <v>N/A</v>
      </c>
      <c r="Q492" s="361" t="str">
        <f t="shared" si="190"/>
        <v>N/A</v>
      </c>
      <c r="R492" s="356" t="str">
        <f>IFERROR( VLOOKUP($D492, 'AM23.Param'!$C$61:$Q$114, COLUMNS('AM23.Param'!$C$60:$K$60), FALSE), "N/A")</f>
        <v>N/A</v>
      </c>
      <c r="S492" s="344" t="str">
        <f t="shared" si="202"/>
        <v>N/A</v>
      </c>
      <c r="T492" s="366">
        <f t="shared" si="191"/>
        <v>0</v>
      </c>
      <c r="U492" s="360" t="str">
        <f>IFERROR( VLOOKUP($D492, 'AM23.Param'!$C$61:$Q$114, COLUMNS('AM23.Param'!$C$60:$L$60), FALSE), "N/A")</f>
        <v>N/A</v>
      </c>
      <c r="V492" s="344" t="str">
        <f t="shared" si="203"/>
        <v>N/A</v>
      </c>
      <c r="W492" s="361" t="str">
        <f t="shared" si="192"/>
        <v>N/A</v>
      </c>
      <c r="X492" s="356" t="str">
        <f>IFERROR( VLOOKUP($D492, 'AM23.Param'!$C$61:$Q$114, COLUMNS('AM23.Param'!$C$60:$M$60), FALSE), "N/A")</f>
        <v>N/A</v>
      </c>
      <c r="Y492" s="344" t="str">
        <f t="shared" si="204"/>
        <v>N/A</v>
      </c>
      <c r="Z492" s="366">
        <f t="shared" si="193"/>
        <v>0</v>
      </c>
      <c r="AA492" s="360" t="str">
        <f>IFERROR( VLOOKUP($D492, 'AM23.Param'!$C$61:$Q$114, COLUMNS('AM23.Param'!$C$60:$N$60), FALSE), "N/A")</f>
        <v>N/A</v>
      </c>
      <c r="AB492" s="344" t="str">
        <f t="shared" si="205"/>
        <v>N/A</v>
      </c>
      <c r="AC492" s="366" t="str">
        <f t="shared" si="194"/>
        <v>N/A</v>
      </c>
      <c r="AD492" s="360" t="str">
        <f>IFERROR( VLOOKUP($D492, 'AM23.Param'!$C$61:$Q$114, COLUMNS('AM23.Param'!$C$60:$O$60), FALSE), "N/A")</f>
        <v>N/A</v>
      </c>
      <c r="AE492" s="344" t="str">
        <f t="shared" si="206"/>
        <v>N/A</v>
      </c>
      <c r="AF492" s="361" t="str">
        <f t="shared" si="195"/>
        <v>N/A</v>
      </c>
      <c r="AG492" s="356" t="str">
        <f>IFERROR( VLOOKUP($D492, 'AM23.Param'!$C$61:$Q$114, COLUMNS('AM23.Param'!$C$60:$P$60), FALSE), "N/A")</f>
        <v>N/A</v>
      </c>
      <c r="AH492" s="344" t="str">
        <f t="shared" si="207"/>
        <v>N/A</v>
      </c>
      <c r="AI492" s="361" t="str">
        <f t="shared" si="196"/>
        <v>N/A</v>
      </c>
    </row>
    <row r="493" spans="1:35" x14ac:dyDescent="0.2">
      <c r="A493" s="241">
        <f t="shared" si="197"/>
        <v>416</v>
      </c>
      <c r="B493" s="345">
        <f>'AM23.Entity Input'!D433</f>
        <v>0</v>
      </c>
      <c r="C493" s="343">
        <f>'AM23.Entity Input'!F433</f>
        <v>0</v>
      </c>
      <c r="D493" s="343">
        <f>'AM23.Entity Input'!G433</f>
        <v>0</v>
      </c>
      <c r="E493" s="343">
        <f>'AM23.Entity Input'!P433</f>
        <v>0</v>
      </c>
      <c r="F493" s="343">
        <f>'AM23.Entity Input'!AD433</f>
        <v>0</v>
      </c>
      <c r="G493" s="343">
        <f>'AM23.Entity Input'!AN433</f>
        <v>0</v>
      </c>
      <c r="H493" s="353" t="str">
        <f>IFERROR( VLOOKUP($D493, 'AM23.Param'!$C$61:$Q$114, COLUMNS('AM23.Param'!$C$60:$G$60), FALSE), "N/A")</f>
        <v>N/A</v>
      </c>
      <c r="I493" s="360" t="str">
        <f>IFERROR( VLOOKUP($D493, 'AM23.Param'!$C$61:$Q$114, COLUMNS('AM23.Param'!$C$60:$H$60), FALSE), "N/A")</f>
        <v>N/A</v>
      </c>
      <c r="J493" s="344" t="str">
        <f t="shared" si="198"/>
        <v>N/A</v>
      </c>
      <c r="K493" s="361" t="str">
        <f t="shared" si="199"/>
        <v>N/A</v>
      </c>
      <c r="L493" s="356" t="str">
        <f>IFERROR( VLOOKUP($D493, 'AM23.Param'!$C$61:$Q$114, COLUMNS('AM23.Param'!$C$60:$I$60), FALSE), "N/A")</f>
        <v>N/A</v>
      </c>
      <c r="M493" s="344" t="str">
        <f t="shared" si="200"/>
        <v>N/A</v>
      </c>
      <c r="N493" s="366" t="str">
        <f t="shared" si="189"/>
        <v>N/A</v>
      </c>
      <c r="O493" s="360" t="str">
        <f>IFERROR( VLOOKUP($D493, 'AM23.Param'!$C$61:$Q$114, COLUMNS('AM23.Param'!$C$60:$J$60), FALSE), "N/A")</f>
        <v>N/A</v>
      </c>
      <c r="P493" s="344" t="str">
        <f t="shared" si="201"/>
        <v>N/A</v>
      </c>
      <c r="Q493" s="361" t="str">
        <f t="shared" si="190"/>
        <v>N/A</v>
      </c>
      <c r="R493" s="356" t="str">
        <f>IFERROR( VLOOKUP($D493, 'AM23.Param'!$C$61:$Q$114, COLUMNS('AM23.Param'!$C$60:$K$60), FALSE), "N/A")</f>
        <v>N/A</v>
      </c>
      <c r="S493" s="344" t="str">
        <f t="shared" si="202"/>
        <v>N/A</v>
      </c>
      <c r="T493" s="366">
        <f t="shared" si="191"/>
        <v>0</v>
      </c>
      <c r="U493" s="360" t="str">
        <f>IFERROR( VLOOKUP($D493, 'AM23.Param'!$C$61:$Q$114, COLUMNS('AM23.Param'!$C$60:$L$60), FALSE), "N/A")</f>
        <v>N/A</v>
      </c>
      <c r="V493" s="344" t="str">
        <f t="shared" si="203"/>
        <v>N/A</v>
      </c>
      <c r="W493" s="361" t="str">
        <f t="shared" si="192"/>
        <v>N/A</v>
      </c>
      <c r="X493" s="356" t="str">
        <f>IFERROR( VLOOKUP($D493, 'AM23.Param'!$C$61:$Q$114, COLUMNS('AM23.Param'!$C$60:$M$60), FALSE), "N/A")</f>
        <v>N/A</v>
      </c>
      <c r="Y493" s="344" t="str">
        <f t="shared" si="204"/>
        <v>N/A</v>
      </c>
      <c r="Z493" s="366">
        <f t="shared" si="193"/>
        <v>0</v>
      </c>
      <c r="AA493" s="360" t="str">
        <f>IFERROR( VLOOKUP($D493, 'AM23.Param'!$C$61:$Q$114, COLUMNS('AM23.Param'!$C$60:$N$60), FALSE), "N/A")</f>
        <v>N/A</v>
      </c>
      <c r="AB493" s="344" t="str">
        <f t="shared" si="205"/>
        <v>N/A</v>
      </c>
      <c r="AC493" s="366" t="str">
        <f t="shared" si="194"/>
        <v>N/A</v>
      </c>
      <c r="AD493" s="360" t="str">
        <f>IFERROR( VLOOKUP($D493, 'AM23.Param'!$C$61:$Q$114, COLUMNS('AM23.Param'!$C$60:$O$60), FALSE), "N/A")</f>
        <v>N/A</v>
      </c>
      <c r="AE493" s="344" t="str">
        <f t="shared" si="206"/>
        <v>N/A</v>
      </c>
      <c r="AF493" s="361" t="str">
        <f t="shared" si="195"/>
        <v>N/A</v>
      </c>
      <c r="AG493" s="356" t="str">
        <f>IFERROR( VLOOKUP($D493, 'AM23.Param'!$C$61:$Q$114, COLUMNS('AM23.Param'!$C$60:$P$60), FALSE), "N/A")</f>
        <v>N/A</v>
      </c>
      <c r="AH493" s="344" t="str">
        <f t="shared" si="207"/>
        <v>N/A</v>
      </c>
      <c r="AI493" s="361" t="str">
        <f t="shared" si="196"/>
        <v>N/A</v>
      </c>
    </row>
    <row r="494" spans="1:35" x14ac:dyDescent="0.2">
      <c r="A494" s="241">
        <f t="shared" si="197"/>
        <v>417</v>
      </c>
      <c r="B494" s="345">
        <f>'AM23.Entity Input'!D434</f>
        <v>0</v>
      </c>
      <c r="C494" s="343">
        <f>'AM23.Entity Input'!F434</f>
        <v>0</v>
      </c>
      <c r="D494" s="343">
        <f>'AM23.Entity Input'!G434</f>
        <v>0</v>
      </c>
      <c r="E494" s="343">
        <f>'AM23.Entity Input'!P434</f>
        <v>0</v>
      </c>
      <c r="F494" s="343">
        <f>'AM23.Entity Input'!AD434</f>
        <v>0</v>
      </c>
      <c r="G494" s="343">
        <f>'AM23.Entity Input'!AN434</f>
        <v>0</v>
      </c>
      <c r="H494" s="353" t="str">
        <f>IFERROR( VLOOKUP($D494, 'AM23.Param'!$C$61:$Q$114, COLUMNS('AM23.Param'!$C$60:$G$60), FALSE), "N/A")</f>
        <v>N/A</v>
      </c>
      <c r="I494" s="360" t="str">
        <f>IFERROR( VLOOKUP($D494, 'AM23.Param'!$C$61:$Q$114, COLUMNS('AM23.Param'!$C$60:$H$60), FALSE), "N/A")</f>
        <v>N/A</v>
      </c>
      <c r="J494" s="344" t="str">
        <f t="shared" si="198"/>
        <v>N/A</v>
      </c>
      <c r="K494" s="361" t="str">
        <f t="shared" si="199"/>
        <v>N/A</v>
      </c>
      <c r="L494" s="356" t="str">
        <f>IFERROR( VLOOKUP($D494, 'AM23.Param'!$C$61:$Q$114, COLUMNS('AM23.Param'!$C$60:$I$60), FALSE), "N/A")</f>
        <v>N/A</v>
      </c>
      <c r="M494" s="344" t="str">
        <f t="shared" si="200"/>
        <v>N/A</v>
      </c>
      <c r="N494" s="366" t="str">
        <f t="shared" si="189"/>
        <v>N/A</v>
      </c>
      <c r="O494" s="360" t="str">
        <f>IFERROR( VLOOKUP($D494, 'AM23.Param'!$C$61:$Q$114, COLUMNS('AM23.Param'!$C$60:$J$60), FALSE), "N/A")</f>
        <v>N/A</v>
      </c>
      <c r="P494" s="344" t="str">
        <f t="shared" si="201"/>
        <v>N/A</v>
      </c>
      <c r="Q494" s="361" t="str">
        <f t="shared" si="190"/>
        <v>N/A</v>
      </c>
      <c r="R494" s="356" t="str">
        <f>IFERROR( VLOOKUP($D494, 'AM23.Param'!$C$61:$Q$114, COLUMNS('AM23.Param'!$C$60:$K$60), FALSE), "N/A")</f>
        <v>N/A</v>
      </c>
      <c r="S494" s="344" t="str">
        <f t="shared" si="202"/>
        <v>N/A</v>
      </c>
      <c r="T494" s="366">
        <f t="shared" si="191"/>
        <v>0</v>
      </c>
      <c r="U494" s="360" t="str">
        <f>IFERROR( VLOOKUP($D494, 'AM23.Param'!$C$61:$Q$114, COLUMNS('AM23.Param'!$C$60:$L$60), FALSE), "N/A")</f>
        <v>N/A</v>
      </c>
      <c r="V494" s="344" t="str">
        <f t="shared" si="203"/>
        <v>N/A</v>
      </c>
      <c r="W494" s="361" t="str">
        <f t="shared" si="192"/>
        <v>N/A</v>
      </c>
      <c r="X494" s="356" t="str">
        <f>IFERROR( VLOOKUP($D494, 'AM23.Param'!$C$61:$Q$114, COLUMNS('AM23.Param'!$C$60:$M$60), FALSE), "N/A")</f>
        <v>N/A</v>
      </c>
      <c r="Y494" s="344" t="str">
        <f t="shared" si="204"/>
        <v>N/A</v>
      </c>
      <c r="Z494" s="366">
        <f t="shared" si="193"/>
        <v>0</v>
      </c>
      <c r="AA494" s="360" t="str">
        <f>IFERROR( VLOOKUP($D494, 'AM23.Param'!$C$61:$Q$114, COLUMNS('AM23.Param'!$C$60:$N$60), FALSE), "N/A")</f>
        <v>N/A</v>
      </c>
      <c r="AB494" s="344" t="str">
        <f t="shared" si="205"/>
        <v>N/A</v>
      </c>
      <c r="AC494" s="366" t="str">
        <f t="shared" si="194"/>
        <v>N/A</v>
      </c>
      <c r="AD494" s="360" t="str">
        <f>IFERROR( VLOOKUP($D494, 'AM23.Param'!$C$61:$Q$114, COLUMNS('AM23.Param'!$C$60:$O$60), FALSE), "N/A")</f>
        <v>N/A</v>
      </c>
      <c r="AE494" s="344" t="str">
        <f t="shared" si="206"/>
        <v>N/A</v>
      </c>
      <c r="AF494" s="361" t="str">
        <f t="shared" si="195"/>
        <v>N/A</v>
      </c>
      <c r="AG494" s="356" t="str">
        <f>IFERROR( VLOOKUP($D494, 'AM23.Param'!$C$61:$Q$114, COLUMNS('AM23.Param'!$C$60:$P$60), FALSE), "N/A")</f>
        <v>N/A</v>
      </c>
      <c r="AH494" s="344" t="str">
        <f t="shared" si="207"/>
        <v>N/A</v>
      </c>
      <c r="AI494" s="361" t="str">
        <f t="shared" si="196"/>
        <v>N/A</v>
      </c>
    </row>
    <row r="495" spans="1:35" x14ac:dyDescent="0.2">
      <c r="A495" s="241">
        <f t="shared" si="197"/>
        <v>418</v>
      </c>
      <c r="B495" s="345">
        <f>'AM23.Entity Input'!D435</f>
        <v>0</v>
      </c>
      <c r="C495" s="343">
        <f>'AM23.Entity Input'!F435</f>
        <v>0</v>
      </c>
      <c r="D495" s="343">
        <f>'AM23.Entity Input'!G435</f>
        <v>0</v>
      </c>
      <c r="E495" s="343">
        <f>'AM23.Entity Input'!P435</f>
        <v>0</v>
      </c>
      <c r="F495" s="343">
        <f>'AM23.Entity Input'!AD435</f>
        <v>0</v>
      </c>
      <c r="G495" s="343">
        <f>'AM23.Entity Input'!AN435</f>
        <v>0</v>
      </c>
      <c r="H495" s="353" t="str">
        <f>IFERROR( VLOOKUP($D495, 'AM23.Param'!$C$61:$Q$114, COLUMNS('AM23.Param'!$C$60:$G$60), FALSE), "N/A")</f>
        <v>N/A</v>
      </c>
      <c r="I495" s="360" t="str">
        <f>IFERROR( VLOOKUP($D495, 'AM23.Param'!$C$61:$Q$114, COLUMNS('AM23.Param'!$C$60:$H$60), FALSE), "N/A")</f>
        <v>N/A</v>
      </c>
      <c r="J495" s="344" t="str">
        <f t="shared" si="198"/>
        <v>N/A</v>
      </c>
      <c r="K495" s="361" t="str">
        <f t="shared" si="199"/>
        <v>N/A</v>
      </c>
      <c r="L495" s="356" t="str">
        <f>IFERROR( VLOOKUP($D495, 'AM23.Param'!$C$61:$Q$114, COLUMNS('AM23.Param'!$C$60:$I$60), FALSE), "N/A")</f>
        <v>N/A</v>
      </c>
      <c r="M495" s="344" t="str">
        <f t="shared" si="200"/>
        <v>N/A</v>
      </c>
      <c r="N495" s="366" t="str">
        <f t="shared" si="189"/>
        <v>N/A</v>
      </c>
      <c r="O495" s="360" t="str">
        <f>IFERROR( VLOOKUP($D495, 'AM23.Param'!$C$61:$Q$114, COLUMNS('AM23.Param'!$C$60:$J$60), FALSE), "N/A")</f>
        <v>N/A</v>
      </c>
      <c r="P495" s="344" t="str">
        <f t="shared" si="201"/>
        <v>N/A</v>
      </c>
      <c r="Q495" s="361" t="str">
        <f t="shared" si="190"/>
        <v>N/A</v>
      </c>
      <c r="R495" s="356" t="str">
        <f>IFERROR( VLOOKUP($D495, 'AM23.Param'!$C$61:$Q$114, COLUMNS('AM23.Param'!$C$60:$K$60), FALSE), "N/A")</f>
        <v>N/A</v>
      </c>
      <c r="S495" s="344" t="str">
        <f t="shared" si="202"/>
        <v>N/A</v>
      </c>
      <c r="T495" s="366">
        <f t="shared" si="191"/>
        <v>0</v>
      </c>
      <c r="U495" s="360" t="str">
        <f>IFERROR( VLOOKUP($D495, 'AM23.Param'!$C$61:$Q$114, COLUMNS('AM23.Param'!$C$60:$L$60), FALSE), "N/A")</f>
        <v>N/A</v>
      </c>
      <c r="V495" s="344" t="str">
        <f t="shared" si="203"/>
        <v>N/A</v>
      </c>
      <c r="W495" s="361" t="str">
        <f t="shared" si="192"/>
        <v>N/A</v>
      </c>
      <c r="X495" s="356" t="str">
        <f>IFERROR( VLOOKUP($D495, 'AM23.Param'!$C$61:$Q$114, COLUMNS('AM23.Param'!$C$60:$M$60), FALSE), "N/A")</f>
        <v>N/A</v>
      </c>
      <c r="Y495" s="344" t="str">
        <f t="shared" si="204"/>
        <v>N/A</v>
      </c>
      <c r="Z495" s="366">
        <f t="shared" si="193"/>
        <v>0</v>
      </c>
      <c r="AA495" s="360" t="str">
        <f>IFERROR( VLOOKUP($D495, 'AM23.Param'!$C$61:$Q$114, COLUMNS('AM23.Param'!$C$60:$N$60), FALSE), "N/A")</f>
        <v>N/A</v>
      </c>
      <c r="AB495" s="344" t="str">
        <f t="shared" si="205"/>
        <v>N/A</v>
      </c>
      <c r="AC495" s="366" t="str">
        <f t="shared" si="194"/>
        <v>N/A</v>
      </c>
      <c r="AD495" s="360" t="str">
        <f>IFERROR( VLOOKUP($D495, 'AM23.Param'!$C$61:$Q$114, COLUMNS('AM23.Param'!$C$60:$O$60), FALSE), "N/A")</f>
        <v>N/A</v>
      </c>
      <c r="AE495" s="344" t="str">
        <f t="shared" si="206"/>
        <v>N/A</v>
      </c>
      <c r="AF495" s="361" t="str">
        <f t="shared" si="195"/>
        <v>N/A</v>
      </c>
      <c r="AG495" s="356" t="str">
        <f>IFERROR( VLOOKUP($D495, 'AM23.Param'!$C$61:$Q$114, COLUMNS('AM23.Param'!$C$60:$P$60), FALSE), "N/A")</f>
        <v>N/A</v>
      </c>
      <c r="AH495" s="344" t="str">
        <f t="shared" si="207"/>
        <v>N/A</v>
      </c>
      <c r="AI495" s="361" t="str">
        <f t="shared" si="196"/>
        <v>N/A</v>
      </c>
    </row>
    <row r="496" spans="1:35" x14ac:dyDescent="0.2">
      <c r="A496" s="241">
        <f t="shared" si="197"/>
        <v>419</v>
      </c>
      <c r="B496" s="345">
        <f>'AM23.Entity Input'!D436</f>
        <v>0</v>
      </c>
      <c r="C496" s="343">
        <f>'AM23.Entity Input'!F436</f>
        <v>0</v>
      </c>
      <c r="D496" s="343">
        <f>'AM23.Entity Input'!G436</f>
        <v>0</v>
      </c>
      <c r="E496" s="343">
        <f>'AM23.Entity Input'!P436</f>
        <v>0</v>
      </c>
      <c r="F496" s="343">
        <f>'AM23.Entity Input'!AD436</f>
        <v>0</v>
      </c>
      <c r="G496" s="343">
        <f>'AM23.Entity Input'!AN436</f>
        <v>0</v>
      </c>
      <c r="H496" s="353" t="str">
        <f>IFERROR( VLOOKUP($D496, 'AM23.Param'!$C$61:$Q$114, COLUMNS('AM23.Param'!$C$60:$G$60), FALSE), "N/A")</f>
        <v>N/A</v>
      </c>
      <c r="I496" s="360" t="str">
        <f>IFERROR( VLOOKUP($D496, 'AM23.Param'!$C$61:$Q$114, COLUMNS('AM23.Param'!$C$60:$H$60), FALSE), "N/A")</f>
        <v>N/A</v>
      </c>
      <c r="J496" s="344" t="str">
        <f t="shared" si="198"/>
        <v>N/A</v>
      </c>
      <c r="K496" s="361" t="str">
        <f t="shared" si="199"/>
        <v>N/A</v>
      </c>
      <c r="L496" s="356" t="str">
        <f>IFERROR( VLOOKUP($D496, 'AM23.Param'!$C$61:$Q$114, COLUMNS('AM23.Param'!$C$60:$I$60), FALSE), "N/A")</f>
        <v>N/A</v>
      </c>
      <c r="M496" s="344" t="str">
        <f t="shared" si="200"/>
        <v>N/A</v>
      </c>
      <c r="N496" s="366" t="str">
        <f t="shared" si="189"/>
        <v>N/A</v>
      </c>
      <c r="O496" s="360" t="str">
        <f>IFERROR( VLOOKUP($D496, 'AM23.Param'!$C$61:$Q$114, COLUMNS('AM23.Param'!$C$60:$J$60), FALSE), "N/A")</f>
        <v>N/A</v>
      </c>
      <c r="P496" s="344" t="str">
        <f t="shared" si="201"/>
        <v>N/A</v>
      </c>
      <c r="Q496" s="361" t="str">
        <f t="shared" si="190"/>
        <v>N/A</v>
      </c>
      <c r="R496" s="356" t="str">
        <f>IFERROR( VLOOKUP($D496, 'AM23.Param'!$C$61:$Q$114, COLUMNS('AM23.Param'!$C$60:$K$60), FALSE), "N/A")</f>
        <v>N/A</v>
      </c>
      <c r="S496" s="344" t="str">
        <f t="shared" si="202"/>
        <v>N/A</v>
      </c>
      <c r="T496" s="366">
        <f t="shared" si="191"/>
        <v>0</v>
      </c>
      <c r="U496" s="360" t="str">
        <f>IFERROR( VLOOKUP($D496, 'AM23.Param'!$C$61:$Q$114, COLUMNS('AM23.Param'!$C$60:$L$60), FALSE), "N/A")</f>
        <v>N/A</v>
      </c>
      <c r="V496" s="344" t="str">
        <f t="shared" si="203"/>
        <v>N/A</v>
      </c>
      <c r="W496" s="361" t="str">
        <f t="shared" si="192"/>
        <v>N/A</v>
      </c>
      <c r="X496" s="356" t="str">
        <f>IFERROR( VLOOKUP($D496, 'AM23.Param'!$C$61:$Q$114, COLUMNS('AM23.Param'!$C$60:$M$60), FALSE), "N/A")</f>
        <v>N/A</v>
      </c>
      <c r="Y496" s="344" t="str">
        <f t="shared" si="204"/>
        <v>N/A</v>
      </c>
      <c r="Z496" s="366">
        <f t="shared" si="193"/>
        <v>0</v>
      </c>
      <c r="AA496" s="360" t="str">
        <f>IFERROR( VLOOKUP($D496, 'AM23.Param'!$C$61:$Q$114, COLUMNS('AM23.Param'!$C$60:$N$60), FALSE), "N/A")</f>
        <v>N/A</v>
      </c>
      <c r="AB496" s="344" t="str">
        <f t="shared" si="205"/>
        <v>N/A</v>
      </c>
      <c r="AC496" s="366" t="str">
        <f t="shared" si="194"/>
        <v>N/A</v>
      </c>
      <c r="AD496" s="360" t="str">
        <f>IFERROR( VLOOKUP($D496, 'AM23.Param'!$C$61:$Q$114, COLUMNS('AM23.Param'!$C$60:$O$60), FALSE), "N/A")</f>
        <v>N/A</v>
      </c>
      <c r="AE496" s="344" t="str">
        <f t="shared" si="206"/>
        <v>N/A</v>
      </c>
      <c r="AF496" s="361" t="str">
        <f t="shared" si="195"/>
        <v>N/A</v>
      </c>
      <c r="AG496" s="356" t="str">
        <f>IFERROR( VLOOKUP($D496, 'AM23.Param'!$C$61:$Q$114, COLUMNS('AM23.Param'!$C$60:$P$60), FALSE), "N/A")</f>
        <v>N/A</v>
      </c>
      <c r="AH496" s="344" t="str">
        <f t="shared" si="207"/>
        <v>N/A</v>
      </c>
      <c r="AI496" s="361" t="str">
        <f t="shared" si="196"/>
        <v>N/A</v>
      </c>
    </row>
    <row r="497" spans="1:35" x14ac:dyDescent="0.2">
      <c r="A497" s="241">
        <f t="shared" si="197"/>
        <v>420</v>
      </c>
      <c r="B497" s="345">
        <f>'AM23.Entity Input'!D437</f>
        <v>0</v>
      </c>
      <c r="C497" s="343">
        <f>'AM23.Entity Input'!F437</f>
        <v>0</v>
      </c>
      <c r="D497" s="343">
        <f>'AM23.Entity Input'!G437</f>
        <v>0</v>
      </c>
      <c r="E497" s="343">
        <f>'AM23.Entity Input'!P437</f>
        <v>0</v>
      </c>
      <c r="F497" s="343">
        <f>'AM23.Entity Input'!AD437</f>
        <v>0</v>
      </c>
      <c r="G497" s="343">
        <f>'AM23.Entity Input'!AN437</f>
        <v>0</v>
      </c>
      <c r="H497" s="353" t="str">
        <f>IFERROR( VLOOKUP($D497, 'AM23.Param'!$C$61:$Q$114, COLUMNS('AM23.Param'!$C$60:$G$60), FALSE), "N/A")</f>
        <v>N/A</v>
      </c>
      <c r="I497" s="360" t="str">
        <f>IFERROR( VLOOKUP($D497, 'AM23.Param'!$C$61:$Q$114, COLUMNS('AM23.Param'!$C$60:$H$60), FALSE), "N/A")</f>
        <v>N/A</v>
      </c>
      <c r="J497" s="344" t="str">
        <f t="shared" si="198"/>
        <v>N/A</v>
      </c>
      <c r="K497" s="361" t="str">
        <f t="shared" si="199"/>
        <v>N/A</v>
      </c>
      <c r="L497" s="356" t="str">
        <f>IFERROR( VLOOKUP($D497, 'AM23.Param'!$C$61:$Q$114, COLUMNS('AM23.Param'!$C$60:$I$60), FALSE), "N/A")</f>
        <v>N/A</v>
      </c>
      <c r="M497" s="344" t="str">
        <f t="shared" si="200"/>
        <v>N/A</v>
      </c>
      <c r="N497" s="366" t="str">
        <f t="shared" si="189"/>
        <v>N/A</v>
      </c>
      <c r="O497" s="360" t="str">
        <f>IFERROR( VLOOKUP($D497, 'AM23.Param'!$C$61:$Q$114, COLUMNS('AM23.Param'!$C$60:$J$60), FALSE), "N/A")</f>
        <v>N/A</v>
      </c>
      <c r="P497" s="344" t="str">
        <f t="shared" si="201"/>
        <v>N/A</v>
      </c>
      <c r="Q497" s="361" t="str">
        <f t="shared" si="190"/>
        <v>N/A</v>
      </c>
      <c r="R497" s="356" t="str">
        <f>IFERROR( VLOOKUP($D497, 'AM23.Param'!$C$61:$Q$114, COLUMNS('AM23.Param'!$C$60:$K$60), FALSE), "N/A")</f>
        <v>N/A</v>
      </c>
      <c r="S497" s="344" t="str">
        <f t="shared" si="202"/>
        <v>N/A</v>
      </c>
      <c r="T497" s="366">
        <f t="shared" si="191"/>
        <v>0</v>
      </c>
      <c r="U497" s="360" t="str">
        <f>IFERROR( VLOOKUP($D497, 'AM23.Param'!$C$61:$Q$114, COLUMNS('AM23.Param'!$C$60:$L$60), FALSE), "N/A")</f>
        <v>N/A</v>
      </c>
      <c r="V497" s="344" t="str">
        <f t="shared" si="203"/>
        <v>N/A</v>
      </c>
      <c r="W497" s="361" t="str">
        <f t="shared" si="192"/>
        <v>N/A</v>
      </c>
      <c r="X497" s="356" t="str">
        <f>IFERROR( VLOOKUP($D497, 'AM23.Param'!$C$61:$Q$114, COLUMNS('AM23.Param'!$C$60:$M$60), FALSE), "N/A")</f>
        <v>N/A</v>
      </c>
      <c r="Y497" s="344" t="str">
        <f t="shared" si="204"/>
        <v>N/A</v>
      </c>
      <c r="Z497" s="366">
        <f t="shared" si="193"/>
        <v>0</v>
      </c>
      <c r="AA497" s="360" t="str">
        <f>IFERROR( VLOOKUP($D497, 'AM23.Param'!$C$61:$Q$114, COLUMNS('AM23.Param'!$C$60:$N$60), FALSE), "N/A")</f>
        <v>N/A</v>
      </c>
      <c r="AB497" s="344" t="str">
        <f t="shared" si="205"/>
        <v>N/A</v>
      </c>
      <c r="AC497" s="366" t="str">
        <f t="shared" si="194"/>
        <v>N/A</v>
      </c>
      <c r="AD497" s="360" t="str">
        <f>IFERROR( VLOOKUP($D497, 'AM23.Param'!$C$61:$Q$114, COLUMNS('AM23.Param'!$C$60:$O$60), FALSE), "N/A")</f>
        <v>N/A</v>
      </c>
      <c r="AE497" s="344" t="str">
        <f t="shared" si="206"/>
        <v>N/A</v>
      </c>
      <c r="AF497" s="361" t="str">
        <f t="shared" si="195"/>
        <v>N/A</v>
      </c>
      <c r="AG497" s="356" t="str">
        <f>IFERROR( VLOOKUP($D497, 'AM23.Param'!$C$61:$Q$114, COLUMNS('AM23.Param'!$C$60:$P$60), FALSE), "N/A")</f>
        <v>N/A</v>
      </c>
      <c r="AH497" s="344" t="str">
        <f t="shared" si="207"/>
        <v>N/A</v>
      </c>
      <c r="AI497" s="361" t="str">
        <f t="shared" si="196"/>
        <v>N/A</v>
      </c>
    </row>
    <row r="498" spans="1:35" x14ac:dyDescent="0.2">
      <c r="A498" s="241">
        <f t="shared" si="197"/>
        <v>421</v>
      </c>
      <c r="B498" s="345">
        <f>'AM23.Entity Input'!D438</f>
        <v>0</v>
      </c>
      <c r="C498" s="343">
        <f>'AM23.Entity Input'!F438</f>
        <v>0</v>
      </c>
      <c r="D498" s="343">
        <f>'AM23.Entity Input'!G438</f>
        <v>0</v>
      </c>
      <c r="E498" s="343">
        <f>'AM23.Entity Input'!P438</f>
        <v>0</v>
      </c>
      <c r="F498" s="343">
        <f>'AM23.Entity Input'!AD438</f>
        <v>0</v>
      </c>
      <c r="G498" s="343">
        <f>'AM23.Entity Input'!AN438</f>
        <v>0</v>
      </c>
      <c r="H498" s="353" t="str">
        <f>IFERROR( VLOOKUP($D498, 'AM23.Param'!$C$61:$Q$114, COLUMNS('AM23.Param'!$C$60:$G$60), FALSE), "N/A")</f>
        <v>N/A</v>
      </c>
      <c r="I498" s="360" t="str">
        <f>IFERROR( VLOOKUP($D498, 'AM23.Param'!$C$61:$Q$114, COLUMNS('AM23.Param'!$C$60:$H$60), FALSE), "N/A")</f>
        <v>N/A</v>
      </c>
      <c r="J498" s="344" t="str">
        <f t="shared" si="198"/>
        <v>N/A</v>
      </c>
      <c r="K498" s="361" t="str">
        <f t="shared" si="199"/>
        <v>N/A</v>
      </c>
      <c r="L498" s="356" t="str">
        <f>IFERROR( VLOOKUP($D498, 'AM23.Param'!$C$61:$Q$114, COLUMNS('AM23.Param'!$C$60:$I$60), FALSE), "N/A")</f>
        <v>N/A</v>
      </c>
      <c r="M498" s="344" t="str">
        <f t="shared" si="200"/>
        <v>N/A</v>
      </c>
      <c r="N498" s="366" t="str">
        <f t="shared" si="189"/>
        <v>N/A</v>
      </c>
      <c r="O498" s="360" t="str">
        <f>IFERROR( VLOOKUP($D498, 'AM23.Param'!$C$61:$Q$114, COLUMNS('AM23.Param'!$C$60:$J$60), FALSE), "N/A")</f>
        <v>N/A</v>
      </c>
      <c r="P498" s="344" t="str">
        <f t="shared" si="201"/>
        <v>N/A</v>
      </c>
      <c r="Q498" s="361" t="str">
        <f t="shared" si="190"/>
        <v>N/A</v>
      </c>
      <c r="R498" s="356" t="str">
        <f>IFERROR( VLOOKUP($D498, 'AM23.Param'!$C$61:$Q$114, COLUMNS('AM23.Param'!$C$60:$K$60), FALSE), "N/A")</f>
        <v>N/A</v>
      </c>
      <c r="S498" s="344" t="str">
        <f t="shared" si="202"/>
        <v>N/A</v>
      </c>
      <c r="T498" s="366">
        <f t="shared" si="191"/>
        <v>0</v>
      </c>
      <c r="U498" s="360" t="str">
        <f>IFERROR( VLOOKUP($D498, 'AM23.Param'!$C$61:$Q$114, COLUMNS('AM23.Param'!$C$60:$L$60), FALSE), "N/A")</f>
        <v>N/A</v>
      </c>
      <c r="V498" s="344" t="str">
        <f t="shared" si="203"/>
        <v>N/A</v>
      </c>
      <c r="W498" s="361" t="str">
        <f t="shared" si="192"/>
        <v>N/A</v>
      </c>
      <c r="X498" s="356" t="str">
        <f>IFERROR( VLOOKUP($D498, 'AM23.Param'!$C$61:$Q$114, COLUMNS('AM23.Param'!$C$60:$M$60), FALSE), "N/A")</f>
        <v>N/A</v>
      </c>
      <c r="Y498" s="344" t="str">
        <f t="shared" si="204"/>
        <v>N/A</v>
      </c>
      <c r="Z498" s="366">
        <f t="shared" si="193"/>
        <v>0</v>
      </c>
      <c r="AA498" s="360" t="str">
        <f>IFERROR( VLOOKUP($D498, 'AM23.Param'!$C$61:$Q$114, COLUMNS('AM23.Param'!$C$60:$N$60), FALSE), "N/A")</f>
        <v>N/A</v>
      </c>
      <c r="AB498" s="344" t="str">
        <f t="shared" si="205"/>
        <v>N/A</v>
      </c>
      <c r="AC498" s="366" t="str">
        <f t="shared" si="194"/>
        <v>N/A</v>
      </c>
      <c r="AD498" s="360" t="str">
        <f>IFERROR( VLOOKUP($D498, 'AM23.Param'!$C$61:$Q$114, COLUMNS('AM23.Param'!$C$60:$O$60), FALSE), "N/A")</f>
        <v>N/A</v>
      </c>
      <c r="AE498" s="344" t="str">
        <f t="shared" si="206"/>
        <v>N/A</v>
      </c>
      <c r="AF498" s="361" t="str">
        <f t="shared" si="195"/>
        <v>N/A</v>
      </c>
      <c r="AG498" s="356" t="str">
        <f>IFERROR( VLOOKUP($D498, 'AM23.Param'!$C$61:$Q$114, COLUMNS('AM23.Param'!$C$60:$P$60), FALSE), "N/A")</f>
        <v>N/A</v>
      </c>
      <c r="AH498" s="344" t="str">
        <f t="shared" si="207"/>
        <v>N/A</v>
      </c>
      <c r="AI498" s="361" t="str">
        <f t="shared" si="196"/>
        <v>N/A</v>
      </c>
    </row>
    <row r="499" spans="1:35" x14ac:dyDescent="0.2">
      <c r="A499" s="241">
        <f t="shared" si="197"/>
        <v>422</v>
      </c>
      <c r="B499" s="345">
        <f>'AM23.Entity Input'!D439</f>
        <v>0</v>
      </c>
      <c r="C499" s="343">
        <f>'AM23.Entity Input'!F439</f>
        <v>0</v>
      </c>
      <c r="D499" s="343">
        <f>'AM23.Entity Input'!G439</f>
        <v>0</v>
      </c>
      <c r="E499" s="343">
        <f>'AM23.Entity Input'!P439</f>
        <v>0</v>
      </c>
      <c r="F499" s="343">
        <f>'AM23.Entity Input'!AD439</f>
        <v>0</v>
      </c>
      <c r="G499" s="343">
        <f>'AM23.Entity Input'!AN439</f>
        <v>0</v>
      </c>
      <c r="H499" s="353" t="str">
        <f>IFERROR( VLOOKUP($D499, 'AM23.Param'!$C$61:$Q$114, COLUMNS('AM23.Param'!$C$60:$G$60), FALSE), "N/A")</f>
        <v>N/A</v>
      </c>
      <c r="I499" s="360" t="str">
        <f>IFERROR( VLOOKUP($D499, 'AM23.Param'!$C$61:$Q$114, COLUMNS('AM23.Param'!$C$60:$H$60), FALSE), "N/A")</f>
        <v>N/A</v>
      </c>
      <c r="J499" s="344" t="str">
        <f t="shared" si="198"/>
        <v>N/A</v>
      </c>
      <c r="K499" s="361" t="str">
        <f t="shared" si="199"/>
        <v>N/A</v>
      </c>
      <c r="L499" s="356" t="str">
        <f>IFERROR( VLOOKUP($D499, 'AM23.Param'!$C$61:$Q$114, COLUMNS('AM23.Param'!$C$60:$I$60), FALSE), "N/A")</f>
        <v>N/A</v>
      </c>
      <c r="M499" s="344" t="str">
        <f t="shared" si="200"/>
        <v>N/A</v>
      </c>
      <c r="N499" s="366" t="str">
        <f t="shared" si="189"/>
        <v>N/A</v>
      </c>
      <c r="O499" s="360" t="str">
        <f>IFERROR( VLOOKUP($D499, 'AM23.Param'!$C$61:$Q$114, COLUMNS('AM23.Param'!$C$60:$J$60), FALSE), "N/A")</f>
        <v>N/A</v>
      </c>
      <c r="P499" s="344" t="str">
        <f t="shared" si="201"/>
        <v>N/A</v>
      </c>
      <c r="Q499" s="361" t="str">
        <f t="shared" si="190"/>
        <v>N/A</v>
      </c>
      <c r="R499" s="356" t="str">
        <f>IFERROR( VLOOKUP($D499, 'AM23.Param'!$C$61:$Q$114, COLUMNS('AM23.Param'!$C$60:$K$60), FALSE), "N/A")</f>
        <v>N/A</v>
      </c>
      <c r="S499" s="344" t="str">
        <f t="shared" si="202"/>
        <v>N/A</v>
      </c>
      <c r="T499" s="366">
        <f t="shared" si="191"/>
        <v>0</v>
      </c>
      <c r="U499" s="360" t="str">
        <f>IFERROR( VLOOKUP($D499, 'AM23.Param'!$C$61:$Q$114, COLUMNS('AM23.Param'!$C$60:$L$60), FALSE), "N/A")</f>
        <v>N/A</v>
      </c>
      <c r="V499" s="344" t="str">
        <f t="shared" si="203"/>
        <v>N/A</v>
      </c>
      <c r="W499" s="361" t="str">
        <f t="shared" si="192"/>
        <v>N/A</v>
      </c>
      <c r="X499" s="356" t="str">
        <f>IFERROR( VLOOKUP($D499, 'AM23.Param'!$C$61:$Q$114, COLUMNS('AM23.Param'!$C$60:$M$60), FALSE), "N/A")</f>
        <v>N/A</v>
      </c>
      <c r="Y499" s="344" t="str">
        <f t="shared" si="204"/>
        <v>N/A</v>
      </c>
      <c r="Z499" s="366">
        <f t="shared" si="193"/>
        <v>0</v>
      </c>
      <c r="AA499" s="360" t="str">
        <f>IFERROR( VLOOKUP($D499, 'AM23.Param'!$C$61:$Q$114, COLUMNS('AM23.Param'!$C$60:$N$60), FALSE), "N/A")</f>
        <v>N/A</v>
      </c>
      <c r="AB499" s="344" t="str">
        <f t="shared" si="205"/>
        <v>N/A</v>
      </c>
      <c r="AC499" s="366" t="str">
        <f t="shared" si="194"/>
        <v>N/A</v>
      </c>
      <c r="AD499" s="360" t="str">
        <f>IFERROR( VLOOKUP($D499, 'AM23.Param'!$C$61:$Q$114, COLUMNS('AM23.Param'!$C$60:$O$60), FALSE), "N/A")</f>
        <v>N/A</v>
      </c>
      <c r="AE499" s="344" t="str">
        <f t="shared" si="206"/>
        <v>N/A</v>
      </c>
      <c r="AF499" s="361" t="str">
        <f t="shared" si="195"/>
        <v>N/A</v>
      </c>
      <c r="AG499" s="356" t="str">
        <f>IFERROR( VLOOKUP($D499, 'AM23.Param'!$C$61:$Q$114, COLUMNS('AM23.Param'!$C$60:$P$60), FALSE), "N/A")</f>
        <v>N/A</v>
      </c>
      <c r="AH499" s="344" t="str">
        <f t="shared" si="207"/>
        <v>N/A</v>
      </c>
      <c r="AI499" s="361" t="str">
        <f t="shared" si="196"/>
        <v>N/A</v>
      </c>
    </row>
    <row r="500" spans="1:35" x14ac:dyDescent="0.2">
      <c r="A500" s="241">
        <f t="shared" si="197"/>
        <v>423</v>
      </c>
      <c r="B500" s="345">
        <f>'AM23.Entity Input'!D440</f>
        <v>0</v>
      </c>
      <c r="C500" s="343">
        <f>'AM23.Entity Input'!F440</f>
        <v>0</v>
      </c>
      <c r="D500" s="343">
        <f>'AM23.Entity Input'!G440</f>
        <v>0</v>
      </c>
      <c r="E500" s="343">
        <f>'AM23.Entity Input'!P440</f>
        <v>0</v>
      </c>
      <c r="F500" s="343">
        <f>'AM23.Entity Input'!AD440</f>
        <v>0</v>
      </c>
      <c r="G500" s="343">
        <f>'AM23.Entity Input'!AN440</f>
        <v>0</v>
      </c>
      <c r="H500" s="353" t="str">
        <f>IFERROR( VLOOKUP($D500, 'AM23.Param'!$C$61:$Q$114, COLUMNS('AM23.Param'!$C$60:$G$60), FALSE), "N/A")</f>
        <v>N/A</v>
      </c>
      <c r="I500" s="360" t="str">
        <f>IFERROR( VLOOKUP($D500, 'AM23.Param'!$C$61:$Q$114, COLUMNS('AM23.Param'!$C$60:$H$60), FALSE), "N/A")</f>
        <v>N/A</v>
      </c>
      <c r="J500" s="344" t="str">
        <f t="shared" si="198"/>
        <v>N/A</v>
      </c>
      <c r="K500" s="361" t="str">
        <f t="shared" si="199"/>
        <v>N/A</v>
      </c>
      <c r="L500" s="356" t="str">
        <f>IFERROR( VLOOKUP($D500, 'AM23.Param'!$C$61:$Q$114, COLUMNS('AM23.Param'!$C$60:$I$60), FALSE), "N/A")</f>
        <v>N/A</v>
      </c>
      <c r="M500" s="344" t="str">
        <f t="shared" si="200"/>
        <v>N/A</v>
      </c>
      <c r="N500" s="366" t="str">
        <f t="shared" si="189"/>
        <v>N/A</v>
      </c>
      <c r="O500" s="360" t="str">
        <f>IFERROR( VLOOKUP($D500, 'AM23.Param'!$C$61:$Q$114, COLUMNS('AM23.Param'!$C$60:$J$60), FALSE), "N/A")</f>
        <v>N/A</v>
      </c>
      <c r="P500" s="344" t="str">
        <f t="shared" si="201"/>
        <v>N/A</v>
      </c>
      <c r="Q500" s="361" t="str">
        <f t="shared" si="190"/>
        <v>N/A</v>
      </c>
      <c r="R500" s="356" t="str">
        <f>IFERROR( VLOOKUP($D500, 'AM23.Param'!$C$61:$Q$114, COLUMNS('AM23.Param'!$C$60:$K$60), FALSE), "N/A")</f>
        <v>N/A</v>
      </c>
      <c r="S500" s="344" t="str">
        <f t="shared" si="202"/>
        <v>N/A</v>
      </c>
      <c r="T500" s="366">
        <f t="shared" si="191"/>
        <v>0</v>
      </c>
      <c r="U500" s="360" t="str">
        <f>IFERROR( VLOOKUP($D500, 'AM23.Param'!$C$61:$Q$114, COLUMNS('AM23.Param'!$C$60:$L$60), FALSE), "N/A")</f>
        <v>N/A</v>
      </c>
      <c r="V500" s="344" t="str">
        <f t="shared" si="203"/>
        <v>N/A</v>
      </c>
      <c r="W500" s="361" t="str">
        <f t="shared" si="192"/>
        <v>N/A</v>
      </c>
      <c r="X500" s="356" t="str">
        <f>IFERROR( VLOOKUP($D500, 'AM23.Param'!$C$61:$Q$114, COLUMNS('AM23.Param'!$C$60:$M$60), FALSE), "N/A")</f>
        <v>N/A</v>
      </c>
      <c r="Y500" s="344" t="str">
        <f t="shared" si="204"/>
        <v>N/A</v>
      </c>
      <c r="Z500" s="366">
        <f t="shared" si="193"/>
        <v>0</v>
      </c>
      <c r="AA500" s="360" t="str">
        <f>IFERROR( VLOOKUP($D500, 'AM23.Param'!$C$61:$Q$114, COLUMNS('AM23.Param'!$C$60:$N$60), FALSE), "N/A")</f>
        <v>N/A</v>
      </c>
      <c r="AB500" s="344" t="str">
        <f t="shared" si="205"/>
        <v>N/A</v>
      </c>
      <c r="AC500" s="366" t="str">
        <f t="shared" si="194"/>
        <v>N/A</v>
      </c>
      <c r="AD500" s="360" t="str">
        <f>IFERROR( VLOOKUP($D500, 'AM23.Param'!$C$61:$Q$114, COLUMNS('AM23.Param'!$C$60:$O$60), FALSE), "N/A")</f>
        <v>N/A</v>
      </c>
      <c r="AE500" s="344" t="str">
        <f t="shared" si="206"/>
        <v>N/A</v>
      </c>
      <c r="AF500" s="361" t="str">
        <f t="shared" si="195"/>
        <v>N/A</v>
      </c>
      <c r="AG500" s="356" t="str">
        <f>IFERROR( VLOOKUP($D500, 'AM23.Param'!$C$61:$Q$114, COLUMNS('AM23.Param'!$C$60:$P$60), FALSE), "N/A")</f>
        <v>N/A</v>
      </c>
      <c r="AH500" s="344" t="str">
        <f t="shared" si="207"/>
        <v>N/A</v>
      </c>
      <c r="AI500" s="361" t="str">
        <f t="shared" si="196"/>
        <v>N/A</v>
      </c>
    </row>
    <row r="501" spans="1:35" x14ac:dyDescent="0.2">
      <c r="A501" s="241">
        <f t="shared" si="197"/>
        <v>424</v>
      </c>
      <c r="B501" s="345">
        <f>'AM23.Entity Input'!D441</f>
        <v>0</v>
      </c>
      <c r="C501" s="343">
        <f>'AM23.Entity Input'!F441</f>
        <v>0</v>
      </c>
      <c r="D501" s="343">
        <f>'AM23.Entity Input'!G441</f>
        <v>0</v>
      </c>
      <c r="E501" s="343">
        <f>'AM23.Entity Input'!P441</f>
        <v>0</v>
      </c>
      <c r="F501" s="343">
        <f>'AM23.Entity Input'!AD441</f>
        <v>0</v>
      </c>
      <c r="G501" s="343">
        <f>'AM23.Entity Input'!AN441</f>
        <v>0</v>
      </c>
      <c r="H501" s="353" t="str">
        <f>IFERROR( VLOOKUP($D501, 'AM23.Param'!$C$61:$Q$114, COLUMNS('AM23.Param'!$C$60:$G$60), FALSE), "N/A")</f>
        <v>N/A</v>
      </c>
      <c r="I501" s="360" t="str">
        <f>IFERROR( VLOOKUP($D501, 'AM23.Param'!$C$61:$Q$114, COLUMNS('AM23.Param'!$C$60:$H$60), FALSE), "N/A")</f>
        <v>N/A</v>
      </c>
      <c r="J501" s="344" t="str">
        <f t="shared" si="198"/>
        <v>N/A</v>
      </c>
      <c r="K501" s="361" t="str">
        <f t="shared" si="199"/>
        <v>N/A</v>
      </c>
      <c r="L501" s="356" t="str">
        <f>IFERROR( VLOOKUP($D501, 'AM23.Param'!$C$61:$Q$114, COLUMNS('AM23.Param'!$C$60:$I$60), FALSE), "N/A")</f>
        <v>N/A</v>
      </c>
      <c r="M501" s="344" t="str">
        <f t="shared" si="200"/>
        <v>N/A</v>
      </c>
      <c r="N501" s="366" t="str">
        <f t="shared" si="189"/>
        <v>N/A</v>
      </c>
      <c r="O501" s="360" t="str">
        <f>IFERROR( VLOOKUP($D501, 'AM23.Param'!$C$61:$Q$114, COLUMNS('AM23.Param'!$C$60:$J$60), FALSE), "N/A")</f>
        <v>N/A</v>
      </c>
      <c r="P501" s="344" t="str">
        <f t="shared" si="201"/>
        <v>N/A</v>
      </c>
      <c r="Q501" s="361" t="str">
        <f t="shared" si="190"/>
        <v>N/A</v>
      </c>
      <c r="R501" s="356" t="str">
        <f>IFERROR( VLOOKUP($D501, 'AM23.Param'!$C$61:$Q$114, COLUMNS('AM23.Param'!$C$60:$K$60), FALSE), "N/A")</f>
        <v>N/A</v>
      </c>
      <c r="S501" s="344" t="str">
        <f t="shared" si="202"/>
        <v>N/A</v>
      </c>
      <c r="T501" s="366">
        <f t="shared" si="191"/>
        <v>0</v>
      </c>
      <c r="U501" s="360" t="str">
        <f>IFERROR( VLOOKUP($D501, 'AM23.Param'!$C$61:$Q$114, COLUMNS('AM23.Param'!$C$60:$L$60), FALSE), "N/A")</f>
        <v>N/A</v>
      </c>
      <c r="V501" s="344" t="str">
        <f t="shared" si="203"/>
        <v>N/A</v>
      </c>
      <c r="W501" s="361" t="str">
        <f t="shared" si="192"/>
        <v>N/A</v>
      </c>
      <c r="X501" s="356" t="str">
        <f>IFERROR( VLOOKUP($D501, 'AM23.Param'!$C$61:$Q$114, COLUMNS('AM23.Param'!$C$60:$M$60), FALSE), "N/A")</f>
        <v>N/A</v>
      </c>
      <c r="Y501" s="344" t="str">
        <f t="shared" si="204"/>
        <v>N/A</v>
      </c>
      <c r="Z501" s="366">
        <f t="shared" si="193"/>
        <v>0</v>
      </c>
      <c r="AA501" s="360" t="str">
        <f>IFERROR( VLOOKUP($D501, 'AM23.Param'!$C$61:$Q$114, COLUMNS('AM23.Param'!$C$60:$N$60), FALSE), "N/A")</f>
        <v>N/A</v>
      </c>
      <c r="AB501" s="344" t="str">
        <f t="shared" si="205"/>
        <v>N/A</v>
      </c>
      <c r="AC501" s="366" t="str">
        <f t="shared" si="194"/>
        <v>N/A</v>
      </c>
      <c r="AD501" s="360" t="str">
        <f>IFERROR( VLOOKUP($D501, 'AM23.Param'!$C$61:$Q$114, COLUMNS('AM23.Param'!$C$60:$O$60), FALSE), "N/A")</f>
        <v>N/A</v>
      </c>
      <c r="AE501" s="344" t="str">
        <f t="shared" si="206"/>
        <v>N/A</v>
      </c>
      <c r="AF501" s="361" t="str">
        <f t="shared" si="195"/>
        <v>N/A</v>
      </c>
      <c r="AG501" s="356" t="str">
        <f>IFERROR( VLOOKUP($D501, 'AM23.Param'!$C$61:$Q$114, COLUMNS('AM23.Param'!$C$60:$P$60), FALSE), "N/A")</f>
        <v>N/A</v>
      </c>
      <c r="AH501" s="344" t="str">
        <f t="shared" si="207"/>
        <v>N/A</v>
      </c>
      <c r="AI501" s="361" t="str">
        <f t="shared" si="196"/>
        <v>N/A</v>
      </c>
    </row>
    <row r="502" spans="1:35" x14ac:dyDescent="0.2">
      <c r="A502" s="241">
        <f t="shared" si="197"/>
        <v>425</v>
      </c>
      <c r="B502" s="345">
        <f>'AM23.Entity Input'!D442</f>
        <v>0</v>
      </c>
      <c r="C502" s="343">
        <f>'AM23.Entity Input'!F442</f>
        <v>0</v>
      </c>
      <c r="D502" s="343">
        <f>'AM23.Entity Input'!G442</f>
        <v>0</v>
      </c>
      <c r="E502" s="343">
        <f>'AM23.Entity Input'!P442</f>
        <v>0</v>
      </c>
      <c r="F502" s="343">
        <f>'AM23.Entity Input'!AD442</f>
        <v>0</v>
      </c>
      <c r="G502" s="343">
        <f>'AM23.Entity Input'!AN442</f>
        <v>0</v>
      </c>
      <c r="H502" s="353" t="str">
        <f>IFERROR( VLOOKUP($D502, 'AM23.Param'!$C$61:$Q$114, COLUMNS('AM23.Param'!$C$60:$G$60), FALSE), "N/A")</f>
        <v>N/A</v>
      </c>
      <c r="I502" s="360" t="str">
        <f>IFERROR( VLOOKUP($D502, 'AM23.Param'!$C$61:$Q$114, COLUMNS('AM23.Param'!$C$60:$H$60), FALSE), "N/A")</f>
        <v>N/A</v>
      </c>
      <c r="J502" s="344" t="str">
        <f t="shared" si="198"/>
        <v>N/A</v>
      </c>
      <c r="K502" s="361" t="str">
        <f t="shared" si="199"/>
        <v>N/A</v>
      </c>
      <c r="L502" s="356" t="str">
        <f>IFERROR( VLOOKUP($D502, 'AM23.Param'!$C$61:$Q$114, COLUMNS('AM23.Param'!$C$60:$I$60), FALSE), "N/A")</f>
        <v>N/A</v>
      </c>
      <c r="M502" s="344" t="str">
        <f t="shared" si="200"/>
        <v>N/A</v>
      </c>
      <c r="N502" s="366" t="str">
        <f t="shared" si="189"/>
        <v>N/A</v>
      </c>
      <c r="O502" s="360" t="str">
        <f>IFERROR( VLOOKUP($D502, 'AM23.Param'!$C$61:$Q$114, COLUMNS('AM23.Param'!$C$60:$J$60), FALSE), "N/A")</f>
        <v>N/A</v>
      </c>
      <c r="P502" s="344" t="str">
        <f t="shared" si="201"/>
        <v>N/A</v>
      </c>
      <c r="Q502" s="361" t="str">
        <f t="shared" si="190"/>
        <v>N/A</v>
      </c>
      <c r="R502" s="356" t="str">
        <f>IFERROR( VLOOKUP($D502, 'AM23.Param'!$C$61:$Q$114, COLUMNS('AM23.Param'!$C$60:$K$60), FALSE), "N/A")</f>
        <v>N/A</v>
      </c>
      <c r="S502" s="344" t="str">
        <f t="shared" si="202"/>
        <v>N/A</v>
      </c>
      <c r="T502" s="366">
        <f t="shared" si="191"/>
        <v>0</v>
      </c>
      <c r="U502" s="360" t="str">
        <f>IFERROR( VLOOKUP($D502, 'AM23.Param'!$C$61:$Q$114, COLUMNS('AM23.Param'!$C$60:$L$60), FALSE), "N/A")</f>
        <v>N/A</v>
      </c>
      <c r="V502" s="344" t="str">
        <f t="shared" si="203"/>
        <v>N/A</v>
      </c>
      <c r="W502" s="361" t="str">
        <f t="shared" si="192"/>
        <v>N/A</v>
      </c>
      <c r="X502" s="356" t="str">
        <f>IFERROR( VLOOKUP($D502, 'AM23.Param'!$C$61:$Q$114, COLUMNS('AM23.Param'!$C$60:$M$60), FALSE), "N/A")</f>
        <v>N/A</v>
      </c>
      <c r="Y502" s="344" t="str">
        <f t="shared" si="204"/>
        <v>N/A</v>
      </c>
      <c r="Z502" s="366">
        <f t="shared" si="193"/>
        <v>0</v>
      </c>
      <c r="AA502" s="360" t="str">
        <f>IFERROR( VLOOKUP($D502, 'AM23.Param'!$C$61:$Q$114, COLUMNS('AM23.Param'!$C$60:$N$60), FALSE), "N/A")</f>
        <v>N/A</v>
      </c>
      <c r="AB502" s="344" t="str">
        <f t="shared" si="205"/>
        <v>N/A</v>
      </c>
      <c r="AC502" s="366" t="str">
        <f t="shared" si="194"/>
        <v>N/A</v>
      </c>
      <c r="AD502" s="360" t="str">
        <f>IFERROR( VLOOKUP($D502, 'AM23.Param'!$C$61:$Q$114, COLUMNS('AM23.Param'!$C$60:$O$60), FALSE), "N/A")</f>
        <v>N/A</v>
      </c>
      <c r="AE502" s="344" t="str">
        <f t="shared" si="206"/>
        <v>N/A</v>
      </c>
      <c r="AF502" s="361" t="str">
        <f t="shared" si="195"/>
        <v>N/A</v>
      </c>
      <c r="AG502" s="356" t="str">
        <f>IFERROR( VLOOKUP($D502, 'AM23.Param'!$C$61:$Q$114, COLUMNS('AM23.Param'!$C$60:$P$60), FALSE), "N/A")</f>
        <v>N/A</v>
      </c>
      <c r="AH502" s="344" t="str">
        <f t="shared" si="207"/>
        <v>N/A</v>
      </c>
      <c r="AI502" s="361" t="str">
        <f t="shared" si="196"/>
        <v>N/A</v>
      </c>
    </row>
    <row r="503" spans="1:35" x14ac:dyDescent="0.2">
      <c r="A503" s="241">
        <f t="shared" si="197"/>
        <v>426</v>
      </c>
      <c r="B503" s="345">
        <f>'AM23.Entity Input'!D443</f>
        <v>0</v>
      </c>
      <c r="C503" s="343">
        <f>'AM23.Entity Input'!F443</f>
        <v>0</v>
      </c>
      <c r="D503" s="343">
        <f>'AM23.Entity Input'!G443</f>
        <v>0</v>
      </c>
      <c r="E503" s="343">
        <f>'AM23.Entity Input'!P443</f>
        <v>0</v>
      </c>
      <c r="F503" s="343">
        <f>'AM23.Entity Input'!AD443</f>
        <v>0</v>
      </c>
      <c r="G503" s="343">
        <f>'AM23.Entity Input'!AN443</f>
        <v>0</v>
      </c>
      <c r="H503" s="353" t="str">
        <f>IFERROR( VLOOKUP($D503, 'AM23.Param'!$C$61:$Q$114, COLUMNS('AM23.Param'!$C$60:$G$60), FALSE), "N/A")</f>
        <v>N/A</v>
      </c>
      <c r="I503" s="360" t="str">
        <f>IFERROR( VLOOKUP($D503, 'AM23.Param'!$C$61:$Q$114, COLUMNS('AM23.Param'!$C$60:$H$60), FALSE), "N/A")</f>
        <v>N/A</v>
      </c>
      <c r="J503" s="344" t="str">
        <f t="shared" si="198"/>
        <v>N/A</v>
      </c>
      <c r="K503" s="361" t="str">
        <f t="shared" si="199"/>
        <v>N/A</v>
      </c>
      <c r="L503" s="356" t="str">
        <f>IFERROR( VLOOKUP($D503, 'AM23.Param'!$C$61:$Q$114, COLUMNS('AM23.Param'!$C$60:$I$60), FALSE), "N/A")</f>
        <v>N/A</v>
      </c>
      <c r="M503" s="344" t="str">
        <f t="shared" si="200"/>
        <v>N/A</v>
      </c>
      <c r="N503" s="366" t="str">
        <f t="shared" si="189"/>
        <v>N/A</v>
      </c>
      <c r="O503" s="360" t="str">
        <f>IFERROR( VLOOKUP($D503, 'AM23.Param'!$C$61:$Q$114, COLUMNS('AM23.Param'!$C$60:$J$60), FALSE), "N/A")</f>
        <v>N/A</v>
      </c>
      <c r="P503" s="344" t="str">
        <f t="shared" si="201"/>
        <v>N/A</v>
      </c>
      <c r="Q503" s="361" t="str">
        <f t="shared" si="190"/>
        <v>N/A</v>
      </c>
      <c r="R503" s="356" t="str">
        <f>IFERROR( VLOOKUP($D503, 'AM23.Param'!$C$61:$Q$114, COLUMNS('AM23.Param'!$C$60:$K$60), FALSE), "N/A")</f>
        <v>N/A</v>
      </c>
      <c r="S503" s="344" t="str">
        <f t="shared" si="202"/>
        <v>N/A</v>
      </c>
      <c r="T503" s="366">
        <f t="shared" si="191"/>
        <v>0</v>
      </c>
      <c r="U503" s="360" t="str">
        <f>IFERROR( VLOOKUP($D503, 'AM23.Param'!$C$61:$Q$114, COLUMNS('AM23.Param'!$C$60:$L$60), FALSE), "N/A")</f>
        <v>N/A</v>
      </c>
      <c r="V503" s="344" t="str">
        <f t="shared" si="203"/>
        <v>N/A</v>
      </c>
      <c r="W503" s="361" t="str">
        <f t="shared" si="192"/>
        <v>N/A</v>
      </c>
      <c r="X503" s="356" t="str">
        <f>IFERROR( VLOOKUP($D503, 'AM23.Param'!$C$61:$Q$114, COLUMNS('AM23.Param'!$C$60:$M$60), FALSE), "N/A")</f>
        <v>N/A</v>
      </c>
      <c r="Y503" s="344" t="str">
        <f t="shared" si="204"/>
        <v>N/A</v>
      </c>
      <c r="Z503" s="366">
        <f t="shared" si="193"/>
        <v>0</v>
      </c>
      <c r="AA503" s="360" t="str">
        <f>IFERROR( VLOOKUP($D503, 'AM23.Param'!$C$61:$Q$114, COLUMNS('AM23.Param'!$C$60:$N$60), FALSE), "N/A")</f>
        <v>N/A</v>
      </c>
      <c r="AB503" s="344" t="str">
        <f t="shared" si="205"/>
        <v>N/A</v>
      </c>
      <c r="AC503" s="366" t="str">
        <f t="shared" si="194"/>
        <v>N/A</v>
      </c>
      <c r="AD503" s="360" t="str">
        <f>IFERROR( VLOOKUP($D503, 'AM23.Param'!$C$61:$Q$114, COLUMNS('AM23.Param'!$C$60:$O$60), FALSE), "N/A")</f>
        <v>N/A</v>
      </c>
      <c r="AE503" s="344" t="str">
        <f t="shared" si="206"/>
        <v>N/A</v>
      </c>
      <c r="AF503" s="361" t="str">
        <f t="shared" si="195"/>
        <v>N/A</v>
      </c>
      <c r="AG503" s="356" t="str">
        <f>IFERROR( VLOOKUP($D503, 'AM23.Param'!$C$61:$Q$114, COLUMNS('AM23.Param'!$C$60:$P$60), FALSE), "N/A")</f>
        <v>N/A</v>
      </c>
      <c r="AH503" s="344" t="str">
        <f t="shared" si="207"/>
        <v>N/A</v>
      </c>
      <c r="AI503" s="361" t="str">
        <f t="shared" si="196"/>
        <v>N/A</v>
      </c>
    </row>
    <row r="504" spans="1:35" x14ac:dyDescent="0.2">
      <c r="A504" s="241">
        <f t="shared" si="197"/>
        <v>427</v>
      </c>
      <c r="B504" s="345">
        <f>'AM23.Entity Input'!D444</f>
        <v>0</v>
      </c>
      <c r="C504" s="343">
        <f>'AM23.Entity Input'!F444</f>
        <v>0</v>
      </c>
      <c r="D504" s="343">
        <f>'AM23.Entity Input'!G444</f>
        <v>0</v>
      </c>
      <c r="E504" s="343">
        <f>'AM23.Entity Input'!P444</f>
        <v>0</v>
      </c>
      <c r="F504" s="343">
        <f>'AM23.Entity Input'!AD444</f>
        <v>0</v>
      </c>
      <c r="G504" s="343">
        <f>'AM23.Entity Input'!AN444</f>
        <v>0</v>
      </c>
      <c r="H504" s="353" t="str">
        <f>IFERROR( VLOOKUP($D504, 'AM23.Param'!$C$61:$Q$114, COLUMNS('AM23.Param'!$C$60:$G$60), FALSE), "N/A")</f>
        <v>N/A</v>
      </c>
      <c r="I504" s="360" t="str">
        <f>IFERROR( VLOOKUP($D504, 'AM23.Param'!$C$61:$Q$114, COLUMNS('AM23.Param'!$C$60:$H$60), FALSE), "N/A")</f>
        <v>N/A</v>
      </c>
      <c r="J504" s="344" t="str">
        <f t="shared" si="198"/>
        <v>N/A</v>
      </c>
      <c r="K504" s="361" t="str">
        <f t="shared" si="199"/>
        <v>N/A</v>
      </c>
      <c r="L504" s="356" t="str">
        <f>IFERROR( VLOOKUP($D504, 'AM23.Param'!$C$61:$Q$114, COLUMNS('AM23.Param'!$C$60:$I$60), FALSE), "N/A")</f>
        <v>N/A</v>
      </c>
      <c r="M504" s="344" t="str">
        <f t="shared" si="200"/>
        <v>N/A</v>
      </c>
      <c r="N504" s="366" t="str">
        <f t="shared" si="189"/>
        <v>N/A</v>
      </c>
      <c r="O504" s="360" t="str">
        <f>IFERROR( VLOOKUP($D504, 'AM23.Param'!$C$61:$Q$114, COLUMNS('AM23.Param'!$C$60:$J$60), FALSE), "N/A")</f>
        <v>N/A</v>
      </c>
      <c r="P504" s="344" t="str">
        <f t="shared" si="201"/>
        <v>N/A</v>
      </c>
      <c r="Q504" s="361" t="str">
        <f t="shared" si="190"/>
        <v>N/A</v>
      </c>
      <c r="R504" s="356" t="str">
        <f>IFERROR( VLOOKUP($D504, 'AM23.Param'!$C$61:$Q$114, COLUMNS('AM23.Param'!$C$60:$K$60), FALSE), "N/A")</f>
        <v>N/A</v>
      </c>
      <c r="S504" s="344" t="str">
        <f t="shared" si="202"/>
        <v>N/A</v>
      </c>
      <c r="T504" s="366">
        <f t="shared" si="191"/>
        <v>0</v>
      </c>
      <c r="U504" s="360" t="str">
        <f>IFERROR( VLOOKUP($D504, 'AM23.Param'!$C$61:$Q$114, COLUMNS('AM23.Param'!$C$60:$L$60), FALSE), "N/A")</f>
        <v>N/A</v>
      </c>
      <c r="V504" s="344" t="str">
        <f t="shared" si="203"/>
        <v>N/A</v>
      </c>
      <c r="W504" s="361" t="str">
        <f t="shared" si="192"/>
        <v>N/A</v>
      </c>
      <c r="X504" s="356" t="str">
        <f>IFERROR( VLOOKUP($D504, 'AM23.Param'!$C$61:$Q$114, COLUMNS('AM23.Param'!$C$60:$M$60), FALSE), "N/A")</f>
        <v>N/A</v>
      </c>
      <c r="Y504" s="344" t="str">
        <f t="shared" si="204"/>
        <v>N/A</v>
      </c>
      <c r="Z504" s="366">
        <f t="shared" si="193"/>
        <v>0</v>
      </c>
      <c r="AA504" s="360" t="str">
        <f>IFERROR( VLOOKUP($D504, 'AM23.Param'!$C$61:$Q$114, COLUMNS('AM23.Param'!$C$60:$N$60), FALSE), "N/A")</f>
        <v>N/A</v>
      </c>
      <c r="AB504" s="344" t="str">
        <f t="shared" si="205"/>
        <v>N/A</v>
      </c>
      <c r="AC504" s="366" t="str">
        <f t="shared" si="194"/>
        <v>N/A</v>
      </c>
      <c r="AD504" s="360" t="str">
        <f>IFERROR( VLOOKUP($D504, 'AM23.Param'!$C$61:$Q$114, COLUMNS('AM23.Param'!$C$60:$O$60), FALSE), "N/A")</f>
        <v>N/A</v>
      </c>
      <c r="AE504" s="344" t="str">
        <f t="shared" si="206"/>
        <v>N/A</v>
      </c>
      <c r="AF504" s="361" t="str">
        <f t="shared" si="195"/>
        <v>N/A</v>
      </c>
      <c r="AG504" s="356" t="str">
        <f>IFERROR( VLOOKUP($D504, 'AM23.Param'!$C$61:$Q$114, COLUMNS('AM23.Param'!$C$60:$P$60), FALSE), "N/A")</f>
        <v>N/A</v>
      </c>
      <c r="AH504" s="344" t="str">
        <f t="shared" si="207"/>
        <v>N/A</v>
      </c>
      <c r="AI504" s="361" t="str">
        <f t="shared" si="196"/>
        <v>N/A</v>
      </c>
    </row>
    <row r="505" spans="1:35" x14ac:dyDescent="0.2">
      <c r="A505" s="241">
        <f t="shared" si="197"/>
        <v>428</v>
      </c>
      <c r="B505" s="345">
        <f>'AM23.Entity Input'!D445</f>
        <v>0</v>
      </c>
      <c r="C505" s="343">
        <f>'AM23.Entity Input'!F445</f>
        <v>0</v>
      </c>
      <c r="D505" s="343">
        <f>'AM23.Entity Input'!G445</f>
        <v>0</v>
      </c>
      <c r="E505" s="343">
        <f>'AM23.Entity Input'!P445</f>
        <v>0</v>
      </c>
      <c r="F505" s="343">
        <f>'AM23.Entity Input'!AD445</f>
        <v>0</v>
      </c>
      <c r="G505" s="343">
        <f>'AM23.Entity Input'!AN445</f>
        <v>0</v>
      </c>
      <c r="H505" s="353" t="str">
        <f>IFERROR( VLOOKUP($D505, 'AM23.Param'!$C$61:$Q$114, COLUMNS('AM23.Param'!$C$60:$G$60), FALSE), "N/A")</f>
        <v>N/A</v>
      </c>
      <c r="I505" s="360" t="str">
        <f>IFERROR( VLOOKUP($D505, 'AM23.Param'!$C$61:$Q$114, COLUMNS('AM23.Param'!$C$60:$H$60), FALSE), "N/A")</f>
        <v>N/A</v>
      </c>
      <c r="J505" s="344" t="str">
        <f t="shared" si="198"/>
        <v>N/A</v>
      </c>
      <c r="K505" s="361" t="str">
        <f t="shared" si="199"/>
        <v>N/A</v>
      </c>
      <c r="L505" s="356" t="str">
        <f>IFERROR( VLOOKUP($D505, 'AM23.Param'!$C$61:$Q$114, COLUMNS('AM23.Param'!$C$60:$I$60), FALSE), "N/A")</f>
        <v>N/A</v>
      </c>
      <c r="M505" s="344" t="str">
        <f t="shared" si="200"/>
        <v>N/A</v>
      </c>
      <c r="N505" s="366" t="str">
        <f t="shared" si="189"/>
        <v>N/A</v>
      </c>
      <c r="O505" s="360" t="str">
        <f>IFERROR( VLOOKUP($D505, 'AM23.Param'!$C$61:$Q$114, COLUMNS('AM23.Param'!$C$60:$J$60), FALSE), "N/A")</f>
        <v>N/A</v>
      </c>
      <c r="P505" s="344" t="str">
        <f t="shared" si="201"/>
        <v>N/A</v>
      </c>
      <c r="Q505" s="361" t="str">
        <f t="shared" si="190"/>
        <v>N/A</v>
      </c>
      <c r="R505" s="356" t="str">
        <f>IFERROR( VLOOKUP($D505, 'AM23.Param'!$C$61:$Q$114, COLUMNS('AM23.Param'!$C$60:$K$60), FALSE), "N/A")</f>
        <v>N/A</v>
      </c>
      <c r="S505" s="344" t="str">
        <f t="shared" si="202"/>
        <v>N/A</v>
      </c>
      <c r="T505" s="366">
        <f t="shared" si="191"/>
        <v>0</v>
      </c>
      <c r="U505" s="360" t="str">
        <f>IFERROR( VLOOKUP($D505, 'AM23.Param'!$C$61:$Q$114, COLUMNS('AM23.Param'!$C$60:$L$60), FALSE), "N/A")</f>
        <v>N/A</v>
      </c>
      <c r="V505" s="344" t="str">
        <f t="shared" si="203"/>
        <v>N/A</v>
      </c>
      <c r="W505" s="361" t="str">
        <f t="shared" si="192"/>
        <v>N/A</v>
      </c>
      <c r="X505" s="356" t="str">
        <f>IFERROR( VLOOKUP($D505, 'AM23.Param'!$C$61:$Q$114, COLUMNS('AM23.Param'!$C$60:$M$60), FALSE), "N/A")</f>
        <v>N/A</v>
      </c>
      <c r="Y505" s="344" t="str">
        <f t="shared" si="204"/>
        <v>N/A</v>
      </c>
      <c r="Z505" s="366">
        <f t="shared" si="193"/>
        <v>0</v>
      </c>
      <c r="AA505" s="360" t="str">
        <f>IFERROR( VLOOKUP($D505, 'AM23.Param'!$C$61:$Q$114, COLUMNS('AM23.Param'!$C$60:$N$60), FALSE), "N/A")</f>
        <v>N/A</v>
      </c>
      <c r="AB505" s="344" t="str">
        <f t="shared" si="205"/>
        <v>N/A</v>
      </c>
      <c r="AC505" s="366" t="str">
        <f t="shared" si="194"/>
        <v>N/A</v>
      </c>
      <c r="AD505" s="360" t="str">
        <f>IFERROR( VLOOKUP($D505, 'AM23.Param'!$C$61:$Q$114, COLUMNS('AM23.Param'!$C$60:$O$60), FALSE), "N/A")</f>
        <v>N/A</v>
      </c>
      <c r="AE505" s="344" t="str">
        <f t="shared" si="206"/>
        <v>N/A</v>
      </c>
      <c r="AF505" s="361" t="str">
        <f t="shared" si="195"/>
        <v>N/A</v>
      </c>
      <c r="AG505" s="356" t="str">
        <f>IFERROR( VLOOKUP($D505, 'AM23.Param'!$C$61:$Q$114, COLUMNS('AM23.Param'!$C$60:$P$60), FALSE), "N/A")</f>
        <v>N/A</v>
      </c>
      <c r="AH505" s="344" t="str">
        <f t="shared" si="207"/>
        <v>N/A</v>
      </c>
      <c r="AI505" s="361" t="str">
        <f t="shared" si="196"/>
        <v>N/A</v>
      </c>
    </row>
    <row r="506" spans="1:35" x14ac:dyDescent="0.2">
      <c r="A506" s="241">
        <f t="shared" si="197"/>
        <v>429</v>
      </c>
      <c r="B506" s="345">
        <f>'AM23.Entity Input'!D446</f>
        <v>0</v>
      </c>
      <c r="C506" s="343">
        <f>'AM23.Entity Input'!F446</f>
        <v>0</v>
      </c>
      <c r="D506" s="343">
        <f>'AM23.Entity Input'!G446</f>
        <v>0</v>
      </c>
      <c r="E506" s="343">
        <f>'AM23.Entity Input'!P446</f>
        <v>0</v>
      </c>
      <c r="F506" s="343">
        <f>'AM23.Entity Input'!AD446</f>
        <v>0</v>
      </c>
      <c r="G506" s="343">
        <f>'AM23.Entity Input'!AN446</f>
        <v>0</v>
      </c>
      <c r="H506" s="353" t="str">
        <f>IFERROR( VLOOKUP($D506, 'AM23.Param'!$C$61:$Q$114, COLUMNS('AM23.Param'!$C$60:$G$60), FALSE), "N/A")</f>
        <v>N/A</v>
      </c>
      <c r="I506" s="360" t="str">
        <f>IFERROR( VLOOKUP($D506, 'AM23.Param'!$C$61:$Q$114, COLUMNS('AM23.Param'!$C$60:$H$60), FALSE), "N/A")</f>
        <v>N/A</v>
      </c>
      <c r="J506" s="344" t="str">
        <f t="shared" si="198"/>
        <v>N/A</v>
      </c>
      <c r="K506" s="361" t="str">
        <f t="shared" si="199"/>
        <v>N/A</v>
      </c>
      <c r="L506" s="356" t="str">
        <f>IFERROR( VLOOKUP($D506, 'AM23.Param'!$C$61:$Q$114, COLUMNS('AM23.Param'!$C$60:$I$60), FALSE), "N/A")</f>
        <v>N/A</v>
      </c>
      <c r="M506" s="344" t="str">
        <f t="shared" si="200"/>
        <v>N/A</v>
      </c>
      <c r="N506" s="366" t="str">
        <f t="shared" si="189"/>
        <v>N/A</v>
      </c>
      <c r="O506" s="360" t="str">
        <f>IFERROR( VLOOKUP($D506, 'AM23.Param'!$C$61:$Q$114, COLUMNS('AM23.Param'!$C$60:$J$60), FALSE), "N/A")</f>
        <v>N/A</v>
      </c>
      <c r="P506" s="344" t="str">
        <f t="shared" si="201"/>
        <v>N/A</v>
      </c>
      <c r="Q506" s="361" t="str">
        <f t="shared" si="190"/>
        <v>N/A</v>
      </c>
      <c r="R506" s="356" t="str">
        <f>IFERROR( VLOOKUP($D506, 'AM23.Param'!$C$61:$Q$114, COLUMNS('AM23.Param'!$C$60:$K$60), FALSE), "N/A")</f>
        <v>N/A</v>
      </c>
      <c r="S506" s="344" t="str">
        <f t="shared" si="202"/>
        <v>N/A</v>
      </c>
      <c r="T506" s="366">
        <f t="shared" si="191"/>
        <v>0</v>
      </c>
      <c r="U506" s="360" t="str">
        <f>IFERROR( VLOOKUP($D506, 'AM23.Param'!$C$61:$Q$114, COLUMNS('AM23.Param'!$C$60:$L$60), FALSE), "N/A")</f>
        <v>N/A</v>
      </c>
      <c r="V506" s="344" t="str">
        <f t="shared" si="203"/>
        <v>N/A</v>
      </c>
      <c r="W506" s="361" t="str">
        <f t="shared" si="192"/>
        <v>N/A</v>
      </c>
      <c r="X506" s="356" t="str">
        <f>IFERROR( VLOOKUP($D506, 'AM23.Param'!$C$61:$Q$114, COLUMNS('AM23.Param'!$C$60:$M$60), FALSE), "N/A")</f>
        <v>N/A</v>
      </c>
      <c r="Y506" s="344" t="str">
        <f t="shared" si="204"/>
        <v>N/A</v>
      </c>
      <c r="Z506" s="366">
        <f t="shared" si="193"/>
        <v>0</v>
      </c>
      <c r="AA506" s="360" t="str">
        <f>IFERROR( VLOOKUP($D506, 'AM23.Param'!$C$61:$Q$114, COLUMNS('AM23.Param'!$C$60:$N$60), FALSE), "N/A")</f>
        <v>N/A</v>
      </c>
      <c r="AB506" s="344" t="str">
        <f t="shared" si="205"/>
        <v>N/A</v>
      </c>
      <c r="AC506" s="366" t="str">
        <f t="shared" si="194"/>
        <v>N/A</v>
      </c>
      <c r="AD506" s="360" t="str">
        <f>IFERROR( VLOOKUP($D506, 'AM23.Param'!$C$61:$Q$114, COLUMNS('AM23.Param'!$C$60:$O$60), FALSE), "N/A")</f>
        <v>N/A</v>
      </c>
      <c r="AE506" s="344" t="str">
        <f t="shared" si="206"/>
        <v>N/A</v>
      </c>
      <c r="AF506" s="361" t="str">
        <f t="shared" si="195"/>
        <v>N/A</v>
      </c>
      <c r="AG506" s="356" t="str">
        <f>IFERROR( VLOOKUP($D506, 'AM23.Param'!$C$61:$Q$114, COLUMNS('AM23.Param'!$C$60:$P$60), FALSE), "N/A")</f>
        <v>N/A</v>
      </c>
      <c r="AH506" s="344" t="str">
        <f t="shared" si="207"/>
        <v>N/A</v>
      </c>
      <c r="AI506" s="361" t="str">
        <f t="shared" si="196"/>
        <v>N/A</v>
      </c>
    </row>
    <row r="507" spans="1:35" x14ac:dyDescent="0.2">
      <c r="A507" s="241">
        <f t="shared" si="197"/>
        <v>430</v>
      </c>
      <c r="B507" s="345">
        <f>'AM23.Entity Input'!D447</f>
        <v>0</v>
      </c>
      <c r="C507" s="343">
        <f>'AM23.Entity Input'!F447</f>
        <v>0</v>
      </c>
      <c r="D507" s="343">
        <f>'AM23.Entity Input'!G447</f>
        <v>0</v>
      </c>
      <c r="E507" s="343">
        <f>'AM23.Entity Input'!P447</f>
        <v>0</v>
      </c>
      <c r="F507" s="343">
        <f>'AM23.Entity Input'!AD447</f>
        <v>0</v>
      </c>
      <c r="G507" s="343">
        <f>'AM23.Entity Input'!AN447</f>
        <v>0</v>
      </c>
      <c r="H507" s="353" t="str">
        <f>IFERROR( VLOOKUP($D507, 'AM23.Param'!$C$61:$Q$114, COLUMNS('AM23.Param'!$C$60:$G$60), FALSE), "N/A")</f>
        <v>N/A</v>
      </c>
      <c r="I507" s="360" t="str">
        <f>IFERROR( VLOOKUP($D507, 'AM23.Param'!$C$61:$Q$114, COLUMNS('AM23.Param'!$C$60:$H$60), FALSE), "N/A")</f>
        <v>N/A</v>
      </c>
      <c r="J507" s="344" t="str">
        <f t="shared" si="198"/>
        <v>N/A</v>
      </c>
      <c r="K507" s="361" t="str">
        <f t="shared" si="199"/>
        <v>N/A</v>
      </c>
      <c r="L507" s="356" t="str">
        <f>IFERROR( VLOOKUP($D507, 'AM23.Param'!$C$61:$Q$114, COLUMNS('AM23.Param'!$C$60:$I$60), FALSE), "N/A")</f>
        <v>N/A</v>
      </c>
      <c r="M507" s="344" t="str">
        <f t="shared" si="200"/>
        <v>N/A</v>
      </c>
      <c r="N507" s="366" t="str">
        <f t="shared" si="189"/>
        <v>N/A</v>
      </c>
      <c r="O507" s="360" t="str">
        <f>IFERROR( VLOOKUP($D507, 'AM23.Param'!$C$61:$Q$114, COLUMNS('AM23.Param'!$C$60:$J$60), FALSE), "N/A")</f>
        <v>N/A</v>
      </c>
      <c r="P507" s="344" t="str">
        <f t="shared" si="201"/>
        <v>N/A</v>
      </c>
      <c r="Q507" s="361" t="str">
        <f t="shared" si="190"/>
        <v>N/A</v>
      </c>
      <c r="R507" s="356" t="str">
        <f>IFERROR( VLOOKUP($D507, 'AM23.Param'!$C$61:$Q$114, COLUMNS('AM23.Param'!$C$60:$K$60), FALSE), "N/A")</f>
        <v>N/A</v>
      </c>
      <c r="S507" s="344" t="str">
        <f t="shared" si="202"/>
        <v>N/A</v>
      </c>
      <c r="T507" s="366">
        <f t="shared" si="191"/>
        <v>0</v>
      </c>
      <c r="U507" s="360" t="str">
        <f>IFERROR( VLOOKUP($D507, 'AM23.Param'!$C$61:$Q$114, COLUMNS('AM23.Param'!$C$60:$L$60), FALSE), "N/A")</f>
        <v>N/A</v>
      </c>
      <c r="V507" s="344" t="str">
        <f t="shared" si="203"/>
        <v>N/A</v>
      </c>
      <c r="W507" s="361" t="str">
        <f t="shared" si="192"/>
        <v>N/A</v>
      </c>
      <c r="X507" s="356" t="str">
        <f>IFERROR( VLOOKUP($D507, 'AM23.Param'!$C$61:$Q$114, COLUMNS('AM23.Param'!$C$60:$M$60), FALSE), "N/A")</f>
        <v>N/A</v>
      </c>
      <c r="Y507" s="344" t="str">
        <f t="shared" si="204"/>
        <v>N/A</v>
      </c>
      <c r="Z507" s="366">
        <f t="shared" si="193"/>
        <v>0</v>
      </c>
      <c r="AA507" s="360" t="str">
        <f>IFERROR( VLOOKUP($D507, 'AM23.Param'!$C$61:$Q$114, COLUMNS('AM23.Param'!$C$60:$N$60), FALSE), "N/A")</f>
        <v>N/A</v>
      </c>
      <c r="AB507" s="344" t="str">
        <f t="shared" si="205"/>
        <v>N/A</v>
      </c>
      <c r="AC507" s="366" t="str">
        <f t="shared" si="194"/>
        <v>N/A</v>
      </c>
      <c r="AD507" s="360" t="str">
        <f>IFERROR( VLOOKUP($D507, 'AM23.Param'!$C$61:$Q$114, COLUMNS('AM23.Param'!$C$60:$O$60), FALSE), "N/A")</f>
        <v>N/A</v>
      </c>
      <c r="AE507" s="344" t="str">
        <f t="shared" si="206"/>
        <v>N/A</v>
      </c>
      <c r="AF507" s="361" t="str">
        <f t="shared" si="195"/>
        <v>N/A</v>
      </c>
      <c r="AG507" s="356" t="str">
        <f>IFERROR( VLOOKUP($D507, 'AM23.Param'!$C$61:$Q$114, COLUMNS('AM23.Param'!$C$60:$P$60), FALSE), "N/A")</f>
        <v>N/A</v>
      </c>
      <c r="AH507" s="344" t="str">
        <f t="shared" si="207"/>
        <v>N/A</v>
      </c>
      <c r="AI507" s="361" t="str">
        <f t="shared" si="196"/>
        <v>N/A</v>
      </c>
    </row>
    <row r="508" spans="1:35" x14ac:dyDescent="0.2">
      <c r="A508" s="241">
        <f t="shared" si="197"/>
        <v>431</v>
      </c>
      <c r="B508" s="345">
        <f>'AM23.Entity Input'!D448</f>
        <v>0</v>
      </c>
      <c r="C508" s="343">
        <f>'AM23.Entity Input'!F448</f>
        <v>0</v>
      </c>
      <c r="D508" s="343">
        <f>'AM23.Entity Input'!G448</f>
        <v>0</v>
      </c>
      <c r="E508" s="343">
        <f>'AM23.Entity Input'!P448</f>
        <v>0</v>
      </c>
      <c r="F508" s="343">
        <f>'AM23.Entity Input'!AD448</f>
        <v>0</v>
      </c>
      <c r="G508" s="343">
        <f>'AM23.Entity Input'!AN448</f>
        <v>0</v>
      </c>
      <c r="H508" s="353" t="str">
        <f>IFERROR( VLOOKUP($D508, 'AM23.Param'!$C$61:$Q$114, COLUMNS('AM23.Param'!$C$60:$G$60), FALSE), "N/A")</f>
        <v>N/A</v>
      </c>
      <c r="I508" s="360" t="str">
        <f>IFERROR( VLOOKUP($D508, 'AM23.Param'!$C$61:$Q$114, COLUMNS('AM23.Param'!$C$60:$H$60), FALSE), "N/A")</f>
        <v>N/A</v>
      </c>
      <c r="J508" s="344" t="str">
        <f t="shared" si="198"/>
        <v>N/A</v>
      </c>
      <c r="K508" s="361" t="str">
        <f t="shared" si="199"/>
        <v>N/A</v>
      </c>
      <c r="L508" s="356" t="str">
        <f>IFERROR( VLOOKUP($D508, 'AM23.Param'!$C$61:$Q$114, COLUMNS('AM23.Param'!$C$60:$I$60), FALSE), "N/A")</f>
        <v>N/A</v>
      </c>
      <c r="M508" s="344" t="str">
        <f t="shared" si="200"/>
        <v>N/A</v>
      </c>
      <c r="N508" s="366" t="str">
        <f t="shared" si="189"/>
        <v>N/A</v>
      </c>
      <c r="O508" s="360" t="str">
        <f>IFERROR( VLOOKUP($D508, 'AM23.Param'!$C$61:$Q$114, COLUMNS('AM23.Param'!$C$60:$J$60), FALSE), "N/A")</f>
        <v>N/A</v>
      </c>
      <c r="P508" s="344" t="str">
        <f t="shared" si="201"/>
        <v>N/A</v>
      </c>
      <c r="Q508" s="361" t="str">
        <f t="shared" si="190"/>
        <v>N/A</v>
      </c>
      <c r="R508" s="356" t="str">
        <f>IFERROR( VLOOKUP($D508, 'AM23.Param'!$C$61:$Q$114, COLUMNS('AM23.Param'!$C$60:$K$60), FALSE), "N/A")</f>
        <v>N/A</v>
      </c>
      <c r="S508" s="344" t="str">
        <f t="shared" si="202"/>
        <v>N/A</v>
      </c>
      <c r="T508" s="366">
        <f t="shared" si="191"/>
        <v>0</v>
      </c>
      <c r="U508" s="360" t="str">
        <f>IFERROR( VLOOKUP($D508, 'AM23.Param'!$C$61:$Q$114, COLUMNS('AM23.Param'!$C$60:$L$60), FALSE), "N/A")</f>
        <v>N/A</v>
      </c>
      <c r="V508" s="344" t="str">
        <f t="shared" si="203"/>
        <v>N/A</v>
      </c>
      <c r="W508" s="361" t="str">
        <f t="shared" si="192"/>
        <v>N/A</v>
      </c>
      <c r="X508" s="356" t="str">
        <f>IFERROR( VLOOKUP($D508, 'AM23.Param'!$C$61:$Q$114, COLUMNS('AM23.Param'!$C$60:$M$60), FALSE), "N/A")</f>
        <v>N/A</v>
      </c>
      <c r="Y508" s="344" t="str">
        <f t="shared" si="204"/>
        <v>N/A</v>
      </c>
      <c r="Z508" s="366">
        <f t="shared" si="193"/>
        <v>0</v>
      </c>
      <c r="AA508" s="360" t="str">
        <f>IFERROR( VLOOKUP($D508, 'AM23.Param'!$C$61:$Q$114, COLUMNS('AM23.Param'!$C$60:$N$60), FALSE), "N/A")</f>
        <v>N/A</v>
      </c>
      <c r="AB508" s="344" t="str">
        <f t="shared" si="205"/>
        <v>N/A</v>
      </c>
      <c r="AC508" s="366" t="str">
        <f t="shared" si="194"/>
        <v>N/A</v>
      </c>
      <c r="AD508" s="360" t="str">
        <f>IFERROR( VLOOKUP($D508, 'AM23.Param'!$C$61:$Q$114, COLUMNS('AM23.Param'!$C$60:$O$60), FALSE), "N/A")</f>
        <v>N/A</v>
      </c>
      <c r="AE508" s="344" t="str">
        <f t="shared" si="206"/>
        <v>N/A</v>
      </c>
      <c r="AF508" s="361" t="str">
        <f t="shared" si="195"/>
        <v>N/A</v>
      </c>
      <c r="AG508" s="356" t="str">
        <f>IFERROR( VLOOKUP($D508, 'AM23.Param'!$C$61:$Q$114, COLUMNS('AM23.Param'!$C$60:$P$60), FALSE), "N/A")</f>
        <v>N/A</v>
      </c>
      <c r="AH508" s="344" t="str">
        <f t="shared" si="207"/>
        <v>N/A</v>
      </c>
      <c r="AI508" s="361" t="str">
        <f t="shared" si="196"/>
        <v>N/A</v>
      </c>
    </row>
    <row r="509" spans="1:35" x14ac:dyDescent="0.2">
      <c r="A509" s="241">
        <f t="shared" si="197"/>
        <v>432</v>
      </c>
      <c r="B509" s="345">
        <f>'AM23.Entity Input'!D449</f>
        <v>0</v>
      </c>
      <c r="C509" s="343">
        <f>'AM23.Entity Input'!F449</f>
        <v>0</v>
      </c>
      <c r="D509" s="343">
        <f>'AM23.Entity Input'!G449</f>
        <v>0</v>
      </c>
      <c r="E509" s="343">
        <f>'AM23.Entity Input'!P449</f>
        <v>0</v>
      </c>
      <c r="F509" s="343">
        <f>'AM23.Entity Input'!AD449</f>
        <v>0</v>
      </c>
      <c r="G509" s="343">
        <f>'AM23.Entity Input'!AN449</f>
        <v>0</v>
      </c>
      <c r="H509" s="353" t="str">
        <f>IFERROR( VLOOKUP($D509, 'AM23.Param'!$C$61:$Q$114, COLUMNS('AM23.Param'!$C$60:$G$60), FALSE), "N/A")</f>
        <v>N/A</v>
      </c>
      <c r="I509" s="360" t="str">
        <f>IFERROR( VLOOKUP($D509, 'AM23.Param'!$C$61:$Q$114, COLUMNS('AM23.Param'!$C$60:$H$60), FALSE), "N/A")</f>
        <v>N/A</v>
      </c>
      <c r="J509" s="344" t="str">
        <f t="shared" si="198"/>
        <v>N/A</v>
      </c>
      <c r="K509" s="361" t="str">
        <f t="shared" si="199"/>
        <v>N/A</v>
      </c>
      <c r="L509" s="356" t="str">
        <f>IFERROR( VLOOKUP($D509, 'AM23.Param'!$C$61:$Q$114, COLUMNS('AM23.Param'!$C$60:$I$60), FALSE), "N/A")</f>
        <v>N/A</v>
      </c>
      <c r="M509" s="344" t="str">
        <f t="shared" si="200"/>
        <v>N/A</v>
      </c>
      <c r="N509" s="366" t="str">
        <f t="shared" si="189"/>
        <v>N/A</v>
      </c>
      <c r="O509" s="360" t="str">
        <f>IFERROR( VLOOKUP($D509, 'AM23.Param'!$C$61:$Q$114, COLUMNS('AM23.Param'!$C$60:$J$60), FALSE), "N/A")</f>
        <v>N/A</v>
      </c>
      <c r="P509" s="344" t="str">
        <f t="shared" si="201"/>
        <v>N/A</v>
      </c>
      <c r="Q509" s="361" t="str">
        <f t="shared" si="190"/>
        <v>N/A</v>
      </c>
      <c r="R509" s="356" t="str">
        <f>IFERROR( VLOOKUP($D509, 'AM23.Param'!$C$61:$Q$114, COLUMNS('AM23.Param'!$C$60:$K$60), FALSE), "N/A")</f>
        <v>N/A</v>
      </c>
      <c r="S509" s="344" t="str">
        <f t="shared" si="202"/>
        <v>N/A</v>
      </c>
      <c r="T509" s="366">
        <f t="shared" si="191"/>
        <v>0</v>
      </c>
      <c r="U509" s="360" t="str">
        <f>IFERROR( VLOOKUP($D509, 'AM23.Param'!$C$61:$Q$114, COLUMNS('AM23.Param'!$C$60:$L$60), FALSE), "N/A")</f>
        <v>N/A</v>
      </c>
      <c r="V509" s="344" t="str">
        <f t="shared" si="203"/>
        <v>N/A</v>
      </c>
      <c r="W509" s="361" t="str">
        <f t="shared" si="192"/>
        <v>N/A</v>
      </c>
      <c r="X509" s="356" t="str">
        <f>IFERROR( VLOOKUP($D509, 'AM23.Param'!$C$61:$Q$114, COLUMNS('AM23.Param'!$C$60:$M$60), FALSE), "N/A")</f>
        <v>N/A</v>
      </c>
      <c r="Y509" s="344" t="str">
        <f t="shared" si="204"/>
        <v>N/A</v>
      </c>
      <c r="Z509" s="366">
        <f t="shared" si="193"/>
        <v>0</v>
      </c>
      <c r="AA509" s="360" t="str">
        <f>IFERROR( VLOOKUP($D509, 'AM23.Param'!$C$61:$Q$114, COLUMNS('AM23.Param'!$C$60:$N$60), FALSE), "N/A")</f>
        <v>N/A</v>
      </c>
      <c r="AB509" s="344" t="str">
        <f t="shared" si="205"/>
        <v>N/A</v>
      </c>
      <c r="AC509" s="366" t="str">
        <f t="shared" si="194"/>
        <v>N/A</v>
      </c>
      <c r="AD509" s="360" t="str">
        <f>IFERROR( VLOOKUP($D509, 'AM23.Param'!$C$61:$Q$114, COLUMNS('AM23.Param'!$C$60:$O$60), FALSE), "N/A")</f>
        <v>N/A</v>
      </c>
      <c r="AE509" s="344" t="str">
        <f t="shared" si="206"/>
        <v>N/A</v>
      </c>
      <c r="AF509" s="361" t="str">
        <f t="shared" si="195"/>
        <v>N/A</v>
      </c>
      <c r="AG509" s="356" t="str">
        <f>IFERROR( VLOOKUP($D509, 'AM23.Param'!$C$61:$Q$114, COLUMNS('AM23.Param'!$C$60:$P$60), FALSE), "N/A")</f>
        <v>N/A</v>
      </c>
      <c r="AH509" s="344" t="str">
        <f t="shared" si="207"/>
        <v>N/A</v>
      </c>
      <c r="AI509" s="361" t="str">
        <f t="shared" si="196"/>
        <v>N/A</v>
      </c>
    </row>
    <row r="510" spans="1:35" x14ac:dyDescent="0.2">
      <c r="A510" s="241">
        <f t="shared" si="197"/>
        <v>433</v>
      </c>
      <c r="B510" s="345">
        <f>'AM23.Entity Input'!D450</f>
        <v>0</v>
      </c>
      <c r="C510" s="343">
        <f>'AM23.Entity Input'!F450</f>
        <v>0</v>
      </c>
      <c r="D510" s="343">
        <f>'AM23.Entity Input'!G450</f>
        <v>0</v>
      </c>
      <c r="E510" s="343">
        <f>'AM23.Entity Input'!P450</f>
        <v>0</v>
      </c>
      <c r="F510" s="343">
        <f>'AM23.Entity Input'!AD450</f>
        <v>0</v>
      </c>
      <c r="G510" s="343">
        <f>'AM23.Entity Input'!AN450</f>
        <v>0</v>
      </c>
      <c r="H510" s="353" t="str">
        <f>IFERROR( VLOOKUP($D510, 'AM23.Param'!$C$61:$Q$114, COLUMNS('AM23.Param'!$C$60:$G$60), FALSE), "N/A")</f>
        <v>N/A</v>
      </c>
      <c r="I510" s="360" t="str">
        <f>IFERROR( VLOOKUP($D510, 'AM23.Param'!$C$61:$Q$114, COLUMNS('AM23.Param'!$C$60:$H$60), FALSE), "N/A")</f>
        <v>N/A</v>
      </c>
      <c r="J510" s="344" t="str">
        <f t="shared" si="198"/>
        <v>N/A</v>
      </c>
      <c r="K510" s="361" t="str">
        <f t="shared" si="199"/>
        <v>N/A</v>
      </c>
      <c r="L510" s="356" t="str">
        <f>IFERROR( VLOOKUP($D510, 'AM23.Param'!$C$61:$Q$114, COLUMNS('AM23.Param'!$C$60:$I$60), FALSE), "N/A")</f>
        <v>N/A</v>
      </c>
      <c r="M510" s="344" t="str">
        <f t="shared" si="200"/>
        <v>N/A</v>
      </c>
      <c r="N510" s="366" t="str">
        <f t="shared" si="189"/>
        <v>N/A</v>
      </c>
      <c r="O510" s="360" t="str">
        <f>IFERROR( VLOOKUP($D510, 'AM23.Param'!$C$61:$Q$114, COLUMNS('AM23.Param'!$C$60:$J$60), FALSE), "N/A")</f>
        <v>N/A</v>
      </c>
      <c r="P510" s="344" t="str">
        <f t="shared" si="201"/>
        <v>N/A</v>
      </c>
      <c r="Q510" s="361" t="str">
        <f t="shared" si="190"/>
        <v>N/A</v>
      </c>
      <c r="R510" s="356" t="str">
        <f>IFERROR( VLOOKUP($D510, 'AM23.Param'!$C$61:$Q$114, COLUMNS('AM23.Param'!$C$60:$K$60), FALSE), "N/A")</f>
        <v>N/A</v>
      </c>
      <c r="S510" s="344" t="str">
        <f t="shared" si="202"/>
        <v>N/A</v>
      </c>
      <c r="T510" s="366">
        <f t="shared" si="191"/>
        <v>0</v>
      </c>
      <c r="U510" s="360" t="str">
        <f>IFERROR( VLOOKUP($D510, 'AM23.Param'!$C$61:$Q$114, COLUMNS('AM23.Param'!$C$60:$L$60), FALSE), "N/A")</f>
        <v>N/A</v>
      </c>
      <c r="V510" s="344" t="str">
        <f t="shared" si="203"/>
        <v>N/A</v>
      </c>
      <c r="W510" s="361" t="str">
        <f t="shared" si="192"/>
        <v>N/A</v>
      </c>
      <c r="X510" s="356" t="str">
        <f>IFERROR( VLOOKUP($D510, 'AM23.Param'!$C$61:$Q$114, COLUMNS('AM23.Param'!$C$60:$M$60), FALSE), "N/A")</f>
        <v>N/A</v>
      </c>
      <c r="Y510" s="344" t="str">
        <f t="shared" si="204"/>
        <v>N/A</v>
      </c>
      <c r="Z510" s="366">
        <f t="shared" si="193"/>
        <v>0</v>
      </c>
      <c r="AA510" s="360" t="str">
        <f>IFERROR( VLOOKUP($D510, 'AM23.Param'!$C$61:$Q$114, COLUMNS('AM23.Param'!$C$60:$N$60), FALSE), "N/A")</f>
        <v>N/A</v>
      </c>
      <c r="AB510" s="344" t="str">
        <f t="shared" si="205"/>
        <v>N/A</v>
      </c>
      <c r="AC510" s="366" t="str">
        <f t="shared" si="194"/>
        <v>N/A</v>
      </c>
      <c r="AD510" s="360" t="str">
        <f>IFERROR( VLOOKUP($D510, 'AM23.Param'!$C$61:$Q$114, COLUMNS('AM23.Param'!$C$60:$O$60), FALSE), "N/A")</f>
        <v>N/A</v>
      </c>
      <c r="AE510" s="344" t="str">
        <f t="shared" si="206"/>
        <v>N/A</v>
      </c>
      <c r="AF510" s="361" t="str">
        <f t="shared" si="195"/>
        <v>N/A</v>
      </c>
      <c r="AG510" s="356" t="str">
        <f>IFERROR( VLOOKUP($D510, 'AM23.Param'!$C$61:$Q$114, COLUMNS('AM23.Param'!$C$60:$P$60), FALSE), "N/A")</f>
        <v>N/A</v>
      </c>
      <c r="AH510" s="344" t="str">
        <f t="shared" si="207"/>
        <v>N/A</v>
      </c>
      <c r="AI510" s="361" t="str">
        <f t="shared" si="196"/>
        <v>N/A</v>
      </c>
    </row>
    <row r="511" spans="1:35" x14ac:dyDescent="0.2">
      <c r="A511" s="241">
        <f t="shared" si="197"/>
        <v>434</v>
      </c>
      <c r="B511" s="345">
        <f>'AM23.Entity Input'!D451</f>
        <v>0</v>
      </c>
      <c r="C511" s="343">
        <f>'AM23.Entity Input'!F451</f>
        <v>0</v>
      </c>
      <c r="D511" s="343">
        <f>'AM23.Entity Input'!G451</f>
        <v>0</v>
      </c>
      <c r="E511" s="343">
        <f>'AM23.Entity Input'!P451</f>
        <v>0</v>
      </c>
      <c r="F511" s="343">
        <f>'AM23.Entity Input'!AD451</f>
        <v>0</v>
      </c>
      <c r="G511" s="343">
        <f>'AM23.Entity Input'!AN451</f>
        <v>0</v>
      </c>
      <c r="H511" s="353" t="str">
        <f>IFERROR( VLOOKUP($D511, 'AM23.Param'!$C$61:$Q$114, COLUMNS('AM23.Param'!$C$60:$G$60), FALSE), "N/A")</f>
        <v>N/A</v>
      </c>
      <c r="I511" s="360" t="str">
        <f>IFERROR( VLOOKUP($D511, 'AM23.Param'!$C$61:$Q$114, COLUMNS('AM23.Param'!$C$60:$H$60), FALSE), "N/A")</f>
        <v>N/A</v>
      </c>
      <c r="J511" s="344" t="str">
        <f t="shared" si="198"/>
        <v>N/A</v>
      </c>
      <c r="K511" s="361" t="str">
        <f t="shared" si="199"/>
        <v>N/A</v>
      </c>
      <c r="L511" s="356" t="str">
        <f>IFERROR( VLOOKUP($D511, 'AM23.Param'!$C$61:$Q$114, COLUMNS('AM23.Param'!$C$60:$I$60), FALSE), "N/A")</f>
        <v>N/A</v>
      </c>
      <c r="M511" s="344" t="str">
        <f t="shared" si="200"/>
        <v>N/A</v>
      </c>
      <c r="N511" s="366" t="str">
        <f t="shared" si="189"/>
        <v>N/A</v>
      </c>
      <c r="O511" s="360" t="str">
        <f>IFERROR( VLOOKUP($D511, 'AM23.Param'!$C$61:$Q$114, COLUMNS('AM23.Param'!$C$60:$J$60), FALSE), "N/A")</f>
        <v>N/A</v>
      </c>
      <c r="P511" s="344" t="str">
        <f t="shared" si="201"/>
        <v>N/A</v>
      </c>
      <c r="Q511" s="361" t="str">
        <f t="shared" si="190"/>
        <v>N/A</v>
      </c>
      <c r="R511" s="356" t="str">
        <f>IFERROR( VLOOKUP($D511, 'AM23.Param'!$C$61:$Q$114, COLUMNS('AM23.Param'!$C$60:$K$60), FALSE), "N/A")</f>
        <v>N/A</v>
      </c>
      <c r="S511" s="344" t="str">
        <f t="shared" si="202"/>
        <v>N/A</v>
      </c>
      <c r="T511" s="366">
        <f t="shared" si="191"/>
        <v>0</v>
      </c>
      <c r="U511" s="360" t="str">
        <f>IFERROR( VLOOKUP($D511, 'AM23.Param'!$C$61:$Q$114, COLUMNS('AM23.Param'!$C$60:$L$60), FALSE), "N/A")</f>
        <v>N/A</v>
      </c>
      <c r="V511" s="344" t="str">
        <f t="shared" si="203"/>
        <v>N/A</v>
      </c>
      <c r="W511" s="361" t="str">
        <f t="shared" si="192"/>
        <v>N/A</v>
      </c>
      <c r="X511" s="356" t="str">
        <f>IFERROR( VLOOKUP($D511, 'AM23.Param'!$C$61:$Q$114, COLUMNS('AM23.Param'!$C$60:$M$60), FALSE), "N/A")</f>
        <v>N/A</v>
      </c>
      <c r="Y511" s="344" t="str">
        <f t="shared" si="204"/>
        <v>N/A</v>
      </c>
      <c r="Z511" s="366">
        <f t="shared" si="193"/>
        <v>0</v>
      </c>
      <c r="AA511" s="360" t="str">
        <f>IFERROR( VLOOKUP($D511, 'AM23.Param'!$C$61:$Q$114, COLUMNS('AM23.Param'!$C$60:$N$60), FALSE), "N/A")</f>
        <v>N/A</v>
      </c>
      <c r="AB511" s="344" t="str">
        <f t="shared" si="205"/>
        <v>N/A</v>
      </c>
      <c r="AC511" s="366" t="str">
        <f t="shared" si="194"/>
        <v>N/A</v>
      </c>
      <c r="AD511" s="360" t="str">
        <f>IFERROR( VLOOKUP($D511, 'AM23.Param'!$C$61:$Q$114, COLUMNS('AM23.Param'!$C$60:$O$60), FALSE), "N/A")</f>
        <v>N/A</v>
      </c>
      <c r="AE511" s="344" t="str">
        <f t="shared" si="206"/>
        <v>N/A</v>
      </c>
      <c r="AF511" s="361" t="str">
        <f t="shared" si="195"/>
        <v>N/A</v>
      </c>
      <c r="AG511" s="356" t="str">
        <f>IFERROR( VLOOKUP($D511, 'AM23.Param'!$C$61:$Q$114, COLUMNS('AM23.Param'!$C$60:$P$60), FALSE), "N/A")</f>
        <v>N/A</v>
      </c>
      <c r="AH511" s="344" t="str">
        <f t="shared" si="207"/>
        <v>N/A</v>
      </c>
      <c r="AI511" s="361" t="str">
        <f t="shared" si="196"/>
        <v>N/A</v>
      </c>
    </row>
    <row r="512" spans="1:35" x14ac:dyDescent="0.2">
      <c r="A512" s="241">
        <f t="shared" si="197"/>
        <v>435</v>
      </c>
      <c r="B512" s="345">
        <f>'AM23.Entity Input'!D452</f>
        <v>0</v>
      </c>
      <c r="C512" s="343">
        <f>'AM23.Entity Input'!F452</f>
        <v>0</v>
      </c>
      <c r="D512" s="343">
        <f>'AM23.Entity Input'!G452</f>
        <v>0</v>
      </c>
      <c r="E512" s="343">
        <f>'AM23.Entity Input'!P452</f>
        <v>0</v>
      </c>
      <c r="F512" s="343">
        <f>'AM23.Entity Input'!AD452</f>
        <v>0</v>
      </c>
      <c r="G512" s="343">
        <f>'AM23.Entity Input'!AN452</f>
        <v>0</v>
      </c>
      <c r="H512" s="353" t="str">
        <f>IFERROR( VLOOKUP($D512, 'AM23.Param'!$C$61:$Q$114, COLUMNS('AM23.Param'!$C$60:$G$60), FALSE), "N/A")</f>
        <v>N/A</v>
      </c>
      <c r="I512" s="360" t="str">
        <f>IFERROR( VLOOKUP($D512, 'AM23.Param'!$C$61:$Q$114, COLUMNS('AM23.Param'!$C$60:$H$60), FALSE), "N/A")</f>
        <v>N/A</v>
      </c>
      <c r="J512" s="344" t="str">
        <f t="shared" si="198"/>
        <v>N/A</v>
      </c>
      <c r="K512" s="361" t="str">
        <f t="shared" si="199"/>
        <v>N/A</v>
      </c>
      <c r="L512" s="356" t="str">
        <f>IFERROR( VLOOKUP($D512, 'AM23.Param'!$C$61:$Q$114, COLUMNS('AM23.Param'!$C$60:$I$60), FALSE), "N/A")</f>
        <v>N/A</v>
      </c>
      <c r="M512" s="344" t="str">
        <f t="shared" si="200"/>
        <v>N/A</v>
      </c>
      <c r="N512" s="366" t="str">
        <f t="shared" si="189"/>
        <v>N/A</v>
      </c>
      <c r="O512" s="360" t="str">
        <f>IFERROR( VLOOKUP($D512, 'AM23.Param'!$C$61:$Q$114, COLUMNS('AM23.Param'!$C$60:$J$60), FALSE), "N/A")</f>
        <v>N/A</v>
      </c>
      <c r="P512" s="344" t="str">
        <f t="shared" si="201"/>
        <v>N/A</v>
      </c>
      <c r="Q512" s="361" t="str">
        <f t="shared" si="190"/>
        <v>N/A</v>
      </c>
      <c r="R512" s="356" t="str">
        <f>IFERROR( VLOOKUP($D512, 'AM23.Param'!$C$61:$Q$114, COLUMNS('AM23.Param'!$C$60:$K$60), FALSE), "N/A")</f>
        <v>N/A</v>
      </c>
      <c r="S512" s="344" t="str">
        <f t="shared" si="202"/>
        <v>N/A</v>
      </c>
      <c r="T512" s="366">
        <f t="shared" si="191"/>
        <v>0</v>
      </c>
      <c r="U512" s="360" t="str">
        <f>IFERROR( VLOOKUP($D512, 'AM23.Param'!$C$61:$Q$114, COLUMNS('AM23.Param'!$C$60:$L$60), FALSE), "N/A")</f>
        <v>N/A</v>
      </c>
      <c r="V512" s="344" t="str">
        <f t="shared" si="203"/>
        <v>N/A</v>
      </c>
      <c r="W512" s="361" t="str">
        <f t="shared" si="192"/>
        <v>N/A</v>
      </c>
      <c r="X512" s="356" t="str">
        <f>IFERROR( VLOOKUP($D512, 'AM23.Param'!$C$61:$Q$114, COLUMNS('AM23.Param'!$C$60:$M$60), FALSE), "N/A")</f>
        <v>N/A</v>
      </c>
      <c r="Y512" s="344" t="str">
        <f t="shared" si="204"/>
        <v>N/A</v>
      </c>
      <c r="Z512" s="366">
        <f t="shared" si="193"/>
        <v>0</v>
      </c>
      <c r="AA512" s="360" t="str">
        <f>IFERROR( VLOOKUP($D512, 'AM23.Param'!$C$61:$Q$114, COLUMNS('AM23.Param'!$C$60:$N$60), FALSE), "N/A")</f>
        <v>N/A</v>
      </c>
      <c r="AB512" s="344" t="str">
        <f t="shared" si="205"/>
        <v>N/A</v>
      </c>
      <c r="AC512" s="366" t="str">
        <f t="shared" si="194"/>
        <v>N/A</v>
      </c>
      <c r="AD512" s="360" t="str">
        <f>IFERROR( VLOOKUP($D512, 'AM23.Param'!$C$61:$Q$114, COLUMNS('AM23.Param'!$C$60:$O$60), FALSE), "N/A")</f>
        <v>N/A</v>
      </c>
      <c r="AE512" s="344" t="str">
        <f t="shared" si="206"/>
        <v>N/A</v>
      </c>
      <c r="AF512" s="361" t="str">
        <f t="shared" si="195"/>
        <v>N/A</v>
      </c>
      <c r="AG512" s="356" t="str">
        <f>IFERROR( VLOOKUP($D512, 'AM23.Param'!$C$61:$Q$114, COLUMNS('AM23.Param'!$C$60:$P$60), FALSE), "N/A")</f>
        <v>N/A</v>
      </c>
      <c r="AH512" s="344" t="str">
        <f t="shared" si="207"/>
        <v>N/A</v>
      </c>
      <c r="AI512" s="361" t="str">
        <f t="shared" si="196"/>
        <v>N/A</v>
      </c>
    </row>
    <row r="513" spans="1:35" x14ac:dyDescent="0.2">
      <c r="A513" s="241">
        <f t="shared" si="197"/>
        <v>436</v>
      </c>
      <c r="B513" s="345">
        <f>'AM23.Entity Input'!D453</f>
        <v>0</v>
      </c>
      <c r="C513" s="343">
        <f>'AM23.Entity Input'!F453</f>
        <v>0</v>
      </c>
      <c r="D513" s="343">
        <f>'AM23.Entity Input'!G453</f>
        <v>0</v>
      </c>
      <c r="E513" s="343">
        <f>'AM23.Entity Input'!P453</f>
        <v>0</v>
      </c>
      <c r="F513" s="343">
        <f>'AM23.Entity Input'!AD453</f>
        <v>0</v>
      </c>
      <c r="G513" s="343">
        <f>'AM23.Entity Input'!AN453</f>
        <v>0</v>
      </c>
      <c r="H513" s="353" t="str">
        <f>IFERROR( VLOOKUP($D513, 'AM23.Param'!$C$61:$Q$114, COLUMNS('AM23.Param'!$C$60:$G$60), FALSE), "N/A")</f>
        <v>N/A</v>
      </c>
      <c r="I513" s="360" t="str">
        <f>IFERROR( VLOOKUP($D513, 'AM23.Param'!$C$61:$Q$114, COLUMNS('AM23.Param'!$C$60:$H$60), FALSE), "N/A")</f>
        <v>N/A</v>
      </c>
      <c r="J513" s="344" t="str">
        <f t="shared" si="198"/>
        <v>N/A</v>
      </c>
      <c r="K513" s="361" t="str">
        <f t="shared" si="199"/>
        <v>N/A</v>
      </c>
      <c r="L513" s="356" t="str">
        <f>IFERROR( VLOOKUP($D513, 'AM23.Param'!$C$61:$Q$114, COLUMNS('AM23.Param'!$C$60:$I$60), FALSE), "N/A")</f>
        <v>N/A</v>
      </c>
      <c r="M513" s="344" t="str">
        <f t="shared" si="200"/>
        <v>N/A</v>
      </c>
      <c r="N513" s="366" t="str">
        <f t="shared" si="189"/>
        <v>N/A</v>
      </c>
      <c r="O513" s="360" t="str">
        <f>IFERROR( VLOOKUP($D513, 'AM23.Param'!$C$61:$Q$114, COLUMNS('AM23.Param'!$C$60:$J$60), FALSE), "N/A")</f>
        <v>N/A</v>
      </c>
      <c r="P513" s="344" t="str">
        <f t="shared" si="201"/>
        <v>N/A</v>
      </c>
      <c r="Q513" s="361" t="str">
        <f t="shared" si="190"/>
        <v>N/A</v>
      </c>
      <c r="R513" s="356" t="str">
        <f>IFERROR( VLOOKUP($D513, 'AM23.Param'!$C$61:$Q$114, COLUMNS('AM23.Param'!$C$60:$K$60), FALSE), "N/A")</f>
        <v>N/A</v>
      </c>
      <c r="S513" s="344" t="str">
        <f t="shared" si="202"/>
        <v>N/A</v>
      </c>
      <c r="T513" s="366">
        <f t="shared" si="191"/>
        <v>0</v>
      </c>
      <c r="U513" s="360" t="str">
        <f>IFERROR( VLOOKUP($D513, 'AM23.Param'!$C$61:$Q$114, COLUMNS('AM23.Param'!$C$60:$L$60), FALSE), "N/A")</f>
        <v>N/A</v>
      </c>
      <c r="V513" s="344" t="str">
        <f t="shared" si="203"/>
        <v>N/A</v>
      </c>
      <c r="W513" s="361" t="str">
        <f t="shared" si="192"/>
        <v>N/A</v>
      </c>
      <c r="X513" s="356" t="str">
        <f>IFERROR( VLOOKUP($D513, 'AM23.Param'!$C$61:$Q$114, COLUMNS('AM23.Param'!$C$60:$M$60), FALSE), "N/A")</f>
        <v>N/A</v>
      </c>
      <c r="Y513" s="344" t="str">
        <f t="shared" si="204"/>
        <v>N/A</v>
      </c>
      <c r="Z513" s="366">
        <f t="shared" si="193"/>
        <v>0</v>
      </c>
      <c r="AA513" s="360" t="str">
        <f>IFERROR( VLOOKUP($D513, 'AM23.Param'!$C$61:$Q$114, COLUMNS('AM23.Param'!$C$60:$N$60), FALSE), "N/A")</f>
        <v>N/A</v>
      </c>
      <c r="AB513" s="344" t="str">
        <f t="shared" si="205"/>
        <v>N/A</v>
      </c>
      <c r="AC513" s="366" t="str">
        <f t="shared" si="194"/>
        <v>N/A</v>
      </c>
      <c r="AD513" s="360" t="str">
        <f>IFERROR( VLOOKUP($D513, 'AM23.Param'!$C$61:$Q$114, COLUMNS('AM23.Param'!$C$60:$O$60), FALSE), "N/A")</f>
        <v>N/A</v>
      </c>
      <c r="AE513" s="344" t="str">
        <f t="shared" si="206"/>
        <v>N/A</v>
      </c>
      <c r="AF513" s="361" t="str">
        <f t="shared" si="195"/>
        <v>N/A</v>
      </c>
      <c r="AG513" s="356" t="str">
        <f>IFERROR( VLOOKUP($D513, 'AM23.Param'!$C$61:$Q$114, COLUMNS('AM23.Param'!$C$60:$P$60), FALSE), "N/A")</f>
        <v>N/A</v>
      </c>
      <c r="AH513" s="344" t="str">
        <f t="shared" si="207"/>
        <v>N/A</v>
      </c>
      <c r="AI513" s="361" t="str">
        <f t="shared" si="196"/>
        <v>N/A</v>
      </c>
    </row>
    <row r="514" spans="1:35" x14ac:dyDescent="0.2">
      <c r="A514" s="241">
        <f t="shared" si="197"/>
        <v>437</v>
      </c>
      <c r="B514" s="345">
        <f>'AM23.Entity Input'!D454</f>
        <v>0</v>
      </c>
      <c r="C514" s="343">
        <f>'AM23.Entity Input'!F454</f>
        <v>0</v>
      </c>
      <c r="D514" s="343">
        <f>'AM23.Entity Input'!G454</f>
        <v>0</v>
      </c>
      <c r="E514" s="343">
        <f>'AM23.Entity Input'!P454</f>
        <v>0</v>
      </c>
      <c r="F514" s="343">
        <f>'AM23.Entity Input'!AD454</f>
        <v>0</v>
      </c>
      <c r="G514" s="343">
        <f>'AM23.Entity Input'!AN454</f>
        <v>0</v>
      </c>
      <c r="H514" s="353" t="str">
        <f>IFERROR( VLOOKUP($D514, 'AM23.Param'!$C$61:$Q$114, COLUMNS('AM23.Param'!$C$60:$G$60), FALSE), "N/A")</f>
        <v>N/A</v>
      </c>
      <c r="I514" s="360" t="str">
        <f>IFERROR( VLOOKUP($D514, 'AM23.Param'!$C$61:$Q$114, COLUMNS('AM23.Param'!$C$60:$H$60), FALSE), "N/A")</f>
        <v>N/A</v>
      </c>
      <c r="J514" s="344" t="str">
        <f t="shared" si="198"/>
        <v>N/A</v>
      </c>
      <c r="K514" s="361" t="str">
        <f t="shared" si="199"/>
        <v>N/A</v>
      </c>
      <c r="L514" s="356" t="str">
        <f>IFERROR( VLOOKUP($D514, 'AM23.Param'!$C$61:$Q$114, COLUMNS('AM23.Param'!$C$60:$I$60), FALSE), "N/A")</f>
        <v>N/A</v>
      </c>
      <c r="M514" s="344" t="str">
        <f t="shared" si="200"/>
        <v>N/A</v>
      </c>
      <c r="N514" s="366" t="str">
        <f t="shared" si="189"/>
        <v>N/A</v>
      </c>
      <c r="O514" s="360" t="str">
        <f>IFERROR( VLOOKUP($D514, 'AM23.Param'!$C$61:$Q$114, COLUMNS('AM23.Param'!$C$60:$J$60), FALSE), "N/A")</f>
        <v>N/A</v>
      </c>
      <c r="P514" s="344" t="str">
        <f t="shared" si="201"/>
        <v>N/A</v>
      </c>
      <c r="Q514" s="361" t="str">
        <f t="shared" si="190"/>
        <v>N/A</v>
      </c>
      <c r="R514" s="356" t="str">
        <f>IFERROR( VLOOKUP($D514, 'AM23.Param'!$C$61:$Q$114, COLUMNS('AM23.Param'!$C$60:$K$60), FALSE), "N/A")</f>
        <v>N/A</v>
      </c>
      <c r="S514" s="344" t="str">
        <f t="shared" si="202"/>
        <v>N/A</v>
      </c>
      <c r="T514" s="366">
        <f t="shared" si="191"/>
        <v>0</v>
      </c>
      <c r="U514" s="360" t="str">
        <f>IFERROR( VLOOKUP($D514, 'AM23.Param'!$C$61:$Q$114, COLUMNS('AM23.Param'!$C$60:$L$60), FALSE), "N/A")</f>
        <v>N/A</v>
      </c>
      <c r="V514" s="344" t="str">
        <f t="shared" si="203"/>
        <v>N/A</v>
      </c>
      <c r="W514" s="361" t="str">
        <f t="shared" si="192"/>
        <v>N/A</v>
      </c>
      <c r="X514" s="356" t="str">
        <f>IFERROR( VLOOKUP($D514, 'AM23.Param'!$C$61:$Q$114, COLUMNS('AM23.Param'!$C$60:$M$60), FALSE), "N/A")</f>
        <v>N/A</v>
      </c>
      <c r="Y514" s="344" t="str">
        <f t="shared" si="204"/>
        <v>N/A</v>
      </c>
      <c r="Z514" s="366">
        <f t="shared" si="193"/>
        <v>0</v>
      </c>
      <c r="AA514" s="360" t="str">
        <f>IFERROR( VLOOKUP($D514, 'AM23.Param'!$C$61:$Q$114, COLUMNS('AM23.Param'!$C$60:$N$60), FALSE), "N/A")</f>
        <v>N/A</v>
      </c>
      <c r="AB514" s="344" t="str">
        <f t="shared" si="205"/>
        <v>N/A</v>
      </c>
      <c r="AC514" s="366" t="str">
        <f t="shared" si="194"/>
        <v>N/A</v>
      </c>
      <c r="AD514" s="360" t="str">
        <f>IFERROR( VLOOKUP($D514, 'AM23.Param'!$C$61:$Q$114, COLUMNS('AM23.Param'!$C$60:$O$60), FALSE), "N/A")</f>
        <v>N/A</v>
      </c>
      <c r="AE514" s="344" t="str">
        <f t="shared" si="206"/>
        <v>N/A</v>
      </c>
      <c r="AF514" s="361" t="str">
        <f t="shared" si="195"/>
        <v>N/A</v>
      </c>
      <c r="AG514" s="356" t="str">
        <f>IFERROR( VLOOKUP($D514, 'AM23.Param'!$C$61:$Q$114, COLUMNS('AM23.Param'!$C$60:$P$60), FALSE), "N/A")</f>
        <v>N/A</v>
      </c>
      <c r="AH514" s="344" t="str">
        <f t="shared" si="207"/>
        <v>N/A</v>
      </c>
      <c r="AI514" s="361" t="str">
        <f t="shared" si="196"/>
        <v>N/A</v>
      </c>
    </row>
    <row r="515" spans="1:35" x14ac:dyDescent="0.2">
      <c r="A515" s="241">
        <f t="shared" si="197"/>
        <v>438</v>
      </c>
      <c r="B515" s="345">
        <f>'AM23.Entity Input'!D455</f>
        <v>0</v>
      </c>
      <c r="C515" s="343">
        <f>'AM23.Entity Input'!F455</f>
        <v>0</v>
      </c>
      <c r="D515" s="343">
        <f>'AM23.Entity Input'!G455</f>
        <v>0</v>
      </c>
      <c r="E515" s="343">
        <f>'AM23.Entity Input'!P455</f>
        <v>0</v>
      </c>
      <c r="F515" s="343">
        <f>'AM23.Entity Input'!AD455</f>
        <v>0</v>
      </c>
      <c r="G515" s="343">
        <f>'AM23.Entity Input'!AN455</f>
        <v>0</v>
      </c>
      <c r="H515" s="353" t="str">
        <f>IFERROR( VLOOKUP($D515, 'AM23.Param'!$C$61:$Q$114, COLUMNS('AM23.Param'!$C$60:$G$60), FALSE), "N/A")</f>
        <v>N/A</v>
      </c>
      <c r="I515" s="360" t="str">
        <f>IFERROR( VLOOKUP($D515, 'AM23.Param'!$C$61:$Q$114, COLUMNS('AM23.Param'!$C$60:$H$60), FALSE), "N/A")</f>
        <v>N/A</v>
      </c>
      <c r="J515" s="344" t="str">
        <f t="shared" si="198"/>
        <v>N/A</v>
      </c>
      <c r="K515" s="361" t="str">
        <f t="shared" si="199"/>
        <v>N/A</v>
      </c>
      <c r="L515" s="356" t="str">
        <f>IFERROR( VLOOKUP($D515, 'AM23.Param'!$C$61:$Q$114, COLUMNS('AM23.Param'!$C$60:$I$60), FALSE), "N/A")</f>
        <v>N/A</v>
      </c>
      <c r="M515" s="344" t="str">
        <f t="shared" si="200"/>
        <v>N/A</v>
      </c>
      <c r="N515" s="366" t="str">
        <f t="shared" si="189"/>
        <v>N/A</v>
      </c>
      <c r="O515" s="360" t="str">
        <f>IFERROR( VLOOKUP($D515, 'AM23.Param'!$C$61:$Q$114, COLUMNS('AM23.Param'!$C$60:$J$60), FALSE), "N/A")</f>
        <v>N/A</v>
      </c>
      <c r="P515" s="344" t="str">
        <f t="shared" si="201"/>
        <v>N/A</v>
      </c>
      <c r="Q515" s="361" t="str">
        <f t="shared" si="190"/>
        <v>N/A</v>
      </c>
      <c r="R515" s="356" t="str">
        <f>IFERROR( VLOOKUP($D515, 'AM23.Param'!$C$61:$Q$114, COLUMNS('AM23.Param'!$C$60:$K$60), FALSE), "N/A")</f>
        <v>N/A</v>
      </c>
      <c r="S515" s="344" t="str">
        <f t="shared" si="202"/>
        <v>N/A</v>
      </c>
      <c r="T515" s="366">
        <f t="shared" si="191"/>
        <v>0</v>
      </c>
      <c r="U515" s="360" t="str">
        <f>IFERROR( VLOOKUP($D515, 'AM23.Param'!$C$61:$Q$114, COLUMNS('AM23.Param'!$C$60:$L$60), FALSE), "N/A")</f>
        <v>N/A</v>
      </c>
      <c r="V515" s="344" t="str">
        <f t="shared" si="203"/>
        <v>N/A</v>
      </c>
      <c r="W515" s="361" t="str">
        <f t="shared" si="192"/>
        <v>N/A</v>
      </c>
      <c r="X515" s="356" t="str">
        <f>IFERROR( VLOOKUP($D515, 'AM23.Param'!$C$61:$Q$114, COLUMNS('AM23.Param'!$C$60:$M$60), FALSE), "N/A")</f>
        <v>N/A</v>
      </c>
      <c r="Y515" s="344" t="str">
        <f t="shared" si="204"/>
        <v>N/A</v>
      </c>
      <c r="Z515" s="366">
        <f t="shared" si="193"/>
        <v>0</v>
      </c>
      <c r="AA515" s="360" t="str">
        <f>IFERROR( VLOOKUP($D515, 'AM23.Param'!$C$61:$Q$114, COLUMNS('AM23.Param'!$C$60:$N$60), FALSE), "N/A")</f>
        <v>N/A</v>
      </c>
      <c r="AB515" s="344" t="str">
        <f t="shared" si="205"/>
        <v>N/A</v>
      </c>
      <c r="AC515" s="366" t="str">
        <f t="shared" si="194"/>
        <v>N/A</v>
      </c>
      <c r="AD515" s="360" t="str">
        <f>IFERROR( VLOOKUP($D515, 'AM23.Param'!$C$61:$Q$114, COLUMNS('AM23.Param'!$C$60:$O$60), FALSE), "N/A")</f>
        <v>N/A</v>
      </c>
      <c r="AE515" s="344" t="str">
        <f t="shared" si="206"/>
        <v>N/A</v>
      </c>
      <c r="AF515" s="361" t="str">
        <f t="shared" si="195"/>
        <v>N/A</v>
      </c>
      <c r="AG515" s="356" t="str">
        <f>IFERROR( VLOOKUP($D515, 'AM23.Param'!$C$61:$Q$114, COLUMNS('AM23.Param'!$C$60:$P$60), FALSE), "N/A")</f>
        <v>N/A</v>
      </c>
      <c r="AH515" s="344" t="str">
        <f t="shared" si="207"/>
        <v>N/A</v>
      </c>
      <c r="AI515" s="361" t="str">
        <f t="shared" si="196"/>
        <v>N/A</v>
      </c>
    </row>
    <row r="516" spans="1:35" x14ac:dyDescent="0.2">
      <c r="A516" s="241">
        <f t="shared" si="197"/>
        <v>439</v>
      </c>
      <c r="B516" s="345">
        <f>'AM23.Entity Input'!D456</f>
        <v>0</v>
      </c>
      <c r="C516" s="343">
        <f>'AM23.Entity Input'!F456</f>
        <v>0</v>
      </c>
      <c r="D516" s="343">
        <f>'AM23.Entity Input'!G456</f>
        <v>0</v>
      </c>
      <c r="E516" s="343">
        <f>'AM23.Entity Input'!P456</f>
        <v>0</v>
      </c>
      <c r="F516" s="343">
        <f>'AM23.Entity Input'!AD456</f>
        <v>0</v>
      </c>
      <c r="G516" s="343">
        <f>'AM23.Entity Input'!AN456</f>
        <v>0</v>
      </c>
      <c r="H516" s="353" t="str">
        <f>IFERROR( VLOOKUP($D516, 'AM23.Param'!$C$61:$Q$114, COLUMNS('AM23.Param'!$C$60:$G$60), FALSE), "N/A")</f>
        <v>N/A</v>
      </c>
      <c r="I516" s="360" t="str">
        <f>IFERROR( VLOOKUP($D516, 'AM23.Param'!$C$61:$Q$114, COLUMNS('AM23.Param'!$C$60:$H$60), FALSE), "N/A")</f>
        <v>N/A</v>
      </c>
      <c r="J516" s="344" t="str">
        <f t="shared" si="198"/>
        <v>N/A</v>
      </c>
      <c r="K516" s="361" t="str">
        <f t="shared" si="199"/>
        <v>N/A</v>
      </c>
      <c r="L516" s="356" t="str">
        <f>IFERROR( VLOOKUP($D516, 'AM23.Param'!$C$61:$Q$114, COLUMNS('AM23.Param'!$C$60:$I$60), FALSE), "N/A")</f>
        <v>N/A</v>
      </c>
      <c r="M516" s="344" t="str">
        <f t="shared" si="200"/>
        <v>N/A</v>
      </c>
      <c r="N516" s="366" t="str">
        <f t="shared" si="189"/>
        <v>N/A</v>
      </c>
      <c r="O516" s="360" t="str">
        <f>IFERROR( VLOOKUP($D516, 'AM23.Param'!$C$61:$Q$114, COLUMNS('AM23.Param'!$C$60:$J$60), FALSE), "N/A")</f>
        <v>N/A</v>
      </c>
      <c r="P516" s="344" t="str">
        <f t="shared" si="201"/>
        <v>N/A</v>
      </c>
      <c r="Q516" s="361" t="str">
        <f t="shared" si="190"/>
        <v>N/A</v>
      </c>
      <c r="R516" s="356" t="str">
        <f>IFERROR( VLOOKUP($D516, 'AM23.Param'!$C$61:$Q$114, COLUMNS('AM23.Param'!$C$60:$K$60), FALSE), "N/A")</f>
        <v>N/A</v>
      </c>
      <c r="S516" s="344" t="str">
        <f t="shared" si="202"/>
        <v>N/A</v>
      </c>
      <c r="T516" s="366">
        <f t="shared" si="191"/>
        <v>0</v>
      </c>
      <c r="U516" s="360" t="str">
        <f>IFERROR( VLOOKUP($D516, 'AM23.Param'!$C$61:$Q$114, COLUMNS('AM23.Param'!$C$60:$L$60), FALSE), "N/A")</f>
        <v>N/A</v>
      </c>
      <c r="V516" s="344" t="str">
        <f t="shared" si="203"/>
        <v>N/A</v>
      </c>
      <c r="W516" s="361" t="str">
        <f t="shared" si="192"/>
        <v>N/A</v>
      </c>
      <c r="X516" s="356" t="str">
        <f>IFERROR( VLOOKUP($D516, 'AM23.Param'!$C$61:$Q$114, COLUMNS('AM23.Param'!$C$60:$M$60), FALSE), "N/A")</f>
        <v>N/A</v>
      </c>
      <c r="Y516" s="344" t="str">
        <f t="shared" si="204"/>
        <v>N/A</v>
      </c>
      <c r="Z516" s="366">
        <f t="shared" si="193"/>
        <v>0</v>
      </c>
      <c r="AA516" s="360" t="str">
        <f>IFERROR( VLOOKUP($D516, 'AM23.Param'!$C$61:$Q$114, COLUMNS('AM23.Param'!$C$60:$N$60), FALSE), "N/A")</f>
        <v>N/A</v>
      </c>
      <c r="AB516" s="344" t="str">
        <f t="shared" si="205"/>
        <v>N/A</v>
      </c>
      <c r="AC516" s="366" t="str">
        <f t="shared" si="194"/>
        <v>N/A</v>
      </c>
      <c r="AD516" s="360" t="str">
        <f>IFERROR( VLOOKUP($D516, 'AM23.Param'!$C$61:$Q$114, COLUMNS('AM23.Param'!$C$60:$O$60), FALSE), "N/A")</f>
        <v>N/A</v>
      </c>
      <c r="AE516" s="344" t="str">
        <f t="shared" si="206"/>
        <v>N/A</v>
      </c>
      <c r="AF516" s="361" t="str">
        <f t="shared" si="195"/>
        <v>N/A</v>
      </c>
      <c r="AG516" s="356" t="str">
        <f>IFERROR( VLOOKUP($D516, 'AM23.Param'!$C$61:$Q$114, COLUMNS('AM23.Param'!$C$60:$P$60), FALSE), "N/A")</f>
        <v>N/A</v>
      </c>
      <c r="AH516" s="344" t="str">
        <f t="shared" si="207"/>
        <v>N/A</v>
      </c>
      <c r="AI516" s="361" t="str">
        <f t="shared" si="196"/>
        <v>N/A</v>
      </c>
    </row>
    <row r="517" spans="1:35" x14ac:dyDescent="0.2">
      <c r="A517" s="241">
        <f t="shared" si="197"/>
        <v>440</v>
      </c>
      <c r="B517" s="345">
        <f>'AM23.Entity Input'!D457</f>
        <v>0</v>
      </c>
      <c r="C517" s="343">
        <f>'AM23.Entity Input'!F457</f>
        <v>0</v>
      </c>
      <c r="D517" s="343">
        <f>'AM23.Entity Input'!G457</f>
        <v>0</v>
      </c>
      <c r="E517" s="343">
        <f>'AM23.Entity Input'!P457</f>
        <v>0</v>
      </c>
      <c r="F517" s="343">
        <f>'AM23.Entity Input'!AD457</f>
        <v>0</v>
      </c>
      <c r="G517" s="343">
        <f>'AM23.Entity Input'!AN457</f>
        <v>0</v>
      </c>
      <c r="H517" s="353" t="str">
        <f>IFERROR( VLOOKUP($D517, 'AM23.Param'!$C$61:$Q$114, COLUMNS('AM23.Param'!$C$60:$G$60), FALSE), "N/A")</f>
        <v>N/A</v>
      </c>
      <c r="I517" s="360" t="str">
        <f>IFERROR( VLOOKUP($D517, 'AM23.Param'!$C$61:$Q$114, COLUMNS('AM23.Param'!$C$60:$H$60), FALSE), "N/A")</f>
        <v>N/A</v>
      </c>
      <c r="J517" s="344" t="str">
        <f t="shared" si="198"/>
        <v>N/A</v>
      </c>
      <c r="K517" s="361" t="str">
        <f t="shared" si="199"/>
        <v>N/A</v>
      </c>
      <c r="L517" s="356" t="str">
        <f>IFERROR( VLOOKUP($D517, 'AM23.Param'!$C$61:$Q$114, COLUMNS('AM23.Param'!$C$60:$I$60), FALSE), "N/A")</f>
        <v>N/A</v>
      </c>
      <c r="M517" s="344" t="str">
        <f t="shared" si="200"/>
        <v>N/A</v>
      </c>
      <c r="N517" s="366" t="str">
        <f t="shared" si="189"/>
        <v>N/A</v>
      </c>
      <c r="O517" s="360" t="str">
        <f>IFERROR( VLOOKUP($D517, 'AM23.Param'!$C$61:$Q$114, COLUMNS('AM23.Param'!$C$60:$J$60), FALSE), "N/A")</f>
        <v>N/A</v>
      </c>
      <c r="P517" s="344" t="str">
        <f t="shared" si="201"/>
        <v>N/A</v>
      </c>
      <c r="Q517" s="361" t="str">
        <f t="shared" si="190"/>
        <v>N/A</v>
      </c>
      <c r="R517" s="356" t="str">
        <f>IFERROR( VLOOKUP($D517, 'AM23.Param'!$C$61:$Q$114, COLUMNS('AM23.Param'!$C$60:$K$60), FALSE), "N/A")</f>
        <v>N/A</v>
      </c>
      <c r="S517" s="344" t="str">
        <f t="shared" si="202"/>
        <v>N/A</v>
      </c>
      <c r="T517" s="366">
        <f t="shared" si="191"/>
        <v>0</v>
      </c>
      <c r="U517" s="360" t="str">
        <f>IFERROR( VLOOKUP($D517, 'AM23.Param'!$C$61:$Q$114, COLUMNS('AM23.Param'!$C$60:$L$60), FALSE), "N/A")</f>
        <v>N/A</v>
      </c>
      <c r="V517" s="344" t="str">
        <f t="shared" si="203"/>
        <v>N/A</v>
      </c>
      <c r="W517" s="361" t="str">
        <f t="shared" si="192"/>
        <v>N/A</v>
      </c>
      <c r="X517" s="356" t="str">
        <f>IFERROR( VLOOKUP($D517, 'AM23.Param'!$C$61:$Q$114, COLUMNS('AM23.Param'!$C$60:$M$60), FALSE), "N/A")</f>
        <v>N/A</v>
      </c>
      <c r="Y517" s="344" t="str">
        <f t="shared" si="204"/>
        <v>N/A</v>
      </c>
      <c r="Z517" s="366">
        <f t="shared" si="193"/>
        <v>0</v>
      </c>
      <c r="AA517" s="360" t="str">
        <f>IFERROR( VLOOKUP($D517, 'AM23.Param'!$C$61:$Q$114, COLUMNS('AM23.Param'!$C$60:$N$60), FALSE), "N/A")</f>
        <v>N/A</v>
      </c>
      <c r="AB517" s="344" t="str">
        <f t="shared" si="205"/>
        <v>N/A</v>
      </c>
      <c r="AC517" s="366" t="str">
        <f t="shared" si="194"/>
        <v>N/A</v>
      </c>
      <c r="AD517" s="360" t="str">
        <f>IFERROR( VLOOKUP($D517, 'AM23.Param'!$C$61:$Q$114, COLUMNS('AM23.Param'!$C$60:$O$60), FALSE), "N/A")</f>
        <v>N/A</v>
      </c>
      <c r="AE517" s="344" t="str">
        <f t="shared" si="206"/>
        <v>N/A</v>
      </c>
      <c r="AF517" s="361" t="str">
        <f t="shared" si="195"/>
        <v>N/A</v>
      </c>
      <c r="AG517" s="356" t="str">
        <f>IFERROR( VLOOKUP($D517, 'AM23.Param'!$C$61:$Q$114, COLUMNS('AM23.Param'!$C$60:$P$60), FALSE), "N/A")</f>
        <v>N/A</v>
      </c>
      <c r="AH517" s="344" t="str">
        <f t="shared" si="207"/>
        <v>N/A</v>
      </c>
      <c r="AI517" s="361" t="str">
        <f t="shared" si="196"/>
        <v>N/A</v>
      </c>
    </row>
    <row r="518" spans="1:35" x14ac:dyDescent="0.2">
      <c r="A518" s="241">
        <f t="shared" si="197"/>
        <v>441</v>
      </c>
      <c r="B518" s="345">
        <f>'AM23.Entity Input'!D458</f>
        <v>0</v>
      </c>
      <c r="C518" s="343">
        <f>'AM23.Entity Input'!F458</f>
        <v>0</v>
      </c>
      <c r="D518" s="343">
        <f>'AM23.Entity Input'!G458</f>
        <v>0</v>
      </c>
      <c r="E518" s="343">
        <f>'AM23.Entity Input'!P458</f>
        <v>0</v>
      </c>
      <c r="F518" s="343">
        <f>'AM23.Entity Input'!AD458</f>
        <v>0</v>
      </c>
      <c r="G518" s="343">
        <f>'AM23.Entity Input'!AN458</f>
        <v>0</v>
      </c>
      <c r="H518" s="353" t="str">
        <f>IFERROR( VLOOKUP($D518, 'AM23.Param'!$C$61:$Q$114, COLUMNS('AM23.Param'!$C$60:$G$60), FALSE), "N/A")</f>
        <v>N/A</v>
      </c>
      <c r="I518" s="360" t="str">
        <f>IFERROR( VLOOKUP($D518, 'AM23.Param'!$C$61:$Q$114, COLUMNS('AM23.Param'!$C$60:$H$60), FALSE), "N/A")</f>
        <v>N/A</v>
      </c>
      <c r="J518" s="344" t="str">
        <f t="shared" si="198"/>
        <v>N/A</v>
      </c>
      <c r="K518" s="361" t="str">
        <f t="shared" si="199"/>
        <v>N/A</v>
      </c>
      <c r="L518" s="356" t="str">
        <f>IFERROR( VLOOKUP($D518, 'AM23.Param'!$C$61:$Q$114, COLUMNS('AM23.Param'!$C$60:$I$60), FALSE), "N/A")</f>
        <v>N/A</v>
      </c>
      <c r="M518" s="344" t="str">
        <f t="shared" si="200"/>
        <v>N/A</v>
      </c>
      <c r="N518" s="366" t="str">
        <f t="shared" si="189"/>
        <v>N/A</v>
      </c>
      <c r="O518" s="360" t="str">
        <f>IFERROR( VLOOKUP($D518, 'AM23.Param'!$C$61:$Q$114, COLUMNS('AM23.Param'!$C$60:$J$60), FALSE), "N/A")</f>
        <v>N/A</v>
      </c>
      <c r="P518" s="344" t="str">
        <f t="shared" si="201"/>
        <v>N/A</v>
      </c>
      <c r="Q518" s="361" t="str">
        <f t="shared" si="190"/>
        <v>N/A</v>
      </c>
      <c r="R518" s="356" t="str">
        <f>IFERROR( VLOOKUP($D518, 'AM23.Param'!$C$61:$Q$114, COLUMNS('AM23.Param'!$C$60:$K$60), FALSE), "N/A")</f>
        <v>N/A</v>
      </c>
      <c r="S518" s="344" t="str">
        <f t="shared" si="202"/>
        <v>N/A</v>
      </c>
      <c r="T518" s="366">
        <f t="shared" si="191"/>
        <v>0</v>
      </c>
      <c r="U518" s="360" t="str">
        <f>IFERROR( VLOOKUP($D518, 'AM23.Param'!$C$61:$Q$114, COLUMNS('AM23.Param'!$C$60:$L$60), FALSE), "N/A")</f>
        <v>N/A</v>
      </c>
      <c r="V518" s="344" t="str">
        <f t="shared" si="203"/>
        <v>N/A</v>
      </c>
      <c r="W518" s="361" t="str">
        <f t="shared" si="192"/>
        <v>N/A</v>
      </c>
      <c r="X518" s="356" t="str">
        <f>IFERROR( VLOOKUP($D518, 'AM23.Param'!$C$61:$Q$114, COLUMNS('AM23.Param'!$C$60:$M$60), FALSE), "N/A")</f>
        <v>N/A</v>
      </c>
      <c r="Y518" s="344" t="str">
        <f t="shared" si="204"/>
        <v>N/A</v>
      </c>
      <c r="Z518" s="366">
        <f t="shared" si="193"/>
        <v>0</v>
      </c>
      <c r="AA518" s="360" t="str">
        <f>IFERROR( VLOOKUP($D518, 'AM23.Param'!$C$61:$Q$114, COLUMNS('AM23.Param'!$C$60:$N$60), FALSE), "N/A")</f>
        <v>N/A</v>
      </c>
      <c r="AB518" s="344" t="str">
        <f t="shared" si="205"/>
        <v>N/A</v>
      </c>
      <c r="AC518" s="366" t="str">
        <f t="shared" si="194"/>
        <v>N/A</v>
      </c>
      <c r="AD518" s="360" t="str">
        <f>IFERROR( VLOOKUP($D518, 'AM23.Param'!$C$61:$Q$114, COLUMNS('AM23.Param'!$C$60:$O$60), FALSE), "N/A")</f>
        <v>N/A</v>
      </c>
      <c r="AE518" s="344" t="str">
        <f t="shared" si="206"/>
        <v>N/A</v>
      </c>
      <c r="AF518" s="361" t="str">
        <f t="shared" si="195"/>
        <v>N/A</v>
      </c>
      <c r="AG518" s="356" t="str">
        <f>IFERROR( VLOOKUP($D518, 'AM23.Param'!$C$61:$Q$114, COLUMNS('AM23.Param'!$C$60:$P$60), FALSE), "N/A")</f>
        <v>N/A</v>
      </c>
      <c r="AH518" s="344" t="str">
        <f t="shared" si="207"/>
        <v>N/A</v>
      </c>
      <c r="AI518" s="361" t="str">
        <f t="shared" si="196"/>
        <v>N/A</v>
      </c>
    </row>
    <row r="519" spans="1:35" x14ac:dyDescent="0.2">
      <c r="A519" s="241">
        <f t="shared" si="197"/>
        <v>442</v>
      </c>
      <c r="B519" s="345">
        <f>'AM23.Entity Input'!D459</f>
        <v>0</v>
      </c>
      <c r="C519" s="343">
        <f>'AM23.Entity Input'!F459</f>
        <v>0</v>
      </c>
      <c r="D519" s="343">
        <f>'AM23.Entity Input'!G459</f>
        <v>0</v>
      </c>
      <c r="E519" s="343">
        <f>'AM23.Entity Input'!P459</f>
        <v>0</v>
      </c>
      <c r="F519" s="343">
        <f>'AM23.Entity Input'!AD459</f>
        <v>0</v>
      </c>
      <c r="G519" s="343">
        <f>'AM23.Entity Input'!AN459</f>
        <v>0</v>
      </c>
      <c r="H519" s="353" t="str">
        <f>IFERROR( VLOOKUP($D519, 'AM23.Param'!$C$61:$Q$114, COLUMNS('AM23.Param'!$C$60:$G$60), FALSE), "N/A")</f>
        <v>N/A</v>
      </c>
      <c r="I519" s="360" t="str">
        <f>IFERROR( VLOOKUP($D519, 'AM23.Param'!$C$61:$Q$114, COLUMNS('AM23.Param'!$C$60:$H$60), FALSE), "N/A")</f>
        <v>N/A</v>
      </c>
      <c r="J519" s="344" t="str">
        <f t="shared" si="198"/>
        <v>N/A</v>
      </c>
      <c r="K519" s="361" t="str">
        <f t="shared" si="199"/>
        <v>N/A</v>
      </c>
      <c r="L519" s="356" t="str">
        <f>IFERROR( VLOOKUP($D519, 'AM23.Param'!$C$61:$Q$114, COLUMNS('AM23.Param'!$C$60:$I$60), FALSE), "N/A")</f>
        <v>N/A</v>
      </c>
      <c r="M519" s="344" t="str">
        <f t="shared" si="200"/>
        <v>N/A</v>
      </c>
      <c r="N519" s="366" t="str">
        <f t="shared" si="189"/>
        <v>N/A</v>
      </c>
      <c r="O519" s="360" t="str">
        <f>IFERROR( VLOOKUP($D519, 'AM23.Param'!$C$61:$Q$114, COLUMNS('AM23.Param'!$C$60:$J$60), FALSE), "N/A")</f>
        <v>N/A</v>
      </c>
      <c r="P519" s="344" t="str">
        <f t="shared" si="201"/>
        <v>N/A</v>
      </c>
      <c r="Q519" s="361" t="str">
        <f t="shared" si="190"/>
        <v>N/A</v>
      </c>
      <c r="R519" s="356" t="str">
        <f>IFERROR( VLOOKUP($D519, 'AM23.Param'!$C$61:$Q$114, COLUMNS('AM23.Param'!$C$60:$K$60), FALSE), "N/A")</f>
        <v>N/A</v>
      </c>
      <c r="S519" s="344" t="str">
        <f t="shared" si="202"/>
        <v>N/A</v>
      </c>
      <c r="T519" s="366">
        <f t="shared" si="191"/>
        <v>0</v>
      </c>
      <c r="U519" s="360" t="str">
        <f>IFERROR( VLOOKUP($D519, 'AM23.Param'!$C$61:$Q$114, COLUMNS('AM23.Param'!$C$60:$L$60), FALSE), "N/A")</f>
        <v>N/A</v>
      </c>
      <c r="V519" s="344" t="str">
        <f t="shared" si="203"/>
        <v>N/A</v>
      </c>
      <c r="W519" s="361" t="str">
        <f t="shared" si="192"/>
        <v>N/A</v>
      </c>
      <c r="X519" s="356" t="str">
        <f>IFERROR( VLOOKUP($D519, 'AM23.Param'!$C$61:$Q$114, COLUMNS('AM23.Param'!$C$60:$M$60), FALSE), "N/A")</f>
        <v>N/A</v>
      </c>
      <c r="Y519" s="344" t="str">
        <f t="shared" si="204"/>
        <v>N/A</v>
      </c>
      <c r="Z519" s="366">
        <f t="shared" si="193"/>
        <v>0</v>
      </c>
      <c r="AA519" s="360" t="str">
        <f>IFERROR( VLOOKUP($D519, 'AM23.Param'!$C$61:$Q$114, COLUMNS('AM23.Param'!$C$60:$N$60), FALSE), "N/A")</f>
        <v>N/A</v>
      </c>
      <c r="AB519" s="344" t="str">
        <f t="shared" si="205"/>
        <v>N/A</v>
      </c>
      <c r="AC519" s="366" t="str">
        <f t="shared" si="194"/>
        <v>N/A</v>
      </c>
      <c r="AD519" s="360" t="str">
        <f>IFERROR( VLOOKUP($D519, 'AM23.Param'!$C$61:$Q$114, COLUMNS('AM23.Param'!$C$60:$O$60), FALSE), "N/A")</f>
        <v>N/A</v>
      </c>
      <c r="AE519" s="344" t="str">
        <f t="shared" si="206"/>
        <v>N/A</v>
      </c>
      <c r="AF519" s="361" t="str">
        <f t="shared" si="195"/>
        <v>N/A</v>
      </c>
      <c r="AG519" s="356" t="str">
        <f>IFERROR( VLOOKUP($D519, 'AM23.Param'!$C$61:$Q$114, COLUMNS('AM23.Param'!$C$60:$P$60), FALSE), "N/A")</f>
        <v>N/A</v>
      </c>
      <c r="AH519" s="344" t="str">
        <f t="shared" si="207"/>
        <v>N/A</v>
      </c>
      <c r="AI519" s="361" t="str">
        <f t="shared" si="196"/>
        <v>N/A</v>
      </c>
    </row>
    <row r="520" spans="1:35" x14ac:dyDescent="0.2">
      <c r="A520" s="241">
        <f t="shared" si="197"/>
        <v>443</v>
      </c>
      <c r="B520" s="345">
        <f>'AM23.Entity Input'!D460</f>
        <v>0</v>
      </c>
      <c r="C520" s="343">
        <f>'AM23.Entity Input'!F460</f>
        <v>0</v>
      </c>
      <c r="D520" s="343">
        <f>'AM23.Entity Input'!G460</f>
        <v>0</v>
      </c>
      <c r="E520" s="343">
        <f>'AM23.Entity Input'!P460</f>
        <v>0</v>
      </c>
      <c r="F520" s="343">
        <f>'AM23.Entity Input'!AD460</f>
        <v>0</v>
      </c>
      <c r="G520" s="343">
        <f>'AM23.Entity Input'!AN460</f>
        <v>0</v>
      </c>
      <c r="H520" s="353" t="str">
        <f>IFERROR( VLOOKUP($D520, 'AM23.Param'!$C$61:$Q$114, COLUMNS('AM23.Param'!$C$60:$G$60), FALSE), "N/A")</f>
        <v>N/A</v>
      </c>
      <c r="I520" s="360" t="str">
        <f>IFERROR( VLOOKUP($D520, 'AM23.Param'!$C$61:$Q$114, COLUMNS('AM23.Param'!$C$60:$H$60), FALSE), "N/A")</f>
        <v>N/A</v>
      </c>
      <c r="J520" s="344" t="str">
        <f t="shared" si="198"/>
        <v>N/A</v>
      </c>
      <c r="K520" s="361" t="str">
        <f t="shared" si="199"/>
        <v>N/A</v>
      </c>
      <c r="L520" s="356" t="str">
        <f>IFERROR( VLOOKUP($D520, 'AM23.Param'!$C$61:$Q$114, COLUMNS('AM23.Param'!$C$60:$I$60), FALSE), "N/A")</f>
        <v>N/A</v>
      </c>
      <c r="M520" s="344" t="str">
        <f t="shared" si="200"/>
        <v>N/A</v>
      </c>
      <c r="N520" s="366" t="str">
        <f t="shared" si="189"/>
        <v>N/A</v>
      </c>
      <c r="O520" s="360" t="str">
        <f>IFERROR( VLOOKUP($D520, 'AM23.Param'!$C$61:$Q$114, COLUMNS('AM23.Param'!$C$60:$J$60), FALSE), "N/A")</f>
        <v>N/A</v>
      </c>
      <c r="P520" s="344" t="str">
        <f t="shared" si="201"/>
        <v>N/A</v>
      </c>
      <c r="Q520" s="361" t="str">
        <f t="shared" si="190"/>
        <v>N/A</v>
      </c>
      <c r="R520" s="356" t="str">
        <f>IFERROR( VLOOKUP($D520, 'AM23.Param'!$C$61:$Q$114, COLUMNS('AM23.Param'!$C$60:$K$60), FALSE), "N/A")</f>
        <v>N/A</v>
      </c>
      <c r="S520" s="344" t="str">
        <f t="shared" si="202"/>
        <v>N/A</v>
      </c>
      <c r="T520" s="366">
        <f t="shared" si="191"/>
        <v>0</v>
      </c>
      <c r="U520" s="360" t="str">
        <f>IFERROR( VLOOKUP($D520, 'AM23.Param'!$C$61:$Q$114, COLUMNS('AM23.Param'!$C$60:$L$60), FALSE), "N/A")</f>
        <v>N/A</v>
      </c>
      <c r="V520" s="344" t="str">
        <f t="shared" si="203"/>
        <v>N/A</v>
      </c>
      <c r="W520" s="361" t="str">
        <f t="shared" si="192"/>
        <v>N/A</v>
      </c>
      <c r="X520" s="356" t="str">
        <f>IFERROR( VLOOKUP($D520, 'AM23.Param'!$C$61:$Q$114, COLUMNS('AM23.Param'!$C$60:$M$60), FALSE), "N/A")</f>
        <v>N/A</v>
      </c>
      <c r="Y520" s="344" t="str">
        <f t="shared" si="204"/>
        <v>N/A</v>
      </c>
      <c r="Z520" s="366">
        <f t="shared" si="193"/>
        <v>0</v>
      </c>
      <c r="AA520" s="360" t="str">
        <f>IFERROR( VLOOKUP($D520, 'AM23.Param'!$C$61:$Q$114, COLUMNS('AM23.Param'!$C$60:$N$60), FALSE), "N/A")</f>
        <v>N/A</v>
      </c>
      <c r="AB520" s="344" t="str">
        <f t="shared" si="205"/>
        <v>N/A</v>
      </c>
      <c r="AC520" s="366" t="str">
        <f t="shared" si="194"/>
        <v>N/A</v>
      </c>
      <c r="AD520" s="360" t="str">
        <f>IFERROR( VLOOKUP($D520, 'AM23.Param'!$C$61:$Q$114, COLUMNS('AM23.Param'!$C$60:$O$60), FALSE), "N/A")</f>
        <v>N/A</v>
      </c>
      <c r="AE520" s="344" t="str">
        <f t="shared" si="206"/>
        <v>N/A</v>
      </c>
      <c r="AF520" s="361" t="str">
        <f t="shared" si="195"/>
        <v>N/A</v>
      </c>
      <c r="AG520" s="356" t="str">
        <f>IFERROR( VLOOKUP($D520, 'AM23.Param'!$C$61:$Q$114, COLUMNS('AM23.Param'!$C$60:$P$60), FALSE), "N/A")</f>
        <v>N/A</v>
      </c>
      <c r="AH520" s="344" t="str">
        <f t="shared" si="207"/>
        <v>N/A</v>
      </c>
      <c r="AI520" s="361" t="str">
        <f t="shared" si="196"/>
        <v>N/A</v>
      </c>
    </row>
    <row r="521" spans="1:35" x14ac:dyDescent="0.2">
      <c r="A521" s="241">
        <f t="shared" si="197"/>
        <v>444</v>
      </c>
      <c r="B521" s="345">
        <f>'AM23.Entity Input'!D461</f>
        <v>0</v>
      </c>
      <c r="C521" s="343">
        <f>'AM23.Entity Input'!F461</f>
        <v>0</v>
      </c>
      <c r="D521" s="343">
        <f>'AM23.Entity Input'!G461</f>
        <v>0</v>
      </c>
      <c r="E521" s="343">
        <f>'AM23.Entity Input'!P461</f>
        <v>0</v>
      </c>
      <c r="F521" s="343">
        <f>'AM23.Entity Input'!AD461</f>
        <v>0</v>
      </c>
      <c r="G521" s="343">
        <f>'AM23.Entity Input'!AN461</f>
        <v>0</v>
      </c>
      <c r="H521" s="353" t="str">
        <f>IFERROR( VLOOKUP($D521, 'AM23.Param'!$C$61:$Q$114, COLUMNS('AM23.Param'!$C$60:$G$60), FALSE), "N/A")</f>
        <v>N/A</v>
      </c>
      <c r="I521" s="360" t="str">
        <f>IFERROR( VLOOKUP($D521, 'AM23.Param'!$C$61:$Q$114, COLUMNS('AM23.Param'!$C$60:$H$60), FALSE), "N/A")</f>
        <v>N/A</v>
      </c>
      <c r="J521" s="344" t="str">
        <f t="shared" si="198"/>
        <v>N/A</v>
      </c>
      <c r="K521" s="361" t="str">
        <f t="shared" si="199"/>
        <v>N/A</v>
      </c>
      <c r="L521" s="356" t="str">
        <f>IFERROR( VLOOKUP($D521, 'AM23.Param'!$C$61:$Q$114, COLUMNS('AM23.Param'!$C$60:$I$60), FALSE), "N/A")</f>
        <v>N/A</v>
      </c>
      <c r="M521" s="344" t="str">
        <f t="shared" si="200"/>
        <v>N/A</v>
      </c>
      <c r="N521" s="366" t="str">
        <f t="shared" si="189"/>
        <v>N/A</v>
      </c>
      <c r="O521" s="360" t="str">
        <f>IFERROR( VLOOKUP($D521, 'AM23.Param'!$C$61:$Q$114, COLUMNS('AM23.Param'!$C$60:$J$60), FALSE), "N/A")</f>
        <v>N/A</v>
      </c>
      <c r="P521" s="344" t="str">
        <f t="shared" si="201"/>
        <v>N/A</v>
      </c>
      <c r="Q521" s="361" t="str">
        <f t="shared" si="190"/>
        <v>N/A</v>
      </c>
      <c r="R521" s="356" t="str">
        <f>IFERROR( VLOOKUP($D521, 'AM23.Param'!$C$61:$Q$114, COLUMNS('AM23.Param'!$C$60:$K$60), FALSE), "N/A")</f>
        <v>N/A</v>
      </c>
      <c r="S521" s="344" t="str">
        <f t="shared" si="202"/>
        <v>N/A</v>
      </c>
      <c r="T521" s="366">
        <f t="shared" si="191"/>
        <v>0</v>
      </c>
      <c r="U521" s="360" t="str">
        <f>IFERROR( VLOOKUP($D521, 'AM23.Param'!$C$61:$Q$114, COLUMNS('AM23.Param'!$C$60:$L$60), FALSE), "N/A")</f>
        <v>N/A</v>
      </c>
      <c r="V521" s="344" t="str">
        <f t="shared" si="203"/>
        <v>N/A</v>
      </c>
      <c r="W521" s="361" t="str">
        <f t="shared" si="192"/>
        <v>N/A</v>
      </c>
      <c r="X521" s="356" t="str">
        <f>IFERROR( VLOOKUP($D521, 'AM23.Param'!$C$61:$Q$114, COLUMNS('AM23.Param'!$C$60:$M$60), FALSE), "N/A")</f>
        <v>N/A</v>
      </c>
      <c r="Y521" s="344" t="str">
        <f t="shared" si="204"/>
        <v>N/A</v>
      </c>
      <c r="Z521" s="366">
        <f t="shared" si="193"/>
        <v>0</v>
      </c>
      <c r="AA521" s="360" t="str">
        <f>IFERROR( VLOOKUP($D521, 'AM23.Param'!$C$61:$Q$114, COLUMNS('AM23.Param'!$C$60:$N$60), FALSE), "N/A")</f>
        <v>N/A</v>
      </c>
      <c r="AB521" s="344" t="str">
        <f t="shared" si="205"/>
        <v>N/A</v>
      </c>
      <c r="AC521" s="366" t="str">
        <f t="shared" si="194"/>
        <v>N/A</v>
      </c>
      <c r="AD521" s="360" t="str">
        <f>IFERROR( VLOOKUP($D521, 'AM23.Param'!$C$61:$Q$114, COLUMNS('AM23.Param'!$C$60:$O$60), FALSE), "N/A")</f>
        <v>N/A</v>
      </c>
      <c r="AE521" s="344" t="str">
        <f t="shared" si="206"/>
        <v>N/A</v>
      </c>
      <c r="AF521" s="361" t="str">
        <f t="shared" si="195"/>
        <v>N/A</v>
      </c>
      <c r="AG521" s="356" t="str">
        <f>IFERROR( VLOOKUP($D521, 'AM23.Param'!$C$61:$Q$114, COLUMNS('AM23.Param'!$C$60:$P$60), FALSE), "N/A")</f>
        <v>N/A</v>
      </c>
      <c r="AH521" s="344" t="str">
        <f t="shared" si="207"/>
        <v>N/A</v>
      </c>
      <c r="AI521" s="361" t="str">
        <f t="shared" si="196"/>
        <v>N/A</v>
      </c>
    </row>
    <row r="522" spans="1:35" x14ac:dyDescent="0.2">
      <c r="A522" s="241">
        <f t="shared" si="197"/>
        <v>445</v>
      </c>
      <c r="B522" s="345">
        <f>'AM23.Entity Input'!D462</f>
        <v>0</v>
      </c>
      <c r="C522" s="343">
        <f>'AM23.Entity Input'!F462</f>
        <v>0</v>
      </c>
      <c r="D522" s="343">
        <f>'AM23.Entity Input'!G462</f>
        <v>0</v>
      </c>
      <c r="E522" s="343">
        <f>'AM23.Entity Input'!P462</f>
        <v>0</v>
      </c>
      <c r="F522" s="343">
        <f>'AM23.Entity Input'!AD462</f>
        <v>0</v>
      </c>
      <c r="G522" s="343">
        <f>'AM23.Entity Input'!AN462</f>
        <v>0</v>
      </c>
      <c r="H522" s="353" t="str">
        <f>IFERROR( VLOOKUP($D522, 'AM23.Param'!$C$61:$Q$114, COLUMNS('AM23.Param'!$C$60:$G$60), FALSE), "N/A")</f>
        <v>N/A</v>
      </c>
      <c r="I522" s="360" t="str">
        <f>IFERROR( VLOOKUP($D522, 'AM23.Param'!$C$61:$Q$114, COLUMNS('AM23.Param'!$C$60:$H$60), FALSE), "N/A")</f>
        <v>N/A</v>
      </c>
      <c r="J522" s="344" t="str">
        <f t="shared" si="198"/>
        <v>N/A</v>
      </c>
      <c r="K522" s="361" t="str">
        <f t="shared" si="199"/>
        <v>N/A</v>
      </c>
      <c r="L522" s="356" t="str">
        <f>IFERROR( VLOOKUP($D522, 'AM23.Param'!$C$61:$Q$114, COLUMNS('AM23.Param'!$C$60:$I$60), FALSE), "N/A")</f>
        <v>N/A</v>
      </c>
      <c r="M522" s="344" t="str">
        <f t="shared" si="200"/>
        <v>N/A</v>
      </c>
      <c r="N522" s="366" t="str">
        <f t="shared" si="189"/>
        <v>N/A</v>
      </c>
      <c r="O522" s="360" t="str">
        <f>IFERROR( VLOOKUP($D522, 'AM23.Param'!$C$61:$Q$114, COLUMNS('AM23.Param'!$C$60:$J$60), FALSE), "N/A")</f>
        <v>N/A</v>
      </c>
      <c r="P522" s="344" t="str">
        <f t="shared" si="201"/>
        <v>N/A</v>
      </c>
      <c r="Q522" s="361" t="str">
        <f t="shared" si="190"/>
        <v>N/A</v>
      </c>
      <c r="R522" s="356" t="str">
        <f>IFERROR( VLOOKUP($D522, 'AM23.Param'!$C$61:$Q$114, COLUMNS('AM23.Param'!$C$60:$K$60), FALSE), "N/A")</f>
        <v>N/A</v>
      </c>
      <c r="S522" s="344" t="str">
        <f t="shared" si="202"/>
        <v>N/A</v>
      </c>
      <c r="T522" s="366">
        <f t="shared" si="191"/>
        <v>0</v>
      </c>
      <c r="U522" s="360" t="str">
        <f>IFERROR( VLOOKUP($D522, 'AM23.Param'!$C$61:$Q$114, COLUMNS('AM23.Param'!$C$60:$L$60), FALSE), "N/A")</f>
        <v>N/A</v>
      </c>
      <c r="V522" s="344" t="str">
        <f t="shared" si="203"/>
        <v>N/A</v>
      </c>
      <c r="W522" s="361" t="str">
        <f t="shared" si="192"/>
        <v>N/A</v>
      </c>
      <c r="X522" s="356" t="str">
        <f>IFERROR( VLOOKUP($D522, 'AM23.Param'!$C$61:$Q$114, COLUMNS('AM23.Param'!$C$60:$M$60), FALSE), "N/A")</f>
        <v>N/A</v>
      </c>
      <c r="Y522" s="344" t="str">
        <f t="shared" si="204"/>
        <v>N/A</v>
      </c>
      <c r="Z522" s="366">
        <f t="shared" si="193"/>
        <v>0</v>
      </c>
      <c r="AA522" s="360" t="str">
        <f>IFERROR( VLOOKUP($D522, 'AM23.Param'!$C$61:$Q$114, COLUMNS('AM23.Param'!$C$60:$N$60), FALSE), "N/A")</f>
        <v>N/A</v>
      </c>
      <c r="AB522" s="344" t="str">
        <f t="shared" si="205"/>
        <v>N/A</v>
      </c>
      <c r="AC522" s="366" t="str">
        <f t="shared" si="194"/>
        <v>N/A</v>
      </c>
      <c r="AD522" s="360" t="str">
        <f>IFERROR( VLOOKUP($D522, 'AM23.Param'!$C$61:$Q$114, COLUMNS('AM23.Param'!$C$60:$O$60), FALSE), "N/A")</f>
        <v>N/A</v>
      </c>
      <c r="AE522" s="344" t="str">
        <f t="shared" si="206"/>
        <v>N/A</v>
      </c>
      <c r="AF522" s="361" t="str">
        <f t="shared" si="195"/>
        <v>N/A</v>
      </c>
      <c r="AG522" s="356" t="str">
        <f>IFERROR( VLOOKUP($D522, 'AM23.Param'!$C$61:$Q$114, COLUMNS('AM23.Param'!$C$60:$P$60), FALSE), "N/A")</f>
        <v>N/A</v>
      </c>
      <c r="AH522" s="344" t="str">
        <f t="shared" si="207"/>
        <v>N/A</v>
      </c>
      <c r="AI522" s="361" t="str">
        <f t="shared" si="196"/>
        <v>N/A</v>
      </c>
    </row>
    <row r="523" spans="1:35" x14ac:dyDescent="0.2">
      <c r="A523" s="241">
        <f t="shared" si="197"/>
        <v>446</v>
      </c>
      <c r="B523" s="345">
        <f>'AM23.Entity Input'!D463</f>
        <v>0</v>
      </c>
      <c r="C523" s="343">
        <f>'AM23.Entity Input'!F463</f>
        <v>0</v>
      </c>
      <c r="D523" s="343">
        <f>'AM23.Entity Input'!G463</f>
        <v>0</v>
      </c>
      <c r="E523" s="343">
        <f>'AM23.Entity Input'!P463</f>
        <v>0</v>
      </c>
      <c r="F523" s="343">
        <f>'AM23.Entity Input'!AD463</f>
        <v>0</v>
      </c>
      <c r="G523" s="343">
        <f>'AM23.Entity Input'!AN463</f>
        <v>0</v>
      </c>
      <c r="H523" s="353" t="str">
        <f>IFERROR( VLOOKUP($D523, 'AM23.Param'!$C$61:$Q$114, COLUMNS('AM23.Param'!$C$60:$G$60), FALSE), "N/A")</f>
        <v>N/A</v>
      </c>
      <c r="I523" s="360" t="str">
        <f>IFERROR( VLOOKUP($D523, 'AM23.Param'!$C$61:$Q$114, COLUMNS('AM23.Param'!$C$60:$H$60), FALSE), "N/A")</f>
        <v>N/A</v>
      </c>
      <c r="J523" s="344" t="str">
        <f t="shared" si="198"/>
        <v>N/A</v>
      </c>
      <c r="K523" s="361" t="str">
        <f t="shared" si="199"/>
        <v>N/A</v>
      </c>
      <c r="L523" s="356" t="str">
        <f>IFERROR( VLOOKUP($D523, 'AM23.Param'!$C$61:$Q$114, COLUMNS('AM23.Param'!$C$60:$I$60), FALSE), "N/A")</f>
        <v>N/A</v>
      </c>
      <c r="M523" s="344" t="str">
        <f t="shared" si="200"/>
        <v>N/A</v>
      </c>
      <c r="N523" s="366" t="str">
        <f t="shared" si="189"/>
        <v>N/A</v>
      </c>
      <c r="O523" s="360" t="str">
        <f>IFERROR( VLOOKUP($D523, 'AM23.Param'!$C$61:$Q$114, COLUMNS('AM23.Param'!$C$60:$J$60), FALSE), "N/A")</f>
        <v>N/A</v>
      </c>
      <c r="P523" s="344" t="str">
        <f t="shared" si="201"/>
        <v>N/A</v>
      </c>
      <c r="Q523" s="361" t="str">
        <f t="shared" si="190"/>
        <v>N/A</v>
      </c>
      <c r="R523" s="356" t="str">
        <f>IFERROR( VLOOKUP($D523, 'AM23.Param'!$C$61:$Q$114, COLUMNS('AM23.Param'!$C$60:$K$60), FALSE), "N/A")</f>
        <v>N/A</v>
      </c>
      <c r="S523" s="344" t="str">
        <f t="shared" si="202"/>
        <v>N/A</v>
      </c>
      <c r="T523" s="366">
        <f t="shared" si="191"/>
        <v>0</v>
      </c>
      <c r="U523" s="360" t="str">
        <f>IFERROR( VLOOKUP($D523, 'AM23.Param'!$C$61:$Q$114, COLUMNS('AM23.Param'!$C$60:$L$60), FALSE), "N/A")</f>
        <v>N/A</v>
      </c>
      <c r="V523" s="344" t="str">
        <f t="shared" si="203"/>
        <v>N/A</v>
      </c>
      <c r="W523" s="361" t="str">
        <f t="shared" si="192"/>
        <v>N/A</v>
      </c>
      <c r="X523" s="356" t="str">
        <f>IFERROR( VLOOKUP($D523, 'AM23.Param'!$C$61:$Q$114, COLUMNS('AM23.Param'!$C$60:$M$60), FALSE), "N/A")</f>
        <v>N/A</v>
      </c>
      <c r="Y523" s="344" t="str">
        <f t="shared" si="204"/>
        <v>N/A</v>
      </c>
      <c r="Z523" s="366">
        <f t="shared" si="193"/>
        <v>0</v>
      </c>
      <c r="AA523" s="360" t="str">
        <f>IFERROR( VLOOKUP($D523, 'AM23.Param'!$C$61:$Q$114, COLUMNS('AM23.Param'!$C$60:$N$60), FALSE), "N/A")</f>
        <v>N/A</v>
      </c>
      <c r="AB523" s="344" t="str">
        <f t="shared" si="205"/>
        <v>N/A</v>
      </c>
      <c r="AC523" s="366" t="str">
        <f t="shared" si="194"/>
        <v>N/A</v>
      </c>
      <c r="AD523" s="360" t="str">
        <f>IFERROR( VLOOKUP($D523, 'AM23.Param'!$C$61:$Q$114, COLUMNS('AM23.Param'!$C$60:$O$60), FALSE), "N/A")</f>
        <v>N/A</v>
      </c>
      <c r="AE523" s="344" t="str">
        <f t="shared" si="206"/>
        <v>N/A</v>
      </c>
      <c r="AF523" s="361" t="str">
        <f t="shared" si="195"/>
        <v>N/A</v>
      </c>
      <c r="AG523" s="356" t="str">
        <f>IFERROR( VLOOKUP($D523, 'AM23.Param'!$C$61:$Q$114, COLUMNS('AM23.Param'!$C$60:$P$60), FALSE), "N/A")</f>
        <v>N/A</v>
      </c>
      <c r="AH523" s="344" t="str">
        <f t="shared" si="207"/>
        <v>N/A</v>
      </c>
      <c r="AI523" s="361" t="str">
        <f t="shared" si="196"/>
        <v>N/A</v>
      </c>
    </row>
    <row r="524" spans="1:35" x14ac:dyDescent="0.2">
      <c r="A524" s="241">
        <f t="shared" si="197"/>
        <v>447</v>
      </c>
      <c r="B524" s="345">
        <f>'AM23.Entity Input'!D464</f>
        <v>0</v>
      </c>
      <c r="C524" s="343">
        <f>'AM23.Entity Input'!F464</f>
        <v>0</v>
      </c>
      <c r="D524" s="343">
        <f>'AM23.Entity Input'!G464</f>
        <v>0</v>
      </c>
      <c r="E524" s="343">
        <f>'AM23.Entity Input'!P464</f>
        <v>0</v>
      </c>
      <c r="F524" s="343">
        <f>'AM23.Entity Input'!AD464</f>
        <v>0</v>
      </c>
      <c r="G524" s="343">
        <f>'AM23.Entity Input'!AN464</f>
        <v>0</v>
      </c>
      <c r="H524" s="353" t="str">
        <f>IFERROR( VLOOKUP($D524, 'AM23.Param'!$C$61:$Q$114, COLUMNS('AM23.Param'!$C$60:$G$60), FALSE), "N/A")</f>
        <v>N/A</v>
      </c>
      <c r="I524" s="360" t="str">
        <f>IFERROR( VLOOKUP($D524, 'AM23.Param'!$C$61:$Q$114, COLUMNS('AM23.Param'!$C$60:$H$60), FALSE), "N/A")</f>
        <v>N/A</v>
      </c>
      <c r="J524" s="344" t="str">
        <f t="shared" si="198"/>
        <v>N/A</v>
      </c>
      <c r="K524" s="361" t="str">
        <f t="shared" si="199"/>
        <v>N/A</v>
      </c>
      <c r="L524" s="356" t="str">
        <f>IFERROR( VLOOKUP($D524, 'AM23.Param'!$C$61:$Q$114, COLUMNS('AM23.Param'!$C$60:$I$60), FALSE), "N/A")</f>
        <v>N/A</v>
      </c>
      <c r="M524" s="344" t="str">
        <f t="shared" si="200"/>
        <v>N/A</v>
      </c>
      <c r="N524" s="366" t="str">
        <f t="shared" si="189"/>
        <v>N/A</v>
      </c>
      <c r="O524" s="360" t="str">
        <f>IFERROR( VLOOKUP($D524, 'AM23.Param'!$C$61:$Q$114, COLUMNS('AM23.Param'!$C$60:$J$60), FALSE), "N/A")</f>
        <v>N/A</v>
      </c>
      <c r="P524" s="344" t="str">
        <f t="shared" si="201"/>
        <v>N/A</v>
      </c>
      <c r="Q524" s="361" t="str">
        <f t="shared" si="190"/>
        <v>N/A</v>
      </c>
      <c r="R524" s="356" t="str">
        <f>IFERROR( VLOOKUP($D524, 'AM23.Param'!$C$61:$Q$114, COLUMNS('AM23.Param'!$C$60:$K$60), FALSE), "N/A")</f>
        <v>N/A</v>
      </c>
      <c r="S524" s="344" t="str">
        <f t="shared" si="202"/>
        <v>N/A</v>
      </c>
      <c r="T524" s="366">
        <f t="shared" si="191"/>
        <v>0</v>
      </c>
      <c r="U524" s="360" t="str">
        <f>IFERROR( VLOOKUP($D524, 'AM23.Param'!$C$61:$Q$114, COLUMNS('AM23.Param'!$C$60:$L$60), FALSE), "N/A")</f>
        <v>N/A</v>
      </c>
      <c r="V524" s="344" t="str">
        <f t="shared" si="203"/>
        <v>N/A</v>
      </c>
      <c r="W524" s="361" t="str">
        <f t="shared" si="192"/>
        <v>N/A</v>
      </c>
      <c r="X524" s="356" t="str">
        <f>IFERROR( VLOOKUP($D524, 'AM23.Param'!$C$61:$Q$114, COLUMNS('AM23.Param'!$C$60:$M$60), FALSE), "N/A")</f>
        <v>N/A</v>
      </c>
      <c r="Y524" s="344" t="str">
        <f t="shared" si="204"/>
        <v>N/A</v>
      </c>
      <c r="Z524" s="366">
        <f t="shared" si="193"/>
        <v>0</v>
      </c>
      <c r="AA524" s="360" t="str">
        <f>IFERROR( VLOOKUP($D524, 'AM23.Param'!$C$61:$Q$114, COLUMNS('AM23.Param'!$C$60:$N$60), FALSE), "N/A")</f>
        <v>N/A</v>
      </c>
      <c r="AB524" s="344" t="str">
        <f t="shared" si="205"/>
        <v>N/A</v>
      </c>
      <c r="AC524" s="366" t="str">
        <f t="shared" si="194"/>
        <v>N/A</v>
      </c>
      <c r="AD524" s="360" t="str">
        <f>IFERROR( VLOOKUP($D524, 'AM23.Param'!$C$61:$Q$114, COLUMNS('AM23.Param'!$C$60:$O$60), FALSE), "N/A")</f>
        <v>N/A</v>
      </c>
      <c r="AE524" s="344" t="str">
        <f t="shared" si="206"/>
        <v>N/A</v>
      </c>
      <c r="AF524" s="361" t="str">
        <f t="shared" si="195"/>
        <v>N/A</v>
      </c>
      <c r="AG524" s="356" t="str">
        <f>IFERROR( VLOOKUP($D524, 'AM23.Param'!$C$61:$Q$114, COLUMNS('AM23.Param'!$C$60:$P$60), FALSE), "N/A")</f>
        <v>N/A</v>
      </c>
      <c r="AH524" s="344" t="str">
        <f t="shared" si="207"/>
        <v>N/A</v>
      </c>
      <c r="AI524" s="361" t="str">
        <f t="shared" si="196"/>
        <v>N/A</v>
      </c>
    </row>
    <row r="525" spans="1:35" x14ac:dyDescent="0.2">
      <c r="A525" s="241">
        <f t="shared" si="197"/>
        <v>448</v>
      </c>
      <c r="B525" s="345">
        <f>'AM23.Entity Input'!D465</f>
        <v>0</v>
      </c>
      <c r="C525" s="343">
        <f>'AM23.Entity Input'!F465</f>
        <v>0</v>
      </c>
      <c r="D525" s="343">
        <f>'AM23.Entity Input'!G465</f>
        <v>0</v>
      </c>
      <c r="E525" s="343">
        <f>'AM23.Entity Input'!P465</f>
        <v>0</v>
      </c>
      <c r="F525" s="343">
        <f>'AM23.Entity Input'!AD465</f>
        <v>0</v>
      </c>
      <c r="G525" s="343">
        <f>'AM23.Entity Input'!AN465</f>
        <v>0</v>
      </c>
      <c r="H525" s="353" t="str">
        <f>IFERROR( VLOOKUP($D525, 'AM23.Param'!$C$61:$Q$114, COLUMNS('AM23.Param'!$C$60:$G$60), FALSE), "N/A")</f>
        <v>N/A</v>
      </c>
      <c r="I525" s="360" t="str">
        <f>IFERROR( VLOOKUP($D525, 'AM23.Param'!$C$61:$Q$114, COLUMNS('AM23.Param'!$C$60:$H$60), FALSE), "N/A")</f>
        <v>N/A</v>
      </c>
      <c r="J525" s="344" t="str">
        <f t="shared" si="198"/>
        <v>N/A</v>
      </c>
      <c r="K525" s="361" t="str">
        <f t="shared" si="199"/>
        <v>N/A</v>
      </c>
      <c r="L525" s="356" t="str">
        <f>IFERROR( VLOOKUP($D525, 'AM23.Param'!$C$61:$Q$114, COLUMNS('AM23.Param'!$C$60:$I$60), FALSE), "N/A")</f>
        <v>N/A</v>
      </c>
      <c r="M525" s="344" t="str">
        <f t="shared" si="200"/>
        <v>N/A</v>
      </c>
      <c r="N525" s="366" t="str">
        <f t="shared" si="189"/>
        <v>N/A</v>
      </c>
      <c r="O525" s="360" t="str">
        <f>IFERROR( VLOOKUP($D525, 'AM23.Param'!$C$61:$Q$114, COLUMNS('AM23.Param'!$C$60:$J$60), FALSE), "N/A")</f>
        <v>N/A</v>
      </c>
      <c r="P525" s="344" t="str">
        <f t="shared" si="201"/>
        <v>N/A</v>
      </c>
      <c r="Q525" s="361" t="str">
        <f t="shared" si="190"/>
        <v>N/A</v>
      </c>
      <c r="R525" s="356" t="str">
        <f>IFERROR( VLOOKUP($D525, 'AM23.Param'!$C$61:$Q$114, COLUMNS('AM23.Param'!$C$60:$K$60), FALSE), "N/A")</f>
        <v>N/A</v>
      </c>
      <c r="S525" s="344" t="str">
        <f t="shared" si="202"/>
        <v>N/A</v>
      </c>
      <c r="T525" s="366">
        <f t="shared" si="191"/>
        <v>0</v>
      </c>
      <c r="U525" s="360" t="str">
        <f>IFERROR( VLOOKUP($D525, 'AM23.Param'!$C$61:$Q$114, COLUMNS('AM23.Param'!$C$60:$L$60), FALSE), "N/A")</f>
        <v>N/A</v>
      </c>
      <c r="V525" s="344" t="str">
        <f t="shared" si="203"/>
        <v>N/A</v>
      </c>
      <c r="W525" s="361" t="str">
        <f t="shared" si="192"/>
        <v>N/A</v>
      </c>
      <c r="X525" s="356" t="str">
        <f>IFERROR( VLOOKUP($D525, 'AM23.Param'!$C$61:$Q$114, COLUMNS('AM23.Param'!$C$60:$M$60), FALSE), "N/A")</f>
        <v>N/A</v>
      </c>
      <c r="Y525" s="344" t="str">
        <f t="shared" si="204"/>
        <v>N/A</v>
      </c>
      <c r="Z525" s="366">
        <f t="shared" si="193"/>
        <v>0</v>
      </c>
      <c r="AA525" s="360" t="str">
        <f>IFERROR( VLOOKUP($D525, 'AM23.Param'!$C$61:$Q$114, COLUMNS('AM23.Param'!$C$60:$N$60), FALSE), "N/A")</f>
        <v>N/A</v>
      </c>
      <c r="AB525" s="344" t="str">
        <f t="shared" si="205"/>
        <v>N/A</v>
      </c>
      <c r="AC525" s="366" t="str">
        <f t="shared" si="194"/>
        <v>N/A</v>
      </c>
      <c r="AD525" s="360" t="str">
        <f>IFERROR( VLOOKUP($D525, 'AM23.Param'!$C$61:$Q$114, COLUMNS('AM23.Param'!$C$60:$O$60), FALSE), "N/A")</f>
        <v>N/A</v>
      </c>
      <c r="AE525" s="344" t="str">
        <f t="shared" si="206"/>
        <v>N/A</v>
      </c>
      <c r="AF525" s="361" t="str">
        <f t="shared" si="195"/>
        <v>N/A</v>
      </c>
      <c r="AG525" s="356" t="str">
        <f>IFERROR( VLOOKUP($D525, 'AM23.Param'!$C$61:$Q$114, COLUMNS('AM23.Param'!$C$60:$P$60), FALSE), "N/A")</f>
        <v>N/A</v>
      </c>
      <c r="AH525" s="344" t="str">
        <f t="shared" si="207"/>
        <v>N/A</v>
      </c>
      <c r="AI525" s="361" t="str">
        <f t="shared" si="196"/>
        <v>N/A</v>
      </c>
    </row>
    <row r="526" spans="1:35" x14ac:dyDescent="0.2">
      <c r="A526" s="241">
        <f t="shared" si="197"/>
        <v>449</v>
      </c>
      <c r="B526" s="345">
        <f>'AM23.Entity Input'!D466</f>
        <v>0</v>
      </c>
      <c r="C526" s="343">
        <f>'AM23.Entity Input'!F466</f>
        <v>0</v>
      </c>
      <c r="D526" s="343">
        <f>'AM23.Entity Input'!G466</f>
        <v>0</v>
      </c>
      <c r="E526" s="343">
        <f>'AM23.Entity Input'!P466</f>
        <v>0</v>
      </c>
      <c r="F526" s="343">
        <f>'AM23.Entity Input'!AD466</f>
        <v>0</v>
      </c>
      <c r="G526" s="343">
        <f>'AM23.Entity Input'!AN466</f>
        <v>0</v>
      </c>
      <c r="H526" s="353" t="str">
        <f>IFERROR( VLOOKUP($D526, 'AM23.Param'!$C$61:$Q$114, COLUMNS('AM23.Param'!$C$60:$G$60), FALSE), "N/A")</f>
        <v>N/A</v>
      </c>
      <c r="I526" s="360" t="str">
        <f>IFERROR( VLOOKUP($D526, 'AM23.Param'!$C$61:$Q$114, COLUMNS('AM23.Param'!$C$60:$H$60), FALSE), "N/A")</f>
        <v>N/A</v>
      </c>
      <c r="J526" s="344" t="str">
        <f t="shared" si="198"/>
        <v>N/A</v>
      </c>
      <c r="K526" s="361" t="str">
        <f t="shared" si="199"/>
        <v>N/A</v>
      </c>
      <c r="L526" s="356" t="str">
        <f>IFERROR( VLOOKUP($D526, 'AM23.Param'!$C$61:$Q$114, COLUMNS('AM23.Param'!$C$60:$I$60), FALSE), "N/A")</f>
        <v>N/A</v>
      </c>
      <c r="M526" s="344" t="str">
        <f t="shared" si="200"/>
        <v>N/A</v>
      </c>
      <c r="N526" s="366" t="str">
        <f t="shared" ref="N526:N589" si="208">IF(L526="N/A","N/A",$F526)</f>
        <v>N/A</v>
      </c>
      <c r="O526" s="360" t="str">
        <f>IFERROR( VLOOKUP($D526, 'AM23.Param'!$C$61:$Q$114, COLUMNS('AM23.Param'!$C$60:$J$60), FALSE), "N/A")</f>
        <v>N/A</v>
      </c>
      <c r="P526" s="344" t="str">
        <f t="shared" si="201"/>
        <v>N/A</v>
      </c>
      <c r="Q526" s="361" t="str">
        <f t="shared" ref="Q526:Q589" si="209">IF(O526="N/A","N/A",$F526)</f>
        <v>N/A</v>
      </c>
      <c r="R526" s="356" t="str">
        <f>IFERROR( VLOOKUP($D526, 'AM23.Param'!$C$61:$Q$114, COLUMNS('AM23.Param'!$C$60:$K$60), FALSE), "N/A")</f>
        <v>N/A</v>
      </c>
      <c r="S526" s="344" t="str">
        <f t="shared" si="202"/>
        <v>N/A</v>
      </c>
      <c r="T526" s="366">
        <f t="shared" ref="T526:T589" si="210">IF(S526="N/A",0,N526-M526+S526)</f>
        <v>0</v>
      </c>
      <c r="U526" s="360" t="str">
        <f>IFERROR( VLOOKUP($D526, 'AM23.Param'!$C$61:$Q$114, COLUMNS('AM23.Param'!$C$60:$L$60), FALSE), "N/A")</f>
        <v>N/A</v>
      </c>
      <c r="V526" s="344" t="str">
        <f t="shared" si="203"/>
        <v>N/A</v>
      </c>
      <c r="W526" s="361" t="str">
        <f t="shared" ref="W526:W589" si="211">IF(U526="N/A","N/A",$F526)</f>
        <v>N/A</v>
      </c>
      <c r="X526" s="356" t="str">
        <f>IFERROR( VLOOKUP($D526, 'AM23.Param'!$C$61:$Q$114, COLUMNS('AM23.Param'!$C$60:$M$60), FALSE), "N/A")</f>
        <v>N/A</v>
      </c>
      <c r="Y526" s="344" t="str">
        <f t="shared" si="204"/>
        <v>N/A</v>
      </c>
      <c r="Z526" s="366">
        <f t="shared" ref="Z526:Z589" si="212">IF(Y526="N/A",0,T526-S526+Y526)</f>
        <v>0</v>
      </c>
      <c r="AA526" s="360" t="str">
        <f>IFERROR( VLOOKUP($D526, 'AM23.Param'!$C$61:$Q$114, COLUMNS('AM23.Param'!$C$60:$N$60), FALSE), "N/A")</f>
        <v>N/A</v>
      </c>
      <c r="AB526" s="344" t="str">
        <f t="shared" si="205"/>
        <v>N/A</v>
      </c>
      <c r="AC526" s="366" t="str">
        <f t="shared" ref="AC526:AC589" si="213">IF(AA526="N/A","N/A",$F526)</f>
        <v>N/A</v>
      </c>
      <c r="AD526" s="360" t="str">
        <f>IFERROR( VLOOKUP($D526, 'AM23.Param'!$C$61:$Q$114, COLUMNS('AM23.Param'!$C$60:$O$60), FALSE), "N/A")</f>
        <v>N/A</v>
      </c>
      <c r="AE526" s="344" t="str">
        <f t="shared" si="206"/>
        <v>N/A</v>
      </c>
      <c r="AF526" s="361" t="str">
        <f t="shared" ref="AF526:AF589" si="214">IF(AD526="N/A","N/A",$F526)</f>
        <v>N/A</v>
      </c>
      <c r="AG526" s="356" t="str">
        <f>IFERROR( VLOOKUP($D526, 'AM23.Param'!$C$61:$Q$114, COLUMNS('AM23.Param'!$C$60:$P$60), FALSE), "N/A")</f>
        <v>N/A</v>
      </c>
      <c r="AH526" s="344" t="str">
        <f t="shared" si="207"/>
        <v>N/A</v>
      </c>
      <c r="AI526" s="361" t="str">
        <f t="shared" ref="AI526:AI589" si="215">IF(AG526="N/A","N/A",$F526)</f>
        <v>N/A</v>
      </c>
    </row>
    <row r="527" spans="1:35" x14ac:dyDescent="0.2">
      <c r="A527" s="241">
        <f t="shared" ref="A527:A590" si="216">A526+1</f>
        <v>450</v>
      </c>
      <c r="B527" s="345">
        <f>'AM23.Entity Input'!D467</f>
        <v>0</v>
      </c>
      <c r="C527" s="343">
        <f>'AM23.Entity Input'!F467</f>
        <v>0</v>
      </c>
      <c r="D527" s="343">
        <f>'AM23.Entity Input'!G467</f>
        <v>0</v>
      </c>
      <c r="E527" s="343">
        <f>'AM23.Entity Input'!P467</f>
        <v>0</v>
      </c>
      <c r="F527" s="343">
        <f>'AM23.Entity Input'!AD467</f>
        <v>0</v>
      </c>
      <c r="G527" s="343">
        <f>'AM23.Entity Input'!AN467</f>
        <v>0</v>
      </c>
      <c r="H527" s="353" t="str">
        <f>IFERROR( VLOOKUP($D527, 'AM23.Param'!$C$61:$Q$114, COLUMNS('AM23.Param'!$C$60:$G$60), FALSE), "N/A")</f>
        <v>N/A</v>
      </c>
      <c r="I527" s="360" t="str">
        <f>IFERROR( VLOOKUP($D527, 'AM23.Param'!$C$61:$Q$114, COLUMNS('AM23.Param'!$C$60:$H$60), FALSE), "N/A")</f>
        <v>N/A</v>
      </c>
      <c r="J527" s="344" t="str">
        <f t="shared" ref="J527:J590" si="217">IF(I527="N/A", "N/A", I527 * IF($H527 = "Scalar", $G527, IF($H527="Carrying Value", $F527, IF($H527 = "Carrying Value with safeguard", MAX($G$75 * $F527, $G527), $E527) )) )</f>
        <v>N/A</v>
      </c>
      <c r="K527" s="361" t="str">
        <f t="shared" ref="K527:K590" si="218">IF(I527="N/A","N/A",$F527)</f>
        <v>N/A</v>
      </c>
      <c r="L527" s="356" t="str">
        <f>IFERROR( VLOOKUP($D527, 'AM23.Param'!$C$61:$Q$114, COLUMNS('AM23.Param'!$C$60:$I$60), FALSE), "N/A")</f>
        <v>N/A</v>
      </c>
      <c r="M527" s="344" t="str">
        <f t="shared" ref="M527:M590" si="219">IF(L527="N/A", "N/A", L527 * IF($H527 = "Scalar", $G527, IF($H527="Carrying Value", $F527, IF($H527 = "Carrying Value with safeguard", MAX($G$75 * $F527, $G527), $E527) )) )</f>
        <v>N/A</v>
      </c>
      <c r="N527" s="366" t="str">
        <f t="shared" si="208"/>
        <v>N/A</v>
      </c>
      <c r="O527" s="360" t="str">
        <f>IFERROR( VLOOKUP($D527, 'AM23.Param'!$C$61:$Q$114, COLUMNS('AM23.Param'!$C$60:$J$60), FALSE), "N/A")</f>
        <v>N/A</v>
      </c>
      <c r="P527" s="344" t="str">
        <f t="shared" ref="P527:P590" si="220">IF(O527="N/A", "N/A", O527 * IF($H527 = "Scalar", $G527, IF($H527="Carrying Value", $F527, IF($H527 = "Carrying Value with safeguard", MAX($G$75 * $F527, $G527), $E527) )) )</f>
        <v>N/A</v>
      </c>
      <c r="Q527" s="361" t="str">
        <f t="shared" si="209"/>
        <v>N/A</v>
      </c>
      <c r="R527" s="356" t="str">
        <f>IFERROR( VLOOKUP($D527, 'AM23.Param'!$C$61:$Q$114, COLUMNS('AM23.Param'!$C$60:$K$60), FALSE), "N/A")</f>
        <v>N/A</v>
      </c>
      <c r="S527" s="344" t="str">
        <f t="shared" ref="S527:S590" si="221">IF(R527="N/A", "N/A", R527 * IF($H527 = "Scalar", $G527, IF($H527="Carrying Value", $F527, IF($H527 = "Carrying Value with safeguard", MAX($G$75 * $F527, $G527), $E527) )) )</f>
        <v>N/A</v>
      </c>
      <c r="T527" s="366">
        <f t="shared" si="210"/>
        <v>0</v>
      </c>
      <c r="U527" s="360" t="str">
        <f>IFERROR( VLOOKUP($D527, 'AM23.Param'!$C$61:$Q$114, COLUMNS('AM23.Param'!$C$60:$L$60), FALSE), "N/A")</f>
        <v>N/A</v>
      </c>
      <c r="V527" s="344" t="str">
        <f t="shared" ref="V527:V590" si="222">IF(U527="N/A", "N/A", U527 * IF($H527 = "Scalar", $G527, IF($H527="Carrying Value", $F527, IF($H527 = "Carrying Value with safeguard", MAX($G$75 * $F527, $G527), $E527) )) )</f>
        <v>N/A</v>
      </c>
      <c r="W527" s="361" t="str">
        <f t="shared" si="211"/>
        <v>N/A</v>
      </c>
      <c r="X527" s="356" t="str">
        <f>IFERROR( VLOOKUP($D527, 'AM23.Param'!$C$61:$Q$114, COLUMNS('AM23.Param'!$C$60:$M$60), FALSE), "N/A")</f>
        <v>N/A</v>
      </c>
      <c r="Y527" s="344" t="str">
        <f t="shared" ref="Y527:Y590" si="223">IF(X527="N/A", "N/A", X527 * IF($H527 = "Scalar", $G527, IF($H527="Carrying Value", $F527, IF($H527 = "Carrying Value with safeguard", MAX($G$75 * $F527, $G527), $E527) )) )</f>
        <v>N/A</v>
      </c>
      <c r="Z527" s="366">
        <f t="shared" si="212"/>
        <v>0</v>
      </c>
      <c r="AA527" s="360" t="str">
        <f>IFERROR( VLOOKUP($D527, 'AM23.Param'!$C$61:$Q$114, COLUMNS('AM23.Param'!$C$60:$N$60), FALSE), "N/A")</f>
        <v>N/A</v>
      </c>
      <c r="AB527" s="344" t="str">
        <f t="shared" ref="AB527:AB590" si="224">IF(AA527="N/A", "N/A", AA527 * IF($H527 = "Scalar", $G527, IF($H527="Carrying Value", $F527, IF($H527 = "Carrying Value with safeguard", MAX($G$75 * $F527, $G527), $E527) )) )</f>
        <v>N/A</v>
      </c>
      <c r="AC527" s="366" t="str">
        <f t="shared" si="213"/>
        <v>N/A</v>
      </c>
      <c r="AD527" s="360" t="str">
        <f>IFERROR( VLOOKUP($D527, 'AM23.Param'!$C$61:$Q$114, COLUMNS('AM23.Param'!$C$60:$O$60), FALSE), "N/A")</f>
        <v>N/A</v>
      </c>
      <c r="AE527" s="344" t="str">
        <f t="shared" ref="AE527:AE590" si="225">IF(AD527="N/A", "N/A", AD527 * IF($H527 = "Scalar", $G527, IF($H527="Carrying Value", $F527, IF($H527 = "Carrying Value with safeguard", MAX($G$75 * $F527, $G527), $E527) )) )</f>
        <v>N/A</v>
      </c>
      <c r="AF527" s="361" t="str">
        <f t="shared" si="214"/>
        <v>N/A</v>
      </c>
      <c r="AG527" s="356" t="str">
        <f>IFERROR( VLOOKUP($D527, 'AM23.Param'!$C$61:$Q$114, COLUMNS('AM23.Param'!$C$60:$P$60), FALSE), "N/A")</f>
        <v>N/A</v>
      </c>
      <c r="AH527" s="344" t="str">
        <f t="shared" ref="AH527:AH590" si="226">IF(AG527="N/A", "N/A", AG527 * IF($H527 = "Scalar", $G527, IF($H527="Carrying Value", $F527, IF($H527 = "Carrying Value with safeguard", MAX($G$75 * $F527, $G527), $E527) )) )</f>
        <v>N/A</v>
      </c>
      <c r="AI527" s="361" t="str">
        <f t="shared" si="215"/>
        <v>N/A</v>
      </c>
    </row>
    <row r="528" spans="1:35" x14ac:dyDescent="0.2">
      <c r="A528" s="241">
        <f t="shared" si="216"/>
        <v>451</v>
      </c>
      <c r="B528" s="345">
        <f>'AM23.Entity Input'!D468</f>
        <v>0</v>
      </c>
      <c r="C528" s="343">
        <f>'AM23.Entity Input'!F468</f>
        <v>0</v>
      </c>
      <c r="D528" s="343">
        <f>'AM23.Entity Input'!G468</f>
        <v>0</v>
      </c>
      <c r="E528" s="343">
        <f>'AM23.Entity Input'!P468</f>
        <v>0</v>
      </c>
      <c r="F528" s="343">
        <f>'AM23.Entity Input'!AD468</f>
        <v>0</v>
      </c>
      <c r="G528" s="343">
        <f>'AM23.Entity Input'!AN468</f>
        <v>0</v>
      </c>
      <c r="H528" s="353" t="str">
        <f>IFERROR( VLOOKUP($D528, 'AM23.Param'!$C$61:$Q$114, COLUMNS('AM23.Param'!$C$60:$G$60), FALSE), "N/A")</f>
        <v>N/A</v>
      </c>
      <c r="I528" s="360" t="str">
        <f>IFERROR( VLOOKUP($D528, 'AM23.Param'!$C$61:$Q$114, COLUMNS('AM23.Param'!$C$60:$H$60), FALSE), "N/A")</f>
        <v>N/A</v>
      </c>
      <c r="J528" s="344" t="str">
        <f t="shared" si="217"/>
        <v>N/A</v>
      </c>
      <c r="K528" s="361" t="str">
        <f t="shared" si="218"/>
        <v>N/A</v>
      </c>
      <c r="L528" s="356" t="str">
        <f>IFERROR( VLOOKUP($D528, 'AM23.Param'!$C$61:$Q$114, COLUMNS('AM23.Param'!$C$60:$I$60), FALSE), "N/A")</f>
        <v>N/A</v>
      </c>
      <c r="M528" s="344" t="str">
        <f t="shared" si="219"/>
        <v>N/A</v>
      </c>
      <c r="N528" s="366" t="str">
        <f t="shared" si="208"/>
        <v>N/A</v>
      </c>
      <c r="O528" s="360" t="str">
        <f>IFERROR( VLOOKUP($D528, 'AM23.Param'!$C$61:$Q$114, COLUMNS('AM23.Param'!$C$60:$J$60), FALSE), "N/A")</f>
        <v>N/A</v>
      </c>
      <c r="P528" s="344" t="str">
        <f t="shared" si="220"/>
        <v>N/A</v>
      </c>
      <c r="Q528" s="361" t="str">
        <f t="shared" si="209"/>
        <v>N/A</v>
      </c>
      <c r="R528" s="356" t="str">
        <f>IFERROR( VLOOKUP($D528, 'AM23.Param'!$C$61:$Q$114, COLUMNS('AM23.Param'!$C$60:$K$60), FALSE), "N/A")</f>
        <v>N/A</v>
      </c>
      <c r="S528" s="344" t="str">
        <f t="shared" si="221"/>
        <v>N/A</v>
      </c>
      <c r="T528" s="366">
        <f t="shared" si="210"/>
        <v>0</v>
      </c>
      <c r="U528" s="360" t="str">
        <f>IFERROR( VLOOKUP($D528, 'AM23.Param'!$C$61:$Q$114, COLUMNS('AM23.Param'!$C$60:$L$60), FALSE), "N/A")</f>
        <v>N/A</v>
      </c>
      <c r="V528" s="344" t="str">
        <f t="shared" si="222"/>
        <v>N/A</v>
      </c>
      <c r="W528" s="361" t="str">
        <f t="shared" si="211"/>
        <v>N/A</v>
      </c>
      <c r="X528" s="356" t="str">
        <f>IFERROR( VLOOKUP($D528, 'AM23.Param'!$C$61:$Q$114, COLUMNS('AM23.Param'!$C$60:$M$60), FALSE), "N/A")</f>
        <v>N/A</v>
      </c>
      <c r="Y528" s="344" t="str">
        <f t="shared" si="223"/>
        <v>N/A</v>
      </c>
      <c r="Z528" s="366">
        <f t="shared" si="212"/>
        <v>0</v>
      </c>
      <c r="AA528" s="360" t="str">
        <f>IFERROR( VLOOKUP($D528, 'AM23.Param'!$C$61:$Q$114, COLUMNS('AM23.Param'!$C$60:$N$60), FALSE), "N/A")</f>
        <v>N/A</v>
      </c>
      <c r="AB528" s="344" t="str">
        <f t="shared" si="224"/>
        <v>N/A</v>
      </c>
      <c r="AC528" s="366" t="str">
        <f t="shared" si="213"/>
        <v>N/A</v>
      </c>
      <c r="AD528" s="360" t="str">
        <f>IFERROR( VLOOKUP($D528, 'AM23.Param'!$C$61:$Q$114, COLUMNS('AM23.Param'!$C$60:$O$60), FALSE), "N/A")</f>
        <v>N/A</v>
      </c>
      <c r="AE528" s="344" t="str">
        <f t="shared" si="225"/>
        <v>N/A</v>
      </c>
      <c r="AF528" s="361" t="str">
        <f t="shared" si="214"/>
        <v>N/A</v>
      </c>
      <c r="AG528" s="356" t="str">
        <f>IFERROR( VLOOKUP($D528, 'AM23.Param'!$C$61:$Q$114, COLUMNS('AM23.Param'!$C$60:$P$60), FALSE), "N/A")</f>
        <v>N/A</v>
      </c>
      <c r="AH528" s="344" t="str">
        <f t="shared" si="226"/>
        <v>N/A</v>
      </c>
      <c r="AI528" s="361" t="str">
        <f t="shared" si="215"/>
        <v>N/A</v>
      </c>
    </row>
    <row r="529" spans="1:35" x14ac:dyDescent="0.2">
      <c r="A529" s="241">
        <f t="shared" si="216"/>
        <v>452</v>
      </c>
      <c r="B529" s="345">
        <f>'AM23.Entity Input'!D469</f>
        <v>0</v>
      </c>
      <c r="C529" s="343">
        <f>'AM23.Entity Input'!F469</f>
        <v>0</v>
      </c>
      <c r="D529" s="343">
        <f>'AM23.Entity Input'!G469</f>
        <v>0</v>
      </c>
      <c r="E529" s="343">
        <f>'AM23.Entity Input'!P469</f>
        <v>0</v>
      </c>
      <c r="F529" s="343">
        <f>'AM23.Entity Input'!AD469</f>
        <v>0</v>
      </c>
      <c r="G529" s="343">
        <f>'AM23.Entity Input'!AN469</f>
        <v>0</v>
      </c>
      <c r="H529" s="353" t="str">
        <f>IFERROR( VLOOKUP($D529, 'AM23.Param'!$C$61:$Q$114, COLUMNS('AM23.Param'!$C$60:$G$60), FALSE), "N/A")</f>
        <v>N/A</v>
      </c>
      <c r="I529" s="360" t="str">
        <f>IFERROR( VLOOKUP($D529, 'AM23.Param'!$C$61:$Q$114, COLUMNS('AM23.Param'!$C$60:$H$60), FALSE), "N/A")</f>
        <v>N/A</v>
      </c>
      <c r="J529" s="344" t="str">
        <f t="shared" si="217"/>
        <v>N/A</v>
      </c>
      <c r="K529" s="361" t="str">
        <f t="shared" si="218"/>
        <v>N/A</v>
      </c>
      <c r="L529" s="356" t="str">
        <f>IFERROR( VLOOKUP($D529, 'AM23.Param'!$C$61:$Q$114, COLUMNS('AM23.Param'!$C$60:$I$60), FALSE), "N/A")</f>
        <v>N/A</v>
      </c>
      <c r="M529" s="344" t="str">
        <f t="shared" si="219"/>
        <v>N/A</v>
      </c>
      <c r="N529" s="366" t="str">
        <f t="shared" si="208"/>
        <v>N/A</v>
      </c>
      <c r="O529" s="360" t="str">
        <f>IFERROR( VLOOKUP($D529, 'AM23.Param'!$C$61:$Q$114, COLUMNS('AM23.Param'!$C$60:$J$60), FALSE), "N/A")</f>
        <v>N/A</v>
      </c>
      <c r="P529" s="344" t="str">
        <f t="shared" si="220"/>
        <v>N/A</v>
      </c>
      <c r="Q529" s="361" t="str">
        <f t="shared" si="209"/>
        <v>N/A</v>
      </c>
      <c r="R529" s="356" t="str">
        <f>IFERROR( VLOOKUP($D529, 'AM23.Param'!$C$61:$Q$114, COLUMNS('AM23.Param'!$C$60:$K$60), FALSE), "N/A")</f>
        <v>N/A</v>
      </c>
      <c r="S529" s="344" t="str">
        <f t="shared" si="221"/>
        <v>N/A</v>
      </c>
      <c r="T529" s="366">
        <f t="shared" si="210"/>
        <v>0</v>
      </c>
      <c r="U529" s="360" t="str">
        <f>IFERROR( VLOOKUP($D529, 'AM23.Param'!$C$61:$Q$114, COLUMNS('AM23.Param'!$C$60:$L$60), FALSE), "N/A")</f>
        <v>N/A</v>
      </c>
      <c r="V529" s="344" t="str">
        <f t="shared" si="222"/>
        <v>N/A</v>
      </c>
      <c r="W529" s="361" t="str">
        <f t="shared" si="211"/>
        <v>N/A</v>
      </c>
      <c r="X529" s="356" t="str">
        <f>IFERROR( VLOOKUP($D529, 'AM23.Param'!$C$61:$Q$114, COLUMNS('AM23.Param'!$C$60:$M$60), FALSE), "N/A")</f>
        <v>N/A</v>
      </c>
      <c r="Y529" s="344" t="str">
        <f t="shared" si="223"/>
        <v>N/A</v>
      </c>
      <c r="Z529" s="366">
        <f t="shared" si="212"/>
        <v>0</v>
      </c>
      <c r="AA529" s="360" t="str">
        <f>IFERROR( VLOOKUP($D529, 'AM23.Param'!$C$61:$Q$114, COLUMNS('AM23.Param'!$C$60:$N$60), FALSE), "N/A")</f>
        <v>N/A</v>
      </c>
      <c r="AB529" s="344" t="str">
        <f t="shared" si="224"/>
        <v>N/A</v>
      </c>
      <c r="AC529" s="366" t="str">
        <f t="shared" si="213"/>
        <v>N/A</v>
      </c>
      <c r="AD529" s="360" t="str">
        <f>IFERROR( VLOOKUP($D529, 'AM23.Param'!$C$61:$Q$114, COLUMNS('AM23.Param'!$C$60:$O$60), FALSE), "N/A")</f>
        <v>N/A</v>
      </c>
      <c r="AE529" s="344" t="str">
        <f t="shared" si="225"/>
        <v>N/A</v>
      </c>
      <c r="AF529" s="361" t="str">
        <f t="shared" si="214"/>
        <v>N/A</v>
      </c>
      <c r="AG529" s="356" t="str">
        <f>IFERROR( VLOOKUP($D529, 'AM23.Param'!$C$61:$Q$114, COLUMNS('AM23.Param'!$C$60:$P$60), FALSE), "N/A")</f>
        <v>N/A</v>
      </c>
      <c r="AH529" s="344" t="str">
        <f t="shared" si="226"/>
        <v>N/A</v>
      </c>
      <c r="AI529" s="361" t="str">
        <f t="shared" si="215"/>
        <v>N/A</v>
      </c>
    </row>
    <row r="530" spans="1:35" x14ac:dyDescent="0.2">
      <c r="A530" s="241">
        <f t="shared" si="216"/>
        <v>453</v>
      </c>
      <c r="B530" s="345">
        <f>'AM23.Entity Input'!D470</f>
        <v>0</v>
      </c>
      <c r="C530" s="343">
        <f>'AM23.Entity Input'!F470</f>
        <v>0</v>
      </c>
      <c r="D530" s="343">
        <f>'AM23.Entity Input'!G470</f>
        <v>0</v>
      </c>
      <c r="E530" s="343">
        <f>'AM23.Entity Input'!P470</f>
        <v>0</v>
      </c>
      <c r="F530" s="343">
        <f>'AM23.Entity Input'!AD470</f>
        <v>0</v>
      </c>
      <c r="G530" s="343">
        <f>'AM23.Entity Input'!AN470</f>
        <v>0</v>
      </c>
      <c r="H530" s="353" t="str">
        <f>IFERROR( VLOOKUP($D530, 'AM23.Param'!$C$61:$Q$114, COLUMNS('AM23.Param'!$C$60:$G$60), FALSE), "N/A")</f>
        <v>N/A</v>
      </c>
      <c r="I530" s="360" t="str">
        <f>IFERROR( VLOOKUP($D530, 'AM23.Param'!$C$61:$Q$114, COLUMNS('AM23.Param'!$C$60:$H$60), FALSE), "N/A")</f>
        <v>N/A</v>
      </c>
      <c r="J530" s="344" t="str">
        <f t="shared" si="217"/>
        <v>N/A</v>
      </c>
      <c r="K530" s="361" t="str">
        <f t="shared" si="218"/>
        <v>N/A</v>
      </c>
      <c r="L530" s="356" t="str">
        <f>IFERROR( VLOOKUP($D530, 'AM23.Param'!$C$61:$Q$114, COLUMNS('AM23.Param'!$C$60:$I$60), FALSE), "N/A")</f>
        <v>N/A</v>
      </c>
      <c r="M530" s="344" t="str">
        <f t="shared" si="219"/>
        <v>N/A</v>
      </c>
      <c r="N530" s="366" t="str">
        <f t="shared" si="208"/>
        <v>N/A</v>
      </c>
      <c r="O530" s="360" t="str">
        <f>IFERROR( VLOOKUP($D530, 'AM23.Param'!$C$61:$Q$114, COLUMNS('AM23.Param'!$C$60:$J$60), FALSE), "N/A")</f>
        <v>N/A</v>
      </c>
      <c r="P530" s="344" t="str">
        <f t="shared" si="220"/>
        <v>N/A</v>
      </c>
      <c r="Q530" s="361" t="str">
        <f t="shared" si="209"/>
        <v>N/A</v>
      </c>
      <c r="R530" s="356" t="str">
        <f>IFERROR( VLOOKUP($D530, 'AM23.Param'!$C$61:$Q$114, COLUMNS('AM23.Param'!$C$60:$K$60), FALSE), "N/A")</f>
        <v>N/A</v>
      </c>
      <c r="S530" s="344" t="str">
        <f t="shared" si="221"/>
        <v>N/A</v>
      </c>
      <c r="T530" s="366">
        <f t="shared" si="210"/>
        <v>0</v>
      </c>
      <c r="U530" s="360" t="str">
        <f>IFERROR( VLOOKUP($D530, 'AM23.Param'!$C$61:$Q$114, COLUMNS('AM23.Param'!$C$60:$L$60), FALSE), "N/A")</f>
        <v>N/A</v>
      </c>
      <c r="V530" s="344" t="str">
        <f t="shared" si="222"/>
        <v>N/A</v>
      </c>
      <c r="W530" s="361" t="str">
        <f t="shared" si="211"/>
        <v>N/A</v>
      </c>
      <c r="X530" s="356" t="str">
        <f>IFERROR( VLOOKUP($D530, 'AM23.Param'!$C$61:$Q$114, COLUMNS('AM23.Param'!$C$60:$M$60), FALSE), "N/A")</f>
        <v>N/A</v>
      </c>
      <c r="Y530" s="344" t="str">
        <f t="shared" si="223"/>
        <v>N/A</v>
      </c>
      <c r="Z530" s="366">
        <f t="shared" si="212"/>
        <v>0</v>
      </c>
      <c r="AA530" s="360" t="str">
        <f>IFERROR( VLOOKUP($D530, 'AM23.Param'!$C$61:$Q$114, COLUMNS('AM23.Param'!$C$60:$N$60), FALSE), "N/A")</f>
        <v>N/A</v>
      </c>
      <c r="AB530" s="344" t="str">
        <f t="shared" si="224"/>
        <v>N/A</v>
      </c>
      <c r="AC530" s="366" t="str">
        <f t="shared" si="213"/>
        <v>N/A</v>
      </c>
      <c r="AD530" s="360" t="str">
        <f>IFERROR( VLOOKUP($D530, 'AM23.Param'!$C$61:$Q$114, COLUMNS('AM23.Param'!$C$60:$O$60), FALSE), "N/A")</f>
        <v>N/A</v>
      </c>
      <c r="AE530" s="344" t="str">
        <f t="shared" si="225"/>
        <v>N/A</v>
      </c>
      <c r="AF530" s="361" t="str">
        <f t="shared" si="214"/>
        <v>N/A</v>
      </c>
      <c r="AG530" s="356" t="str">
        <f>IFERROR( VLOOKUP($D530, 'AM23.Param'!$C$61:$Q$114, COLUMNS('AM23.Param'!$C$60:$P$60), FALSE), "N/A")</f>
        <v>N/A</v>
      </c>
      <c r="AH530" s="344" t="str">
        <f t="shared" si="226"/>
        <v>N/A</v>
      </c>
      <c r="AI530" s="361" t="str">
        <f t="shared" si="215"/>
        <v>N/A</v>
      </c>
    </row>
    <row r="531" spans="1:35" x14ac:dyDescent="0.2">
      <c r="A531" s="241">
        <f t="shared" si="216"/>
        <v>454</v>
      </c>
      <c r="B531" s="345">
        <f>'AM23.Entity Input'!D471</f>
        <v>0</v>
      </c>
      <c r="C531" s="343">
        <f>'AM23.Entity Input'!F471</f>
        <v>0</v>
      </c>
      <c r="D531" s="343">
        <f>'AM23.Entity Input'!G471</f>
        <v>0</v>
      </c>
      <c r="E531" s="343">
        <f>'AM23.Entity Input'!P471</f>
        <v>0</v>
      </c>
      <c r="F531" s="343">
        <f>'AM23.Entity Input'!AD471</f>
        <v>0</v>
      </c>
      <c r="G531" s="343">
        <f>'AM23.Entity Input'!AN471</f>
        <v>0</v>
      </c>
      <c r="H531" s="353" t="str">
        <f>IFERROR( VLOOKUP($D531, 'AM23.Param'!$C$61:$Q$114, COLUMNS('AM23.Param'!$C$60:$G$60), FALSE), "N/A")</f>
        <v>N/A</v>
      </c>
      <c r="I531" s="360" t="str">
        <f>IFERROR( VLOOKUP($D531, 'AM23.Param'!$C$61:$Q$114, COLUMNS('AM23.Param'!$C$60:$H$60), FALSE), "N/A")</f>
        <v>N/A</v>
      </c>
      <c r="J531" s="344" t="str">
        <f t="shared" si="217"/>
        <v>N/A</v>
      </c>
      <c r="K531" s="361" t="str">
        <f t="shared" si="218"/>
        <v>N/A</v>
      </c>
      <c r="L531" s="356" t="str">
        <f>IFERROR( VLOOKUP($D531, 'AM23.Param'!$C$61:$Q$114, COLUMNS('AM23.Param'!$C$60:$I$60), FALSE), "N/A")</f>
        <v>N/A</v>
      </c>
      <c r="M531" s="344" t="str">
        <f t="shared" si="219"/>
        <v>N/A</v>
      </c>
      <c r="N531" s="366" t="str">
        <f t="shared" si="208"/>
        <v>N/A</v>
      </c>
      <c r="O531" s="360" t="str">
        <f>IFERROR( VLOOKUP($D531, 'AM23.Param'!$C$61:$Q$114, COLUMNS('AM23.Param'!$C$60:$J$60), FALSE), "N/A")</f>
        <v>N/A</v>
      </c>
      <c r="P531" s="344" t="str">
        <f t="shared" si="220"/>
        <v>N/A</v>
      </c>
      <c r="Q531" s="361" t="str">
        <f t="shared" si="209"/>
        <v>N/A</v>
      </c>
      <c r="R531" s="356" t="str">
        <f>IFERROR( VLOOKUP($D531, 'AM23.Param'!$C$61:$Q$114, COLUMNS('AM23.Param'!$C$60:$K$60), FALSE), "N/A")</f>
        <v>N/A</v>
      </c>
      <c r="S531" s="344" t="str">
        <f t="shared" si="221"/>
        <v>N/A</v>
      </c>
      <c r="T531" s="366">
        <f t="shared" si="210"/>
        <v>0</v>
      </c>
      <c r="U531" s="360" t="str">
        <f>IFERROR( VLOOKUP($D531, 'AM23.Param'!$C$61:$Q$114, COLUMNS('AM23.Param'!$C$60:$L$60), FALSE), "N/A")</f>
        <v>N/A</v>
      </c>
      <c r="V531" s="344" t="str">
        <f t="shared" si="222"/>
        <v>N/A</v>
      </c>
      <c r="W531" s="361" t="str">
        <f t="shared" si="211"/>
        <v>N/A</v>
      </c>
      <c r="X531" s="356" t="str">
        <f>IFERROR( VLOOKUP($D531, 'AM23.Param'!$C$61:$Q$114, COLUMNS('AM23.Param'!$C$60:$M$60), FALSE), "N/A")</f>
        <v>N/A</v>
      </c>
      <c r="Y531" s="344" t="str">
        <f t="shared" si="223"/>
        <v>N/A</v>
      </c>
      <c r="Z531" s="366">
        <f t="shared" si="212"/>
        <v>0</v>
      </c>
      <c r="AA531" s="360" t="str">
        <f>IFERROR( VLOOKUP($D531, 'AM23.Param'!$C$61:$Q$114, COLUMNS('AM23.Param'!$C$60:$N$60), FALSE), "N/A")</f>
        <v>N/A</v>
      </c>
      <c r="AB531" s="344" t="str">
        <f t="shared" si="224"/>
        <v>N/A</v>
      </c>
      <c r="AC531" s="366" t="str">
        <f t="shared" si="213"/>
        <v>N/A</v>
      </c>
      <c r="AD531" s="360" t="str">
        <f>IFERROR( VLOOKUP($D531, 'AM23.Param'!$C$61:$Q$114, COLUMNS('AM23.Param'!$C$60:$O$60), FALSE), "N/A")</f>
        <v>N/A</v>
      </c>
      <c r="AE531" s="344" t="str">
        <f t="shared" si="225"/>
        <v>N/A</v>
      </c>
      <c r="AF531" s="361" t="str">
        <f t="shared" si="214"/>
        <v>N/A</v>
      </c>
      <c r="AG531" s="356" t="str">
        <f>IFERROR( VLOOKUP($D531, 'AM23.Param'!$C$61:$Q$114, COLUMNS('AM23.Param'!$C$60:$P$60), FALSE), "N/A")</f>
        <v>N/A</v>
      </c>
      <c r="AH531" s="344" t="str">
        <f t="shared" si="226"/>
        <v>N/A</v>
      </c>
      <c r="AI531" s="361" t="str">
        <f t="shared" si="215"/>
        <v>N/A</v>
      </c>
    </row>
    <row r="532" spans="1:35" x14ac:dyDescent="0.2">
      <c r="A532" s="241">
        <f t="shared" si="216"/>
        <v>455</v>
      </c>
      <c r="B532" s="345">
        <f>'AM23.Entity Input'!D472</f>
        <v>0</v>
      </c>
      <c r="C532" s="343">
        <f>'AM23.Entity Input'!F472</f>
        <v>0</v>
      </c>
      <c r="D532" s="343">
        <f>'AM23.Entity Input'!G472</f>
        <v>0</v>
      </c>
      <c r="E532" s="343">
        <f>'AM23.Entity Input'!P472</f>
        <v>0</v>
      </c>
      <c r="F532" s="343">
        <f>'AM23.Entity Input'!AD472</f>
        <v>0</v>
      </c>
      <c r="G532" s="343">
        <f>'AM23.Entity Input'!AN472</f>
        <v>0</v>
      </c>
      <c r="H532" s="353" t="str">
        <f>IFERROR( VLOOKUP($D532, 'AM23.Param'!$C$61:$Q$114, COLUMNS('AM23.Param'!$C$60:$G$60), FALSE), "N/A")</f>
        <v>N/A</v>
      </c>
      <c r="I532" s="360" t="str">
        <f>IFERROR( VLOOKUP($D532, 'AM23.Param'!$C$61:$Q$114, COLUMNS('AM23.Param'!$C$60:$H$60), FALSE), "N/A")</f>
        <v>N/A</v>
      </c>
      <c r="J532" s="344" t="str">
        <f t="shared" si="217"/>
        <v>N/A</v>
      </c>
      <c r="K532" s="361" t="str">
        <f t="shared" si="218"/>
        <v>N/A</v>
      </c>
      <c r="L532" s="356" t="str">
        <f>IFERROR( VLOOKUP($D532, 'AM23.Param'!$C$61:$Q$114, COLUMNS('AM23.Param'!$C$60:$I$60), FALSE), "N/A")</f>
        <v>N/A</v>
      </c>
      <c r="M532" s="344" t="str">
        <f t="shared" si="219"/>
        <v>N/A</v>
      </c>
      <c r="N532" s="366" t="str">
        <f t="shared" si="208"/>
        <v>N/A</v>
      </c>
      <c r="O532" s="360" t="str">
        <f>IFERROR( VLOOKUP($D532, 'AM23.Param'!$C$61:$Q$114, COLUMNS('AM23.Param'!$C$60:$J$60), FALSE), "N/A")</f>
        <v>N/A</v>
      </c>
      <c r="P532" s="344" t="str">
        <f t="shared" si="220"/>
        <v>N/A</v>
      </c>
      <c r="Q532" s="361" t="str">
        <f t="shared" si="209"/>
        <v>N/A</v>
      </c>
      <c r="R532" s="356" t="str">
        <f>IFERROR( VLOOKUP($D532, 'AM23.Param'!$C$61:$Q$114, COLUMNS('AM23.Param'!$C$60:$K$60), FALSE), "N/A")</f>
        <v>N/A</v>
      </c>
      <c r="S532" s="344" t="str">
        <f t="shared" si="221"/>
        <v>N/A</v>
      </c>
      <c r="T532" s="366">
        <f t="shared" si="210"/>
        <v>0</v>
      </c>
      <c r="U532" s="360" t="str">
        <f>IFERROR( VLOOKUP($D532, 'AM23.Param'!$C$61:$Q$114, COLUMNS('AM23.Param'!$C$60:$L$60), FALSE), "N/A")</f>
        <v>N/A</v>
      </c>
      <c r="V532" s="344" t="str">
        <f t="shared" si="222"/>
        <v>N/A</v>
      </c>
      <c r="W532" s="361" t="str">
        <f t="shared" si="211"/>
        <v>N/A</v>
      </c>
      <c r="X532" s="356" t="str">
        <f>IFERROR( VLOOKUP($D532, 'AM23.Param'!$C$61:$Q$114, COLUMNS('AM23.Param'!$C$60:$M$60), FALSE), "N/A")</f>
        <v>N/A</v>
      </c>
      <c r="Y532" s="344" t="str">
        <f t="shared" si="223"/>
        <v>N/A</v>
      </c>
      <c r="Z532" s="366">
        <f t="shared" si="212"/>
        <v>0</v>
      </c>
      <c r="AA532" s="360" t="str">
        <f>IFERROR( VLOOKUP($D532, 'AM23.Param'!$C$61:$Q$114, COLUMNS('AM23.Param'!$C$60:$N$60), FALSE), "N/A")</f>
        <v>N/A</v>
      </c>
      <c r="AB532" s="344" t="str">
        <f t="shared" si="224"/>
        <v>N/A</v>
      </c>
      <c r="AC532" s="366" t="str">
        <f t="shared" si="213"/>
        <v>N/A</v>
      </c>
      <c r="AD532" s="360" t="str">
        <f>IFERROR( VLOOKUP($D532, 'AM23.Param'!$C$61:$Q$114, COLUMNS('AM23.Param'!$C$60:$O$60), FALSE), "N/A")</f>
        <v>N/A</v>
      </c>
      <c r="AE532" s="344" t="str">
        <f t="shared" si="225"/>
        <v>N/A</v>
      </c>
      <c r="AF532" s="361" t="str">
        <f t="shared" si="214"/>
        <v>N/A</v>
      </c>
      <c r="AG532" s="356" t="str">
        <f>IFERROR( VLOOKUP($D532, 'AM23.Param'!$C$61:$Q$114, COLUMNS('AM23.Param'!$C$60:$P$60), FALSE), "N/A")</f>
        <v>N/A</v>
      </c>
      <c r="AH532" s="344" t="str">
        <f t="shared" si="226"/>
        <v>N/A</v>
      </c>
      <c r="AI532" s="361" t="str">
        <f t="shared" si="215"/>
        <v>N/A</v>
      </c>
    </row>
    <row r="533" spans="1:35" x14ac:dyDescent="0.2">
      <c r="A533" s="241">
        <f t="shared" si="216"/>
        <v>456</v>
      </c>
      <c r="B533" s="345">
        <f>'AM23.Entity Input'!D473</f>
        <v>0</v>
      </c>
      <c r="C533" s="343">
        <f>'AM23.Entity Input'!F473</f>
        <v>0</v>
      </c>
      <c r="D533" s="343">
        <f>'AM23.Entity Input'!G473</f>
        <v>0</v>
      </c>
      <c r="E533" s="343">
        <f>'AM23.Entity Input'!P473</f>
        <v>0</v>
      </c>
      <c r="F533" s="343">
        <f>'AM23.Entity Input'!AD473</f>
        <v>0</v>
      </c>
      <c r="G533" s="343">
        <f>'AM23.Entity Input'!AN473</f>
        <v>0</v>
      </c>
      <c r="H533" s="353" t="str">
        <f>IFERROR( VLOOKUP($D533, 'AM23.Param'!$C$61:$Q$114, COLUMNS('AM23.Param'!$C$60:$G$60), FALSE), "N/A")</f>
        <v>N/A</v>
      </c>
      <c r="I533" s="360" t="str">
        <f>IFERROR( VLOOKUP($D533, 'AM23.Param'!$C$61:$Q$114, COLUMNS('AM23.Param'!$C$60:$H$60), FALSE), "N/A")</f>
        <v>N/A</v>
      </c>
      <c r="J533" s="344" t="str">
        <f t="shared" si="217"/>
        <v>N/A</v>
      </c>
      <c r="K533" s="361" t="str">
        <f t="shared" si="218"/>
        <v>N/A</v>
      </c>
      <c r="L533" s="356" t="str">
        <f>IFERROR( VLOOKUP($D533, 'AM23.Param'!$C$61:$Q$114, COLUMNS('AM23.Param'!$C$60:$I$60), FALSE), "N/A")</f>
        <v>N/A</v>
      </c>
      <c r="M533" s="344" t="str">
        <f t="shared" si="219"/>
        <v>N/A</v>
      </c>
      <c r="N533" s="366" t="str">
        <f t="shared" si="208"/>
        <v>N/A</v>
      </c>
      <c r="O533" s="360" t="str">
        <f>IFERROR( VLOOKUP($D533, 'AM23.Param'!$C$61:$Q$114, COLUMNS('AM23.Param'!$C$60:$J$60), FALSE), "N/A")</f>
        <v>N/A</v>
      </c>
      <c r="P533" s="344" t="str">
        <f t="shared" si="220"/>
        <v>N/A</v>
      </c>
      <c r="Q533" s="361" t="str">
        <f t="shared" si="209"/>
        <v>N/A</v>
      </c>
      <c r="R533" s="356" t="str">
        <f>IFERROR( VLOOKUP($D533, 'AM23.Param'!$C$61:$Q$114, COLUMNS('AM23.Param'!$C$60:$K$60), FALSE), "N/A")</f>
        <v>N/A</v>
      </c>
      <c r="S533" s="344" t="str">
        <f t="shared" si="221"/>
        <v>N/A</v>
      </c>
      <c r="T533" s="366">
        <f t="shared" si="210"/>
        <v>0</v>
      </c>
      <c r="U533" s="360" t="str">
        <f>IFERROR( VLOOKUP($D533, 'AM23.Param'!$C$61:$Q$114, COLUMNS('AM23.Param'!$C$60:$L$60), FALSE), "N/A")</f>
        <v>N/A</v>
      </c>
      <c r="V533" s="344" t="str">
        <f t="shared" si="222"/>
        <v>N/A</v>
      </c>
      <c r="W533" s="361" t="str">
        <f t="shared" si="211"/>
        <v>N/A</v>
      </c>
      <c r="X533" s="356" t="str">
        <f>IFERROR( VLOOKUP($D533, 'AM23.Param'!$C$61:$Q$114, COLUMNS('AM23.Param'!$C$60:$M$60), FALSE), "N/A")</f>
        <v>N/A</v>
      </c>
      <c r="Y533" s="344" t="str">
        <f t="shared" si="223"/>
        <v>N/A</v>
      </c>
      <c r="Z533" s="366">
        <f t="shared" si="212"/>
        <v>0</v>
      </c>
      <c r="AA533" s="360" t="str">
        <f>IFERROR( VLOOKUP($D533, 'AM23.Param'!$C$61:$Q$114, COLUMNS('AM23.Param'!$C$60:$N$60), FALSE), "N/A")</f>
        <v>N/A</v>
      </c>
      <c r="AB533" s="344" t="str">
        <f t="shared" si="224"/>
        <v>N/A</v>
      </c>
      <c r="AC533" s="366" t="str">
        <f t="shared" si="213"/>
        <v>N/A</v>
      </c>
      <c r="AD533" s="360" t="str">
        <f>IFERROR( VLOOKUP($D533, 'AM23.Param'!$C$61:$Q$114, COLUMNS('AM23.Param'!$C$60:$O$60), FALSE), "N/A")</f>
        <v>N/A</v>
      </c>
      <c r="AE533" s="344" t="str">
        <f t="shared" si="225"/>
        <v>N/A</v>
      </c>
      <c r="AF533" s="361" t="str">
        <f t="shared" si="214"/>
        <v>N/A</v>
      </c>
      <c r="AG533" s="356" t="str">
        <f>IFERROR( VLOOKUP($D533, 'AM23.Param'!$C$61:$Q$114, COLUMNS('AM23.Param'!$C$60:$P$60), FALSE), "N/A")</f>
        <v>N/A</v>
      </c>
      <c r="AH533" s="344" t="str">
        <f t="shared" si="226"/>
        <v>N/A</v>
      </c>
      <c r="AI533" s="361" t="str">
        <f t="shared" si="215"/>
        <v>N/A</v>
      </c>
    </row>
    <row r="534" spans="1:35" x14ac:dyDescent="0.2">
      <c r="A534" s="241">
        <f t="shared" si="216"/>
        <v>457</v>
      </c>
      <c r="B534" s="345">
        <f>'AM23.Entity Input'!D474</f>
        <v>0</v>
      </c>
      <c r="C534" s="343">
        <f>'AM23.Entity Input'!F474</f>
        <v>0</v>
      </c>
      <c r="D534" s="343">
        <f>'AM23.Entity Input'!G474</f>
        <v>0</v>
      </c>
      <c r="E534" s="343">
        <f>'AM23.Entity Input'!P474</f>
        <v>0</v>
      </c>
      <c r="F534" s="343">
        <f>'AM23.Entity Input'!AD474</f>
        <v>0</v>
      </c>
      <c r="G534" s="343">
        <f>'AM23.Entity Input'!AN474</f>
        <v>0</v>
      </c>
      <c r="H534" s="353" t="str">
        <f>IFERROR( VLOOKUP($D534, 'AM23.Param'!$C$61:$Q$114, COLUMNS('AM23.Param'!$C$60:$G$60), FALSE), "N/A")</f>
        <v>N/A</v>
      </c>
      <c r="I534" s="360" t="str">
        <f>IFERROR( VLOOKUP($D534, 'AM23.Param'!$C$61:$Q$114, COLUMNS('AM23.Param'!$C$60:$H$60), FALSE), "N/A")</f>
        <v>N/A</v>
      </c>
      <c r="J534" s="344" t="str">
        <f t="shared" si="217"/>
        <v>N/A</v>
      </c>
      <c r="K534" s="361" t="str">
        <f t="shared" si="218"/>
        <v>N/A</v>
      </c>
      <c r="L534" s="356" t="str">
        <f>IFERROR( VLOOKUP($D534, 'AM23.Param'!$C$61:$Q$114, COLUMNS('AM23.Param'!$C$60:$I$60), FALSE), "N/A")</f>
        <v>N/A</v>
      </c>
      <c r="M534" s="344" t="str">
        <f t="shared" si="219"/>
        <v>N/A</v>
      </c>
      <c r="N534" s="366" t="str">
        <f t="shared" si="208"/>
        <v>N/A</v>
      </c>
      <c r="O534" s="360" t="str">
        <f>IFERROR( VLOOKUP($D534, 'AM23.Param'!$C$61:$Q$114, COLUMNS('AM23.Param'!$C$60:$J$60), FALSE), "N/A")</f>
        <v>N/A</v>
      </c>
      <c r="P534" s="344" t="str">
        <f t="shared" si="220"/>
        <v>N/A</v>
      </c>
      <c r="Q534" s="361" t="str">
        <f t="shared" si="209"/>
        <v>N/A</v>
      </c>
      <c r="R534" s="356" t="str">
        <f>IFERROR( VLOOKUP($D534, 'AM23.Param'!$C$61:$Q$114, COLUMNS('AM23.Param'!$C$60:$K$60), FALSE), "N/A")</f>
        <v>N/A</v>
      </c>
      <c r="S534" s="344" t="str">
        <f t="shared" si="221"/>
        <v>N/A</v>
      </c>
      <c r="T534" s="366">
        <f t="shared" si="210"/>
        <v>0</v>
      </c>
      <c r="U534" s="360" t="str">
        <f>IFERROR( VLOOKUP($D534, 'AM23.Param'!$C$61:$Q$114, COLUMNS('AM23.Param'!$C$60:$L$60), FALSE), "N/A")</f>
        <v>N/A</v>
      </c>
      <c r="V534" s="344" t="str">
        <f t="shared" si="222"/>
        <v>N/A</v>
      </c>
      <c r="W534" s="361" t="str">
        <f t="shared" si="211"/>
        <v>N/A</v>
      </c>
      <c r="X534" s="356" t="str">
        <f>IFERROR( VLOOKUP($D534, 'AM23.Param'!$C$61:$Q$114, COLUMNS('AM23.Param'!$C$60:$M$60), FALSE), "N/A")</f>
        <v>N/A</v>
      </c>
      <c r="Y534" s="344" t="str">
        <f t="shared" si="223"/>
        <v>N/A</v>
      </c>
      <c r="Z534" s="366">
        <f t="shared" si="212"/>
        <v>0</v>
      </c>
      <c r="AA534" s="360" t="str">
        <f>IFERROR( VLOOKUP($D534, 'AM23.Param'!$C$61:$Q$114, COLUMNS('AM23.Param'!$C$60:$N$60), FALSE), "N/A")</f>
        <v>N/A</v>
      </c>
      <c r="AB534" s="344" t="str">
        <f t="shared" si="224"/>
        <v>N/A</v>
      </c>
      <c r="AC534" s="366" t="str">
        <f t="shared" si="213"/>
        <v>N/A</v>
      </c>
      <c r="AD534" s="360" t="str">
        <f>IFERROR( VLOOKUP($D534, 'AM23.Param'!$C$61:$Q$114, COLUMNS('AM23.Param'!$C$60:$O$60), FALSE), "N/A")</f>
        <v>N/A</v>
      </c>
      <c r="AE534" s="344" t="str">
        <f t="shared" si="225"/>
        <v>N/A</v>
      </c>
      <c r="AF534" s="361" t="str">
        <f t="shared" si="214"/>
        <v>N/A</v>
      </c>
      <c r="AG534" s="356" t="str">
        <f>IFERROR( VLOOKUP($D534, 'AM23.Param'!$C$61:$Q$114, COLUMNS('AM23.Param'!$C$60:$P$60), FALSE), "N/A")</f>
        <v>N/A</v>
      </c>
      <c r="AH534" s="344" t="str">
        <f t="shared" si="226"/>
        <v>N/A</v>
      </c>
      <c r="AI534" s="361" t="str">
        <f t="shared" si="215"/>
        <v>N/A</v>
      </c>
    </row>
    <row r="535" spans="1:35" x14ac:dyDescent="0.2">
      <c r="A535" s="241">
        <f t="shared" si="216"/>
        <v>458</v>
      </c>
      <c r="B535" s="345">
        <f>'AM23.Entity Input'!D475</f>
        <v>0</v>
      </c>
      <c r="C535" s="343">
        <f>'AM23.Entity Input'!F475</f>
        <v>0</v>
      </c>
      <c r="D535" s="343">
        <f>'AM23.Entity Input'!G475</f>
        <v>0</v>
      </c>
      <c r="E535" s="343">
        <f>'AM23.Entity Input'!P475</f>
        <v>0</v>
      </c>
      <c r="F535" s="343">
        <f>'AM23.Entity Input'!AD475</f>
        <v>0</v>
      </c>
      <c r="G535" s="343">
        <f>'AM23.Entity Input'!AN475</f>
        <v>0</v>
      </c>
      <c r="H535" s="353" t="str">
        <f>IFERROR( VLOOKUP($D535, 'AM23.Param'!$C$61:$Q$114, COLUMNS('AM23.Param'!$C$60:$G$60), FALSE), "N/A")</f>
        <v>N/A</v>
      </c>
      <c r="I535" s="360" t="str">
        <f>IFERROR( VLOOKUP($D535, 'AM23.Param'!$C$61:$Q$114, COLUMNS('AM23.Param'!$C$60:$H$60), FALSE), "N/A")</f>
        <v>N/A</v>
      </c>
      <c r="J535" s="344" t="str">
        <f t="shared" si="217"/>
        <v>N/A</v>
      </c>
      <c r="K535" s="361" t="str">
        <f t="shared" si="218"/>
        <v>N/A</v>
      </c>
      <c r="L535" s="356" t="str">
        <f>IFERROR( VLOOKUP($D535, 'AM23.Param'!$C$61:$Q$114, COLUMNS('AM23.Param'!$C$60:$I$60), FALSE), "N/A")</f>
        <v>N/A</v>
      </c>
      <c r="M535" s="344" t="str">
        <f t="shared" si="219"/>
        <v>N/A</v>
      </c>
      <c r="N535" s="366" t="str">
        <f t="shared" si="208"/>
        <v>N/A</v>
      </c>
      <c r="O535" s="360" t="str">
        <f>IFERROR( VLOOKUP($D535, 'AM23.Param'!$C$61:$Q$114, COLUMNS('AM23.Param'!$C$60:$J$60), FALSE), "N/A")</f>
        <v>N/A</v>
      </c>
      <c r="P535" s="344" t="str">
        <f t="shared" si="220"/>
        <v>N/A</v>
      </c>
      <c r="Q535" s="361" t="str">
        <f t="shared" si="209"/>
        <v>N/A</v>
      </c>
      <c r="R535" s="356" t="str">
        <f>IFERROR( VLOOKUP($D535, 'AM23.Param'!$C$61:$Q$114, COLUMNS('AM23.Param'!$C$60:$K$60), FALSE), "N/A")</f>
        <v>N/A</v>
      </c>
      <c r="S535" s="344" t="str">
        <f t="shared" si="221"/>
        <v>N/A</v>
      </c>
      <c r="T535" s="366">
        <f t="shared" si="210"/>
        <v>0</v>
      </c>
      <c r="U535" s="360" t="str">
        <f>IFERROR( VLOOKUP($D535, 'AM23.Param'!$C$61:$Q$114, COLUMNS('AM23.Param'!$C$60:$L$60), FALSE), "N/A")</f>
        <v>N/A</v>
      </c>
      <c r="V535" s="344" t="str">
        <f t="shared" si="222"/>
        <v>N/A</v>
      </c>
      <c r="W535" s="361" t="str">
        <f t="shared" si="211"/>
        <v>N/A</v>
      </c>
      <c r="X535" s="356" t="str">
        <f>IFERROR( VLOOKUP($D535, 'AM23.Param'!$C$61:$Q$114, COLUMNS('AM23.Param'!$C$60:$M$60), FALSE), "N/A")</f>
        <v>N/A</v>
      </c>
      <c r="Y535" s="344" t="str">
        <f t="shared" si="223"/>
        <v>N/A</v>
      </c>
      <c r="Z535" s="366">
        <f t="shared" si="212"/>
        <v>0</v>
      </c>
      <c r="AA535" s="360" t="str">
        <f>IFERROR( VLOOKUP($D535, 'AM23.Param'!$C$61:$Q$114, COLUMNS('AM23.Param'!$C$60:$N$60), FALSE), "N/A")</f>
        <v>N/A</v>
      </c>
      <c r="AB535" s="344" t="str">
        <f t="shared" si="224"/>
        <v>N/A</v>
      </c>
      <c r="AC535" s="366" t="str">
        <f t="shared" si="213"/>
        <v>N/A</v>
      </c>
      <c r="AD535" s="360" t="str">
        <f>IFERROR( VLOOKUP($D535, 'AM23.Param'!$C$61:$Q$114, COLUMNS('AM23.Param'!$C$60:$O$60), FALSE), "N/A")</f>
        <v>N/A</v>
      </c>
      <c r="AE535" s="344" t="str">
        <f t="shared" si="225"/>
        <v>N/A</v>
      </c>
      <c r="AF535" s="361" t="str">
        <f t="shared" si="214"/>
        <v>N/A</v>
      </c>
      <c r="AG535" s="356" t="str">
        <f>IFERROR( VLOOKUP($D535, 'AM23.Param'!$C$61:$Q$114, COLUMNS('AM23.Param'!$C$60:$P$60), FALSE), "N/A")</f>
        <v>N/A</v>
      </c>
      <c r="AH535" s="344" t="str">
        <f t="shared" si="226"/>
        <v>N/A</v>
      </c>
      <c r="AI535" s="361" t="str">
        <f t="shared" si="215"/>
        <v>N/A</v>
      </c>
    </row>
    <row r="536" spans="1:35" x14ac:dyDescent="0.2">
      <c r="A536" s="241">
        <f t="shared" si="216"/>
        <v>459</v>
      </c>
      <c r="B536" s="345">
        <f>'AM23.Entity Input'!D476</f>
        <v>0</v>
      </c>
      <c r="C536" s="343">
        <f>'AM23.Entity Input'!F476</f>
        <v>0</v>
      </c>
      <c r="D536" s="343">
        <f>'AM23.Entity Input'!G476</f>
        <v>0</v>
      </c>
      <c r="E536" s="343">
        <f>'AM23.Entity Input'!P476</f>
        <v>0</v>
      </c>
      <c r="F536" s="343">
        <f>'AM23.Entity Input'!AD476</f>
        <v>0</v>
      </c>
      <c r="G536" s="343">
        <f>'AM23.Entity Input'!AN476</f>
        <v>0</v>
      </c>
      <c r="H536" s="353" t="str">
        <f>IFERROR( VLOOKUP($D536, 'AM23.Param'!$C$61:$Q$114, COLUMNS('AM23.Param'!$C$60:$G$60), FALSE), "N/A")</f>
        <v>N/A</v>
      </c>
      <c r="I536" s="360" t="str">
        <f>IFERROR( VLOOKUP($D536, 'AM23.Param'!$C$61:$Q$114, COLUMNS('AM23.Param'!$C$60:$H$60), FALSE), "N/A")</f>
        <v>N/A</v>
      </c>
      <c r="J536" s="344" t="str">
        <f t="shared" si="217"/>
        <v>N/A</v>
      </c>
      <c r="K536" s="361" t="str">
        <f t="shared" si="218"/>
        <v>N/A</v>
      </c>
      <c r="L536" s="356" t="str">
        <f>IFERROR( VLOOKUP($D536, 'AM23.Param'!$C$61:$Q$114, COLUMNS('AM23.Param'!$C$60:$I$60), FALSE), "N/A")</f>
        <v>N/A</v>
      </c>
      <c r="M536" s="344" t="str">
        <f t="shared" si="219"/>
        <v>N/A</v>
      </c>
      <c r="N536" s="366" t="str">
        <f t="shared" si="208"/>
        <v>N/A</v>
      </c>
      <c r="O536" s="360" t="str">
        <f>IFERROR( VLOOKUP($D536, 'AM23.Param'!$C$61:$Q$114, COLUMNS('AM23.Param'!$C$60:$J$60), FALSE), "N/A")</f>
        <v>N/A</v>
      </c>
      <c r="P536" s="344" t="str">
        <f t="shared" si="220"/>
        <v>N/A</v>
      </c>
      <c r="Q536" s="361" t="str">
        <f t="shared" si="209"/>
        <v>N/A</v>
      </c>
      <c r="R536" s="356" t="str">
        <f>IFERROR( VLOOKUP($D536, 'AM23.Param'!$C$61:$Q$114, COLUMNS('AM23.Param'!$C$60:$K$60), FALSE), "N/A")</f>
        <v>N/A</v>
      </c>
      <c r="S536" s="344" t="str">
        <f t="shared" si="221"/>
        <v>N/A</v>
      </c>
      <c r="T536" s="366">
        <f t="shared" si="210"/>
        <v>0</v>
      </c>
      <c r="U536" s="360" t="str">
        <f>IFERROR( VLOOKUP($D536, 'AM23.Param'!$C$61:$Q$114, COLUMNS('AM23.Param'!$C$60:$L$60), FALSE), "N/A")</f>
        <v>N/A</v>
      </c>
      <c r="V536" s="344" t="str">
        <f t="shared" si="222"/>
        <v>N/A</v>
      </c>
      <c r="W536" s="361" t="str">
        <f t="shared" si="211"/>
        <v>N/A</v>
      </c>
      <c r="X536" s="356" t="str">
        <f>IFERROR( VLOOKUP($D536, 'AM23.Param'!$C$61:$Q$114, COLUMNS('AM23.Param'!$C$60:$M$60), FALSE), "N/A")</f>
        <v>N/A</v>
      </c>
      <c r="Y536" s="344" t="str">
        <f t="shared" si="223"/>
        <v>N/A</v>
      </c>
      <c r="Z536" s="366">
        <f t="shared" si="212"/>
        <v>0</v>
      </c>
      <c r="AA536" s="360" t="str">
        <f>IFERROR( VLOOKUP($D536, 'AM23.Param'!$C$61:$Q$114, COLUMNS('AM23.Param'!$C$60:$N$60), FALSE), "N/A")</f>
        <v>N/A</v>
      </c>
      <c r="AB536" s="344" t="str">
        <f t="shared" si="224"/>
        <v>N/A</v>
      </c>
      <c r="AC536" s="366" t="str">
        <f t="shared" si="213"/>
        <v>N/A</v>
      </c>
      <c r="AD536" s="360" t="str">
        <f>IFERROR( VLOOKUP($D536, 'AM23.Param'!$C$61:$Q$114, COLUMNS('AM23.Param'!$C$60:$O$60), FALSE), "N/A")</f>
        <v>N/A</v>
      </c>
      <c r="AE536" s="344" t="str">
        <f t="shared" si="225"/>
        <v>N/A</v>
      </c>
      <c r="AF536" s="361" t="str">
        <f t="shared" si="214"/>
        <v>N/A</v>
      </c>
      <c r="AG536" s="356" t="str">
        <f>IFERROR( VLOOKUP($D536, 'AM23.Param'!$C$61:$Q$114, COLUMNS('AM23.Param'!$C$60:$P$60), FALSE), "N/A")</f>
        <v>N/A</v>
      </c>
      <c r="AH536" s="344" t="str">
        <f t="shared" si="226"/>
        <v>N/A</v>
      </c>
      <c r="AI536" s="361" t="str">
        <f t="shared" si="215"/>
        <v>N/A</v>
      </c>
    </row>
    <row r="537" spans="1:35" x14ac:dyDescent="0.2">
      <c r="A537" s="241">
        <f t="shared" si="216"/>
        <v>460</v>
      </c>
      <c r="B537" s="345">
        <f>'AM23.Entity Input'!D477</f>
        <v>0</v>
      </c>
      <c r="C537" s="343">
        <f>'AM23.Entity Input'!F477</f>
        <v>0</v>
      </c>
      <c r="D537" s="343">
        <f>'AM23.Entity Input'!G477</f>
        <v>0</v>
      </c>
      <c r="E537" s="343">
        <f>'AM23.Entity Input'!P477</f>
        <v>0</v>
      </c>
      <c r="F537" s="343">
        <f>'AM23.Entity Input'!AD477</f>
        <v>0</v>
      </c>
      <c r="G537" s="343">
        <f>'AM23.Entity Input'!AN477</f>
        <v>0</v>
      </c>
      <c r="H537" s="353" t="str">
        <f>IFERROR( VLOOKUP($D537, 'AM23.Param'!$C$61:$Q$114, COLUMNS('AM23.Param'!$C$60:$G$60), FALSE), "N/A")</f>
        <v>N/A</v>
      </c>
      <c r="I537" s="360" t="str">
        <f>IFERROR( VLOOKUP($D537, 'AM23.Param'!$C$61:$Q$114, COLUMNS('AM23.Param'!$C$60:$H$60), FALSE), "N/A")</f>
        <v>N/A</v>
      </c>
      <c r="J537" s="344" t="str">
        <f t="shared" si="217"/>
        <v>N/A</v>
      </c>
      <c r="K537" s="361" t="str">
        <f t="shared" si="218"/>
        <v>N/A</v>
      </c>
      <c r="L537" s="356" t="str">
        <f>IFERROR( VLOOKUP($D537, 'AM23.Param'!$C$61:$Q$114, COLUMNS('AM23.Param'!$C$60:$I$60), FALSE), "N/A")</f>
        <v>N/A</v>
      </c>
      <c r="M537" s="344" t="str">
        <f t="shared" si="219"/>
        <v>N/A</v>
      </c>
      <c r="N537" s="366" t="str">
        <f t="shared" si="208"/>
        <v>N/A</v>
      </c>
      <c r="O537" s="360" t="str">
        <f>IFERROR( VLOOKUP($D537, 'AM23.Param'!$C$61:$Q$114, COLUMNS('AM23.Param'!$C$60:$J$60), FALSE), "N/A")</f>
        <v>N/A</v>
      </c>
      <c r="P537" s="344" t="str">
        <f t="shared" si="220"/>
        <v>N/A</v>
      </c>
      <c r="Q537" s="361" t="str">
        <f t="shared" si="209"/>
        <v>N/A</v>
      </c>
      <c r="R537" s="356" t="str">
        <f>IFERROR( VLOOKUP($D537, 'AM23.Param'!$C$61:$Q$114, COLUMNS('AM23.Param'!$C$60:$K$60), FALSE), "N/A")</f>
        <v>N/A</v>
      </c>
      <c r="S537" s="344" t="str">
        <f t="shared" si="221"/>
        <v>N/A</v>
      </c>
      <c r="T537" s="366">
        <f t="shared" si="210"/>
        <v>0</v>
      </c>
      <c r="U537" s="360" t="str">
        <f>IFERROR( VLOOKUP($D537, 'AM23.Param'!$C$61:$Q$114, COLUMNS('AM23.Param'!$C$60:$L$60), FALSE), "N/A")</f>
        <v>N/A</v>
      </c>
      <c r="V537" s="344" t="str">
        <f t="shared" si="222"/>
        <v>N/A</v>
      </c>
      <c r="W537" s="361" t="str">
        <f t="shared" si="211"/>
        <v>N/A</v>
      </c>
      <c r="X537" s="356" t="str">
        <f>IFERROR( VLOOKUP($D537, 'AM23.Param'!$C$61:$Q$114, COLUMNS('AM23.Param'!$C$60:$M$60), FALSE), "N/A")</f>
        <v>N/A</v>
      </c>
      <c r="Y537" s="344" t="str">
        <f t="shared" si="223"/>
        <v>N/A</v>
      </c>
      <c r="Z537" s="366">
        <f t="shared" si="212"/>
        <v>0</v>
      </c>
      <c r="AA537" s="360" t="str">
        <f>IFERROR( VLOOKUP($D537, 'AM23.Param'!$C$61:$Q$114, COLUMNS('AM23.Param'!$C$60:$N$60), FALSE), "N/A")</f>
        <v>N/A</v>
      </c>
      <c r="AB537" s="344" t="str">
        <f t="shared" si="224"/>
        <v>N/A</v>
      </c>
      <c r="AC537" s="366" t="str">
        <f t="shared" si="213"/>
        <v>N/A</v>
      </c>
      <c r="AD537" s="360" t="str">
        <f>IFERROR( VLOOKUP($D537, 'AM23.Param'!$C$61:$Q$114, COLUMNS('AM23.Param'!$C$60:$O$60), FALSE), "N/A")</f>
        <v>N/A</v>
      </c>
      <c r="AE537" s="344" t="str">
        <f t="shared" si="225"/>
        <v>N/A</v>
      </c>
      <c r="AF537" s="361" t="str">
        <f t="shared" si="214"/>
        <v>N/A</v>
      </c>
      <c r="AG537" s="356" t="str">
        <f>IFERROR( VLOOKUP($D537, 'AM23.Param'!$C$61:$Q$114, COLUMNS('AM23.Param'!$C$60:$P$60), FALSE), "N/A")</f>
        <v>N/A</v>
      </c>
      <c r="AH537" s="344" t="str">
        <f t="shared" si="226"/>
        <v>N/A</v>
      </c>
      <c r="AI537" s="361" t="str">
        <f t="shared" si="215"/>
        <v>N/A</v>
      </c>
    </row>
    <row r="538" spans="1:35" x14ac:dyDescent="0.2">
      <c r="A538" s="241">
        <f t="shared" si="216"/>
        <v>461</v>
      </c>
      <c r="B538" s="345">
        <f>'AM23.Entity Input'!D478</f>
        <v>0</v>
      </c>
      <c r="C538" s="343">
        <f>'AM23.Entity Input'!F478</f>
        <v>0</v>
      </c>
      <c r="D538" s="343">
        <f>'AM23.Entity Input'!G478</f>
        <v>0</v>
      </c>
      <c r="E538" s="343">
        <f>'AM23.Entity Input'!P478</f>
        <v>0</v>
      </c>
      <c r="F538" s="343">
        <f>'AM23.Entity Input'!AD478</f>
        <v>0</v>
      </c>
      <c r="G538" s="343">
        <f>'AM23.Entity Input'!AN478</f>
        <v>0</v>
      </c>
      <c r="H538" s="353" t="str">
        <f>IFERROR( VLOOKUP($D538, 'AM23.Param'!$C$61:$Q$114, COLUMNS('AM23.Param'!$C$60:$G$60), FALSE), "N/A")</f>
        <v>N/A</v>
      </c>
      <c r="I538" s="360" t="str">
        <f>IFERROR( VLOOKUP($D538, 'AM23.Param'!$C$61:$Q$114, COLUMNS('AM23.Param'!$C$60:$H$60), FALSE), "N/A")</f>
        <v>N/A</v>
      </c>
      <c r="J538" s="344" t="str">
        <f t="shared" si="217"/>
        <v>N/A</v>
      </c>
      <c r="K538" s="361" t="str">
        <f t="shared" si="218"/>
        <v>N/A</v>
      </c>
      <c r="L538" s="356" t="str">
        <f>IFERROR( VLOOKUP($D538, 'AM23.Param'!$C$61:$Q$114, COLUMNS('AM23.Param'!$C$60:$I$60), FALSE), "N/A")</f>
        <v>N/A</v>
      </c>
      <c r="M538" s="344" t="str">
        <f t="shared" si="219"/>
        <v>N/A</v>
      </c>
      <c r="N538" s="366" t="str">
        <f t="shared" si="208"/>
        <v>N/A</v>
      </c>
      <c r="O538" s="360" t="str">
        <f>IFERROR( VLOOKUP($D538, 'AM23.Param'!$C$61:$Q$114, COLUMNS('AM23.Param'!$C$60:$J$60), FALSE), "N/A")</f>
        <v>N/A</v>
      </c>
      <c r="P538" s="344" t="str">
        <f t="shared" si="220"/>
        <v>N/A</v>
      </c>
      <c r="Q538" s="361" t="str">
        <f t="shared" si="209"/>
        <v>N/A</v>
      </c>
      <c r="R538" s="356" t="str">
        <f>IFERROR( VLOOKUP($D538, 'AM23.Param'!$C$61:$Q$114, COLUMNS('AM23.Param'!$C$60:$K$60), FALSE), "N/A")</f>
        <v>N/A</v>
      </c>
      <c r="S538" s="344" t="str">
        <f t="shared" si="221"/>
        <v>N/A</v>
      </c>
      <c r="T538" s="366">
        <f t="shared" si="210"/>
        <v>0</v>
      </c>
      <c r="U538" s="360" t="str">
        <f>IFERROR( VLOOKUP($D538, 'AM23.Param'!$C$61:$Q$114, COLUMNS('AM23.Param'!$C$60:$L$60), FALSE), "N/A")</f>
        <v>N/A</v>
      </c>
      <c r="V538" s="344" t="str">
        <f t="shared" si="222"/>
        <v>N/A</v>
      </c>
      <c r="W538" s="361" t="str">
        <f t="shared" si="211"/>
        <v>N/A</v>
      </c>
      <c r="X538" s="356" t="str">
        <f>IFERROR( VLOOKUP($D538, 'AM23.Param'!$C$61:$Q$114, COLUMNS('AM23.Param'!$C$60:$M$60), FALSE), "N/A")</f>
        <v>N/A</v>
      </c>
      <c r="Y538" s="344" t="str">
        <f t="shared" si="223"/>
        <v>N/A</v>
      </c>
      <c r="Z538" s="366">
        <f t="shared" si="212"/>
        <v>0</v>
      </c>
      <c r="AA538" s="360" t="str">
        <f>IFERROR( VLOOKUP($D538, 'AM23.Param'!$C$61:$Q$114, COLUMNS('AM23.Param'!$C$60:$N$60), FALSE), "N/A")</f>
        <v>N/A</v>
      </c>
      <c r="AB538" s="344" t="str">
        <f t="shared" si="224"/>
        <v>N/A</v>
      </c>
      <c r="AC538" s="366" t="str">
        <f t="shared" si="213"/>
        <v>N/A</v>
      </c>
      <c r="AD538" s="360" t="str">
        <f>IFERROR( VLOOKUP($D538, 'AM23.Param'!$C$61:$Q$114, COLUMNS('AM23.Param'!$C$60:$O$60), FALSE), "N/A")</f>
        <v>N/A</v>
      </c>
      <c r="AE538" s="344" t="str">
        <f t="shared" si="225"/>
        <v>N/A</v>
      </c>
      <c r="AF538" s="361" t="str">
        <f t="shared" si="214"/>
        <v>N/A</v>
      </c>
      <c r="AG538" s="356" t="str">
        <f>IFERROR( VLOOKUP($D538, 'AM23.Param'!$C$61:$Q$114, COLUMNS('AM23.Param'!$C$60:$P$60), FALSE), "N/A")</f>
        <v>N/A</v>
      </c>
      <c r="AH538" s="344" t="str">
        <f t="shared" si="226"/>
        <v>N/A</v>
      </c>
      <c r="AI538" s="361" t="str">
        <f t="shared" si="215"/>
        <v>N/A</v>
      </c>
    </row>
    <row r="539" spans="1:35" x14ac:dyDescent="0.2">
      <c r="A539" s="241">
        <f t="shared" si="216"/>
        <v>462</v>
      </c>
      <c r="B539" s="345">
        <f>'AM23.Entity Input'!D479</f>
        <v>0</v>
      </c>
      <c r="C539" s="343">
        <f>'AM23.Entity Input'!F479</f>
        <v>0</v>
      </c>
      <c r="D539" s="343">
        <f>'AM23.Entity Input'!G479</f>
        <v>0</v>
      </c>
      <c r="E539" s="343">
        <f>'AM23.Entity Input'!P479</f>
        <v>0</v>
      </c>
      <c r="F539" s="343">
        <f>'AM23.Entity Input'!AD479</f>
        <v>0</v>
      </c>
      <c r="G539" s="343">
        <f>'AM23.Entity Input'!AN479</f>
        <v>0</v>
      </c>
      <c r="H539" s="353" t="str">
        <f>IFERROR( VLOOKUP($D539, 'AM23.Param'!$C$61:$Q$114, COLUMNS('AM23.Param'!$C$60:$G$60), FALSE), "N/A")</f>
        <v>N/A</v>
      </c>
      <c r="I539" s="360" t="str">
        <f>IFERROR( VLOOKUP($D539, 'AM23.Param'!$C$61:$Q$114, COLUMNS('AM23.Param'!$C$60:$H$60), FALSE), "N/A")</f>
        <v>N/A</v>
      </c>
      <c r="J539" s="344" t="str">
        <f t="shared" si="217"/>
        <v>N/A</v>
      </c>
      <c r="K539" s="361" t="str">
        <f t="shared" si="218"/>
        <v>N/A</v>
      </c>
      <c r="L539" s="356" t="str">
        <f>IFERROR( VLOOKUP($D539, 'AM23.Param'!$C$61:$Q$114, COLUMNS('AM23.Param'!$C$60:$I$60), FALSE), "N/A")</f>
        <v>N/A</v>
      </c>
      <c r="M539" s="344" t="str">
        <f t="shared" si="219"/>
        <v>N/A</v>
      </c>
      <c r="N539" s="366" t="str">
        <f t="shared" si="208"/>
        <v>N/A</v>
      </c>
      <c r="O539" s="360" t="str">
        <f>IFERROR( VLOOKUP($D539, 'AM23.Param'!$C$61:$Q$114, COLUMNS('AM23.Param'!$C$60:$J$60), FALSE), "N/A")</f>
        <v>N/A</v>
      </c>
      <c r="P539" s="344" t="str">
        <f t="shared" si="220"/>
        <v>N/A</v>
      </c>
      <c r="Q539" s="361" t="str">
        <f t="shared" si="209"/>
        <v>N/A</v>
      </c>
      <c r="R539" s="356" t="str">
        <f>IFERROR( VLOOKUP($D539, 'AM23.Param'!$C$61:$Q$114, COLUMNS('AM23.Param'!$C$60:$K$60), FALSE), "N/A")</f>
        <v>N/A</v>
      </c>
      <c r="S539" s="344" t="str">
        <f t="shared" si="221"/>
        <v>N/A</v>
      </c>
      <c r="T539" s="366">
        <f t="shared" si="210"/>
        <v>0</v>
      </c>
      <c r="U539" s="360" t="str">
        <f>IFERROR( VLOOKUP($D539, 'AM23.Param'!$C$61:$Q$114, COLUMNS('AM23.Param'!$C$60:$L$60), FALSE), "N/A")</f>
        <v>N/A</v>
      </c>
      <c r="V539" s="344" t="str">
        <f t="shared" si="222"/>
        <v>N/A</v>
      </c>
      <c r="W539" s="361" t="str">
        <f t="shared" si="211"/>
        <v>N/A</v>
      </c>
      <c r="X539" s="356" t="str">
        <f>IFERROR( VLOOKUP($D539, 'AM23.Param'!$C$61:$Q$114, COLUMNS('AM23.Param'!$C$60:$M$60), FALSE), "N/A")</f>
        <v>N/A</v>
      </c>
      <c r="Y539" s="344" t="str">
        <f t="shared" si="223"/>
        <v>N/A</v>
      </c>
      <c r="Z539" s="366">
        <f t="shared" si="212"/>
        <v>0</v>
      </c>
      <c r="AA539" s="360" t="str">
        <f>IFERROR( VLOOKUP($D539, 'AM23.Param'!$C$61:$Q$114, COLUMNS('AM23.Param'!$C$60:$N$60), FALSE), "N/A")</f>
        <v>N/A</v>
      </c>
      <c r="AB539" s="344" t="str">
        <f t="shared" si="224"/>
        <v>N/A</v>
      </c>
      <c r="AC539" s="366" t="str">
        <f t="shared" si="213"/>
        <v>N/A</v>
      </c>
      <c r="AD539" s="360" t="str">
        <f>IFERROR( VLOOKUP($D539, 'AM23.Param'!$C$61:$Q$114, COLUMNS('AM23.Param'!$C$60:$O$60), FALSE), "N/A")</f>
        <v>N/A</v>
      </c>
      <c r="AE539" s="344" t="str">
        <f t="shared" si="225"/>
        <v>N/A</v>
      </c>
      <c r="AF539" s="361" t="str">
        <f t="shared" si="214"/>
        <v>N/A</v>
      </c>
      <c r="AG539" s="356" t="str">
        <f>IFERROR( VLOOKUP($D539, 'AM23.Param'!$C$61:$Q$114, COLUMNS('AM23.Param'!$C$60:$P$60), FALSE), "N/A")</f>
        <v>N/A</v>
      </c>
      <c r="AH539" s="344" t="str">
        <f t="shared" si="226"/>
        <v>N/A</v>
      </c>
      <c r="AI539" s="361" t="str">
        <f t="shared" si="215"/>
        <v>N/A</v>
      </c>
    </row>
    <row r="540" spans="1:35" x14ac:dyDescent="0.2">
      <c r="A540" s="241">
        <f t="shared" si="216"/>
        <v>463</v>
      </c>
      <c r="B540" s="345">
        <f>'AM23.Entity Input'!D480</f>
        <v>0</v>
      </c>
      <c r="C540" s="343">
        <f>'AM23.Entity Input'!F480</f>
        <v>0</v>
      </c>
      <c r="D540" s="343">
        <f>'AM23.Entity Input'!G480</f>
        <v>0</v>
      </c>
      <c r="E540" s="343">
        <f>'AM23.Entity Input'!P480</f>
        <v>0</v>
      </c>
      <c r="F540" s="343">
        <f>'AM23.Entity Input'!AD480</f>
        <v>0</v>
      </c>
      <c r="G540" s="343">
        <f>'AM23.Entity Input'!AN480</f>
        <v>0</v>
      </c>
      <c r="H540" s="353" t="str">
        <f>IFERROR( VLOOKUP($D540, 'AM23.Param'!$C$61:$Q$114, COLUMNS('AM23.Param'!$C$60:$G$60), FALSE), "N/A")</f>
        <v>N/A</v>
      </c>
      <c r="I540" s="360" t="str">
        <f>IFERROR( VLOOKUP($D540, 'AM23.Param'!$C$61:$Q$114, COLUMNS('AM23.Param'!$C$60:$H$60), FALSE), "N/A")</f>
        <v>N/A</v>
      </c>
      <c r="J540" s="344" t="str">
        <f t="shared" si="217"/>
        <v>N/A</v>
      </c>
      <c r="K540" s="361" t="str">
        <f t="shared" si="218"/>
        <v>N/A</v>
      </c>
      <c r="L540" s="356" t="str">
        <f>IFERROR( VLOOKUP($D540, 'AM23.Param'!$C$61:$Q$114, COLUMNS('AM23.Param'!$C$60:$I$60), FALSE), "N/A")</f>
        <v>N/A</v>
      </c>
      <c r="M540" s="344" t="str">
        <f t="shared" si="219"/>
        <v>N/A</v>
      </c>
      <c r="N540" s="366" t="str">
        <f t="shared" si="208"/>
        <v>N/A</v>
      </c>
      <c r="O540" s="360" t="str">
        <f>IFERROR( VLOOKUP($D540, 'AM23.Param'!$C$61:$Q$114, COLUMNS('AM23.Param'!$C$60:$J$60), FALSE), "N/A")</f>
        <v>N/A</v>
      </c>
      <c r="P540" s="344" t="str">
        <f t="shared" si="220"/>
        <v>N/A</v>
      </c>
      <c r="Q540" s="361" t="str">
        <f t="shared" si="209"/>
        <v>N/A</v>
      </c>
      <c r="R540" s="356" t="str">
        <f>IFERROR( VLOOKUP($D540, 'AM23.Param'!$C$61:$Q$114, COLUMNS('AM23.Param'!$C$60:$K$60), FALSE), "N/A")</f>
        <v>N/A</v>
      </c>
      <c r="S540" s="344" t="str">
        <f t="shared" si="221"/>
        <v>N/A</v>
      </c>
      <c r="T540" s="366">
        <f t="shared" si="210"/>
        <v>0</v>
      </c>
      <c r="U540" s="360" t="str">
        <f>IFERROR( VLOOKUP($D540, 'AM23.Param'!$C$61:$Q$114, COLUMNS('AM23.Param'!$C$60:$L$60), FALSE), "N/A")</f>
        <v>N/A</v>
      </c>
      <c r="V540" s="344" t="str">
        <f t="shared" si="222"/>
        <v>N/A</v>
      </c>
      <c r="W540" s="361" t="str">
        <f t="shared" si="211"/>
        <v>N/A</v>
      </c>
      <c r="X540" s="356" t="str">
        <f>IFERROR( VLOOKUP($D540, 'AM23.Param'!$C$61:$Q$114, COLUMNS('AM23.Param'!$C$60:$M$60), FALSE), "N/A")</f>
        <v>N/A</v>
      </c>
      <c r="Y540" s="344" t="str">
        <f t="shared" si="223"/>
        <v>N/A</v>
      </c>
      <c r="Z540" s="366">
        <f t="shared" si="212"/>
        <v>0</v>
      </c>
      <c r="AA540" s="360" t="str">
        <f>IFERROR( VLOOKUP($D540, 'AM23.Param'!$C$61:$Q$114, COLUMNS('AM23.Param'!$C$60:$N$60), FALSE), "N/A")</f>
        <v>N/A</v>
      </c>
      <c r="AB540" s="344" t="str">
        <f t="shared" si="224"/>
        <v>N/A</v>
      </c>
      <c r="AC540" s="366" t="str">
        <f t="shared" si="213"/>
        <v>N/A</v>
      </c>
      <c r="AD540" s="360" t="str">
        <f>IFERROR( VLOOKUP($D540, 'AM23.Param'!$C$61:$Q$114, COLUMNS('AM23.Param'!$C$60:$O$60), FALSE), "N/A")</f>
        <v>N/A</v>
      </c>
      <c r="AE540" s="344" t="str">
        <f t="shared" si="225"/>
        <v>N/A</v>
      </c>
      <c r="AF540" s="361" t="str">
        <f t="shared" si="214"/>
        <v>N/A</v>
      </c>
      <c r="AG540" s="356" t="str">
        <f>IFERROR( VLOOKUP($D540, 'AM23.Param'!$C$61:$Q$114, COLUMNS('AM23.Param'!$C$60:$P$60), FALSE), "N/A")</f>
        <v>N/A</v>
      </c>
      <c r="AH540" s="344" t="str">
        <f t="shared" si="226"/>
        <v>N/A</v>
      </c>
      <c r="AI540" s="361" t="str">
        <f t="shared" si="215"/>
        <v>N/A</v>
      </c>
    </row>
    <row r="541" spans="1:35" x14ac:dyDescent="0.2">
      <c r="A541" s="241">
        <f t="shared" si="216"/>
        <v>464</v>
      </c>
      <c r="B541" s="345">
        <f>'AM23.Entity Input'!D481</f>
        <v>0</v>
      </c>
      <c r="C541" s="343">
        <f>'AM23.Entity Input'!F481</f>
        <v>0</v>
      </c>
      <c r="D541" s="343">
        <f>'AM23.Entity Input'!G481</f>
        <v>0</v>
      </c>
      <c r="E541" s="343">
        <f>'AM23.Entity Input'!P481</f>
        <v>0</v>
      </c>
      <c r="F541" s="343">
        <f>'AM23.Entity Input'!AD481</f>
        <v>0</v>
      </c>
      <c r="G541" s="343">
        <f>'AM23.Entity Input'!AN481</f>
        <v>0</v>
      </c>
      <c r="H541" s="353" t="str">
        <f>IFERROR( VLOOKUP($D541, 'AM23.Param'!$C$61:$Q$114, COLUMNS('AM23.Param'!$C$60:$G$60), FALSE), "N/A")</f>
        <v>N/A</v>
      </c>
      <c r="I541" s="360" t="str">
        <f>IFERROR( VLOOKUP($D541, 'AM23.Param'!$C$61:$Q$114, COLUMNS('AM23.Param'!$C$60:$H$60), FALSE), "N/A")</f>
        <v>N/A</v>
      </c>
      <c r="J541" s="344" t="str">
        <f t="shared" si="217"/>
        <v>N/A</v>
      </c>
      <c r="K541" s="361" t="str">
        <f t="shared" si="218"/>
        <v>N/A</v>
      </c>
      <c r="L541" s="356" t="str">
        <f>IFERROR( VLOOKUP($D541, 'AM23.Param'!$C$61:$Q$114, COLUMNS('AM23.Param'!$C$60:$I$60), FALSE), "N/A")</f>
        <v>N/A</v>
      </c>
      <c r="M541" s="344" t="str">
        <f t="shared" si="219"/>
        <v>N/A</v>
      </c>
      <c r="N541" s="366" t="str">
        <f t="shared" si="208"/>
        <v>N/A</v>
      </c>
      <c r="O541" s="360" t="str">
        <f>IFERROR( VLOOKUP($D541, 'AM23.Param'!$C$61:$Q$114, COLUMNS('AM23.Param'!$C$60:$J$60), FALSE), "N/A")</f>
        <v>N/A</v>
      </c>
      <c r="P541" s="344" t="str">
        <f t="shared" si="220"/>
        <v>N/A</v>
      </c>
      <c r="Q541" s="361" t="str">
        <f t="shared" si="209"/>
        <v>N/A</v>
      </c>
      <c r="R541" s="356" t="str">
        <f>IFERROR( VLOOKUP($D541, 'AM23.Param'!$C$61:$Q$114, COLUMNS('AM23.Param'!$C$60:$K$60), FALSE), "N/A")</f>
        <v>N/A</v>
      </c>
      <c r="S541" s="344" t="str">
        <f t="shared" si="221"/>
        <v>N/A</v>
      </c>
      <c r="T541" s="366">
        <f t="shared" si="210"/>
        <v>0</v>
      </c>
      <c r="U541" s="360" t="str">
        <f>IFERROR( VLOOKUP($D541, 'AM23.Param'!$C$61:$Q$114, COLUMNS('AM23.Param'!$C$60:$L$60), FALSE), "N/A")</f>
        <v>N/A</v>
      </c>
      <c r="V541" s="344" t="str">
        <f t="shared" si="222"/>
        <v>N/A</v>
      </c>
      <c r="W541" s="361" t="str">
        <f t="shared" si="211"/>
        <v>N/A</v>
      </c>
      <c r="X541" s="356" t="str">
        <f>IFERROR( VLOOKUP($D541, 'AM23.Param'!$C$61:$Q$114, COLUMNS('AM23.Param'!$C$60:$M$60), FALSE), "N/A")</f>
        <v>N/A</v>
      </c>
      <c r="Y541" s="344" t="str">
        <f t="shared" si="223"/>
        <v>N/A</v>
      </c>
      <c r="Z541" s="366">
        <f t="shared" si="212"/>
        <v>0</v>
      </c>
      <c r="AA541" s="360" t="str">
        <f>IFERROR( VLOOKUP($D541, 'AM23.Param'!$C$61:$Q$114, COLUMNS('AM23.Param'!$C$60:$N$60), FALSE), "N/A")</f>
        <v>N/A</v>
      </c>
      <c r="AB541" s="344" t="str">
        <f t="shared" si="224"/>
        <v>N/A</v>
      </c>
      <c r="AC541" s="366" t="str">
        <f t="shared" si="213"/>
        <v>N/A</v>
      </c>
      <c r="AD541" s="360" t="str">
        <f>IFERROR( VLOOKUP($D541, 'AM23.Param'!$C$61:$Q$114, COLUMNS('AM23.Param'!$C$60:$O$60), FALSE), "N/A")</f>
        <v>N/A</v>
      </c>
      <c r="AE541" s="344" t="str">
        <f t="shared" si="225"/>
        <v>N/A</v>
      </c>
      <c r="AF541" s="361" t="str">
        <f t="shared" si="214"/>
        <v>N/A</v>
      </c>
      <c r="AG541" s="356" t="str">
        <f>IFERROR( VLOOKUP($D541, 'AM23.Param'!$C$61:$Q$114, COLUMNS('AM23.Param'!$C$60:$P$60), FALSE), "N/A")</f>
        <v>N/A</v>
      </c>
      <c r="AH541" s="344" t="str">
        <f t="shared" si="226"/>
        <v>N/A</v>
      </c>
      <c r="AI541" s="361" t="str">
        <f t="shared" si="215"/>
        <v>N/A</v>
      </c>
    </row>
    <row r="542" spans="1:35" x14ac:dyDescent="0.2">
      <c r="A542" s="241">
        <f t="shared" si="216"/>
        <v>465</v>
      </c>
      <c r="B542" s="345">
        <f>'AM23.Entity Input'!D482</f>
        <v>0</v>
      </c>
      <c r="C542" s="343">
        <f>'AM23.Entity Input'!F482</f>
        <v>0</v>
      </c>
      <c r="D542" s="343">
        <f>'AM23.Entity Input'!G482</f>
        <v>0</v>
      </c>
      <c r="E542" s="343">
        <f>'AM23.Entity Input'!P482</f>
        <v>0</v>
      </c>
      <c r="F542" s="343">
        <f>'AM23.Entity Input'!AD482</f>
        <v>0</v>
      </c>
      <c r="G542" s="343">
        <f>'AM23.Entity Input'!AN482</f>
        <v>0</v>
      </c>
      <c r="H542" s="353" t="str">
        <f>IFERROR( VLOOKUP($D542, 'AM23.Param'!$C$61:$Q$114, COLUMNS('AM23.Param'!$C$60:$G$60), FALSE), "N/A")</f>
        <v>N/A</v>
      </c>
      <c r="I542" s="360" t="str">
        <f>IFERROR( VLOOKUP($D542, 'AM23.Param'!$C$61:$Q$114, COLUMNS('AM23.Param'!$C$60:$H$60), FALSE), "N/A")</f>
        <v>N/A</v>
      </c>
      <c r="J542" s="344" t="str">
        <f t="shared" si="217"/>
        <v>N/A</v>
      </c>
      <c r="K542" s="361" t="str">
        <f t="shared" si="218"/>
        <v>N/A</v>
      </c>
      <c r="L542" s="356" t="str">
        <f>IFERROR( VLOOKUP($D542, 'AM23.Param'!$C$61:$Q$114, COLUMNS('AM23.Param'!$C$60:$I$60), FALSE), "N/A")</f>
        <v>N/A</v>
      </c>
      <c r="M542" s="344" t="str">
        <f t="shared" si="219"/>
        <v>N/A</v>
      </c>
      <c r="N542" s="366" t="str">
        <f t="shared" si="208"/>
        <v>N/A</v>
      </c>
      <c r="O542" s="360" t="str">
        <f>IFERROR( VLOOKUP($D542, 'AM23.Param'!$C$61:$Q$114, COLUMNS('AM23.Param'!$C$60:$J$60), FALSE), "N/A")</f>
        <v>N/A</v>
      </c>
      <c r="P542" s="344" t="str">
        <f t="shared" si="220"/>
        <v>N/A</v>
      </c>
      <c r="Q542" s="361" t="str">
        <f t="shared" si="209"/>
        <v>N/A</v>
      </c>
      <c r="R542" s="356" t="str">
        <f>IFERROR( VLOOKUP($D542, 'AM23.Param'!$C$61:$Q$114, COLUMNS('AM23.Param'!$C$60:$K$60), FALSE), "N/A")</f>
        <v>N/A</v>
      </c>
      <c r="S542" s="344" t="str">
        <f t="shared" si="221"/>
        <v>N/A</v>
      </c>
      <c r="T542" s="366">
        <f t="shared" si="210"/>
        <v>0</v>
      </c>
      <c r="U542" s="360" t="str">
        <f>IFERROR( VLOOKUP($D542, 'AM23.Param'!$C$61:$Q$114, COLUMNS('AM23.Param'!$C$60:$L$60), FALSE), "N/A")</f>
        <v>N/A</v>
      </c>
      <c r="V542" s="344" t="str">
        <f t="shared" si="222"/>
        <v>N/A</v>
      </c>
      <c r="W542" s="361" t="str">
        <f t="shared" si="211"/>
        <v>N/A</v>
      </c>
      <c r="X542" s="356" t="str">
        <f>IFERROR( VLOOKUP($D542, 'AM23.Param'!$C$61:$Q$114, COLUMNS('AM23.Param'!$C$60:$M$60), FALSE), "N/A")</f>
        <v>N/A</v>
      </c>
      <c r="Y542" s="344" t="str">
        <f t="shared" si="223"/>
        <v>N/A</v>
      </c>
      <c r="Z542" s="366">
        <f t="shared" si="212"/>
        <v>0</v>
      </c>
      <c r="AA542" s="360" t="str">
        <f>IFERROR( VLOOKUP($D542, 'AM23.Param'!$C$61:$Q$114, COLUMNS('AM23.Param'!$C$60:$N$60), FALSE), "N/A")</f>
        <v>N/A</v>
      </c>
      <c r="AB542" s="344" t="str">
        <f t="shared" si="224"/>
        <v>N/A</v>
      </c>
      <c r="AC542" s="366" t="str">
        <f t="shared" si="213"/>
        <v>N/A</v>
      </c>
      <c r="AD542" s="360" t="str">
        <f>IFERROR( VLOOKUP($D542, 'AM23.Param'!$C$61:$Q$114, COLUMNS('AM23.Param'!$C$60:$O$60), FALSE), "N/A")</f>
        <v>N/A</v>
      </c>
      <c r="AE542" s="344" t="str">
        <f t="shared" si="225"/>
        <v>N/A</v>
      </c>
      <c r="AF542" s="361" t="str">
        <f t="shared" si="214"/>
        <v>N/A</v>
      </c>
      <c r="AG542" s="356" t="str">
        <f>IFERROR( VLOOKUP($D542, 'AM23.Param'!$C$61:$Q$114, COLUMNS('AM23.Param'!$C$60:$P$60), FALSE), "N/A")</f>
        <v>N/A</v>
      </c>
      <c r="AH542" s="344" t="str">
        <f t="shared" si="226"/>
        <v>N/A</v>
      </c>
      <c r="AI542" s="361" t="str">
        <f t="shared" si="215"/>
        <v>N/A</v>
      </c>
    </row>
    <row r="543" spans="1:35" x14ac:dyDescent="0.2">
      <c r="A543" s="241">
        <f t="shared" si="216"/>
        <v>466</v>
      </c>
      <c r="B543" s="345">
        <f>'AM23.Entity Input'!D483</f>
        <v>0</v>
      </c>
      <c r="C543" s="343">
        <f>'AM23.Entity Input'!F483</f>
        <v>0</v>
      </c>
      <c r="D543" s="343">
        <f>'AM23.Entity Input'!G483</f>
        <v>0</v>
      </c>
      <c r="E543" s="343">
        <f>'AM23.Entity Input'!P483</f>
        <v>0</v>
      </c>
      <c r="F543" s="343">
        <f>'AM23.Entity Input'!AD483</f>
        <v>0</v>
      </c>
      <c r="G543" s="343">
        <f>'AM23.Entity Input'!AN483</f>
        <v>0</v>
      </c>
      <c r="H543" s="353" t="str">
        <f>IFERROR( VLOOKUP($D543, 'AM23.Param'!$C$61:$Q$114, COLUMNS('AM23.Param'!$C$60:$G$60), FALSE), "N/A")</f>
        <v>N/A</v>
      </c>
      <c r="I543" s="360" t="str">
        <f>IFERROR( VLOOKUP($D543, 'AM23.Param'!$C$61:$Q$114, COLUMNS('AM23.Param'!$C$60:$H$60), FALSE), "N/A")</f>
        <v>N/A</v>
      </c>
      <c r="J543" s="344" t="str">
        <f t="shared" si="217"/>
        <v>N/A</v>
      </c>
      <c r="K543" s="361" t="str">
        <f t="shared" si="218"/>
        <v>N/A</v>
      </c>
      <c r="L543" s="356" t="str">
        <f>IFERROR( VLOOKUP($D543, 'AM23.Param'!$C$61:$Q$114, COLUMNS('AM23.Param'!$C$60:$I$60), FALSE), "N/A")</f>
        <v>N/A</v>
      </c>
      <c r="M543" s="344" t="str">
        <f t="shared" si="219"/>
        <v>N/A</v>
      </c>
      <c r="N543" s="366" t="str">
        <f t="shared" si="208"/>
        <v>N/A</v>
      </c>
      <c r="O543" s="360" t="str">
        <f>IFERROR( VLOOKUP($D543, 'AM23.Param'!$C$61:$Q$114, COLUMNS('AM23.Param'!$C$60:$J$60), FALSE), "N/A")</f>
        <v>N/A</v>
      </c>
      <c r="P543" s="344" t="str">
        <f t="shared" si="220"/>
        <v>N/A</v>
      </c>
      <c r="Q543" s="361" t="str">
        <f t="shared" si="209"/>
        <v>N/A</v>
      </c>
      <c r="R543" s="356" t="str">
        <f>IFERROR( VLOOKUP($D543, 'AM23.Param'!$C$61:$Q$114, COLUMNS('AM23.Param'!$C$60:$K$60), FALSE), "N/A")</f>
        <v>N/A</v>
      </c>
      <c r="S543" s="344" t="str">
        <f t="shared" si="221"/>
        <v>N/A</v>
      </c>
      <c r="T543" s="366">
        <f t="shared" si="210"/>
        <v>0</v>
      </c>
      <c r="U543" s="360" t="str">
        <f>IFERROR( VLOOKUP($D543, 'AM23.Param'!$C$61:$Q$114, COLUMNS('AM23.Param'!$C$60:$L$60), FALSE), "N/A")</f>
        <v>N/A</v>
      </c>
      <c r="V543" s="344" t="str">
        <f t="shared" si="222"/>
        <v>N/A</v>
      </c>
      <c r="W543" s="361" t="str">
        <f t="shared" si="211"/>
        <v>N/A</v>
      </c>
      <c r="X543" s="356" t="str">
        <f>IFERROR( VLOOKUP($D543, 'AM23.Param'!$C$61:$Q$114, COLUMNS('AM23.Param'!$C$60:$M$60), FALSE), "N/A")</f>
        <v>N/A</v>
      </c>
      <c r="Y543" s="344" t="str">
        <f t="shared" si="223"/>
        <v>N/A</v>
      </c>
      <c r="Z543" s="366">
        <f t="shared" si="212"/>
        <v>0</v>
      </c>
      <c r="AA543" s="360" t="str">
        <f>IFERROR( VLOOKUP($D543, 'AM23.Param'!$C$61:$Q$114, COLUMNS('AM23.Param'!$C$60:$N$60), FALSE), "N/A")</f>
        <v>N/A</v>
      </c>
      <c r="AB543" s="344" t="str">
        <f t="shared" si="224"/>
        <v>N/A</v>
      </c>
      <c r="AC543" s="366" t="str">
        <f t="shared" si="213"/>
        <v>N/A</v>
      </c>
      <c r="AD543" s="360" t="str">
        <f>IFERROR( VLOOKUP($D543, 'AM23.Param'!$C$61:$Q$114, COLUMNS('AM23.Param'!$C$60:$O$60), FALSE), "N/A")</f>
        <v>N/A</v>
      </c>
      <c r="AE543" s="344" t="str">
        <f t="shared" si="225"/>
        <v>N/A</v>
      </c>
      <c r="AF543" s="361" t="str">
        <f t="shared" si="214"/>
        <v>N/A</v>
      </c>
      <c r="AG543" s="356" t="str">
        <f>IFERROR( VLOOKUP($D543, 'AM23.Param'!$C$61:$Q$114, COLUMNS('AM23.Param'!$C$60:$P$60), FALSE), "N/A")</f>
        <v>N/A</v>
      </c>
      <c r="AH543" s="344" t="str">
        <f t="shared" si="226"/>
        <v>N/A</v>
      </c>
      <c r="AI543" s="361" t="str">
        <f t="shared" si="215"/>
        <v>N/A</v>
      </c>
    </row>
    <row r="544" spans="1:35" x14ac:dyDescent="0.2">
      <c r="A544" s="241">
        <f t="shared" si="216"/>
        <v>467</v>
      </c>
      <c r="B544" s="345">
        <f>'AM23.Entity Input'!D484</f>
        <v>0</v>
      </c>
      <c r="C544" s="343">
        <f>'AM23.Entity Input'!F484</f>
        <v>0</v>
      </c>
      <c r="D544" s="343">
        <f>'AM23.Entity Input'!G484</f>
        <v>0</v>
      </c>
      <c r="E544" s="343">
        <f>'AM23.Entity Input'!P484</f>
        <v>0</v>
      </c>
      <c r="F544" s="343">
        <f>'AM23.Entity Input'!AD484</f>
        <v>0</v>
      </c>
      <c r="G544" s="343">
        <f>'AM23.Entity Input'!AN484</f>
        <v>0</v>
      </c>
      <c r="H544" s="353" t="str">
        <f>IFERROR( VLOOKUP($D544, 'AM23.Param'!$C$61:$Q$114, COLUMNS('AM23.Param'!$C$60:$G$60), FALSE), "N/A")</f>
        <v>N/A</v>
      </c>
      <c r="I544" s="360" t="str">
        <f>IFERROR( VLOOKUP($D544, 'AM23.Param'!$C$61:$Q$114, COLUMNS('AM23.Param'!$C$60:$H$60), FALSE), "N/A")</f>
        <v>N/A</v>
      </c>
      <c r="J544" s="344" t="str">
        <f t="shared" si="217"/>
        <v>N/A</v>
      </c>
      <c r="K544" s="361" t="str">
        <f t="shared" si="218"/>
        <v>N/A</v>
      </c>
      <c r="L544" s="356" t="str">
        <f>IFERROR( VLOOKUP($D544, 'AM23.Param'!$C$61:$Q$114, COLUMNS('AM23.Param'!$C$60:$I$60), FALSE), "N/A")</f>
        <v>N/A</v>
      </c>
      <c r="M544" s="344" t="str">
        <f t="shared" si="219"/>
        <v>N/A</v>
      </c>
      <c r="N544" s="366" t="str">
        <f t="shared" si="208"/>
        <v>N/A</v>
      </c>
      <c r="O544" s="360" t="str">
        <f>IFERROR( VLOOKUP($D544, 'AM23.Param'!$C$61:$Q$114, COLUMNS('AM23.Param'!$C$60:$J$60), FALSE), "N/A")</f>
        <v>N/A</v>
      </c>
      <c r="P544" s="344" t="str">
        <f t="shared" si="220"/>
        <v>N/A</v>
      </c>
      <c r="Q544" s="361" t="str">
        <f t="shared" si="209"/>
        <v>N/A</v>
      </c>
      <c r="R544" s="356" t="str">
        <f>IFERROR( VLOOKUP($D544, 'AM23.Param'!$C$61:$Q$114, COLUMNS('AM23.Param'!$C$60:$K$60), FALSE), "N/A")</f>
        <v>N/A</v>
      </c>
      <c r="S544" s="344" t="str">
        <f t="shared" si="221"/>
        <v>N/A</v>
      </c>
      <c r="T544" s="366">
        <f t="shared" si="210"/>
        <v>0</v>
      </c>
      <c r="U544" s="360" t="str">
        <f>IFERROR( VLOOKUP($D544, 'AM23.Param'!$C$61:$Q$114, COLUMNS('AM23.Param'!$C$60:$L$60), FALSE), "N/A")</f>
        <v>N/A</v>
      </c>
      <c r="V544" s="344" t="str">
        <f t="shared" si="222"/>
        <v>N/A</v>
      </c>
      <c r="W544" s="361" t="str">
        <f t="shared" si="211"/>
        <v>N/A</v>
      </c>
      <c r="X544" s="356" t="str">
        <f>IFERROR( VLOOKUP($D544, 'AM23.Param'!$C$61:$Q$114, COLUMNS('AM23.Param'!$C$60:$M$60), FALSE), "N/A")</f>
        <v>N/A</v>
      </c>
      <c r="Y544" s="344" t="str">
        <f t="shared" si="223"/>
        <v>N/A</v>
      </c>
      <c r="Z544" s="366">
        <f t="shared" si="212"/>
        <v>0</v>
      </c>
      <c r="AA544" s="360" t="str">
        <f>IFERROR( VLOOKUP($D544, 'AM23.Param'!$C$61:$Q$114, COLUMNS('AM23.Param'!$C$60:$N$60), FALSE), "N/A")</f>
        <v>N/A</v>
      </c>
      <c r="AB544" s="344" t="str">
        <f t="shared" si="224"/>
        <v>N/A</v>
      </c>
      <c r="AC544" s="366" t="str">
        <f t="shared" si="213"/>
        <v>N/A</v>
      </c>
      <c r="AD544" s="360" t="str">
        <f>IFERROR( VLOOKUP($D544, 'AM23.Param'!$C$61:$Q$114, COLUMNS('AM23.Param'!$C$60:$O$60), FALSE), "N/A")</f>
        <v>N/A</v>
      </c>
      <c r="AE544" s="344" t="str">
        <f t="shared" si="225"/>
        <v>N/A</v>
      </c>
      <c r="AF544" s="361" t="str">
        <f t="shared" si="214"/>
        <v>N/A</v>
      </c>
      <c r="AG544" s="356" t="str">
        <f>IFERROR( VLOOKUP($D544, 'AM23.Param'!$C$61:$Q$114, COLUMNS('AM23.Param'!$C$60:$P$60), FALSE), "N/A")</f>
        <v>N/A</v>
      </c>
      <c r="AH544" s="344" t="str">
        <f t="shared" si="226"/>
        <v>N/A</v>
      </c>
      <c r="AI544" s="361" t="str">
        <f t="shared" si="215"/>
        <v>N/A</v>
      </c>
    </row>
    <row r="545" spans="1:35" x14ac:dyDescent="0.2">
      <c r="A545" s="241">
        <f t="shared" si="216"/>
        <v>468</v>
      </c>
      <c r="B545" s="345">
        <f>'AM23.Entity Input'!D485</f>
        <v>0</v>
      </c>
      <c r="C545" s="343">
        <f>'AM23.Entity Input'!F485</f>
        <v>0</v>
      </c>
      <c r="D545" s="343">
        <f>'AM23.Entity Input'!G485</f>
        <v>0</v>
      </c>
      <c r="E545" s="343">
        <f>'AM23.Entity Input'!P485</f>
        <v>0</v>
      </c>
      <c r="F545" s="343">
        <f>'AM23.Entity Input'!AD485</f>
        <v>0</v>
      </c>
      <c r="G545" s="343">
        <f>'AM23.Entity Input'!AN485</f>
        <v>0</v>
      </c>
      <c r="H545" s="353" t="str">
        <f>IFERROR( VLOOKUP($D545, 'AM23.Param'!$C$61:$Q$114, COLUMNS('AM23.Param'!$C$60:$G$60), FALSE), "N/A")</f>
        <v>N/A</v>
      </c>
      <c r="I545" s="360" t="str">
        <f>IFERROR( VLOOKUP($D545, 'AM23.Param'!$C$61:$Q$114, COLUMNS('AM23.Param'!$C$60:$H$60), FALSE), "N/A")</f>
        <v>N/A</v>
      </c>
      <c r="J545" s="344" t="str">
        <f t="shared" si="217"/>
        <v>N/A</v>
      </c>
      <c r="K545" s="361" t="str">
        <f t="shared" si="218"/>
        <v>N/A</v>
      </c>
      <c r="L545" s="356" t="str">
        <f>IFERROR( VLOOKUP($D545, 'AM23.Param'!$C$61:$Q$114, COLUMNS('AM23.Param'!$C$60:$I$60), FALSE), "N/A")</f>
        <v>N/A</v>
      </c>
      <c r="M545" s="344" t="str">
        <f t="shared" si="219"/>
        <v>N/A</v>
      </c>
      <c r="N545" s="366" t="str">
        <f t="shared" si="208"/>
        <v>N/A</v>
      </c>
      <c r="O545" s="360" t="str">
        <f>IFERROR( VLOOKUP($D545, 'AM23.Param'!$C$61:$Q$114, COLUMNS('AM23.Param'!$C$60:$J$60), FALSE), "N/A")</f>
        <v>N/A</v>
      </c>
      <c r="P545" s="344" t="str">
        <f t="shared" si="220"/>
        <v>N/A</v>
      </c>
      <c r="Q545" s="361" t="str">
        <f t="shared" si="209"/>
        <v>N/A</v>
      </c>
      <c r="R545" s="356" t="str">
        <f>IFERROR( VLOOKUP($D545, 'AM23.Param'!$C$61:$Q$114, COLUMNS('AM23.Param'!$C$60:$K$60), FALSE), "N/A")</f>
        <v>N/A</v>
      </c>
      <c r="S545" s="344" t="str">
        <f t="shared" si="221"/>
        <v>N/A</v>
      </c>
      <c r="T545" s="366">
        <f t="shared" si="210"/>
        <v>0</v>
      </c>
      <c r="U545" s="360" t="str">
        <f>IFERROR( VLOOKUP($D545, 'AM23.Param'!$C$61:$Q$114, COLUMNS('AM23.Param'!$C$60:$L$60), FALSE), "N/A")</f>
        <v>N/A</v>
      </c>
      <c r="V545" s="344" t="str">
        <f t="shared" si="222"/>
        <v>N/A</v>
      </c>
      <c r="W545" s="361" t="str">
        <f t="shared" si="211"/>
        <v>N/A</v>
      </c>
      <c r="X545" s="356" t="str">
        <f>IFERROR( VLOOKUP($D545, 'AM23.Param'!$C$61:$Q$114, COLUMNS('AM23.Param'!$C$60:$M$60), FALSE), "N/A")</f>
        <v>N/A</v>
      </c>
      <c r="Y545" s="344" t="str">
        <f t="shared" si="223"/>
        <v>N/A</v>
      </c>
      <c r="Z545" s="366">
        <f t="shared" si="212"/>
        <v>0</v>
      </c>
      <c r="AA545" s="360" t="str">
        <f>IFERROR( VLOOKUP($D545, 'AM23.Param'!$C$61:$Q$114, COLUMNS('AM23.Param'!$C$60:$N$60), FALSE), "N/A")</f>
        <v>N/A</v>
      </c>
      <c r="AB545" s="344" t="str">
        <f t="shared" si="224"/>
        <v>N/A</v>
      </c>
      <c r="AC545" s="366" t="str">
        <f t="shared" si="213"/>
        <v>N/A</v>
      </c>
      <c r="AD545" s="360" t="str">
        <f>IFERROR( VLOOKUP($D545, 'AM23.Param'!$C$61:$Q$114, COLUMNS('AM23.Param'!$C$60:$O$60), FALSE), "N/A")</f>
        <v>N/A</v>
      </c>
      <c r="AE545" s="344" t="str">
        <f t="shared" si="225"/>
        <v>N/A</v>
      </c>
      <c r="AF545" s="361" t="str">
        <f t="shared" si="214"/>
        <v>N/A</v>
      </c>
      <c r="AG545" s="356" t="str">
        <f>IFERROR( VLOOKUP($D545, 'AM23.Param'!$C$61:$Q$114, COLUMNS('AM23.Param'!$C$60:$P$60), FALSE), "N/A")</f>
        <v>N/A</v>
      </c>
      <c r="AH545" s="344" t="str">
        <f t="shared" si="226"/>
        <v>N/A</v>
      </c>
      <c r="AI545" s="361" t="str">
        <f t="shared" si="215"/>
        <v>N/A</v>
      </c>
    </row>
    <row r="546" spans="1:35" x14ac:dyDescent="0.2">
      <c r="A546" s="241">
        <f t="shared" si="216"/>
        <v>469</v>
      </c>
      <c r="B546" s="345">
        <f>'AM23.Entity Input'!D486</f>
        <v>0</v>
      </c>
      <c r="C546" s="343">
        <f>'AM23.Entity Input'!F486</f>
        <v>0</v>
      </c>
      <c r="D546" s="343">
        <f>'AM23.Entity Input'!G486</f>
        <v>0</v>
      </c>
      <c r="E546" s="343">
        <f>'AM23.Entity Input'!P486</f>
        <v>0</v>
      </c>
      <c r="F546" s="343">
        <f>'AM23.Entity Input'!AD486</f>
        <v>0</v>
      </c>
      <c r="G546" s="343">
        <f>'AM23.Entity Input'!AN486</f>
        <v>0</v>
      </c>
      <c r="H546" s="353" t="str">
        <f>IFERROR( VLOOKUP($D546, 'AM23.Param'!$C$61:$Q$114, COLUMNS('AM23.Param'!$C$60:$G$60), FALSE), "N/A")</f>
        <v>N/A</v>
      </c>
      <c r="I546" s="360" t="str">
        <f>IFERROR( VLOOKUP($D546, 'AM23.Param'!$C$61:$Q$114, COLUMNS('AM23.Param'!$C$60:$H$60), FALSE), "N/A")</f>
        <v>N/A</v>
      </c>
      <c r="J546" s="344" t="str">
        <f t="shared" si="217"/>
        <v>N/A</v>
      </c>
      <c r="K546" s="361" t="str">
        <f t="shared" si="218"/>
        <v>N/A</v>
      </c>
      <c r="L546" s="356" t="str">
        <f>IFERROR( VLOOKUP($D546, 'AM23.Param'!$C$61:$Q$114, COLUMNS('AM23.Param'!$C$60:$I$60), FALSE), "N/A")</f>
        <v>N/A</v>
      </c>
      <c r="M546" s="344" t="str">
        <f t="shared" si="219"/>
        <v>N/A</v>
      </c>
      <c r="N546" s="366" t="str">
        <f t="shared" si="208"/>
        <v>N/A</v>
      </c>
      <c r="O546" s="360" t="str">
        <f>IFERROR( VLOOKUP($D546, 'AM23.Param'!$C$61:$Q$114, COLUMNS('AM23.Param'!$C$60:$J$60), FALSE), "N/A")</f>
        <v>N/A</v>
      </c>
      <c r="P546" s="344" t="str">
        <f t="shared" si="220"/>
        <v>N/A</v>
      </c>
      <c r="Q546" s="361" t="str">
        <f t="shared" si="209"/>
        <v>N/A</v>
      </c>
      <c r="R546" s="356" t="str">
        <f>IFERROR( VLOOKUP($D546, 'AM23.Param'!$C$61:$Q$114, COLUMNS('AM23.Param'!$C$60:$K$60), FALSE), "N/A")</f>
        <v>N/A</v>
      </c>
      <c r="S546" s="344" t="str">
        <f t="shared" si="221"/>
        <v>N/A</v>
      </c>
      <c r="T546" s="366">
        <f t="shared" si="210"/>
        <v>0</v>
      </c>
      <c r="U546" s="360" t="str">
        <f>IFERROR( VLOOKUP($D546, 'AM23.Param'!$C$61:$Q$114, COLUMNS('AM23.Param'!$C$60:$L$60), FALSE), "N/A")</f>
        <v>N/A</v>
      </c>
      <c r="V546" s="344" t="str">
        <f t="shared" si="222"/>
        <v>N/A</v>
      </c>
      <c r="W546" s="361" t="str">
        <f t="shared" si="211"/>
        <v>N/A</v>
      </c>
      <c r="X546" s="356" t="str">
        <f>IFERROR( VLOOKUP($D546, 'AM23.Param'!$C$61:$Q$114, COLUMNS('AM23.Param'!$C$60:$M$60), FALSE), "N/A")</f>
        <v>N/A</v>
      </c>
      <c r="Y546" s="344" t="str">
        <f t="shared" si="223"/>
        <v>N/A</v>
      </c>
      <c r="Z546" s="366">
        <f t="shared" si="212"/>
        <v>0</v>
      </c>
      <c r="AA546" s="360" t="str">
        <f>IFERROR( VLOOKUP($D546, 'AM23.Param'!$C$61:$Q$114, COLUMNS('AM23.Param'!$C$60:$N$60), FALSE), "N/A")</f>
        <v>N/A</v>
      </c>
      <c r="AB546" s="344" t="str">
        <f t="shared" si="224"/>
        <v>N/A</v>
      </c>
      <c r="AC546" s="366" t="str">
        <f t="shared" si="213"/>
        <v>N/A</v>
      </c>
      <c r="AD546" s="360" t="str">
        <f>IFERROR( VLOOKUP($D546, 'AM23.Param'!$C$61:$Q$114, COLUMNS('AM23.Param'!$C$60:$O$60), FALSE), "N/A")</f>
        <v>N/A</v>
      </c>
      <c r="AE546" s="344" t="str">
        <f t="shared" si="225"/>
        <v>N/A</v>
      </c>
      <c r="AF546" s="361" t="str">
        <f t="shared" si="214"/>
        <v>N/A</v>
      </c>
      <c r="AG546" s="356" t="str">
        <f>IFERROR( VLOOKUP($D546, 'AM23.Param'!$C$61:$Q$114, COLUMNS('AM23.Param'!$C$60:$P$60), FALSE), "N/A")</f>
        <v>N/A</v>
      </c>
      <c r="AH546" s="344" t="str">
        <f t="shared" si="226"/>
        <v>N/A</v>
      </c>
      <c r="AI546" s="361" t="str">
        <f t="shared" si="215"/>
        <v>N/A</v>
      </c>
    </row>
    <row r="547" spans="1:35" x14ac:dyDescent="0.2">
      <c r="A547" s="241">
        <f t="shared" si="216"/>
        <v>470</v>
      </c>
      <c r="B547" s="345">
        <f>'AM23.Entity Input'!D487</f>
        <v>0</v>
      </c>
      <c r="C547" s="343">
        <f>'AM23.Entity Input'!F487</f>
        <v>0</v>
      </c>
      <c r="D547" s="343">
        <f>'AM23.Entity Input'!G487</f>
        <v>0</v>
      </c>
      <c r="E547" s="343">
        <f>'AM23.Entity Input'!P487</f>
        <v>0</v>
      </c>
      <c r="F547" s="343">
        <f>'AM23.Entity Input'!AD487</f>
        <v>0</v>
      </c>
      <c r="G547" s="343">
        <f>'AM23.Entity Input'!AN487</f>
        <v>0</v>
      </c>
      <c r="H547" s="353" t="str">
        <f>IFERROR( VLOOKUP($D547, 'AM23.Param'!$C$61:$Q$114, COLUMNS('AM23.Param'!$C$60:$G$60), FALSE), "N/A")</f>
        <v>N/A</v>
      </c>
      <c r="I547" s="360" t="str">
        <f>IFERROR( VLOOKUP($D547, 'AM23.Param'!$C$61:$Q$114, COLUMNS('AM23.Param'!$C$60:$H$60), FALSE), "N/A")</f>
        <v>N/A</v>
      </c>
      <c r="J547" s="344" t="str">
        <f t="shared" si="217"/>
        <v>N/A</v>
      </c>
      <c r="K547" s="361" t="str">
        <f t="shared" si="218"/>
        <v>N/A</v>
      </c>
      <c r="L547" s="356" t="str">
        <f>IFERROR( VLOOKUP($D547, 'AM23.Param'!$C$61:$Q$114, COLUMNS('AM23.Param'!$C$60:$I$60), FALSE), "N/A")</f>
        <v>N/A</v>
      </c>
      <c r="M547" s="344" t="str">
        <f t="shared" si="219"/>
        <v>N/A</v>
      </c>
      <c r="N547" s="366" t="str">
        <f t="shared" si="208"/>
        <v>N/A</v>
      </c>
      <c r="O547" s="360" t="str">
        <f>IFERROR( VLOOKUP($D547, 'AM23.Param'!$C$61:$Q$114, COLUMNS('AM23.Param'!$C$60:$J$60), FALSE), "N/A")</f>
        <v>N/A</v>
      </c>
      <c r="P547" s="344" t="str">
        <f t="shared" si="220"/>
        <v>N/A</v>
      </c>
      <c r="Q547" s="361" t="str">
        <f t="shared" si="209"/>
        <v>N/A</v>
      </c>
      <c r="R547" s="356" t="str">
        <f>IFERROR( VLOOKUP($D547, 'AM23.Param'!$C$61:$Q$114, COLUMNS('AM23.Param'!$C$60:$K$60), FALSE), "N/A")</f>
        <v>N/A</v>
      </c>
      <c r="S547" s="344" t="str">
        <f t="shared" si="221"/>
        <v>N/A</v>
      </c>
      <c r="T547" s="366">
        <f t="shared" si="210"/>
        <v>0</v>
      </c>
      <c r="U547" s="360" t="str">
        <f>IFERROR( VLOOKUP($D547, 'AM23.Param'!$C$61:$Q$114, COLUMNS('AM23.Param'!$C$60:$L$60), FALSE), "N/A")</f>
        <v>N/A</v>
      </c>
      <c r="V547" s="344" t="str">
        <f t="shared" si="222"/>
        <v>N/A</v>
      </c>
      <c r="W547" s="361" t="str">
        <f t="shared" si="211"/>
        <v>N/A</v>
      </c>
      <c r="X547" s="356" t="str">
        <f>IFERROR( VLOOKUP($D547, 'AM23.Param'!$C$61:$Q$114, COLUMNS('AM23.Param'!$C$60:$M$60), FALSE), "N/A")</f>
        <v>N/A</v>
      </c>
      <c r="Y547" s="344" t="str">
        <f t="shared" si="223"/>
        <v>N/A</v>
      </c>
      <c r="Z547" s="366">
        <f t="shared" si="212"/>
        <v>0</v>
      </c>
      <c r="AA547" s="360" t="str">
        <f>IFERROR( VLOOKUP($D547, 'AM23.Param'!$C$61:$Q$114, COLUMNS('AM23.Param'!$C$60:$N$60), FALSE), "N/A")</f>
        <v>N/A</v>
      </c>
      <c r="AB547" s="344" t="str">
        <f t="shared" si="224"/>
        <v>N/A</v>
      </c>
      <c r="AC547" s="366" t="str">
        <f t="shared" si="213"/>
        <v>N/A</v>
      </c>
      <c r="AD547" s="360" t="str">
        <f>IFERROR( VLOOKUP($D547, 'AM23.Param'!$C$61:$Q$114, COLUMNS('AM23.Param'!$C$60:$O$60), FALSE), "N/A")</f>
        <v>N/A</v>
      </c>
      <c r="AE547" s="344" t="str">
        <f t="shared" si="225"/>
        <v>N/A</v>
      </c>
      <c r="AF547" s="361" t="str">
        <f t="shared" si="214"/>
        <v>N/A</v>
      </c>
      <c r="AG547" s="356" t="str">
        <f>IFERROR( VLOOKUP($D547, 'AM23.Param'!$C$61:$Q$114, COLUMNS('AM23.Param'!$C$60:$P$60), FALSE), "N/A")</f>
        <v>N/A</v>
      </c>
      <c r="AH547" s="344" t="str">
        <f t="shared" si="226"/>
        <v>N/A</v>
      </c>
      <c r="AI547" s="361" t="str">
        <f t="shared" si="215"/>
        <v>N/A</v>
      </c>
    </row>
    <row r="548" spans="1:35" x14ac:dyDescent="0.2">
      <c r="A548" s="241">
        <f t="shared" si="216"/>
        <v>471</v>
      </c>
      <c r="B548" s="345">
        <f>'AM23.Entity Input'!D488</f>
        <v>0</v>
      </c>
      <c r="C548" s="343">
        <f>'AM23.Entity Input'!F488</f>
        <v>0</v>
      </c>
      <c r="D548" s="343">
        <f>'AM23.Entity Input'!G488</f>
        <v>0</v>
      </c>
      <c r="E548" s="343">
        <f>'AM23.Entity Input'!P488</f>
        <v>0</v>
      </c>
      <c r="F548" s="343">
        <f>'AM23.Entity Input'!AD488</f>
        <v>0</v>
      </c>
      <c r="G548" s="343">
        <f>'AM23.Entity Input'!AN488</f>
        <v>0</v>
      </c>
      <c r="H548" s="353" t="str">
        <f>IFERROR( VLOOKUP($D548, 'AM23.Param'!$C$61:$Q$114, COLUMNS('AM23.Param'!$C$60:$G$60), FALSE), "N/A")</f>
        <v>N/A</v>
      </c>
      <c r="I548" s="360" t="str">
        <f>IFERROR( VLOOKUP($D548, 'AM23.Param'!$C$61:$Q$114, COLUMNS('AM23.Param'!$C$60:$H$60), FALSE), "N/A")</f>
        <v>N/A</v>
      </c>
      <c r="J548" s="344" t="str">
        <f t="shared" si="217"/>
        <v>N/A</v>
      </c>
      <c r="K548" s="361" t="str">
        <f t="shared" si="218"/>
        <v>N/A</v>
      </c>
      <c r="L548" s="356" t="str">
        <f>IFERROR( VLOOKUP($D548, 'AM23.Param'!$C$61:$Q$114, COLUMNS('AM23.Param'!$C$60:$I$60), FALSE), "N/A")</f>
        <v>N/A</v>
      </c>
      <c r="M548" s="344" t="str">
        <f t="shared" si="219"/>
        <v>N/A</v>
      </c>
      <c r="N548" s="366" t="str">
        <f t="shared" si="208"/>
        <v>N/A</v>
      </c>
      <c r="O548" s="360" t="str">
        <f>IFERROR( VLOOKUP($D548, 'AM23.Param'!$C$61:$Q$114, COLUMNS('AM23.Param'!$C$60:$J$60), FALSE), "N/A")</f>
        <v>N/A</v>
      </c>
      <c r="P548" s="344" t="str">
        <f t="shared" si="220"/>
        <v>N/A</v>
      </c>
      <c r="Q548" s="361" t="str">
        <f t="shared" si="209"/>
        <v>N/A</v>
      </c>
      <c r="R548" s="356" t="str">
        <f>IFERROR( VLOOKUP($D548, 'AM23.Param'!$C$61:$Q$114, COLUMNS('AM23.Param'!$C$60:$K$60), FALSE), "N/A")</f>
        <v>N/A</v>
      </c>
      <c r="S548" s="344" t="str">
        <f t="shared" si="221"/>
        <v>N/A</v>
      </c>
      <c r="T548" s="366">
        <f t="shared" si="210"/>
        <v>0</v>
      </c>
      <c r="U548" s="360" t="str">
        <f>IFERROR( VLOOKUP($D548, 'AM23.Param'!$C$61:$Q$114, COLUMNS('AM23.Param'!$C$60:$L$60), FALSE), "N/A")</f>
        <v>N/A</v>
      </c>
      <c r="V548" s="344" t="str">
        <f t="shared" si="222"/>
        <v>N/A</v>
      </c>
      <c r="W548" s="361" t="str">
        <f t="shared" si="211"/>
        <v>N/A</v>
      </c>
      <c r="X548" s="356" t="str">
        <f>IFERROR( VLOOKUP($D548, 'AM23.Param'!$C$61:$Q$114, COLUMNS('AM23.Param'!$C$60:$M$60), FALSE), "N/A")</f>
        <v>N/A</v>
      </c>
      <c r="Y548" s="344" t="str">
        <f t="shared" si="223"/>
        <v>N/A</v>
      </c>
      <c r="Z548" s="366">
        <f t="shared" si="212"/>
        <v>0</v>
      </c>
      <c r="AA548" s="360" t="str">
        <f>IFERROR( VLOOKUP($D548, 'AM23.Param'!$C$61:$Q$114, COLUMNS('AM23.Param'!$C$60:$N$60), FALSE), "N/A")</f>
        <v>N/A</v>
      </c>
      <c r="AB548" s="344" t="str">
        <f t="shared" si="224"/>
        <v>N/A</v>
      </c>
      <c r="AC548" s="366" t="str">
        <f t="shared" si="213"/>
        <v>N/A</v>
      </c>
      <c r="AD548" s="360" t="str">
        <f>IFERROR( VLOOKUP($D548, 'AM23.Param'!$C$61:$Q$114, COLUMNS('AM23.Param'!$C$60:$O$60), FALSE), "N/A")</f>
        <v>N/A</v>
      </c>
      <c r="AE548" s="344" t="str">
        <f t="shared" si="225"/>
        <v>N/A</v>
      </c>
      <c r="AF548" s="361" t="str">
        <f t="shared" si="214"/>
        <v>N/A</v>
      </c>
      <c r="AG548" s="356" t="str">
        <f>IFERROR( VLOOKUP($D548, 'AM23.Param'!$C$61:$Q$114, COLUMNS('AM23.Param'!$C$60:$P$60), FALSE), "N/A")</f>
        <v>N/A</v>
      </c>
      <c r="AH548" s="344" t="str">
        <f t="shared" si="226"/>
        <v>N/A</v>
      </c>
      <c r="AI548" s="361" t="str">
        <f t="shared" si="215"/>
        <v>N/A</v>
      </c>
    </row>
    <row r="549" spans="1:35" x14ac:dyDescent="0.2">
      <c r="A549" s="241">
        <f t="shared" si="216"/>
        <v>472</v>
      </c>
      <c r="B549" s="345">
        <f>'AM23.Entity Input'!D489</f>
        <v>0</v>
      </c>
      <c r="C549" s="343">
        <f>'AM23.Entity Input'!F489</f>
        <v>0</v>
      </c>
      <c r="D549" s="343">
        <f>'AM23.Entity Input'!G489</f>
        <v>0</v>
      </c>
      <c r="E549" s="343">
        <f>'AM23.Entity Input'!P489</f>
        <v>0</v>
      </c>
      <c r="F549" s="343">
        <f>'AM23.Entity Input'!AD489</f>
        <v>0</v>
      </c>
      <c r="G549" s="343">
        <f>'AM23.Entity Input'!AN489</f>
        <v>0</v>
      </c>
      <c r="H549" s="353" t="str">
        <f>IFERROR( VLOOKUP($D549, 'AM23.Param'!$C$61:$Q$114, COLUMNS('AM23.Param'!$C$60:$G$60), FALSE), "N/A")</f>
        <v>N/A</v>
      </c>
      <c r="I549" s="360" t="str">
        <f>IFERROR( VLOOKUP($D549, 'AM23.Param'!$C$61:$Q$114, COLUMNS('AM23.Param'!$C$60:$H$60), FALSE), "N/A")</f>
        <v>N/A</v>
      </c>
      <c r="J549" s="344" t="str">
        <f t="shared" si="217"/>
        <v>N/A</v>
      </c>
      <c r="K549" s="361" t="str">
        <f t="shared" si="218"/>
        <v>N/A</v>
      </c>
      <c r="L549" s="356" t="str">
        <f>IFERROR( VLOOKUP($D549, 'AM23.Param'!$C$61:$Q$114, COLUMNS('AM23.Param'!$C$60:$I$60), FALSE), "N/A")</f>
        <v>N/A</v>
      </c>
      <c r="M549" s="344" t="str">
        <f t="shared" si="219"/>
        <v>N/A</v>
      </c>
      <c r="N549" s="366" t="str">
        <f t="shared" si="208"/>
        <v>N/A</v>
      </c>
      <c r="O549" s="360" t="str">
        <f>IFERROR( VLOOKUP($D549, 'AM23.Param'!$C$61:$Q$114, COLUMNS('AM23.Param'!$C$60:$J$60), FALSE), "N/A")</f>
        <v>N/A</v>
      </c>
      <c r="P549" s="344" t="str">
        <f t="shared" si="220"/>
        <v>N/A</v>
      </c>
      <c r="Q549" s="361" t="str">
        <f t="shared" si="209"/>
        <v>N/A</v>
      </c>
      <c r="R549" s="356" t="str">
        <f>IFERROR( VLOOKUP($D549, 'AM23.Param'!$C$61:$Q$114, COLUMNS('AM23.Param'!$C$60:$K$60), FALSE), "N/A")</f>
        <v>N/A</v>
      </c>
      <c r="S549" s="344" t="str">
        <f t="shared" si="221"/>
        <v>N/A</v>
      </c>
      <c r="T549" s="366">
        <f t="shared" si="210"/>
        <v>0</v>
      </c>
      <c r="U549" s="360" t="str">
        <f>IFERROR( VLOOKUP($D549, 'AM23.Param'!$C$61:$Q$114, COLUMNS('AM23.Param'!$C$60:$L$60), FALSE), "N/A")</f>
        <v>N/A</v>
      </c>
      <c r="V549" s="344" t="str">
        <f t="shared" si="222"/>
        <v>N/A</v>
      </c>
      <c r="W549" s="361" t="str">
        <f t="shared" si="211"/>
        <v>N/A</v>
      </c>
      <c r="X549" s="356" t="str">
        <f>IFERROR( VLOOKUP($D549, 'AM23.Param'!$C$61:$Q$114, COLUMNS('AM23.Param'!$C$60:$M$60), FALSE), "N/A")</f>
        <v>N/A</v>
      </c>
      <c r="Y549" s="344" t="str">
        <f t="shared" si="223"/>
        <v>N/A</v>
      </c>
      <c r="Z549" s="366">
        <f t="shared" si="212"/>
        <v>0</v>
      </c>
      <c r="AA549" s="360" t="str">
        <f>IFERROR( VLOOKUP($D549, 'AM23.Param'!$C$61:$Q$114, COLUMNS('AM23.Param'!$C$60:$N$60), FALSE), "N/A")</f>
        <v>N/A</v>
      </c>
      <c r="AB549" s="344" t="str">
        <f t="shared" si="224"/>
        <v>N/A</v>
      </c>
      <c r="AC549" s="366" t="str">
        <f t="shared" si="213"/>
        <v>N/A</v>
      </c>
      <c r="AD549" s="360" t="str">
        <f>IFERROR( VLOOKUP($D549, 'AM23.Param'!$C$61:$Q$114, COLUMNS('AM23.Param'!$C$60:$O$60), FALSE), "N/A")</f>
        <v>N/A</v>
      </c>
      <c r="AE549" s="344" t="str">
        <f t="shared" si="225"/>
        <v>N/A</v>
      </c>
      <c r="AF549" s="361" t="str">
        <f t="shared" si="214"/>
        <v>N/A</v>
      </c>
      <c r="AG549" s="356" t="str">
        <f>IFERROR( VLOOKUP($D549, 'AM23.Param'!$C$61:$Q$114, COLUMNS('AM23.Param'!$C$60:$P$60), FALSE), "N/A")</f>
        <v>N/A</v>
      </c>
      <c r="AH549" s="344" t="str">
        <f t="shared" si="226"/>
        <v>N/A</v>
      </c>
      <c r="AI549" s="361" t="str">
        <f t="shared" si="215"/>
        <v>N/A</v>
      </c>
    </row>
    <row r="550" spans="1:35" x14ac:dyDescent="0.2">
      <c r="A550" s="241">
        <f t="shared" si="216"/>
        <v>473</v>
      </c>
      <c r="B550" s="345">
        <f>'AM23.Entity Input'!D490</f>
        <v>0</v>
      </c>
      <c r="C550" s="343">
        <f>'AM23.Entity Input'!F490</f>
        <v>0</v>
      </c>
      <c r="D550" s="343">
        <f>'AM23.Entity Input'!G490</f>
        <v>0</v>
      </c>
      <c r="E550" s="343">
        <f>'AM23.Entity Input'!P490</f>
        <v>0</v>
      </c>
      <c r="F550" s="343">
        <f>'AM23.Entity Input'!AD490</f>
        <v>0</v>
      </c>
      <c r="G550" s="343">
        <f>'AM23.Entity Input'!AN490</f>
        <v>0</v>
      </c>
      <c r="H550" s="353" t="str">
        <f>IFERROR( VLOOKUP($D550, 'AM23.Param'!$C$61:$Q$114, COLUMNS('AM23.Param'!$C$60:$G$60), FALSE), "N/A")</f>
        <v>N/A</v>
      </c>
      <c r="I550" s="360" t="str">
        <f>IFERROR( VLOOKUP($D550, 'AM23.Param'!$C$61:$Q$114, COLUMNS('AM23.Param'!$C$60:$H$60), FALSE), "N/A")</f>
        <v>N/A</v>
      </c>
      <c r="J550" s="344" t="str">
        <f t="shared" si="217"/>
        <v>N/A</v>
      </c>
      <c r="K550" s="361" t="str">
        <f t="shared" si="218"/>
        <v>N/A</v>
      </c>
      <c r="L550" s="356" t="str">
        <f>IFERROR( VLOOKUP($D550, 'AM23.Param'!$C$61:$Q$114, COLUMNS('AM23.Param'!$C$60:$I$60), FALSE), "N/A")</f>
        <v>N/A</v>
      </c>
      <c r="M550" s="344" t="str">
        <f t="shared" si="219"/>
        <v>N/A</v>
      </c>
      <c r="N550" s="366" t="str">
        <f t="shared" si="208"/>
        <v>N/A</v>
      </c>
      <c r="O550" s="360" t="str">
        <f>IFERROR( VLOOKUP($D550, 'AM23.Param'!$C$61:$Q$114, COLUMNS('AM23.Param'!$C$60:$J$60), FALSE), "N/A")</f>
        <v>N/A</v>
      </c>
      <c r="P550" s="344" t="str">
        <f t="shared" si="220"/>
        <v>N/A</v>
      </c>
      <c r="Q550" s="361" t="str">
        <f t="shared" si="209"/>
        <v>N/A</v>
      </c>
      <c r="R550" s="356" t="str">
        <f>IFERROR( VLOOKUP($D550, 'AM23.Param'!$C$61:$Q$114, COLUMNS('AM23.Param'!$C$60:$K$60), FALSE), "N/A")</f>
        <v>N/A</v>
      </c>
      <c r="S550" s="344" t="str">
        <f t="shared" si="221"/>
        <v>N/A</v>
      </c>
      <c r="T550" s="366">
        <f t="shared" si="210"/>
        <v>0</v>
      </c>
      <c r="U550" s="360" t="str">
        <f>IFERROR( VLOOKUP($D550, 'AM23.Param'!$C$61:$Q$114, COLUMNS('AM23.Param'!$C$60:$L$60), FALSE), "N/A")</f>
        <v>N/A</v>
      </c>
      <c r="V550" s="344" t="str">
        <f t="shared" si="222"/>
        <v>N/A</v>
      </c>
      <c r="W550" s="361" t="str">
        <f t="shared" si="211"/>
        <v>N/A</v>
      </c>
      <c r="X550" s="356" t="str">
        <f>IFERROR( VLOOKUP($D550, 'AM23.Param'!$C$61:$Q$114, COLUMNS('AM23.Param'!$C$60:$M$60), FALSE), "N/A")</f>
        <v>N/A</v>
      </c>
      <c r="Y550" s="344" t="str">
        <f t="shared" si="223"/>
        <v>N/A</v>
      </c>
      <c r="Z550" s="366">
        <f t="shared" si="212"/>
        <v>0</v>
      </c>
      <c r="AA550" s="360" t="str">
        <f>IFERROR( VLOOKUP($D550, 'AM23.Param'!$C$61:$Q$114, COLUMNS('AM23.Param'!$C$60:$N$60), FALSE), "N/A")</f>
        <v>N/A</v>
      </c>
      <c r="AB550" s="344" t="str">
        <f t="shared" si="224"/>
        <v>N/A</v>
      </c>
      <c r="AC550" s="366" t="str">
        <f t="shared" si="213"/>
        <v>N/A</v>
      </c>
      <c r="AD550" s="360" t="str">
        <f>IFERROR( VLOOKUP($D550, 'AM23.Param'!$C$61:$Q$114, COLUMNS('AM23.Param'!$C$60:$O$60), FALSE), "N/A")</f>
        <v>N/A</v>
      </c>
      <c r="AE550" s="344" t="str">
        <f t="shared" si="225"/>
        <v>N/A</v>
      </c>
      <c r="AF550" s="361" t="str">
        <f t="shared" si="214"/>
        <v>N/A</v>
      </c>
      <c r="AG550" s="356" t="str">
        <f>IFERROR( VLOOKUP($D550, 'AM23.Param'!$C$61:$Q$114, COLUMNS('AM23.Param'!$C$60:$P$60), FALSE), "N/A")</f>
        <v>N/A</v>
      </c>
      <c r="AH550" s="344" t="str">
        <f t="shared" si="226"/>
        <v>N/A</v>
      </c>
      <c r="AI550" s="361" t="str">
        <f t="shared" si="215"/>
        <v>N/A</v>
      </c>
    </row>
    <row r="551" spans="1:35" x14ac:dyDescent="0.2">
      <c r="A551" s="241">
        <f t="shared" si="216"/>
        <v>474</v>
      </c>
      <c r="B551" s="345">
        <f>'AM23.Entity Input'!D491</f>
        <v>0</v>
      </c>
      <c r="C551" s="343">
        <f>'AM23.Entity Input'!F491</f>
        <v>0</v>
      </c>
      <c r="D551" s="343">
        <f>'AM23.Entity Input'!G491</f>
        <v>0</v>
      </c>
      <c r="E551" s="343">
        <f>'AM23.Entity Input'!P491</f>
        <v>0</v>
      </c>
      <c r="F551" s="343">
        <f>'AM23.Entity Input'!AD491</f>
        <v>0</v>
      </c>
      <c r="G551" s="343">
        <f>'AM23.Entity Input'!AN491</f>
        <v>0</v>
      </c>
      <c r="H551" s="353" t="str">
        <f>IFERROR( VLOOKUP($D551, 'AM23.Param'!$C$61:$Q$114, COLUMNS('AM23.Param'!$C$60:$G$60), FALSE), "N/A")</f>
        <v>N/A</v>
      </c>
      <c r="I551" s="360" t="str">
        <f>IFERROR( VLOOKUP($D551, 'AM23.Param'!$C$61:$Q$114, COLUMNS('AM23.Param'!$C$60:$H$60), FALSE), "N/A")</f>
        <v>N/A</v>
      </c>
      <c r="J551" s="344" t="str">
        <f t="shared" si="217"/>
        <v>N/A</v>
      </c>
      <c r="K551" s="361" t="str">
        <f t="shared" si="218"/>
        <v>N/A</v>
      </c>
      <c r="L551" s="356" t="str">
        <f>IFERROR( VLOOKUP($D551, 'AM23.Param'!$C$61:$Q$114, COLUMNS('AM23.Param'!$C$60:$I$60), FALSE), "N/A")</f>
        <v>N/A</v>
      </c>
      <c r="M551" s="344" t="str">
        <f t="shared" si="219"/>
        <v>N/A</v>
      </c>
      <c r="N551" s="366" t="str">
        <f t="shared" si="208"/>
        <v>N/A</v>
      </c>
      <c r="O551" s="360" t="str">
        <f>IFERROR( VLOOKUP($D551, 'AM23.Param'!$C$61:$Q$114, COLUMNS('AM23.Param'!$C$60:$J$60), FALSE), "N/A")</f>
        <v>N/A</v>
      </c>
      <c r="P551" s="344" t="str">
        <f t="shared" si="220"/>
        <v>N/A</v>
      </c>
      <c r="Q551" s="361" t="str">
        <f t="shared" si="209"/>
        <v>N/A</v>
      </c>
      <c r="R551" s="356" t="str">
        <f>IFERROR( VLOOKUP($D551, 'AM23.Param'!$C$61:$Q$114, COLUMNS('AM23.Param'!$C$60:$K$60), FALSE), "N/A")</f>
        <v>N/A</v>
      </c>
      <c r="S551" s="344" t="str">
        <f t="shared" si="221"/>
        <v>N/A</v>
      </c>
      <c r="T551" s="366">
        <f t="shared" si="210"/>
        <v>0</v>
      </c>
      <c r="U551" s="360" t="str">
        <f>IFERROR( VLOOKUP($D551, 'AM23.Param'!$C$61:$Q$114, COLUMNS('AM23.Param'!$C$60:$L$60), FALSE), "N/A")</f>
        <v>N/A</v>
      </c>
      <c r="V551" s="344" t="str">
        <f t="shared" si="222"/>
        <v>N/A</v>
      </c>
      <c r="W551" s="361" t="str">
        <f t="shared" si="211"/>
        <v>N/A</v>
      </c>
      <c r="X551" s="356" t="str">
        <f>IFERROR( VLOOKUP($D551, 'AM23.Param'!$C$61:$Q$114, COLUMNS('AM23.Param'!$C$60:$M$60), FALSE), "N/A")</f>
        <v>N/A</v>
      </c>
      <c r="Y551" s="344" t="str">
        <f t="shared" si="223"/>
        <v>N/A</v>
      </c>
      <c r="Z551" s="366">
        <f t="shared" si="212"/>
        <v>0</v>
      </c>
      <c r="AA551" s="360" t="str">
        <f>IFERROR( VLOOKUP($D551, 'AM23.Param'!$C$61:$Q$114, COLUMNS('AM23.Param'!$C$60:$N$60), FALSE), "N/A")</f>
        <v>N/A</v>
      </c>
      <c r="AB551" s="344" t="str">
        <f t="shared" si="224"/>
        <v>N/A</v>
      </c>
      <c r="AC551" s="366" t="str">
        <f t="shared" si="213"/>
        <v>N/A</v>
      </c>
      <c r="AD551" s="360" t="str">
        <f>IFERROR( VLOOKUP($D551, 'AM23.Param'!$C$61:$Q$114, COLUMNS('AM23.Param'!$C$60:$O$60), FALSE), "N/A")</f>
        <v>N/A</v>
      </c>
      <c r="AE551" s="344" t="str">
        <f t="shared" si="225"/>
        <v>N/A</v>
      </c>
      <c r="AF551" s="361" t="str">
        <f t="shared" si="214"/>
        <v>N/A</v>
      </c>
      <c r="AG551" s="356" t="str">
        <f>IFERROR( VLOOKUP($D551, 'AM23.Param'!$C$61:$Q$114, COLUMNS('AM23.Param'!$C$60:$P$60), FALSE), "N/A")</f>
        <v>N/A</v>
      </c>
      <c r="AH551" s="344" t="str">
        <f t="shared" si="226"/>
        <v>N/A</v>
      </c>
      <c r="AI551" s="361" t="str">
        <f t="shared" si="215"/>
        <v>N/A</v>
      </c>
    </row>
    <row r="552" spans="1:35" x14ac:dyDescent="0.2">
      <c r="A552" s="241">
        <f t="shared" si="216"/>
        <v>475</v>
      </c>
      <c r="B552" s="345">
        <f>'AM23.Entity Input'!D492</f>
        <v>0</v>
      </c>
      <c r="C552" s="343">
        <f>'AM23.Entity Input'!F492</f>
        <v>0</v>
      </c>
      <c r="D552" s="343">
        <f>'AM23.Entity Input'!G492</f>
        <v>0</v>
      </c>
      <c r="E552" s="343">
        <f>'AM23.Entity Input'!P492</f>
        <v>0</v>
      </c>
      <c r="F552" s="343">
        <f>'AM23.Entity Input'!AD492</f>
        <v>0</v>
      </c>
      <c r="G552" s="343">
        <f>'AM23.Entity Input'!AN492</f>
        <v>0</v>
      </c>
      <c r="H552" s="353" t="str">
        <f>IFERROR( VLOOKUP($D552, 'AM23.Param'!$C$61:$Q$114, COLUMNS('AM23.Param'!$C$60:$G$60), FALSE), "N/A")</f>
        <v>N/A</v>
      </c>
      <c r="I552" s="360" t="str">
        <f>IFERROR( VLOOKUP($D552, 'AM23.Param'!$C$61:$Q$114, COLUMNS('AM23.Param'!$C$60:$H$60), FALSE), "N/A")</f>
        <v>N/A</v>
      </c>
      <c r="J552" s="344" t="str">
        <f t="shared" si="217"/>
        <v>N/A</v>
      </c>
      <c r="K552" s="361" t="str">
        <f t="shared" si="218"/>
        <v>N/A</v>
      </c>
      <c r="L552" s="356" t="str">
        <f>IFERROR( VLOOKUP($D552, 'AM23.Param'!$C$61:$Q$114, COLUMNS('AM23.Param'!$C$60:$I$60), FALSE), "N/A")</f>
        <v>N/A</v>
      </c>
      <c r="M552" s="344" t="str">
        <f t="shared" si="219"/>
        <v>N/A</v>
      </c>
      <c r="N552" s="366" t="str">
        <f t="shared" si="208"/>
        <v>N/A</v>
      </c>
      <c r="O552" s="360" t="str">
        <f>IFERROR( VLOOKUP($D552, 'AM23.Param'!$C$61:$Q$114, COLUMNS('AM23.Param'!$C$60:$J$60), FALSE), "N/A")</f>
        <v>N/A</v>
      </c>
      <c r="P552" s="344" t="str">
        <f t="shared" si="220"/>
        <v>N/A</v>
      </c>
      <c r="Q552" s="361" t="str">
        <f t="shared" si="209"/>
        <v>N/A</v>
      </c>
      <c r="R552" s="356" t="str">
        <f>IFERROR( VLOOKUP($D552, 'AM23.Param'!$C$61:$Q$114, COLUMNS('AM23.Param'!$C$60:$K$60), FALSE), "N/A")</f>
        <v>N/A</v>
      </c>
      <c r="S552" s="344" t="str">
        <f t="shared" si="221"/>
        <v>N/A</v>
      </c>
      <c r="T552" s="366">
        <f t="shared" si="210"/>
        <v>0</v>
      </c>
      <c r="U552" s="360" t="str">
        <f>IFERROR( VLOOKUP($D552, 'AM23.Param'!$C$61:$Q$114, COLUMNS('AM23.Param'!$C$60:$L$60), FALSE), "N/A")</f>
        <v>N/A</v>
      </c>
      <c r="V552" s="344" t="str">
        <f t="shared" si="222"/>
        <v>N/A</v>
      </c>
      <c r="W552" s="361" t="str">
        <f t="shared" si="211"/>
        <v>N/A</v>
      </c>
      <c r="X552" s="356" t="str">
        <f>IFERROR( VLOOKUP($D552, 'AM23.Param'!$C$61:$Q$114, COLUMNS('AM23.Param'!$C$60:$M$60), FALSE), "N/A")</f>
        <v>N/A</v>
      </c>
      <c r="Y552" s="344" t="str">
        <f t="shared" si="223"/>
        <v>N/A</v>
      </c>
      <c r="Z552" s="366">
        <f t="shared" si="212"/>
        <v>0</v>
      </c>
      <c r="AA552" s="360" t="str">
        <f>IFERROR( VLOOKUP($D552, 'AM23.Param'!$C$61:$Q$114, COLUMNS('AM23.Param'!$C$60:$N$60), FALSE), "N/A")</f>
        <v>N/A</v>
      </c>
      <c r="AB552" s="344" t="str">
        <f t="shared" si="224"/>
        <v>N/A</v>
      </c>
      <c r="AC552" s="366" t="str">
        <f t="shared" si="213"/>
        <v>N/A</v>
      </c>
      <c r="AD552" s="360" t="str">
        <f>IFERROR( VLOOKUP($D552, 'AM23.Param'!$C$61:$Q$114, COLUMNS('AM23.Param'!$C$60:$O$60), FALSE), "N/A")</f>
        <v>N/A</v>
      </c>
      <c r="AE552" s="344" t="str">
        <f t="shared" si="225"/>
        <v>N/A</v>
      </c>
      <c r="AF552" s="361" t="str">
        <f t="shared" si="214"/>
        <v>N/A</v>
      </c>
      <c r="AG552" s="356" t="str">
        <f>IFERROR( VLOOKUP($D552, 'AM23.Param'!$C$61:$Q$114, COLUMNS('AM23.Param'!$C$60:$P$60), FALSE), "N/A")</f>
        <v>N/A</v>
      </c>
      <c r="AH552" s="344" t="str">
        <f t="shared" si="226"/>
        <v>N/A</v>
      </c>
      <c r="AI552" s="361" t="str">
        <f t="shared" si="215"/>
        <v>N/A</v>
      </c>
    </row>
    <row r="553" spans="1:35" x14ac:dyDescent="0.2">
      <c r="A553" s="241">
        <f t="shared" si="216"/>
        <v>476</v>
      </c>
      <c r="B553" s="345">
        <f>'AM23.Entity Input'!D493</f>
        <v>0</v>
      </c>
      <c r="C553" s="343">
        <f>'AM23.Entity Input'!F493</f>
        <v>0</v>
      </c>
      <c r="D553" s="343">
        <f>'AM23.Entity Input'!G493</f>
        <v>0</v>
      </c>
      <c r="E553" s="343">
        <f>'AM23.Entity Input'!P493</f>
        <v>0</v>
      </c>
      <c r="F553" s="343">
        <f>'AM23.Entity Input'!AD493</f>
        <v>0</v>
      </c>
      <c r="G553" s="343">
        <f>'AM23.Entity Input'!AN493</f>
        <v>0</v>
      </c>
      <c r="H553" s="353" t="str">
        <f>IFERROR( VLOOKUP($D553, 'AM23.Param'!$C$61:$Q$114, COLUMNS('AM23.Param'!$C$60:$G$60), FALSE), "N/A")</f>
        <v>N/A</v>
      </c>
      <c r="I553" s="360" t="str">
        <f>IFERROR( VLOOKUP($D553, 'AM23.Param'!$C$61:$Q$114, COLUMNS('AM23.Param'!$C$60:$H$60), FALSE), "N/A")</f>
        <v>N/A</v>
      </c>
      <c r="J553" s="344" t="str">
        <f t="shared" si="217"/>
        <v>N/A</v>
      </c>
      <c r="K553" s="361" t="str">
        <f t="shared" si="218"/>
        <v>N/A</v>
      </c>
      <c r="L553" s="356" t="str">
        <f>IFERROR( VLOOKUP($D553, 'AM23.Param'!$C$61:$Q$114, COLUMNS('AM23.Param'!$C$60:$I$60), FALSE), "N/A")</f>
        <v>N/A</v>
      </c>
      <c r="M553" s="344" t="str">
        <f t="shared" si="219"/>
        <v>N/A</v>
      </c>
      <c r="N553" s="366" t="str">
        <f t="shared" si="208"/>
        <v>N/A</v>
      </c>
      <c r="O553" s="360" t="str">
        <f>IFERROR( VLOOKUP($D553, 'AM23.Param'!$C$61:$Q$114, COLUMNS('AM23.Param'!$C$60:$J$60), FALSE), "N/A")</f>
        <v>N/A</v>
      </c>
      <c r="P553" s="344" t="str">
        <f t="shared" si="220"/>
        <v>N/A</v>
      </c>
      <c r="Q553" s="361" t="str">
        <f t="shared" si="209"/>
        <v>N/A</v>
      </c>
      <c r="R553" s="356" t="str">
        <f>IFERROR( VLOOKUP($D553, 'AM23.Param'!$C$61:$Q$114, COLUMNS('AM23.Param'!$C$60:$K$60), FALSE), "N/A")</f>
        <v>N/A</v>
      </c>
      <c r="S553" s="344" t="str">
        <f t="shared" si="221"/>
        <v>N/A</v>
      </c>
      <c r="T553" s="366">
        <f t="shared" si="210"/>
        <v>0</v>
      </c>
      <c r="U553" s="360" t="str">
        <f>IFERROR( VLOOKUP($D553, 'AM23.Param'!$C$61:$Q$114, COLUMNS('AM23.Param'!$C$60:$L$60), FALSE), "N/A")</f>
        <v>N/A</v>
      </c>
      <c r="V553" s="344" t="str">
        <f t="shared" si="222"/>
        <v>N/A</v>
      </c>
      <c r="W553" s="361" t="str">
        <f t="shared" si="211"/>
        <v>N/A</v>
      </c>
      <c r="X553" s="356" t="str">
        <f>IFERROR( VLOOKUP($D553, 'AM23.Param'!$C$61:$Q$114, COLUMNS('AM23.Param'!$C$60:$M$60), FALSE), "N/A")</f>
        <v>N/A</v>
      </c>
      <c r="Y553" s="344" t="str">
        <f t="shared" si="223"/>
        <v>N/A</v>
      </c>
      <c r="Z553" s="366">
        <f t="shared" si="212"/>
        <v>0</v>
      </c>
      <c r="AA553" s="360" t="str">
        <f>IFERROR( VLOOKUP($D553, 'AM23.Param'!$C$61:$Q$114, COLUMNS('AM23.Param'!$C$60:$N$60), FALSE), "N/A")</f>
        <v>N/A</v>
      </c>
      <c r="AB553" s="344" t="str">
        <f t="shared" si="224"/>
        <v>N/A</v>
      </c>
      <c r="AC553" s="366" t="str">
        <f t="shared" si="213"/>
        <v>N/A</v>
      </c>
      <c r="AD553" s="360" t="str">
        <f>IFERROR( VLOOKUP($D553, 'AM23.Param'!$C$61:$Q$114, COLUMNS('AM23.Param'!$C$60:$O$60), FALSE), "N/A")</f>
        <v>N/A</v>
      </c>
      <c r="AE553" s="344" t="str">
        <f t="shared" si="225"/>
        <v>N/A</v>
      </c>
      <c r="AF553" s="361" t="str">
        <f t="shared" si="214"/>
        <v>N/A</v>
      </c>
      <c r="AG553" s="356" t="str">
        <f>IFERROR( VLOOKUP($D553, 'AM23.Param'!$C$61:$Q$114, COLUMNS('AM23.Param'!$C$60:$P$60), FALSE), "N/A")</f>
        <v>N/A</v>
      </c>
      <c r="AH553" s="344" t="str">
        <f t="shared" si="226"/>
        <v>N/A</v>
      </c>
      <c r="AI553" s="361" t="str">
        <f t="shared" si="215"/>
        <v>N/A</v>
      </c>
    </row>
    <row r="554" spans="1:35" x14ac:dyDescent="0.2">
      <c r="A554" s="241">
        <f t="shared" si="216"/>
        <v>477</v>
      </c>
      <c r="B554" s="345">
        <f>'AM23.Entity Input'!D494</f>
        <v>0</v>
      </c>
      <c r="C554" s="343">
        <f>'AM23.Entity Input'!F494</f>
        <v>0</v>
      </c>
      <c r="D554" s="343">
        <f>'AM23.Entity Input'!G494</f>
        <v>0</v>
      </c>
      <c r="E554" s="343">
        <f>'AM23.Entity Input'!P494</f>
        <v>0</v>
      </c>
      <c r="F554" s="343">
        <f>'AM23.Entity Input'!AD494</f>
        <v>0</v>
      </c>
      <c r="G554" s="343">
        <f>'AM23.Entity Input'!AN494</f>
        <v>0</v>
      </c>
      <c r="H554" s="353" t="str">
        <f>IFERROR( VLOOKUP($D554, 'AM23.Param'!$C$61:$Q$114, COLUMNS('AM23.Param'!$C$60:$G$60), FALSE), "N/A")</f>
        <v>N/A</v>
      </c>
      <c r="I554" s="360" t="str">
        <f>IFERROR( VLOOKUP($D554, 'AM23.Param'!$C$61:$Q$114, COLUMNS('AM23.Param'!$C$60:$H$60), FALSE), "N/A")</f>
        <v>N/A</v>
      </c>
      <c r="J554" s="344" t="str">
        <f t="shared" si="217"/>
        <v>N/A</v>
      </c>
      <c r="K554" s="361" t="str">
        <f t="shared" si="218"/>
        <v>N/A</v>
      </c>
      <c r="L554" s="356" t="str">
        <f>IFERROR( VLOOKUP($D554, 'AM23.Param'!$C$61:$Q$114, COLUMNS('AM23.Param'!$C$60:$I$60), FALSE), "N/A")</f>
        <v>N/A</v>
      </c>
      <c r="M554" s="344" t="str">
        <f t="shared" si="219"/>
        <v>N/A</v>
      </c>
      <c r="N554" s="366" t="str">
        <f t="shared" si="208"/>
        <v>N/A</v>
      </c>
      <c r="O554" s="360" t="str">
        <f>IFERROR( VLOOKUP($D554, 'AM23.Param'!$C$61:$Q$114, COLUMNS('AM23.Param'!$C$60:$J$60), FALSE), "N/A")</f>
        <v>N/A</v>
      </c>
      <c r="P554" s="344" t="str">
        <f t="shared" si="220"/>
        <v>N/A</v>
      </c>
      <c r="Q554" s="361" t="str">
        <f t="shared" si="209"/>
        <v>N/A</v>
      </c>
      <c r="R554" s="356" t="str">
        <f>IFERROR( VLOOKUP($D554, 'AM23.Param'!$C$61:$Q$114, COLUMNS('AM23.Param'!$C$60:$K$60), FALSE), "N/A")</f>
        <v>N/A</v>
      </c>
      <c r="S554" s="344" t="str">
        <f t="shared" si="221"/>
        <v>N/A</v>
      </c>
      <c r="T554" s="366">
        <f t="shared" si="210"/>
        <v>0</v>
      </c>
      <c r="U554" s="360" t="str">
        <f>IFERROR( VLOOKUP($D554, 'AM23.Param'!$C$61:$Q$114, COLUMNS('AM23.Param'!$C$60:$L$60), FALSE), "N/A")</f>
        <v>N/A</v>
      </c>
      <c r="V554" s="344" t="str">
        <f t="shared" si="222"/>
        <v>N/A</v>
      </c>
      <c r="W554" s="361" t="str">
        <f t="shared" si="211"/>
        <v>N/A</v>
      </c>
      <c r="X554" s="356" t="str">
        <f>IFERROR( VLOOKUP($D554, 'AM23.Param'!$C$61:$Q$114, COLUMNS('AM23.Param'!$C$60:$M$60), FALSE), "N/A")</f>
        <v>N/A</v>
      </c>
      <c r="Y554" s="344" t="str">
        <f t="shared" si="223"/>
        <v>N/A</v>
      </c>
      <c r="Z554" s="366">
        <f t="shared" si="212"/>
        <v>0</v>
      </c>
      <c r="AA554" s="360" t="str">
        <f>IFERROR( VLOOKUP($D554, 'AM23.Param'!$C$61:$Q$114, COLUMNS('AM23.Param'!$C$60:$N$60), FALSE), "N/A")</f>
        <v>N/A</v>
      </c>
      <c r="AB554" s="344" t="str">
        <f t="shared" si="224"/>
        <v>N/A</v>
      </c>
      <c r="AC554" s="366" t="str">
        <f t="shared" si="213"/>
        <v>N/A</v>
      </c>
      <c r="AD554" s="360" t="str">
        <f>IFERROR( VLOOKUP($D554, 'AM23.Param'!$C$61:$Q$114, COLUMNS('AM23.Param'!$C$60:$O$60), FALSE), "N/A")</f>
        <v>N/A</v>
      </c>
      <c r="AE554" s="344" t="str">
        <f t="shared" si="225"/>
        <v>N/A</v>
      </c>
      <c r="AF554" s="361" t="str">
        <f t="shared" si="214"/>
        <v>N/A</v>
      </c>
      <c r="AG554" s="356" t="str">
        <f>IFERROR( VLOOKUP($D554, 'AM23.Param'!$C$61:$Q$114, COLUMNS('AM23.Param'!$C$60:$P$60), FALSE), "N/A")</f>
        <v>N/A</v>
      </c>
      <c r="AH554" s="344" t="str">
        <f t="shared" si="226"/>
        <v>N/A</v>
      </c>
      <c r="AI554" s="361" t="str">
        <f t="shared" si="215"/>
        <v>N/A</v>
      </c>
    </row>
    <row r="555" spans="1:35" x14ac:dyDescent="0.2">
      <c r="A555" s="241">
        <f t="shared" si="216"/>
        <v>478</v>
      </c>
      <c r="B555" s="345">
        <f>'AM23.Entity Input'!D495</f>
        <v>0</v>
      </c>
      <c r="C555" s="343">
        <f>'AM23.Entity Input'!F495</f>
        <v>0</v>
      </c>
      <c r="D555" s="343">
        <f>'AM23.Entity Input'!G495</f>
        <v>0</v>
      </c>
      <c r="E555" s="343">
        <f>'AM23.Entity Input'!P495</f>
        <v>0</v>
      </c>
      <c r="F555" s="343">
        <f>'AM23.Entity Input'!AD495</f>
        <v>0</v>
      </c>
      <c r="G555" s="343">
        <f>'AM23.Entity Input'!AN495</f>
        <v>0</v>
      </c>
      <c r="H555" s="353" t="str">
        <f>IFERROR( VLOOKUP($D555, 'AM23.Param'!$C$61:$Q$114, COLUMNS('AM23.Param'!$C$60:$G$60), FALSE), "N/A")</f>
        <v>N/A</v>
      </c>
      <c r="I555" s="360" t="str">
        <f>IFERROR( VLOOKUP($D555, 'AM23.Param'!$C$61:$Q$114, COLUMNS('AM23.Param'!$C$60:$H$60), FALSE), "N/A")</f>
        <v>N/A</v>
      </c>
      <c r="J555" s="344" t="str">
        <f t="shared" si="217"/>
        <v>N/A</v>
      </c>
      <c r="K555" s="361" t="str">
        <f t="shared" si="218"/>
        <v>N/A</v>
      </c>
      <c r="L555" s="356" t="str">
        <f>IFERROR( VLOOKUP($D555, 'AM23.Param'!$C$61:$Q$114, COLUMNS('AM23.Param'!$C$60:$I$60), FALSE), "N/A")</f>
        <v>N/A</v>
      </c>
      <c r="M555" s="344" t="str">
        <f t="shared" si="219"/>
        <v>N/A</v>
      </c>
      <c r="N555" s="366" t="str">
        <f t="shared" si="208"/>
        <v>N/A</v>
      </c>
      <c r="O555" s="360" t="str">
        <f>IFERROR( VLOOKUP($D555, 'AM23.Param'!$C$61:$Q$114, COLUMNS('AM23.Param'!$C$60:$J$60), FALSE), "N/A")</f>
        <v>N/A</v>
      </c>
      <c r="P555" s="344" t="str">
        <f t="shared" si="220"/>
        <v>N/A</v>
      </c>
      <c r="Q555" s="361" t="str">
        <f t="shared" si="209"/>
        <v>N/A</v>
      </c>
      <c r="R555" s="356" t="str">
        <f>IFERROR( VLOOKUP($D555, 'AM23.Param'!$C$61:$Q$114, COLUMNS('AM23.Param'!$C$60:$K$60), FALSE), "N/A")</f>
        <v>N/A</v>
      </c>
      <c r="S555" s="344" t="str">
        <f t="shared" si="221"/>
        <v>N/A</v>
      </c>
      <c r="T555" s="366">
        <f t="shared" si="210"/>
        <v>0</v>
      </c>
      <c r="U555" s="360" t="str">
        <f>IFERROR( VLOOKUP($D555, 'AM23.Param'!$C$61:$Q$114, COLUMNS('AM23.Param'!$C$60:$L$60), FALSE), "N/A")</f>
        <v>N/A</v>
      </c>
      <c r="V555" s="344" t="str">
        <f t="shared" si="222"/>
        <v>N/A</v>
      </c>
      <c r="W555" s="361" t="str">
        <f t="shared" si="211"/>
        <v>N/A</v>
      </c>
      <c r="X555" s="356" t="str">
        <f>IFERROR( VLOOKUP($D555, 'AM23.Param'!$C$61:$Q$114, COLUMNS('AM23.Param'!$C$60:$M$60), FALSE), "N/A")</f>
        <v>N/A</v>
      </c>
      <c r="Y555" s="344" t="str">
        <f t="shared" si="223"/>
        <v>N/A</v>
      </c>
      <c r="Z555" s="366">
        <f t="shared" si="212"/>
        <v>0</v>
      </c>
      <c r="AA555" s="360" t="str">
        <f>IFERROR( VLOOKUP($D555, 'AM23.Param'!$C$61:$Q$114, COLUMNS('AM23.Param'!$C$60:$N$60), FALSE), "N/A")</f>
        <v>N/A</v>
      </c>
      <c r="AB555" s="344" t="str">
        <f t="shared" si="224"/>
        <v>N/A</v>
      </c>
      <c r="AC555" s="366" t="str">
        <f t="shared" si="213"/>
        <v>N/A</v>
      </c>
      <c r="AD555" s="360" t="str">
        <f>IFERROR( VLOOKUP($D555, 'AM23.Param'!$C$61:$Q$114, COLUMNS('AM23.Param'!$C$60:$O$60), FALSE), "N/A")</f>
        <v>N/A</v>
      </c>
      <c r="AE555" s="344" t="str">
        <f t="shared" si="225"/>
        <v>N/A</v>
      </c>
      <c r="AF555" s="361" t="str">
        <f t="shared" si="214"/>
        <v>N/A</v>
      </c>
      <c r="AG555" s="356" t="str">
        <f>IFERROR( VLOOKUP($D555, 'AM23.Param'!$C$61:$Q$114, COLUMNS('AM23.Param'!$C$60:$P$60), FALSE), "N/A")</f>
        <v>N/A</v>
      </c>
      <c r="AH555" s="344" t="str">
        <f t="shared" si="226"/>
        <v>N/A</v>
      </c>
      <c r="AI555" s="361" t="str">
        <f t="shared" si="215"/>
        <v>N/A</v>
      </c>
    </row>
    <row r="556" spans="1:35" x14ac:dyDescent="0.2">
      <c r="A556" s="241">
        <f t="shared" si="216"/>
        <v>479</v>
      </c>
      <c r="B556" s="345">
        <f>'AM23.Entity Input'!D496</f>
        <v>0</v>
      </c>
      <c r="C556" s="343">
        <f>'AM23.Entity Input'!F496</f>
        <v>0</v>
      </c>
      <c r="D556" s="343">
        <f>'AM23.Entity Input'!G496</f>
        <v>0</v>
      </c>
      <c r="E556" s="343">
        <f>'AM23.Entity Input'!P496</f>
        <v>0</v>
      </c>
      <c r="F556" s="343">
        <f>'AM23.Entity Input'!AD496</f>
        <v>0</v>
      </c>
      <c r="G556" s="343">
        <f>'AM23.Entity Input'!AN496</f>
        <v>0</v>
      </c>
      <c r="H556" s="353" t="str">
        <f>IFERROR( VLOOKUP($D556, 'AM23.Param'!$C$61:$Q$114, COLUMNS('AM23.Param'!$C$60:$G$60), FALSE), "N/A")</f>
        <v>N/A</v>
      </c>
      <c r="I556" s="360" t="str">
        <f>IFERROR( VLOOKUP($D556, 'AM23.Param'!$C$61:$Q$114, COLUMNS('AM23.Param'!$C$60:$H$60), FALSE), "N/A")</f>
        <v>N/A</v>
      </c>
      <c r="J556" s="344" t="str">
        <f t="shared" si="217"/>
        <v>N/A</v>
      </c>
      <c r="K556" s="361" t="str">
        <f t="shared" si="218"/>
        <v>N/A</v>
      </c>
      <c r="L556" s="356" t="str">
        <f>IFERROR( VLOOKUP($D556, 'AM23.Param'!$C$61:$Q$114, COLUMNS('AM23.Param'!$C$60:$I$60), FALSE), "N/A")</f>
        <v>N/A</v>
      </c>
      <c r="M556" s="344" t="str">
        <f t="shared" si="219"/>
        <v>N/A</v>
      </c>
      <c r="N556" s="366" t="str">
        <f t="shared" si="208"/>
        <v>N/A</v>
      </c>
      <c r="O556" s="360" t="str">
        <f>IFERROR( VLOOKUP($D556, 'AM23.Param'!$C$61:$Q$114, COLUMNS('AM23.Param'!$C$60:$J$60), FALSE), "N/A")</f>
        <v>N/A</v>
      </c>
      <c r="P556" s="344" t="str">
        <f t="shared" si="220"/>
        <v>N/A</v>
      </c>
      <c r="Q556" s="361" t="str">
        <f t="shared" si="209"/>
        <v>N/A</v>
      </c>
      <c r="R556" s="356" t="str">
        <f>IFERROR( VLOOKUP($D556, 'AM23.Param'!$C$61:$Q$114, COLUMNS('AM23.Param'!$C$60:$K$60), FALSE), "N/A")</f>
        <v>N/A</v>
      </c>
      <c r="S556" s="344" t="str">
        <f t="shared" si="221"/>
        <v>N/A</v>
      </c>
      <c r="T556" s="366">
        <f t="shared" si="210"/>
        <v>0</v>
      </c>
      <c r="U556" s="360" t="str">
        <f>IFERROR( VLOOKUP($D556, 'AM23.Param'!$C$61:$Q$114, COLUMNS('AM23.Param'!$C$60:$L$60), FALSE), "N/A")</f>
        <v>N/A</v>
      </c>
      <c r="V556" s="344" t="str">
        <f t="shared" si="222"/>
        <v>N/A</v>
      </c>
      <c r="W556" s="361" t="str">
        <f t="shared" si="211"/>
        <v>N/A</v>
      </c>
      <c r="X556" s="356" t="str">
        <f>IFERROR( VLOOKUP($D556, 'AM23.Param'!$C$61:$Q$114, COLUMNS('AM23.Param'!$C$60:$M$60), FALSE), "N/A")</f>
        <v>N/A</v>
      </c>
      <c r="Y556" s="344" t="str">
        <f t="shared" si="223"/>
        <v>N/A</v>
      </c>
      <c r="Z556" s="366">
        <f t="shared" si="212"/>
        <v>0</v>
      </c>
      <c r="AA556" s="360" t="str">
        <f>IFERROR( VLOOKUP($D556, 'AM23.Param'!$C$61:$Q$114, COLUMNS('AM23.Param'!$C$60:$N$60), FALSE), "N/A")</f>
        <v>N/A</v>
      </c>
      <c r="AB556" s="344" t="str">
        <f t="shared" si="224"/>
        <v>N/A</v>
      </c>
      <c r="AC556" s="366" t="str">
        <f t="shared" si="213"/>
        <v>N/A</v>
      </c>
      <c r="AD556" s="360" t="str">
        <f>IFERROR( VLOOKUP($D556, 'AM23.Param'!$C$61:$Q$114, COLUMNS('AM23.Param'!$C$60:$O$60), FALSE), "N/A")</f>
        <v>N/A</v>
      </c>
      <c r="AE556" s="344" t="str">
        <f t="shared" si="225"/>
        <v>N/A</v>
      </c>
      <c r="AF556" s="361" t="str">
        <f t="shared" si="214"/>
        <v>N/A</v>
      </c>
      <c r="AG556" s="356" t="str">
        <f>IFERROR( VLOOKUP($D556, 'AM23.Param'!$C$61:$Q$114, COLUMNS('AM23.Param'!$C$60:$P$60), FALSE), "N/A")</f>
        <v>N/A</v>
      </c>
      <c r="AH556" s="344" t="str">
        <f t="shared" si="226"/>
        <v>N/A</v>
      </c>
      <c r="AI556" s="361" t="str">
        <f t="shared" si="215"/>
        <v>N/A</v>
      </c>
    </row>
    <row r="557" spans="1:35" x14ac:dyDescent="0.2">
      <c r="A557" s="241">
        <f t="shared" si="216"/>
        <v>480</v>
      </c>
      <c r="B557" s="345">
        <f>'AM23.Entity Input'!D497</f>
        <v>0</v>
      </c>
      <c r="C557" s="343">
        <f>'AM23.Entity Input'!F497</f>
        <v>0</v>
      </c>
      <c r="D557" s="343">
        <f>'AM23.Entity Input'!G497</f>
        <v>0</v>
      </c>
      <c r="E557" s="343">
        <f>'AM23.Entity Input'!P497</f>
        <v>0</v>
      </c>
      <c r="F557" s="343">
        <f>'AM23.Entity Input'!AD497</f>
        <v>0</v>
      </c>
      <c r="G557" s="343">
        <f>'AM23.Entity Input'!AN497</f>
        <v>0</v>
      </c>
      <c r="H557" s="353" t="str">
        <f>IFERROR( VLOOKUP($D557, 'AM23.Param'!$C$61:$Q$114, COLUMNS('AM23.Param'!$C$60:$G$60), FALSE), "N/A")</f>
        <v>N/A</v>
      </c>
      <c r="I557" s="360" t="str">
        <f>IFERROR( VLOOKUP($D557, 'AM23.Param'!$C$61:$Q$114, COLUMNS('AM23.Param'!$C$60:$H$60), FALSE), "N/A")</f>
        <v>N/A</v>
      </c>
      <c r="J557" s="344" t="str">
        <f t="shared" si="217"/>
        <v>N/A</v>
      </c>
      <c r="K557" s="361" t="str">
        <f t="shared" si="218"/>
        <v>N/A</v>
      </c>
      <c r="L557" s="356" t="str">
        <f>IFERROR( VLOOKUP($D557, 'AM23.Param'!$C$61:$Q$114, COLUMNS('AM23.Param'!$C$60:$I$60), FALSE), "N/A")</f>
        <v>N/A</v>
      </c>
      <c r="M557" s="344" t="str">
        <f t="shared" si="219"/>
        <v>N/A</v>
      </c>
      <c r="N557" s="366" t="str">
        <f t="shared" si="208"/>
        <v>N/A</v>
      </c>
      <c r="O557" s="360" t="str">
        <f>IFERROR( VLOOKUP($D557, 'AM23.Param'!$C$61:$Q$114, COLUMNS('AM23.Param'!$C$60:$J$60), FALSE), "N/A")</f>
        <v>N/A</v>
      </c>
      <c r="P557" s="344" t="str">
        <f t="shared" si="220"/>
        <v>N/A</v>
      </c>
      <c r="Q557" s="361" t="str">
        <f t="shared" si="209"/>
        <v>N/A</v>
      </c>
      <c r="R557" s="356" t="str">
        <f>IFERROR( VLOOKUP($D557, 'AM23.Param'!$C$61:$Q$114, COLUMNS('AM23.Param'!$C$60:$K$60), FALSE), "N/A")</f>
        <v>N/A</v>
      </c>
      <c r="S557" s="344" t="str">
        <f t="shared" si="221"/>
        <v>N/A</v>
      </c>
      <c r="T557" s="366">
        <f t="shared" si="210"/>
        <v>0</v>
      </c>
      <c r="U557" s="360" t="str">
        <f>IFERROR( VLOOKUP($D557, 'AM23.Param'!$C$61:$Q$114, COLUMNS('AM23.Param'!$C$60:$L$60), FALSE), "N/A")</f>
        <v>N/A</v>
      </c>
      <c r="V557" s="344" t="str">
        <f t="shared" si="222"/>
        <v>N/A</v>
      </c>
      <c r="W557" s="361" t="str">
        <f t="shared" si="211"/>
        <v>N/A</v>
      </c>
      <c r="X557" s="356" t="str">
        <f>IFERROR( VLOOKUP($D557, 'AM23.Param'!$C$61:$Q$114, COLUMNS('AM23.Param'!$C$60:$M$60), FALSE), "N/A")</f>
        <v>N/A</v>
      </c>
      <c r="Y557" s="344" t="str">
        <f t="shared" si="223"/>
        <v>N/A</v>
      </c>
      <c r="Z557" s="366">
        <f t="shared" si="212"/>
        <v>0</v>
      </c>
      <c r="AA557" s="360" t="str">
        <f>IFERROR( VLOOKUP($D557, 'AM23.Param'!$C$61:$Q$114, COLUMNS('AM23.Param'!$C$60:$N$60), FALSE), "N/A")</f>
        <v>N/A</v>
      </c>
      <c r="AB557" s="344" t="str">
        <f t="shared" si="224"/>
        <v>N/A</v>
      </c>
      <c r="AC557" s="366" t="str">
        <f t="shared" si="213"/>
        <v>N/A</v>
      </c>
      <c r="AD557" s="360" t="str">
        <f>IFERROR( VLOOKUP($D557, 'AM23.Param'!$C$61:$Q$114, COLUMNS('AM23.Param'!$C$60:$O$60), FALSE), "N/A")</f>
        <v>N/A</v>
      </c>
      <c r="AE557" s="344" t="str">
        <f t="shared" si="225"/>
        <v>N/A</v>
      </c>
      <c r="AF557" s="361" t="str">
        <f t="shared" si="214"/>
        <v>N/A</v>
      </c>
      <c r="AG557" s="356" t="str">
        <f>IFERROR( VLOOKUP($D557, 'AM23.Param'!$C$61:$Q$114, COLUMNS('AM23.Param'!$C$60:$P$60), FALSE), "N/A")</f>
        <v>N/A</v>
      </c>
      <c r="AH557" s="344" t="str">
        <f t="shared" si="226"/>
        <v>N/A</v>
      </c>
      <c r="AI557" s="361" t="str">
        <f t="shared" si="215"/>
        <v>N/A</v>
      </c>
    </row>
    <row r="558" spans="1:35" x14ac:dyDescent="0.2">
      <c r="A558" s="241">
        <f t="shared" si="216"/>
        <v>481</v>
      </c>
      <c r="B558" s="345">
        <f>'AM23.Entity Input'!D498</f>
        <v>0</v>
      </c>
      <c r="C558" s="343">
        <f>'AM23.Entity Input'!F498</f>
        <v>0</v>
      </c>
      <c r="D558" s="343">
        <f>'AM23.Entity Input'!G498</f>
        <v>0</v>
      </c>
      <c r="E558" s="343">
        <f>'AM23.Entity Input'!P498</f>
        <v>0</v>
      </c>
      <c r="F558" s="343">
        <f>'AM23.Entity Input'!AD498</f>
        <v>0</v>
      </c>
      <c r="G558" s="343">
        <f>'AM23.Entity Input'!AN498</f>
        <v>0</v>
      </c>
      <c r="H558" s="353" t="str">
        <f>IFERROR( VLOOKUP($D558, 'AM23.Param'!$C$61:$Q$114, COLUMNS('AM23.Param'!$C$60:$G$60), FALSE), "N/A")</f>
        <v>N/A</v>
      </c>
      <c r="I558" s="360" t="str">
        <f>IFERROR( VLOOKUP($D558, 'AM23.Param'!$C$61:$Q$114, COLUMNS('AM23.Param'!$C$60:$H$60), FALSE), "N/A")</f>
        <v>N/A</v>
      </c>
      <c r="J558" s="344" t="str">
        <f t="shared" si="217"/>
        <v>N/A</v>
      </c>
      <c r="K558" s="361" t="str">
        <f t="shared" si="218"/>
        <v>N/A</v>
      </c>
      <c r="L558" s="356" t="str">
        <f>IFERROR( VLOOKUP($D558, 'AM23.Param'!$C$61:$Q$114, COLUMNS('AM23.Param'!$C$60:$I$60), FALSE), "N/A")</f>
        <v>N/A</v>
      </c>
      <c r="M558" s="344" t="str">
        <f t="shared" si="219"/>
        <v>N/A</v>
      </c>
      <c r="N558" s="366" t="str">
        <f t="shared" si="208"/>
        <v>N/A</v>
      </c>
      <c r="O558" s="360" t="str">
        <f>IFERROR( VLOOKUP($D558, 'AM23.Param'!$C$61:$Q$114, COLUMNS('AM23.Param'!$C$60:$J$60), FALSE), "N/A")</f>
        <v>N/A</v>
      </c>
      <c r="P558" s="344" t="str">
        <f t="shared" si="220"/>
        <v>N/A</v>
      </c>
      <c r="Q558" s="361" t="str">
        <f t="shared" si="209"/>
        <v>N/A</v>
      </c>
      <c r="R558" s="356" t="str">
        <f>IFERROR( VLOOKUP($D558, 'AM23.Param'!$C$61:$Q$114, COLUMNS('AM23.Param'!$C$60:$K$60), FALSE), "N/A")</f>
        <v>N/A</v>
      </c>
      <c r="S558" s="344" t="str">
        <f t="shared" si="221"/>
        <v>N/A</v>
      </c>
      <c r="T558" s="366">
        <f t="shared" si="210"/>
        <v>0</v>
      </c>
      <c r="U558" s="360" t="str">
        <f>IFERROR( VLOOKUP($D558, 'AM23.Param'!$C$61:$Q$114, COLUMNS('AM23.Param'!$C$60:$L$60), FALSE), "N/A")</f>
        <v>N/A</v>
      </c>
      <c r="V558" s="344" t="str">
        <f t="shared" si="222"/>
        <v>N/A</v>
      </c>
      <c r="W558" s="361" t="str">
        <f t="shared" si="211"/>
        <v>N/A</v>
      </c>
      <c r="X558" s="356" t="str">
        <f>IFERROR( VLOOKUP($D558, 'AM23.Param'!$C$61:$Q$114, COLUMNS('AM23.Param'!$C$60:$M$60), FALSE), "N/A")</f>
        <v>N/A</v>
      </c>
      <c r="Y558" s="344" t="str">
        <f t="shared" si="223"/>
        <v>N/A</v>
      </c>
      <c r="Z558" s="366">
        <f t="shared" si="212"/>
        <v>0</v>
      </c>
      <c r="AA558" s="360" t="str">
        <f>IFERROR( VLOOKUP($D558, 'AM23.Param'!$C$61:$Q$114, COLUMNS('AM23.Param'!$C$60:$N$60), FALSE), "N/A")</f>
        <v>N/A</v>
      </c>
      <c r="AB558" s="344" t="str">
        <f t="shared" si="224"/>
        <v>N/A</v>
      </c>
      <c r="AC558" s="366" t="str">
        <f t="shared" si="213"/>
        <v>N/A</v>
      </c>
      <c r="AD558" s="360" t="str">
        <f>IFERROR( VLOOKUP($D558, 'AM23.Param'!$C$61:$Q$114, COLUMNS('AM23.Param'!$C$60:$O$60), FALSE), "N/A")</f>
        <v>N/A</v>
      </c>
      <c r="AE558" s="344" t="str">
        <f t="shared" si="225"/>
        <v>N/A</v>
      </c>
      <c r="AF558" s="361" t="str">
        <f t="shared" si="214"/>
        <v>N/A</v>
      </c>
      <c r="AG558" s="356" t="str">
        <f>IFERROR( VLOOKUP($D558, 'AM23.Param'!$C$61:$Q$114, COLUMNS('AM23.Param'!$C$60:$P$60), FALSE), "N/A")</f>
        <v>N/A</v>
      </c>
      <c r="AH558" s="344" t="str">
        <f t="shared" si="226"/>
        <v>N/A</v>
      </c>
      <c r="AI558" s="361" t="str">
        <f t="shared" si="215"/>
        <v>N/A</v>
      </c>
    </row>
    <row r="559" spans="1:35" x14ac:dyDescent="0.2">
      <c r="A559" s="241">
        <f t="shared" si="216"/>
        <v>482</v>
      </c>
      <c r="B559" s="345">
        <f>'AM23.Entity Input'!D499</f>
        <v>0</v>
      </c>
      <c r="C559" s="343">
        <f>'AM23.Entity Input'!F499</f>
        <v>0</v>
      </c>
      <c r="D559" s="343">
        <f>'AM23.Entity Input'!G499</f>
        <v>0</v>
      </c>
      <c r="E559" s="343">
        <f>'AM23.Entity Input'!P499</f>
        <v>0</v>
      </c>
      <c r="F559" s="343">
        <f>'AM23.Entity Input'!AD499</f>
        <v>0</v>
      </c>
      <c r="G559" s="343">
        <f>'AM23.Entity Input'!AN499</f>
        <v>0</v>
      </c>
      <c r="H559" s="353" t="str">
        <f>IFERROR( VLOOKUP($D559, 'AM23.Param'!$C$61:$Q$114, COLUMNS('AM23.Param'!$C$60:$G$60), FALSE), "N/A")</f>
        <v>N/A</v>
      </c>
      <c r="I559" s="360" t="str">
        <f>IFERROR( VLOOKUP($D559, 'AM23.Param'!$C$61:$Q$114, COLUMNS('AM23.Param'!$C$60:$H$60), FALSE), "N/A")</f>
        <v>N/A</v>
      </c>
      <c r="J559" s="344" t="str">
        <f t="shared" si="217"/>
        <v>N/A</v>
      </c>
      <c r="K559" s="361" t="str">
        <f t="shared" si="218"/>
        <v>N/A</v>
      </c>
      <c r="L559" s="356" t="str">
        <f>IFERROR( VLOOKUP($D559, 'AM23.Param'!$C$61:$Q$114, COLUMNS('AM23.Param'!$C$60:$I$60), FALSE), "N/A")</f>
        <v>N/A</v>
      </c>
      <c r="M559" s="344" t="str">
        <f t="shared" si="219"/>
        <v>N/A</v>
      </c>
      <c r="N559" s="366" t="str">
        <f t="shared" si="208"/>
        <v>N/A</v>
      </c>
      <c r="O559" s="360" t="str">
        <f>IFERROR( VLOOKUP($D559, 'AM23.Param'!$C$61:$Q$114, COLUMNS('AM23.Param'!$C$60:$J$60), FALSE), "N/A")</f>
        <v>N/A</v>
      </c>
      <c r="P559" s="344" t="str">
        <f t="shared" si="220"/>
        <v>N/A</v>
      </c>
      <c r="Q559" s="361" t="str">
        <f t="shared" si="209"/>
        <v>N/A</v>
      </c>
      <c r="R559" s="356" t="str">
        <f>IFERROR( VLOOKUP($D559, 'AM23.Param'!$C$61:$Q$114, COLUMNS('AM23.Param'!$C$60:$K$60), FALSE), "N/A")</f>
        <v>N/A</v>
      </c>
      <c r="S559" s="344" t="str">
        <f t="shared" si="221"/>
        <v>N/A</v>
      </c>
      <c r="T559" s="366">
        <f t="shared" si="210"/>
        <v>0</v>
      </c>
      <c r="U559" s="360" t="str">
        <f>IFERROR( VLOOKUP($D559, 'AM23.Param'!$C$61:$Q$114, COLUMNS('AM23.Param'!$C$60:$L$60), FALSE), "N/A")</f>
        <v>N/A</v>
      </c>
      <c r="V559" s="344" t="str">
        <f t="shared" si="222"/>
        <v>N/A</v>
      </c>
      <c r="W559" s="361" t="str">
        <f t="shared" si="211"/>
        <v>N/A</v>
      </c>
      <c r="X559" s="356" t="str">
        <f>IFERROR( VLOOKUP($D559, 'AM23.Param'!$C$61:$Q$114, COLUMNS('AM23.Param'!$C$60:$M$60), FALSE), "N/A")</f>
        <v>N/A</v>
      </c>
      <c r="Y559" s="344" t="str">
        <f t="shared" si="223"/>
        <v>N/A</v>
      </c>
      <c r="Z559" s="366">
        <f t="shared" si="212"/>
        <v>0</v>
      </c>
      <c r="AA559" s="360" t="str">
        <f>IFERROR( VLOOKUP($D559, 'AM23.Param'!$C$61:$Q$114, COLUMNS('AM23.Param'!$C$60:$N$60), FALSE), "N/A")</f>
        <v>N/A</v>
      </c>
      <c r="AB559" s="344" t="str">
        <f t="shared" si="224"/>
        <v>N/A</v>
      </c>
      <c r="AC559" s="366" t="str">
        <f t="shared" si="213"/>
        <v>N/A</v>
      </c>
      <c r="AD559" s="360" t="str">
        <f>IFERROR( VLOOKUP($D559, 'AM23.Param'!$C$61:$Q$114, COLUMNS('AM23.Param'!$C$60:$O$60), FALSE), "N/A")</f>
        <v>N/A</v>
      </c>
      <c r="AE559" s="344" t="str">
        <f t="shared" si="225"/>
        <v>N/A</v>
      </c>
      <c r="AF559" s="361" t="str">
        <f t="shared" si="214"/>
        <v>N/A</v>
      </c>
      <c r="AG559" s="356" t="str">
        <f>IFERROR( VLOOKUP($D559, 'AM23.Param'!$C$61:$Q$114, COLUMNS('AM23.Param'!$C$60:$P$60), FALSE), "N/A")</f>
        <v>N/A</v>
      </c>
      <c r="AH559" s="344" t="str">
        <f t="shared" si="226"/>
        <v>N/A</v>
      </c>
      <c r="AI559" s="361" t="str">
        <f t="shared" si="215"/>
        <v>N/A</v>
      </c>
    </row>
    <row r="560" spans="1:35" x14ac:dyDescent="0.2">
      <c r="A560" s="241">
        <f t="shared" si="216"/>
        <v>483</v>
      </c>
      <c r="B560" s="345">
        <f>'AM23.Entity Input'!D500</f>
        <v>0</v>
      </c>
      <c r="C560" s="343">
        <f>'AM23.Entity Input'!F500</f>
        <v>0</v>
      </c>
      <c r="D560" s="343">
        <f>'AM23.Entity Input'!G500</f>
        <v>0</v>
      </c>
      <c r="E560" s="343">
        <f>'AM23.Entity Input'!P500</f>
        <v>0</v>
      </c>
      <c r="F560" s="343">
        <f>'AM23.Entity Input'!AD500</f>
        <v>0</v>
      </c>
      <c r="G560" s="343">
        <f>'AM23.Entity Input'!AN500</f>
        <v>0</v>
      </c>
      <c r="H560" s="353" t="str">
        <f>IFERROR( VLOOKUP($D560, 'AM23.Param'!$C$61:$Q$114, COLUMNS('AM23.Param'!$C$60:$G$60), FALSE), "N/A")</f>
        <v>N/A</v>
      </c>
      <c r="I560" s="360" t="str">
        <f>IFERROR( VLOOKUP($D560, 'AM23.Param'!$C$61:$Q$114, COLUMNS('AM23.Param'!$C$60:$H$60), FALSE), "N/A")</f>
        <v>N/A</v>
      </c>
      <c r="J560" s="344" t="str">
        <f t="shared" si="217"/>
        <v>N/A</v>
      </c>
      <c r="K560" s="361" t="str">
        <f t="shared" si="218"/>
        <v>N/A</v>
      </c>
      <c r="L560" s="356" t="str">
        <f>IFERROR( VLOOKUP($D560, 'AM23.Param'!$C$61:$Q$114, COLUMNS('AM23.Param'!$C$60:$I$60), FALSE), "N/A")</f>
        <v>N/A</v>
      </c>
      <c r="M560" s="344" t="str">
        <f t="shared" si="219"/>
        <v>N/A</v>
      </c>
      <c r="N560" s="366" t="str">
        <f t="shared" si="208"/>
        <v>N/A</v>
      </c>
      <c r="O560" s="360" t="str">
        <f>IFERROR( VLOOKUP($D560, 'AM23.Param'!$C$61:$Q$114, COLUMNS('AM23.Param'!$C$60:$J$60), FALSE), "N/A")</f>
        <v>N/A</v>
      </c>
      <c r="P560" s="344" t="str">
        <f t="shared" si="220"/>
        <v>N/A</v>
      </c>
      <c r="Q560" s="361" t="str">
        <f t="shared" si="209"/>
        <v>N/A</v>
      </c>
      <c r="R560" s="356" t="str">
        <f>IFERROR( VLOOKUP($D560, 'AM23.Param'!$C$61:$Q$114, COLUMNS('AM23.Param'!$C$60:$K$60), FALSE), "N/A")</f>
        <v>N/A</v>
      </c>
      <c r="S560" s="344" t="str">
        <f t="shared" si="221"/>
        <v>N/A</v>
      </c>
      <c r="T560" s="366">
        <f t="shared" si="210"/>
        <v>0</v>
      </c>
      <c r="U560" s="360" t="str">
        <f>IFERROR( VLOOKUP($D560, 'AM23.Param'!$C$61:$Q$114, COLUMNS('AM23.Param'!$C$60:$L$60), FALSE), "N/A")</f>
        <v>N/A</v>
      </c>
      <c r="V560" s="344" t="str">
        <f t="shared" si="222"/>
        <v>N/A</v>
      </c>
      <c r="W560" s="361" t="str">
        <f t="shared" si="211"/>
        <v>N/A</v>
      </c>
      <c r="X560" s="356" t="str">
        <f>IFERROR( VLOOKUP($D560, 'AM23.Param'!$C$61:$Q$114, COLUMNS('AM23.Param'!$C$60:$M$60), FALSE), "N/A")</f>
        <v>N/A</v>
      </c>
      <c r="Y560" s="344" t="str">
        <f t="shared" si="223"/>
        <v>N/A</v>
      </c>
      <c r="Z560" s="366">
        <f t="shared" si="212"/>
        <v>0</v>
      </c>
      <c r="AA560" s="360" t="str">
        <f>IFERROR( VLOOKUP($D560, 'AM23.Param'!$C$61:$Q$114, COLUMNS('AM23.Param'!$C$60:$N$60), FALSE), "N/A")</f>
        <v>N/A</v>
      </c>
      <c r="AB560" s="344" t="str">
        <f t="shared" si="224"/>
        <v>N/A</v>
      </c>
      <c r="AC560" s="366" t="str">
        <f t="shared" si="213"/>
        <v>N/A</v>
      </c>
      <c r="AD560" s="360" t="str">
        <f>IFERROR( VLOOKUP($D560, 'AM23.Param'!$C$61:$Q$114, COLUMNS('AM23.Param'!$C$60:$O$60), FALSE), "N/A")</f>
        <v>N/A</v>
      </c>
      <c r="AE560" s="344" t="str">
        <f t="shared" si="225"/>
        <v>N/A</v>
      </c>
      <c r="AF560" s="361" t="str">
        <f t="shared" si="214"/>
        <v>N/A</v>
      </c>
      <c r="AG560" s="356" t="str">
        <f>IFERROR( VLOOKUP($D560, 'AM23.Param'!$C$61:$Q$114, COLUMNS('AM23.Param'!$C$60:$P$60), FALSE), "N/A")</f>
        <v>N/A</v>
      </c>
      <c r="AH560" s="344" t="str">
        <f t="shared" si="226"/>
        <v>N/A</v>
      </c>
      <c r="AI560" s="361" t="str">
        <f t="shared" si="215"/>
        <v>N/A</v>
      </c>
    </row>
    <row r="561" spans="1:35" x14ac:dyDescent="0.2">
      <c r="A561" s="241">
        <f t="shared" si="216"/>
        <v>484</v>
      </c>
      <c r="B561" s="345">
        <f>'AM23.Entity Input'!D501</f>
        <v>0</v>
      </c>
      <c r="C561" s="343">
        <f>'AM23.Entity Input'!F501</f>
        <v>0</v>
      </c>
      <c r="D561" s="343">
        <f>'AM23.Entity Input'!G501</f>
        <v>0</v>
      </c>
      <c r="E561" s="343">
        <f>'AM23.Entity Input'!P501</f>
        <v>0</v>
      </c>
      <c r="F561" s="343">
        <f>'AM23.Entity Input'!AD501</f>
        <v>0</v>
      </c>
      <c r="G561" s="343">
        <f>'AM23.Entity Input'!AN501</f>
        <v>0</v>
      </c>
      <c r="H561" s="353" t="str">
        <f>IFERROR( VLOOKUP($D561, 'AM23.Param'!$C$61:$Q$114, COLUMNS('AM23.Param'!$C$60:$G$60), FALSE), "N/A")</f>
        <v>N/A</v>
      </c>
      <c r="I561" s="360" t="str">
        <f>IFERROR( VLOOKUP($D561, 'AM23.Param'!$C$61:$Q$114, COLUMNS('AM23.Param'!$C$60:$H$60), FALSE), "N/A")</f>
        <v>N/A</v>
      </c>
      <c r="J561" s="344" t="str">
        <f t="shared" si="217"/>
        <v>N/A</v>
      </c>
      <c r="K561" s="361" t="str">
        <f t="shared" si="218"/>
        <v>N/A</v>
      </c>
      <c r="L561" s="356" t="str">
        <f>IFERROR( VLOOKUP($D561, 'AM23.Param'!$C$61:$Q$114, COLUMNS('AM23.Param'!$C$60:$I$60), FALSE), "N/A")</f>
        <v>N/A</v>
      </c>
      <c r="M561" s="344" t="str">
        <f t="shared" si="219"/>
        <v>N/A</v>
      </c>
      <c r="N561" s="366" t="str">
        <f t="shared" si="208"/>
        <v>N/A</v>
      </c>
      <c r="O561" s="360" t="str">
        <f>IFERROR( VLOOKUP($D561, 'AM23.Param'!$C$61:$Q$114, COLUMNS('AM23.Param'!$C$60:$J$60), FALSE), "N/A")</f>
        <v>N/A</v>
      </c>
      <c r="P561" s="344" t="str">
        <f t="shared" si="220"/>
        <v>N/A</v>
      </c>
      <c r="Q561" s="361" t="str">
        <f t="shared" si="209"/>
        <v>N/A</v>
      </c>
      <c r="R561" s="356" t="str">
        <f>IFERROR( VLOOKUP($D561, 'AM23.Param'!$C$61:$Q$114, COLUMNS('AM23.Param'!$C$60:$K$60), FALSE), "N/A")</f>
        <v>N/A</v>
      </c>
      <c r="S561" s="344" t="str">
        <f t="shared" si="221"/>
        <v>N/A</v>
      </c>
      <c r="T561" s="366">
        <f t="shared" si="210"/>
        <v>0</v>
      </c>
      <c r="U561" s="360" t="str">
        <f>IFERROR( VLOOKUP($D561, 'AM23.Param'!$C$61:$Q$114, COLUMNS('AM23.Param'!$C$60:$L$60), FALSE), "N/A")</f>
        <v>N/A</v>
      </c>
      <c r="V561" s="344" t="str">
        <f t="shared" si="222"/>
        <v>N/A</v>
      </c>
      <c r="W561" s="361" t="str">
        <f t="shared" si="211"/>
        <v>N/A</v>
      </c>
      <c r="X561" s="356" t="str">
        <f>IFERROR( VLOOKUP($D561, 'AM23.Param'!$C$61:$Q$114, COLUMNS('AM23.Param'!$C$60:$M$60), FALSE), "N/A")</f>
        <v>N/A</v>
      </c>
      <c r="Y561" s="344" t="str">
        <f t="shared" si="223"/>
        <v>N/A</v>
      </c>
      <c r="Z561" s="366">
        <f t="shared" si="212"/>
        <v>0</v>
      </c>
      <c r="AA561" s="360" t="str">
        <f>IFERROR( VLOOKUP($D561, 'AM23.Param'!$C$61:$Q$114, COLUMNS('AM23.Param'!$C$60:$N$60), FALSE), "N/A")</f>
        <v>N/A</v>
      </c>
      <c r="AB561" s="344" t="str">
        <f t="shared" si="224"/>
        <v>N/A</v>
      </c>
      <c r="AC561" s="366" t="str">
        <f t="shared" si="213"/>
        <v>N/A</v>
      </c>
      <c r="AD561" s="360" t="str">
        <f>IFERROR( VLOOKUP($D561, 'AM23.Param'!$C$61:$Q$114, COLUMNS('AM23.Param'!$C$60:$O$60), FALSE), "N/A")</f>
        <v>N/A</v>
      </c>
      <c r="AE561" s="344" t="str">
        <f t="shared" si="225"/>
        <v>N/A</v>
      </c>
      <c r="AF561" s="361" t="str">
        <f t="shared" si="214"/>
        <v>N/A</v>
      </c>
      <c r="AG561" s="356" t="str">
        <f>IFERROR( VLOOKUP($D561, 'AM23.Param'!$C$61:$Q$114, COLUMNS('AM23.Param'!$C$60:$P$60), FALSE), "N/A")</f>
        <v>N/A</v>
      </c>
      <c r="AH561" s="344" t="str">
        <f t="shared" si="226"/>
        <v>N/A</v>
      </c>
      <c r="AI561" s="361" t="str">
        <f t="shared" si="215"/>
        <v>N/A</v>
      </c>
    </row>
    <row r="562" spans="1:35" x14ac:dyDescent="0.2">
      <c r="A562" s="241">
        <f t="shared" si="216"/>
        <v>485</v>
      </c>
      <c r="B562" s="345">
        <f>'AM23.Entity Input'!D502</f>
        <v>0</v>
      </c>
      <c r="C562" s="343">
        <f>'AM23.Entity Input'!F502</f>
        <v>0</v>
      </c>
      <c r="D562" s="343">
        <f>'AM23.Entity Input'!G502</f>
        <v>0</v>
      </c>
      <c r="E562" s="343">
        <f>'AM23.Entity Input'!P502</f>
        <v>0</v>
      </c>
      <c r="F562" s="343">
        <f>'AM23.Entity Input'!AD502</f>
        <v>0</v>
      </c>
      <c r="G562" s="343">
        <f>'AM23.Entity Input'!AN502</f>
        <v>0</v>
      </c>
      <c r="H562" s="353" t="str">
        <f>IFERROR( VLOOKUP($D562, 'AM23.Param'!$C$61:$Q$114, COLUMNS('AM23.Param'!$C$60:$G$60), FALSE), "N/A")</f>
        <v>N/A</v>
      </c>
      <c r="I562" s="360" t="str">
        <f>IFERROR( VLOOKUP($D562, 'AM23.Param'!$C$61:$Q$114, COLUMNS('AM23.Param'!$C$60:$H$60), FALSE), "N/A")</f>
        <v>N/A</v>
      </c>
      <c r="J562" s="344" t="str">
        <f t="shared" si="217"/>
        <v>N/A</v>
      </c>
      <c r="K562" s="361" t="str">
        <f t="shared" si="218"/>
        <v>N/A</v>
      </c>
      <c r="L562" s="356" t="str">
        <f>IFERROR( VLOOKUP($D562, 'AM23.Param'!$C$61:$Q$114, COLUMNS('AM23.Param'!$C$60:$I$60), FALSE), "N/A")</f>
        <v>N/A</v>
      </c>
      <c r="M562" s="344" t="str">
        <f t="shared" si="219"/>
        <v>N/A</v>
      </c>
      <c r="N562" s="366" t="str">
        <f t="shared" si="208"/>
        <v>N/A</v>
      </c>
      <c r="O562" s="360" t="str">
        <f>IFERROR( VLOOKUP($D562, 'AM23.Param'!$C$61:$Q$114, COLUMNS('AM23.Param'!$C$60:$J$60), FALSE), "N/A")</f>
        <v>N/A</v>
      </c>
      <c r="P562" s="344" t="str">
        <f t="shared" si="220"/>
        <v>N/A</v>
      </c>
      <c r="Q562" s="361" t="str">
        <f t="shared" si="209"/>
        <v>N/A</v>
      </c>
      <c r="R562" s="356" t="str">
        <f>IFERROR( VLOOKUP($D562, 'AM23.Param'!$C$61:$Q$114, COLUMNS('AM23.Param'!$C$60:$K$60), FALSE), "N/A")</f>
        <v>N/A</v>
      </c>
      <c r="S562" s="344" t="str">
        <f t="shared" si="221"/>
        <v>N/A</v>
      </c>
      <c r="T562" s="366">
        <f t="shared" si="210"/>
        <v>0</v>
      </c>
      <c r="U562" s="360" t="str">
        <f>IFERROR( VLOOKUP($D562, 'AM23.Param'!$C$61:$Q$114, COLUMNS('AM23.Param'!$C$60:$L$60), FALSE), "N/A")</f>
        <v>N/A</v>
      </c>
      <c r="V562" s="344" t="str">
        <f t="shared" si="222"/>
        <v>N/A</v>
      </c>
      <c r="W562" s="361" t="str">
        <f t="shared" si="211"/>
        <v>N/A</v>
      </c>
      <c r="X562" s="356" t="str">
        <f>IFERROR( VLOOKUP($D562, 'AM23.Param'!$C$61:$Q$114, COLUMNS('AM23.Param'!$C$60:$M$60), FALSE), "N/A")</f>
        <v>N/A</v>
      </c>
      <c r="Y562" s="344" t="str">
        <f t="shared" si="223"/>
        <v>N/A</v>
      </c>
      <c r="Z562" s="366">
        <f t="shared" si="212"/>
        <v>0</v>
      </c>
      <c r="AA562" s="360" t="str">
        <f>IFERROR( VLOOKUP($D562, 'AM23.Param'!$C$61:$Q$114, COLUMNS('AM23.Param'!$C$60:$N$60), FALSE), "N/A")</f>
        <v>N/A</v>
      </c>
      <c r="AB562" s="344" t="str">
        <f t="shared" si="224"/>
        <v>N/A</v>
      </c>
      <c r="AC562" s="366" t="str">
        <f t="shared" si="213"/>
        <v>N/A</v>
      </c>
      <c r="AD562" s="360" t="str">
        <f>IFERROR( VLOOKUP($D562, 'AM23.Param'!$C$61:$Q$114, COLUMNS('AM23.Param'!$C$60:$O$60), FALSE), "N/A")</f>
        <v>N/A</v>
      </c>
      <c r="AE562" s="344" t="str">
        <f t="shared" si="225"/>
        <v>N/A</v>
      </c>
      <c r="AF562" s="361" t="str">
        <f t="shared" si="214"/>
        <v>N/A</v>
      </c>
      <c r="AG562" s="356" t="str">
        <f>IFERROR( VLOOKUP($D562, 'AM23.Param'!$C$61:$Q$114, COLUMNS('AM23.Param'!$C$60:$P$60), FALSE), "N/A")</f>
        <v>N/A</v>
      </c>
      <c r="AH562" s="344" t="str">
        <f t="shared" si="226"/>
        <v>N/A</v>
      </c>
      <c r="AI562" s="361" t="str">
        <f t="shared" si="215"/>
        <v>N/A</v>
      </c>
    </row>
    <row r="563" spans="1:35" x14ac:dyDescent="0.2">
      <c r="A563" s="241">
        <f t="shared" si="216"/>
        <v>486</v>
      </c>
      <c r="B563" s="345">
        <f>'AM23.Entity Input'!D503</f>
        <v>0</v>
      </c>
      <c r="C563" s="343">
        <f>'AM23.Entity Input'!F503</f>
        <v>0</v>
      </c>
      <c r="D563" s="343">
        <f>'AM23.Entity Input'!G503</f>
        <v>0</v>
      </c>
      <c r="E563" s="343">
        <f>'AM23.Entity Input'!P503</f>
        <v>0</v>
      </c>
      <c r="F563" s="343">
        <f>'AM23.Entity Input'!AD503</f>
        <v>0</v>
      </c>
      <c r="G563" s="343">
        <f>'AM23.Entity Input'!AN503</f>
        <v>0</v>
      </c>
      <c r="H563" s="353" t="str">
        <f>IFERROR( VLOOKUP($D563, 'AM23.Param'!$C$61:$Q$114, COLUMNS('AM23.Param'!$C$60:$G$60), FALSE), "N/A")</f>
        <v>N/A</v>
      </c>
      <c r="I563" s="360" t="str">
        <f>IFERROR( VLOOKUP($D563, 'AM23.Param'!$C$61:$Q$114, COLUMNS('AM23.Param'!$C$60:$H$60), FALSE), "N/A")</f>
        <v>N/A</v>
      </c>
      <c r="J563" s="344" t="str">
        <f t="shared" si="217"/>
        <v>N/A</v>
      </c>
      <c r="K563" s="361" t="str">
        <f t="shared" si="218"/>
        <v>N/A</v>
      </c>
      <c r="L563" s="356" t="str">
        <f>IFERROR( VLOOKUP($D563, 'AM23.Param'!$C$61:$Q$114, COLUMNS('AM23.Param'!$C$60:$I$60), FALSE), "N/A")</f>
        <v>N/A</v>
      </c>
      <c r="M563" s="344" t="str">
        <f t="shared" si="219"/>
        <v>N/A</v>
      </c>
      <c r="N563" s="366" t="str">
        <f t="shared" si="208"/>
        <v>N/A</v>
      </c>
      <c r="O563" s="360" t="str">
        <f>IFERROR( VLOOKUP($D563, 'AM23.Param'!$C$61:$Q$114, COLUMNS('AM23.Param'!$C$60:$J$60), FALSE), "N/A")</f>
        <v>N/A</v>
      </c>
      <c r="P563" s="344" t="str">
        <f t="shared" si="220"/>
        <v>N/A</v>
      </c>
      <c r="Q563" s="361" t="str">
        <f t="shared" si="209"/>
        <v>N/A</v>
      </c>
      <c r="R563" s="356" t="str">
        <f>IFERROR( VLOOKUP($D563, 'AM23.Param'!$C$61:$Q$114, COLUMNS('AM23.Param'!$C$60:$K$60), FALSE), "N/A")</f>
        <v>N/A</v>
      </c>
      <c r="S563" s="344" t="str">
        <f t="shared" si="221"/>
        <v>N/A</v>
      </c>
      <c r="T563" s="366">
        <f t="shared" si="210"/>
        <v>0</v>
      </c>
      <c r="U563" s="360" t="str">
        <f>IFERROR( VLOOKUP($D563, 'AM23.Param'!$C$61:$Q$114, COLUMNS('AM23.Param'!$C$60:$L$60), FALSE), "N/A")</f>
        <v>N/A</v>
      </c>
      <c r="V563" s="344" t="str">
        <f t="shared" si="222"/>
        <v>N/A</v>
      </c>
      <c r="W563" s="361" t="str">
        <f t="shared" si="211"/>
        <v>N/A</v>
      </c>
      <c r="X563" s="356" t="str">
        <f>IFERROR( VLOOKUP($D563, 'AM23.Param'!$C$61:$Q$114, COLUMNS('AM23.Param'!$C$60:$M$60), FALSE), "N/A")</f>
        <v>N/A</v>
      </c>
      <c r="Y563" s="344" t="str">
        <f t="shared" si="223"/>
        <v>N/A</v>
      </c>
      <c r="Z563" s="366">
        <f t="shared" si="212"/>
        <v>0</v>
      </c>
      <c r="AA563" s="360" t="str">
        <f>IFERROR( VLOOKUP($D563, 'AM23.Param'!$C$61:$Q$114, COLUMNS('AM23.Param'!$C$60:$N$60), FALSE), "N/A")</f>
        <v>N/A</v>
      </c>
      <c r="AB563" s="344" t="str">
        <f t="shared" si="224"/>
        <v>N/A</v>
      </c>
      <c r="AC563" s="366" t="str">
        <f t="shared" si="213"/>
        <v>N/A</v>
      </c>
      <c r="AD563" s="360" t="str">
        <f>IFERROR( VLOOKUP($D563, 'AM23.Param'!$C$61:$Q$114, COLUMNS('AM23.Param'!$C$60:$O$60), FALSE), "N/A")</f>
        <v>N/A</v>
      </c>
      <c r="AE563" s="344" t="str">
        <f t="shared" si="225"/>
        <v>N/A</v>
      </c>
      <c r="AF563" s="361" t="str">
        <f t="shared" si="214"/>
        <v>N/A</v>
      </c>
      <c r="AG563" s="356" t="str">
        <f>IFERROR( VLOOKUP($D563, 'AM23.Param'!$C$61:$Q$114, COLUMNS('AM23.Param'!$C$60:$P$60), FALSE), "N/A")</f>
        <v>N/A</v>
      </c>
      <c r="AH563" s="344" t="str">
        <f t="shared" si="226"/>
        <v>N/A</v>
      </c>
      <c r="AI563" s="361" t="str">
        <f t="shared" si="215"/>
        <v>N/A</v>
      </c>
    </row>
    <row r="564" spans="1:35" x14ac:dyDescent="0.2">
      <c r="A564" s="241">
        <f t="shared" si="216"/>
        <v>487</v>
      </c>
      <c r="B564" s="345">
        <f>'AM23.Entity Input'!D504</f>
        <v>0</v>
      </c>
      <c r="C564" s="343">
        <f>'AM23.Entity Input'!F504</f>
        <v>0</v>
      </c>
      <c r="D564" s="343">
        <f>'AM23.Entity Input'!G504</f>
        <v>0</v>
      </c>
      <c r="E564" s="343">
        <f>'AM23.Entity Input'!P504</f>
        <v>0</v>
      </c>
      <c r="F564" s="343">
        <f>'AM23.Entity Input'!AD504</f>
        <v>0</v>
      </c>
      <c r="G564" s="343">
        <f>'AM23.Entity Input'!AN504</f>
        <v>0</v>
      </c>
      <c r="H564" s="353" t="str">
        <f>IFERROR( VLOOKUP($D564, 'AM23.Param'!$C$61:$Q$114, COLUMNS('AM23.Param'!$C$60:$G$60), FALSE), "N/A")</f>
        <v>N/A</v>
      </c>
      <c r="I564" s="360" t="str">
        <f>IFERROR( VLOOKUP($D564, 'AM23.Param'!$C$61:$Q$114, COLUMNS('AM23.Param'!$C$60:$H$60), FALSE), "N/A")</f>
        <v>N/A</v>
      </c>
      <c r="J564" s="344" t="str">
        <f t="shared" si="217"/>
        <v>N/A</v>
      </c>
      <c r="K564" s="361" t="str">
        <f t="shared" si="218"/>
        <v>N/A</v>
      </c>
      <c r="L564" s="356" t="str">
        <f>IFERROR( VLOOKUP($D564, 'AM23.Param'!$C$61:$Q$114, COLUMNS('AM23.Param'!$C$60:$I$60), FALSE), "N/A")</f>
        <v>N/A</v>
      </c>
      <c r="M564" s="344" t="str">
        <f t="shared" si="219"/>
        <v>N/A</v>
      </c>
      <c r="N564" s="366" t="str">
        <f t="shared" si="208"/>
        <v>N/A</v>
      </c>
      <c r="O564" s="360" t="str">
        <f>IFERROR( VLOOKUP($D564, 'AM23.Param'!$C$61:$Q$114, COLUMNS('AM23.Param'!$C$60:$J$60), FALSE), "N/A")</f>
        <v>N/A</v>
      </c>
      <c r="P564" s="344" t="str">
        <f t="shared" si="220"/>
        <v>N/A</v>
      </c>
      <c r="Q564" s="361" t="str">
        <f t="shared" si="209"/>
        <v>N/A</v>
      </c>
      <c r="R564" s="356" t="str">
        <f>IFERROR( VLOOKUP($D564, 'AM23.Param'!$C$61:$Q$114, COLUMNS('AM23.Param'!$C$60:$K$60), FALSE), "N/A")</f>
        <v>N/A</v>
      </c>
      <c r="S564" s="344" t="str">
        <f t="shared" si="221"/>
        <v>N/A</v>
      </c>
      <c r="T564" s="366">
        <f t="shared" si="210"/>
        <v>0</v>
      </c>
      <c r="U564" s="360" t="str">
        <f>IFERROR( VLOOKUP($D564, 'AM23.Param'!$C$61:$Q$114, COLUMNS('AM23.Param'!$C$60:$L$60), FALSE), "N/A")</f>
        <v>N/A</v>
      </c>
      <c r="V564" s="344" t="str">
        <f t="shared" si="222"/>
        <v>N/A</v>
      </c>
      <c r="W564" s="361" t="str">
        <f t="shared" si="211"/>
        <v>N/A</v>
      </c>
      <c r="X564" s="356" t="str">
        <f>IFERROR( VLOOKUP($D564, 'AM23.Param'!$C$61:$Q$114, COLUMNS('AM23.Param'!$C$60:$M$60), FALSE), "N/A")</f>
        <v>N/A</v>
      </c>
      <c r="Y564" s="344" t="str">
        <f t="shared" si="223"/>
        <v>N/A</v>
      </c>
      <c r="Z564" s="366">
        <f t="shared" si="212"/>
        <v>0</v>
      </c>
      <c r="AA564" s="360" t="str">
        <f>IFERROR( VLOOKUP($D564, 'AM23.Param'!$C$61:$Q$114, COLUMNS('AM23.Param'!$C$60:$N$60), FALSE), "N/A")</f>
        <v>N/A</v>
      </c>
      <c r="AB564" s="344" t="str">
        <f t="shared" si="224"/>
        <v>N/A</v>
      </c>
      <c r="AC564" s="366" t="str">
        <f t="shared" si="213"/>
        <v>N/A</v>
      </c>
      <c r="AD564" s="360" t="str">
        <f>IFERROR( VLOOKUP($D564, 'AM23.Param'!$C$61:$Q$114, COLUMNS('AM23.Param'!$C$60:$O$60), FALSE), "N/A")</f>
        <v>N/A</v>
      </c>
      <c r="AE564" s="344" t="str">
        <f t="shared" si="225"/>
        <v>N/A</v>
      </c>
      <c r="AF564" s="361" t="str">
        <f t="shared" si="214"/>
        <v>N/A</v>
      </c>
      <c r="AG564" s="356" t="str">
        <f>IFERROR( VLOOKUP($D564, 'AM23.Param'!$C$61:$Q$114, COLUMNS('AM23.Param'!$C$60:$P$60), FALSE), "N/A")</f>
        <v>N/A</v>
      </c>
      <c r="AH564" s="344" t="str">
        <f t="shared" si="226"/>
        <v>N/A</v>
      </c>
      <c r="AI564" s="361" t="str">
        <f t="shared" si="215"/>
        <v>N/A</v>
      </c>
    </row>
    <row r="565" spans="1:35" x14ac:dyDescent="0.2">
      <c r="A565" s="241">
        <f t="shared" si="216"/>
        <v>488</v>
      </c>
      <c r="B565" s="345">
        <f>'AM23.Entity Input'!D505</f>
        <v>0</v>
      </c>
      <c r="C565" s="343">
        <f>'AM23.Entity Input'!F505</f>
        <v>0</v>
      </c>
      <c r="D565" s="343">
        <f>'AM23.Entity Input'!G505</f>
        <v>0</v>
      </c>
      <c r="E565" s="343">
        <f>'AM23.Entity Input'!P505</f>
        <v>0</v>
      </c>
      <c r="F565" s="343">
        <f>'AM23.Entity Input'!AD505</f>
        <v>0</v>
      </c>
      <c r="G565" s="343">
        <f>'AM23.Entity Input'!AN505</f>
        <v>0</v>
      </c>
      <c r="H565" s="353" t="str">
        <f>IFERROR( VLOOKUP($D565, 'AM23.Param'!$C$61:$Q$114, COLUMNS('AM23.Param'!$C$60:$G$60), FALSE), "N/A")</f>
        <v>N/A</v>
      </c>
      <c r="I565" s="360" t="str">
        <f>IFERROR( VLOOKUP($D565, 'AM23.Param'!$C$61:$Q$114, COLUMNS('AM23.Param'!$C$60:$H$60), FALSE), "N/A")</f>
        <v>N/A</v>
      </c>
      <c r="J565" s="344" t="str">
        <f t="shared" si="217"/>
        <v>N/A</v>
      </c>
      <c r="K565" s="361" t="str">
        <f t="shared" si="218"/>
        <v>N/A</v>
      </c>
      <c r="L565" s="356" t="str">
        <f>IFERROR( VLOOKUP($D565, 'AM23.Param'!$C$61:$Q$114, COLUMNS('AM23.Param'!$C$60:$I$60), FALSE), "N/A")</f>
        <v>N/A</v>
      </c>
      <c r="M565" s="344" t="str">
        <f t="shared" si="219"/>
        <v>N/A</v>
      </c>
      <c r="N565" s="366" t="str">
        <f t="shared" si="208"/>
        <v>N/A</v>
      </c>
      <c r="O565" s="360" t="str">
        <f>IFERROR( VLOOKUP($D565, 'AM23.Param'!$C$61:$Q$114, COLUMNS('AM23.Param'!$C$60:$J$60), FALSE), "N/A")</f>
        <v>N/A</v>
      </c>
      <c r="P565" s="344" t="str">
        <f t="shared" si="220"/>
        <v>N/A</v>
      </c>
      <c r="Q565" s="361" t="str">
        <f t="shared" si="209"/>
        <v>N/A</v>
      </c>
      <c r="R565" s="356" t="str">
        <f>IFERROR( VLOOKUP($D565, 'AM23.Param'!$C$61:$Q$114, COLUMNS('AM23.Param'!$C$60:$K$60), FALSE), "N/A")</f>
        <v>N/A</v>
      </c>
      <c r="S565" s="344" t="str">
        <f t="shared" si="221"/>
        <v>N/A</v>
      </c>
      <c r="T565" s="366">
        <f t="shared" si="210"/>
        <v>0</v>
      </c>
      <c r="U565" s="360" t="str">
        <f>IFERROR( VLOOKUP($D565, 'AM23.Param'!$C$61:$Q$114, COLUMNS('AM23.Param'!$C$60:$L$60), FALSE), "N/A")</f>
        <v>N/A</v>
      </c>
      <c r="V565" s="344" t="str">
        <f t="shared" si="222"/>
        <v>N/A</v>
      </c>
      <c r="W565" s="361" t="str">
        <f t="shared" si="211"/>
        <v>N/A</v>
      </c>
      <c r="X565" s="356" t="str">
        <f>IFERROR( VLOOKUP($D565, 'AM23.Param'!$C$61:$Q$114, COLUMNS('AM23.Param'!$C$60:$M$60), FALSE), "N/A")</f>
        <v>N/A</v>
      </c>
      <c r="Y565" s="344" t="str">
        <f t="shared" si="223"/>
        <v>N/A</v>
      </c>
      <c r="Z565" s="366">
        <f t="shared" si="212"/>
        <v>0</v>
      </c>
      <c r="AA565" s="360" t="str">
        <f>IFERROR( VLOOKUP($D565, 'AM23.Param'!$C$61:$Q$114, COLUMNS('AM23.Param'!$C$60:$N$60), FALSE), "N/A")</f>
        <v>N/A</v>
      </c>
      <c r="AB565" s="344" t="str">
        <f t="shared" si="224"/>
        <v>N/A</v>
      </c>
      <c r="AC565" s="366" t="str">
        <f t="shared" si="213"/>
        <v>N/A</v>
      </c>
      <c r="AD565" s="360" t="str">
        <f>IFERROR( VLOOKUP($D565, 'AM23.Param'!$C$61:$Q$114, COLUMNS('AM23.Param'!$C$60:$O$60), FALSE), "N/A")</f>
        <v>N/A</v>
      </c>
      <c r="AE565" s="344" t="str">
        <f t="shared" si="225"/>
        <v>N/A</v>
      </c>
      <c r="AF565" s="361" t="str">
        <f t="shared" si="214"/>
        <v>N/A</v>
      </c>
      <c r="AG565" s="356" t="str">
        <f>IFERROR( VLOOKUP($D565, 'AM23.Param'!$C$61:$Q$114, COLUMNS('AM23.Param'!$C$60:$P$60), FALSE), "N/A")</f>
        <v>N/A</v>
      </c>
      <c r="AH565" s="344" t="str">
        <f t="shared" si="226"/>
        <v>N/A</v>
      </c>
      <c r="AI565" s="361" t="str">
        <f t="shared" si="215"/>
        <v>N/A</v>
      </c>
    </row>
    <row r="566" spans="1:35" x14ac:dyDescent="0.2">
      <c r="A566" s="241">
        <f t="shared" si="216"/>
        <v>489</v>
      </c>
      <c r="B566" s="345">
        <f>'AM23.Entity Input'!D506</f>
        <v>0</v>
      </c>
      <c r="C566" s="343">
        <f>'AM23.Entity Input'!F506</f>
        <v>0</v>
      </c>
      <c r="D566" s="343">
        <f>'AM23.Entity Input'!G506</f>
        <v>0</v>
      </c>
      <c r="E566" s="343">
        <f>'AM23.Entity Input'!P506</f>
        <v>0</v>
      </c>
      <c r="F566" s="343">
        <f>'AM23.Entity Input'!AD506</f>
        <v>0</v>
      </c>
      <c r="G566" s="343">
        <f>'AM23.Entity Input'!AN506</f>
        <v>0</v>
      </c>
      <c r="H566" s="353" t="str">
        <f>IFERROR( VLOOKUP($D566, 'AM23.Param'!$C$61:$Q$114, COLUMNS('AM23.Param'!$C$60:$G$60), FALSE), "N/A")</f>
        <v>N/A</v>
      </c>
      <c r="I566" s="360" t="str">
        <f>IFERROR( VLOOKUP($D566, 'AM23.Param'!$C$61:$Q$114, COLUMNS('AM23.Param'!$C$60:$H$60), FALSE), "N/A")</f>
        <v>N/A</v>
      </c>
      <c r="J566" s="344" t="str">
        <f t="shared" si="217"/>
        <v>N/A</v>
      </c>
      <c r="K566" s="361" t="str">
        <f t="shared" si="218"/>
        <v>N/A</v>
      </c>
      <c r="L566" s="356" t="str">
        <f>IFERROR( VLOOKUP($D566, 'AM23.Param'!$C$61:$Q$114, COLUMNS('AM23.Param'!$C$60:$I$60), FALSE), "N/A")</f>
        <v>N/A</v>
      </c>
      <c r="M566" s="344" t="str">
        <f t="shared" si="219"/>
        <v>N/A</v>
      </c>
      <c r="N566" s="366" t="str">
        <f t="shared" si="208"/>
        <v>N/A</v>
      </c>
      <c r="O566" s="360" t="str">
        <f>IFERROR( VLOOKUP($D566, 'AM23.Param'!$C$61:$Q$114, COLUMNS('AM23.Param'!$C$60:$J$60), FALSE), "N/A")</f>
        <v>N/A</v>
      </c>
      <c r="P566" s="344" t="str">
        <f t="shared" si="220"/>
        <v>N/A</v>
      </c>
      <c r="Q566" s="361" t="str">
        <f t="shared" si="209"/>
        <v>N/A</v>
      </c>
      <c r="R566" s="356" t="str">
        <f>IFERROR( VLOOKUP($D566, 'AM23.Param'!$C$61:$Q$114, COLUMNS('AM23.Param'!$C$60:$K$60), FALSE), "N/A")</f>
        <v>N/A</v>
      </c>
      <c r="S566" s="344" t="str">
        <f t="shared" si="221"/>
        <v>N/A</v>
      </c>
      <c r="T566" s="366">
        <f t="shared" si="210"/>
        <v>0</v>
      </c>
      <c r="U566" s="360" t="str">
        <f>IFERROR( VLOOKUP($D566, 'AM23.Param'!$C$61:$Q$114, COLUMNS('AM23.Param'!$C$60:$L$60), FALSE), "N/A")</f>
        <v>N/A</v>
      </c>
      <c r="V566" s="344" t="str">
        <f t="shared" si="222"/>
        <v>N/A</v>
      </c>
      <c r="W566" s="361" t="str">
        <f t="shared" si="211"/>
        <v>N/A</v>
      </c>
      <c r="X566" s="356" t="str">
        <f>IFERROR( VLOOKUP($D566, 'AM23.Param'!$C$61:$Q$114, COLUMNS('AM23.Param'!$C$60:$M$60), FALSE), "N/A")</f>
        <v>N/A</v>
      </c>
      <c r="Y566" s="344" t="str">
        <f t="shared" si="223"/>
        <v>N/A</v>
      </c>
      <c r="Z566" s="366">
        <f t="shared" si="212"/>
        <v>0</v>
      </c>
      <c r="AA566" s="360" t="str">
        <f>IFERROR( VLOOKUP($D566, 'AM23.Param'!$C$61:$Q$114, COLUMNS('AM23.Param'!$C$60:$N$60), FALSE), "N/A")</f>
        <v>N/A</v>
      </c>
      <c r="AB566" s="344" t="str">
        <f t="shared" si="224"/>
        <v>N/A</v>
      </c>
      <c r="AC566" s="366" t="str">
        <f t="shared" si="213"/>
        <v>N/A</v>
      </c>
      <c r="AD566" s="360" t="str">
        <f>IFERROR( VLOOKUP($D566, 'AM23.Param'!$C$61:$Q$114, COLUMNS('AM23.Param'!$C$60:$O$60), FALSE), "N/A")</f>
        <v>N/A</v>
      </c>
      <c r="AE566" s="344" t="str">
        <f t="shared" si="225"/>
        <v>N/A</v>
      </c>
      <c r="AF566" s="361" t="str">
        <f t="shared" si="214"/>
        <v>N/A</v>
      </c>
      <c r="AG566" s="356" t="str">
        <f>IFERROR( VLOOKUP($D566, 'AM23.Param'!$C$61:$Q$114, COLUMNS('AM23.Param'!$C$60:$P$60), FALSE), "N/A")</f>
        <v>N/A</v>
      </c>
      <c r="AH566" s="344" t="str">
        <f t="shared" si="226"/>
        <v>N/A</v>
      </c>
      <c r="AI566" s="361" t="str">
        <f t="shared" si="215"/>
        <v>N/A</v>
      </c>
    </row>
    <row r="567" spans="1:35" x14ac:dyDescent="0.2">
      <c r="A567" s="241">
        <f t="shared" si="216"/>
        <v>490</v>
      </c>
      <c r="B567" s="345">
        <f>'AM23.Entity Input'!D507</f>
        <v>0</v>
      </c>
      <c r="C567" s="343">
        <f>'AM23.Entity Input'!F507</f>
        <v>0</v>
      </c>
      <c r="D567" s="343">
        <f>'AM23.Entity Input'!G507</f>
        <v>0</v>
      </c>
      <c r="E567" s="343">
        <f>'AM23.Entity Input'!P507</f>
        <v>0</v>
      </c>
      <c r="F567" s="343">
        <f>'AM23.Entity Input'!AD507</f>
        <v>0</v>
      </c>
      <c r="G567" s="343">
        <f>'AM23.Entity Input'!AN507</f>
        <v>0</v>
      </c>
      <c r="H567" s="353" t="str">
        <f>IFERROR( VLOOKUP($D567, 'AM23.Param'!$C$61:$Q$114, COLUMNS('AM23.Param'!$C$60:$G$60), FALSE), "N/A")</f>
        <v>N/A</v>
      </c>
      <c r="I567" s="360" t="str">
        <f>IFERROR( VLOOKUP($D567, 'AM23.Param'!$C$61:$Q$114, COLUMNS('AM23.Param'!$C$60:$H$60), FALSE), "N/A")</f>
        <v>N/A</v>
      </c>
      <c r="J567" s="344" t="str">
        <f t="shared" si="217"/>
        <v>N/A</v>
      </c>
      <c r="K567" s="361" t="str">
        <f t="shared" si="218"/>
        <v>N/A</v>
      </c>
      <c r="L567" s="356" t="str">
        <f>IFERROR( VLOOKUP($D567, 'AM23.Param'!$C$61:$Q$114, COLUMNS('AM23.Param'!$C$60:$I$60), FALSE), "N/A")</f>
        <v>N/A</v>
      </c>
      <c r="M567" s="344" t="str">
        <f t="shared" si="219"/>
        <v>N/A</v>
      </c>
      <c r="N567" s="366" t="str">
        <f t="shared" si="208"/>
        <v>N/A</v>
      </c>
      <c r="O567" s="360" t="str">
        <f>IFERROR( VLOOKUP($D567, 'AM23.Param'!$C$61:$Q$114, COLUMNS('AM23.Param'!$C$60:$J$60), FALSE), "N/A")</f>
        <v>N/A</v>
      </c>
      <c r="P567" s="344" t="str">
        <f t="shared" si="220"/>
        <v>N/A</v>
      </c>
      <c r="Q567" s="361" t="str">
        <f t="shared" si="209"/>
        <v>N/A</v>
      </c>
      <c r="R567" s="356" t="str">
        <f>IFERROR( VLOOKUP($D567, 'AM23.Param'!$C$61:$Q$114, COLUMNS('AM23.Param'!$C$60:$K$60), FALSE), "N/A")</f>
        <v>N/A</v>
      </c>
      <c r="S567" s="344" t="str">
        <f t="shared" si="221"/>
        <v>N/A</v>
      </c>
      <c r="T567" s="366">
        <f t="shared" si="210"/>
        <v>0</v>
      </c>
      <c r="U567" s="360" t="str">
        <f>IFERROR( VLOOKUP($D567, 'AM23.Param'!$C$61:$Q$114, COLUMNS('AM23.Param'!$C$60:$L$60), FALSE), "N/A")</f>
        <v>N/A</v>
      </c>
      <c r="V567" s="344" t="str">
        <f t="shared" si="222"/>
        <v>N/A</v>
      </c>
      <c r="W567" s="361" t="str">
        <f t="shared" si="211"/>
        <v>N/A</v>
      </c>
      <c r="X567" s="356" t="str">
        <f>IFERROR( VLOOKUP($D567, 'AM23.Param'!$C$61:$Q$114, COLUMNS('AM23.Param'!$C$60:$M$60), FALSE), "N/A")</f>
        <v>N/A</v>
      </c>
      <c r="Y567" s="344" t="str">
        <f t="shared" si="223"/>
        <v>N/A</v>
      </c>
      <c r="Z567" s="366">
        <f t="shared" si="212"/>
        <v>0</v>
      </c>
      <c r="AA567" s="360" t="str">
        <f>IFERROR( VLOOKUP($D567, 'AM23.Param'!$C$61:$Q$114, COLUMNS('AM23.Param'!$C$60:$N$60), FALSE), "N/A")</f>
        <v>N/A</v>
      </c>
      <c r="AB567" s="344" t="str">
        <f t="shared" si="224"/>
        <v>N/A</v>
      </c>
      <c r="AC567" s="366" t="str">
        <f t="shared" si="213"/>
        <v>N/A</v>
      </c>
      <c r="AD567" s="360" t="str">
        <f>IFERROR( VLOOKUP($D567, 'AM23.Param'!$C$61:$Q$114, COLUMNS('AM23.Param'!$C$60:$O$60), FALSE), "N/A")</f>
        <v>N/A</v>
      </c>
      <c r="AE567" s="344" t="str">
        <f t="shared" si="225"/>
        <v>N/A</v>
      </c>
      <c r="AF567" s="361" t="str">
        <f t="shared" si="214"/>
        <v>N/A</v>
      </c>
      <c r="AG567" s="356" t="str">
        <f>IFERROR( VLOOKUP($D567, 'AM23.Param'!$C$61:$Q$114, COLUMNS('AM23.Param'!$C$60:$P$60), FALSE), "N/A")</f>
        <v>N/A</v>
      </c>
      <c r="AH567" s="344" t="str">
        <f t="shared" si="226"/>
        <v>N/A</v>
      </c>
      <c r="AI567" s="361" t="str">
        <f t="shared" si="215"/>
        <v>N/A</v>
      </c>
    </row>
    <row r="568" spans="1:35" x14ac:dyDescent="0.2">
      <c r="A568" s="241">
        <f t="shared" si="216"/>
        <v>491</v>
      </c>
      <c r="B568" s="345">
        <f>'AM23.Entity Input'!D508</f>
        <v>0</v>
      </c>
      <c r="C568" s="343">
        <f>'AM23.Entity Input'!F508</f>
        <v>0</v>
      </c>
      <c r="D568" s="343">
        <f>'AM23.Entity Input'!G508</f>
        <v>0</v>
      </c>
      <c r="E568" s="343">
        <f>'AM23.Entity Input'!P508</f>
        <v>0</v>
      </c>
      <c r="F568" s="343">
        <f>'AM23.Entity Input'!AD508</f>
        <v>0</v>
      </c>
      <c r="G568" s="343">
        <f>'AM23.Entity Input'!AN508</f>
        <v>0</v>
      </c>
      <c r="H568" s="353" t="str">
        <f>IFERROR( VLOOKUP($D568, 'AM23.Param'!$C$61:$Q$114, COLUMNS('AM23.Param'!$C$60:$G$60), FALSE), "N/A")</f>
        <v>N/A</v>
      </c>
      <c r="I568" s="360" t="str">
        <f>IFERROR( VLOOKUP($D568, 'AM23.Param'!$C$61:$Q$114, COLUMNS('AM23.Param'!$C$60:$H$60), FALSE), "N/A")</f>
        <v>N/A</v>
      </c>
      <c r="J568" s="344" t="str">
        <f t="shared" si="217"/>
        <v>N/A</v>
      </c>
      <c r="K568" s="361" t="str">
        <f t="shared" si="218"/>
        <v>N/A</v>
      </c>
      <c r="L568" s="356" t="str">
        <f>IFERROR( VLOOKUP($D568, 'AM23.Param'!$C$61:$Q$114, COLUMNS('AM23.Param'!$C$60:$I$60), FALSE), "N/A")</f>
        <v>N/A</v>
      </c>
      <c r="M568" s="344" t="str">
        <f t="shared" si="219"/>
        <v>N/A</v>
      </c>
      <c r="N568" s="366" t="str">
        <f t="shared" si="208"/>
        <v>N/A</v>
      </c>
      <c r="O568" s="360" t="str">
        <f>IFERROR( VLOOKUP($D568, 'AM23.Param'!$C$61:$Q$114, COLUMNS('AM23.Param'!$C$60:$J$60), FALSE), "N/A")</f>
        <v>N/A</v>
      </c>
      <c r="P568" s="344" t="str">
        <f t="shared" si="220"/>
        <v>N/A</v>
      </c>
      <c r="Q568" s="361" t="str">
        <f t="shared" si="209"/>
        <v>N/A</v>
      </c>
      <c r="R568" s="356" t="str">
        <f>IFERROR( VLOOKUP($D568, 'AM23.Param'!$C$61:$Q$114, COLUMNS('AM23.Param'!$C$60:$K$60), FALSE), "N/A")</f>
        <v>N/A</v>
      </c>
      <c r="S568" s="344" t="str">
        <f t="shared" si="221"/>
        <v>N/A</v>
      </c>
      <c r="T568" s="366">
        <f t="shared" si="210"/>
        <v>0</v>
      </c>
      <c r="U568" s="360" t="str">
        <f>IFERROR( VLOOKUP($D568, 'AM23.Param'!$C$61:$Q$114, COLUMNS('AM23.Param'!$C$60:$L$60), FALSE), "N/A")</f>
        <v>N/A</v>
      </c>
      <c r="V568" s="344" t="str">
        <f t="shared" si="222"/>
        <v>N/A</v>
      </c>
      <c r="W568" s="361" t="str">
        <f t="shared" si="211"/>
        <v>N/A</v>
      </c>
      <c r="X568" s="356" t="str">
        <f>IFERROR( VLOOKUP($D568, 'AM23.Param'!$C$61:$Q$114, COLUMNS('AM23.Param'!$C$60:$M$60), FALSE), "N/A")</f>
        <v>N/A</v>
      </c>
      <c r="Y568" s="344" t="str">
        <f t="shared" si="223"/>
        <v>N/A</v>
      </c>
      <c r="Z568" s="366">
        <f t="shared" si="212"/>
        <v>0</v>
      </c>
      <c r="AA568" s="360" t="str">
        <f>IFERROR( VLOOKUP($D568, 'AM23.Param'!$C$61:$Q$114, COLUMNS('AM23.Param'!$C$60:$N$60), FALSE), "N/A")</f>
        <v>N/A</v>
      </c>
      <c r="AB568" s="344" t="str">
        <f t="shared" si="224"/>
        <v>N/A</v>
      </c>
      <c r="AC568" s="366" t="str">
        <f t="shared" si="213"/>
        <v>N/A</v>
      </c>
      <c r="AD568" s="360" t="str">
        <f>IFERROR( VLOOKUP($D568, 'AM23.Param'!$C$61:$Q$114, COLUMNS('AM23.Param'!$C$60:$O$60), FALSE), "N/A")</f>
        <v>N/A</v>
      </c>
      <c r="AE568" s="344" t="str">
        <f t="shared" si="225"/>
        <v>N/A</v>
      </c>
      <c r="AF568" s="361" t="str">
        <f t="shared" si="214"/>
        <v>N/A</v>
      </c>
      <c r="AG568" s="356" t="str">
        <f>IFERROR( VLOOKUP($D568, 'AM23.Param'!$C$61:$Q$114, COLUMNS('AM23.Param'!$C$60:$P$60), FALSE), "N/A")</f>
        <v>N/A</v>
      </c>
      <c r="AH568" s="344" t="str">
        <f t="shared" si="226"/>
        <v>N/A</v>
      </c>
      <c r="AI568" s="361" t="str">
        <f t="shared" si="215"/>
        <v>N/A</v>
      </c>
    </row>
    <row r="569" spans="1:35" x14ac:dyDescent="0.2">
      <c r="A569" s="241">
        <f t="shared" si="216"/>
        <v>492</v>
      </c>
      <c r="B569" s="345">
        <f>'AM23.Entity Input'!D509</f>
        <v>0</v>
      </c>
      <c r="C569" s="343">
        <f>'AM23.Entity Input'!F509</f>
        <v>0</v>
      </c>
      <c r="D569" s="343">
        <f>'AM23.Entity Input'!G509</f>
        <v>0</v>
      </c>
      <c r="E569" s="343">
        <f>'AM23.Entity Input'!P509</f>
        <v>0</v>
      </c>
      <c r="F569" s="343">
        <f>'AM23.Entity Input'!AD509</f>
        <v>0</v>
      </c>
      <c r="G569" s="343">
        <f>'AM23.Entity Input'!AN509</f>
        <v>0</v>
      </c>
      <c r="H569" s="353" t="str">
        <f>IFERROR( VLOOKUP($D569, 'AM23.Param'!$C$61:$Q$114, COLUMNS('AM23.Param'!$C$60:$G$60), FALSE), "N/A")</f>
        <v>N/A</v>
      </c>
      <c r="I569" s="360" t="str">
        <f>IFERROR( VLOOKUP($D569, 'AM23.Param'!$C$61:$Q$114, COLUMNS('AM23.Param'!$C$60:$H$60), FALSE), "N/A")</f>
        <v>N/A</v>
      </c>
      <c r="J569" s="344" t="str">
        <f t="shared" si="217"/>
        <v>N/A</v>
      </c>
      <c r="K569" s="361" t="str">
        <f t="shared" si="218"/>
        <v>N/A</v>
      </c>
      <c r="L569" s="356" t="str">
        <f>IFERROR( VLOOKUP($D569, 'AM23.Param'!$C$61:$Q$114, COLUMNS('AM23.Param'!$C$60:$I$60), FALSE), "N/A")</f>
        <v>N/A</v>
      </c>
      <c r="M569" s="344" t="str">
        <f t="shared" si="219"/>
        <v>N/A</v>
      </c>
      <c r="N569" s="366" t="str">
        <f t="shared" si="208"/>
        <v>N/A</v>
      </c>
      <c r="O569" s="360" t="str">
        <f>IFERROR( VLOOKUP($D569, 'AM23.Param'!$C$61:$Q$114, COLUMNS('AM23.Param'!$C$60:$J$60), FALSE), "N/A")</f>
        <v>N/A</v>
      </c>
      <c r="P569" s="344" t="str">
        <f t="shared" si="220"/>
        <v>N/A</v>
      </c>
      <c r="Q569" s="361" t="str">
        <f t="shared" si="209"/>
        <v>N/A</v>
      </c>
      <c r="R569" s="356" t="str">
        <f>IFERROR( VLOOKUP($D569, 'AM23.Param'!$C$61:$Q$114, COLUMNS('AM23.Param'!$C$60:$K$60), FALSE), "N/A")</f>
        <v>N/A</v>
      </c>
      <c r="S569" s="344" t="str">
        <f t="shared" si="221"/>
        <v>N/A</v>
      </c>
      <c r="T569" s="366">
        <f t="shared" si="210"/>
        <v>0</v>
      </c>
      <c r="U569" s="360" t="str">
        <f>IFERROR( VLOOKUP($D569, 'AM23.Param'!$C$61:$Q$114, COLUMNS('AM23.Param'!$C$60:$L$60), FALSE), "N/A")</f>
        <v>N/A</v>
      </c>
      <c r="V569" s="344" t="str">
        <f t="shared" si="222"/>
        <v>N/A</v>
      </c>
      <c r="W569" s="361" t="str">
        <f t="shared" si="211"/>
        <v>N/A</v>
      </c>
      <c r="X569" s="356" t="str">
        <f>IFERROR( VLOOKUP($D569, 'AM23.Param'!$C$61:$Q$114, COLUMNS('AM23.Param'!$C$60:$M$60), FALSE), "N/A")</f>
        <v>N/A</v>
      </c>
      <c r="Y569" s="344" t="str">
        <f t="shared" si="223"/>
        <v>N/A</v>
      </c>
      <c r="Z569" s="366">
        <f t="shared" si="212"/>
        <v>0</v>
      </c>
      <c r="AA569" s="360" t="str">
        <f>IFERROR( VLOOKUP($D569, 'AM23.Param'!$C$61:$Q$114, COLUMNS('AM23.Param'!$C$60:$N$60), FALSE), "N/A")</f>
        <v>N/A</v>
      </c>
      <c r="AB569" s="344" t="str">
        <f t="shared" si="224"/>
        <v>N/A</v>
      </c>
      <c r="AC569" s="366" t="str">
        <f t="shared" si="213"/>
        <v>N/A</v>
      </c>
      <c r="AD569" s="360" t="str">
        <f>IFERROR( VLOOKUP($D569, 'AM23.Param'!$C$61:$Q$114, COLUMNS('AM23.Param'!$C$60:$O$60), FALSE), "N/A")</f>
        <v>N/A</v>
      </c>
      <c r="AE569" s="344" t="str">
        <f t="shared" si="225"/>
        <v>N/A</v>
      </c>
      <c r="AF569" s="361" t="str">
        <f t="shared" si="214"/>
        <v>N/A</v>
      </c>
      <c r="AG569" s="356" t="str">
        <f>IFERROR( VLOOKUP($D569, 'AM23.Param'!$C$61:$Q$114, COLUMNS('AM23.Param'!$C$60:$P$60), FALSE), "N/A")</f>
        <v>N/A</v>
      </c>
      <c r="AH569" s="344" t="str">
        <f t="shared" si="226"/>
        <v>N/A</v>
      </c>
      <c r="AI569" s="361" t="str">
        <f t="shared" si="215"/>
        <v>N/A</v>
      </c>
    </row>
    <row r="570" spans="1:35" x14ac:dyDescent="0.2">
      <c r="A570" s="241">
        <f t="shared" si="216"/>
        <v>493</v>
      </c>
      <c r="B570" s="345">
        <f>'AM23.Entity Input'!D510</f>
        <v>0</v>
      </c>
      <c r="C570" s="343">
        <f>'AM23.Entity Input'!F510</f>
        <v>0</v>
      </c>
      <c r="D570" s="343">
        <f>'AM23.Entity Input'!G510</f>
        <v>0</v>
      </c>
      <c r="E570" s="343">
        <f>'AM23.Entity Input'!P510</f>
        <v>0</v>
      </c>
      <c r="F570" s="343">
        <f>'AM23.Entity Input'!AD510</f>
        <v>0</v>
      </c>
      <c r="G570" s="343">
        <f>'AM23.Entity Input'!AN510</f>
        <v>0</v>
      </c>
      <c r="H570" s="353" t="str">
        <f>IFERROR( VLOOKUP($D570, 'AM23.Param'!$C$61:$Q$114, COLUMNS('AM23.Param'!$C$60:$G$60), FALSE), "N/A")</f>
        <v>N/A</v>
      </c>
      <c r="I570" s="360" t="str">
        <f>IFERROR( VLOOKUP($D570, 'AM23.Param'!$C$61:$Q$114, COLUMNS('AM23.Param'!$C$60:$H$60), FALSE), "N/A")</f>
        <v>N/A</v>
      </c>
      <c r="J570" s="344" t="str">
        <f t="shared" si="217"/>
        <v>N/A</v>
      </c>
      <c r="K570" s="361" t="str">
        <f t="shared" si="218"/>
        <v>N/A</v>
      </c>
      <c r="L570" s="356" t="str">
        <f>IFERROR( VLOOKUP($D570, 'AM23.Param'!$C$61:$Q$114, COLUMNS('AM23.Param'!$C$60:$I$60), FALSE), "N/A")</f>
        <v>N/A</v>
      </c>
      <c r="M570" s="344" t="str">
        <f t="shared" si="219"/>
        <v>N/A</v>
      </c>
      <c r="N570" s="366" t="str">
        <f t="shared" si="208"/>
        <v>N/A</v>
      </c>
      <c r="O570" s="360" t="str">
        <f>IFERROR( VLOOKUP($D570, 'AM23.Param'!$C$61:$Q$114, COLUMNS('AM23.Param'!$C$60:$J$60), FALSE), "N/A")</f>
        <v>N/A</v>
      </c>
      <c r="P570" s="344" t="str">
        <f t="shared" si="220"/>
        <v>N/A</v>
      </c>
      <c r="Q570" s="361" t="str">
        <f t="shared" si="209"/>
        <v>N/A</v>
      </c>
      <c r="R570" s="356" t="str">
        <f>IFERROR( VLOOKUP($D570, 'AM23.Param'!$C$61:$Q$114, COLUMNS('AM23.Param'!$C$60:$K$60), FALSE), "N/A")</f>
        <v>N/A</v>
      </c>
      <c r="S570" s="344" t="str">
        <f t="shared" si="221"/>
        <v>N/A</v>
      </c>
      <c r="T570" s="366">
        <f t="shared" si="210"/>
        <v>0</v>
      </c>
      <c r="U570" s="360" t="str">
        <f>IFERROR( VLOOKUP($D570, 'AM23.Param'!$C$61:$Q$114, COLUMNS('AM23.Param'!$C$60:$L$60), FALSE), "N/A")</f>
        <v>N/A</v>
      </c>
      <c r="V570" s="344" t="str">
        <f t="shared" si="222"/>
        <v>N/A</v>
      </c>
      <c r="W570" s="361" t="str">
        <f t="shared" si="211"/>
        <v>N/A</v>
      </c>
      <c r="X570" s="356" t="str">
        <f>IFERROR( VLOOKUP($D570, 'AM23.Param'!$C$61:$Q$114, COLUMNS('AM23.Param'!$C$60:$M$60), FALSE), "N/A")</f>
        <v>N/A</v>
      </c>
      <c r="Y570" s="344" t="str">
        <f t="shared" si="223"/>
        <v>N/A</v>
      </c>
      <c r="Z570" s="366">
        <f t="shared" si="212"/>
        <v>0</v>
      </c>
      <c r="AA570" s="360" t="str">
        <f>IFERROR( VLOOKUP($D570, 'AM23.Param'!$C$61:$Q$114, COLUMNS('AM23.Param'!$C$60:$N$60), FALSE), "N/A")</f>
        <v>N/A</v>
      </c>
      <c r="AB570" s="344" t="str">
        <f t="shared" si="224"/>
        <v>N/A</v>
      </c>
      <c r="AC570" s="366" t="str">
        <f t="shared" si="213"/>
        <v>N/A</v>
      </c>
      <c r="AD570" s="360" t="str">
        <f>IFERROR( VLOOKUP($D570, 'AM23.Param'!$C$61:$Q$114, COLUMNS('AM23.Param'!$C$60:$O$60), FALSE), "N/A")</f>
        <v>N/A</v>
      </c>
      <c r="AE570" s="344" t="str">
        <f t="shared" si="225"/>
        <v>N/A</v>
      </c>
      <c r="AF570" s="361" t="str">
        <f t="shared" si="214"/>
        <v>N/A</v>
      </c>
      <c r="AG570" s="356" t="str">
        <f>IFERROR( VLOOKUP($D570, 'AM23.Param'!$C$61:$Q$114, COLUMNS('AM23.Param'!$C$60:$P$60), FALSE), "N/A")</f>
        <v>N/A</v>
      </c>
      <c r="AH570" s="344" t="str">
        <f t="shared" si="226"/>
        <v>N/A</v>
      </c>
      <c r="AI570" s="361" t="str">
        <f t="shared" si="215"/>
        <v>N/A</v>
      </c>
    </row>
    <row r="571" spans="1:35" x14ac:dyDescent="0.2">
      <c r="A571" s="241">
        <f t="shared" si="216"/>
        <v>494</v>
      </c>
      <c r="B571" s="345">
        <f>'AM23.Entity Input'!D511</f>
        <v>0</v>
      </c>
      <c r="C571" s="343">
        <f>'AM23.Entity Input'!F511</f>
        <v>0</v>
      </c>
      <c r="D571" s="343">
        <f>'AM23.Entity Input'!G511</f>
        <v>0</v>
      </c>
      <c r="E571" s="343">
        <f>'AM23.Entity Input'!P511</f>
        <v>0</v>
      </c>
      <c r="F571" s="343">
        <f>'AM23.Entity Input'!AD511</f>
        <v>0</v>
      </c>
      <c r="G571" s="343">
        <f>'AM23.Entity Input'!AN511</f>
        <v>0</v>
      </c>
      <c r="H571" s="353" t="str">
        <f>IFERROR( VLOOKUP($D571, 'AM23.Param'!$C$61:$Q$114, COLUMNS('AM23.Param'!$C$60:$G$60), FALSE), "N/A")</f>
        <v>N/A</v>
      </c>
      <c r="I571" s="360" t="str">
        <f>IFERROR( VLOOKUP($D571, 'AM23.Param'!$C$61:$Q$114, COLUMNS('AM23.Param'!$C$60:$H$60), FALSE), "N/A")</f>
        <v>N/A</v>
      </c>
      <c r="J571" s="344" t="str">
        <f t="shared" si="217"/>
        <v>N/A</v>
      </c>
      <c r="K571" s="361" t="str">
        <f t="shared" si="218"/>
        <v>N/A</v>
      </c>
      <c r="L571" s="356" t="str">
        <f>IFERROR( VLOOKUP($D571, 'AM23.Param'!$C$61:$Q$114, COLUMNS('AM23.Param'!$C$60:$I$60), FALSE), "N/A")</f>
        <v>N/A</v>
      </c>
      <c r="M571" s="344" t="str">
        <f t="shared" si="219"/>
        <v>N/A</v>
      </c>
      <c r="N571" s="366" t="str">
        <f t="shared" si="208"/>
        <v>N/A</v>
      </c>
      <c r="O571" s="360" t="str">
        <f>IFERROR( VLOOKUP($D571, 'AM23.Param'!$C$61:$Q$114, COLUMNS('AM23.Param'!$C$60:$J$60), FALSE), "N/A")</f>
        <v>N/A</v>
      </c>
      <c r="P571" s="344" t="str">
        <f t="shared" si="220"/>
        <v>N/A</v>
      </c>
      <c r="Q571" s="361" t="str">
        <f t="shared" si="209"/>
        <v>N/A</v>
      </c>
      <c r="R571" s="356" t="str">
        <f>IFERROR( VLOOKUP($D571, 'AM23.Param'!$C$61:$Q$114, COLUMNS('AM23.Param'!$C$60:$K$60), FALSE), "N/A")</f>
        <v>N/A</v>
      </c>
      <c r="S571" s="344" t="str">
        <f t="shared" si="221"/>
        <v>N/A</v>
      </c>
      <c r="T571" s="366">
        <f t="shared" si="210"/>
        <v>0</v>
      </c>
      <c r="U571" s="360" t="str">
        <f>IFERROR( VLOOKUP($D571, 'AM23.Param'!$C$61:$Q$114, COLUMNS('AM23.Param'!$C$60:$L$60), FALSE), "N/A")</f>
        <v>N/A</v>
      </c>
      <c r="V571" s="344" t="str">
        <f t="shared" si="222"/>
        <v>N/A</v>
      </c>
      <c r="W571" s="361" t="str">
        <f t="shared" si="211"/>
        <v>N/A</v>
      </c>
      <c r="X571" s="356" t="str">
        <f>IFERROR( VLOOKUP($D571, 'AM23.Param'!$C$61:$Q$114, COLUMNS('AM23.Param'!$C$60:$M$60), FALSE), "N/A")</f>
        <v>N/A</v>
      </c>
      <c r="Y571" s="344" t="str">
        <f t="shared" si="223"/>
        <v>N/A</v>
      </c>
      <c r="Z571" s="366">
        <f t="shared" si="212"/>
        <v>0</v>
      </c>
      <c r="AA571" s="360" t="str">
        <f>IFERROR( VLOOKUP($D571, 'AM23.Param'!$C$61:$Q$114, COLUMNS('AM23.Param'!$C$60:$N$60), FALSE), "N/A")</f>
        <v>N/A</v>
      </c>
      <c r="AB571" s="344" t="str">
        <f t="shared" si="224"/>
        <v>N/A</v>
      </c>
      <c r="AC571" s="366" t="str">
        <f t="shared" si="213"/>
        <v>N/A</v>
      </c>
      <c r="AD571" s="360" t="str">
        <f>IFERROR( VLOOKUP($D571, 'AM23.Param'!$C$61:$Q$114, COLUMNS('AM23.Param'!$C$60:$O$60), FALSE), "N/A")</f>
        <v>N/A</v>
      </c>
      <c r="AE571" s="344" t="str">
        <f t="shared" si="225"/>
        <v>N/A</v>
      </c>
      <c r="AF571" s="361" t="str">
        <f t="shared" si="214"/>
        <v>N/A</v>
      </c>
      <c r="AG571" s="356" t="str">
        <f>IFERROR( VLOOKUP($D571, 'AM23.Param'!$C$61:$Q$114, COLUMNS('AM23.Param'!$C$60:$P$60), FALSE), "N/A")</f>
        <v>N/A</v>
      </c>
      <c r="AH571" s="344" t="str">
        <f t="shared" si="226"/>
        <v>N/A</v>
      </c>
      <c r="AI571" s="361" t="str">
        <f t="shared" si="215"/>
        <v>N/A</v>
      </c>
    </row>
    <row r="572" spans="1:35" x14ac:dyDescent="0.2">
      <c r="A572" s="241">
        <f t="shared" si="216"/>
        <v>495</v>
      </c>
      <c r="B572" s="345">
        <f>'AM23.Entity Input'!D512</f>
        <v>0</v>
      </c>
      <c r="C572" s="343">
        <f>'AM23.Entity Input'!F512</f>
        <v>0</v>
      </c>
      <c r="D572" s="343">
        <f>'AM23.Entity Input'!G512</f>
        <v>0</v>
      </c>
      <c r="E572" s="343">
        <f>'AM23.Entity Input'!P512</f>
        <v>0</v>
      </c>
      <c r="F572" s="343">
        <f>'AM23.Entity Input'!AD512</f>
        <v>0</v>
      </c>
      <c r="G572" s="343">
        <f>'AM23.Entity Input'!AN512</f>
        <v>0</v>
      </c>
      <c r="H572" s="353" t="str">
        <f>IFERROR( VLOOKUP($D572, 'AM23.Param'!$C$61:$Q$114, COLUMNS('AM23.Param'!$C$60:$G$60), FALSE), "N/A")</f>
        <v>N/A</v>
      </c>
      <c r="I572" s="360" t="str">
        <f>IFERROR( VLOOKUP($D572, 'AM23.Param'!$C$61:$Q$114, COLUMNS('AM23.Param'!$C$60:$H$60), FALSE), "N/A")</f>
        <v>N/A</v>
      </c>
      <c r="J572" s="344" t="str">
        <f t="shared" si="217"/>
        <v>N/A</v>
      </c>
      <c r="K572" s="361" t="str">
        <f t="shared" si="218"/>
        <v>N/A</v>
      </c>
      <c r="L572" s="356" t="str">
        <f>IFERROR( VLOOKUP($D572, 'AM23.Param'!$C$61:$Q$114, COLUMNS('AM23.Param'!$C$60:$I$60), FALSE), "N/A")</f>
        <v>N/A</v>
      </c>
      <c r="M572" s="344" t="str">
        <f t="shared" si="219"/>
        <v>N/A</v>
      </c>
      <c r="N572" s="366" t="str">
        <f t="shared" si="208"/>
        <v>N/A</v>
      </c>
      <c r="O572" s="360" t="str">
        <f>IFERROR( VLOOKUP($D572, 'AM23.Param'!$C$61:$Q$114, COLUMNS('AM23.Param'!$C$60:$J$60), FALSE), "N/A")</f>
        <v>N/A</v>
      </c>
      <c r="P572" s="344" t="str">
        <f t="shared" si="220"/>
        <v>N/A</v>
      </c>
      <c r="Q572" s="361" t="str">
        <f t="shared" si="209"/>
        <v>N/A</v>
      </c>
      <c r="R572" s="356" t="str">
        <f>IFERROR( VLOOKUP($D572, 'AM23.Param'!$C$61:$Q$114, COLUMNS('AM23.Param'!$C$60:$K$60), FALSE), "N/A")</f>
        <v>N/A</v>
      </c>
      <c r="S572" s="344" t="str">
        <f t="shared" si="221"/>
        <v>N/A</v>
      </c>
      <c r="T572" s="366">
        <f t="shared" si="210"/>
        <v>0</v>
      </c>
      <c r="U572" s="360" t="str">
        <f>IFERROR( VLOOKUP($D572, 'AM23.Param'!$C$61:$Q$114, COLUMNS('AM23.Param'!$C$60:$L$60), FALSE), "N/A")</f>
        <v>N/A</v>
      </c>
      <c r="V572" s="344" t="str">
        <f t="shared" si="222"/>
        <v>N/A</v>
      </c>
      <c r="W572" s="361" t="str">
        <f t="shared" si="211"/>
        <v>N/A</v>
      </c>
      <c r="X572" s="356" t="str">
        <f>IFERROR( VLOOKUP($D572, 'AM23.Param'!$C$61:$Q$114, COLUMNS('AM23.Param'!$C$60:$M$60), FALSE), "N/A")</f>
        <v>N/A</v>
      </c>
      <c r="Y572" s="344" t="str">
        <f t="shared" si="223"/>
        <v>N/A</v>
      </c>
      <c r="Z572" s="366">
        <f t="shared" si="212"/>
        <v>0</v>
      </c>
      <c r="AA572" s="360" t="str">
        <f>IFERROR( VLOOKUP($D572, 'AM23.Param'!$C$61:$Q$114, COLUMNS('AM23.Param'!$C$60:$N$60), FALSE), "N/A")</f>
        <v>N/A</v>
      </c>
      <c r="AB572" s="344" t="str">
        <f t="shared" si="224"/>
        <v>N/A</v>
      </c>
      <c r="AC572" s="366" t="str">
        <f t="shared" si="213"/>
        <v>N/A</v>
      </c>
      <c r="AD572" s="360" t="str">
        <f>IFERROR( VLOOKUP($D572, 'AM23.Param'!$C$61:$Q$114, COLUMNS('AM23.Param'!$C$60:$O$60), FALSE), "N/A")</f>
        <v>N/A</v>
      </c>
      <c r="AE572" s="344" t="str">
        <f t="shared" si="225"/>
        <v>N/A</v>
      </c>
      <c r="AF572" s="361" t="str">
        <f t="shared" si="214"/>
        <v>N/A</v>
      </c>
      <c r="AG572" s="356" t="str">
        <f>IFERROR( VLOOKUP($D572, 'AM23.Param'!$C$61:$Q$114, COLUMNS('AM23.Param'!$C$60:$P$60), FALSE), "N/A")</f>
        <v>N/A</v>
      </c>
      <c r="AH572" s="344" t="str">
        <f t="shared" si="226"/>
        <v>N/A</v>
      </c>
      <c r="AI572" s="361" t="str">
        <f t="shared" si="215"/>
        <v>N/A</v>
      </c>
    </row>
    <row r="573" spans="1:35" x14ac:dyDescent="0.2">
      <c r="A573" s="241">
        <f t="shared" si="216"/>
        <v>496</v>
      </c>
      <c r="B573" s="345">
        <f>'AM23.Entity Input'!D513</f>
        <v>0</v>
      </c>
      <c r="C573" s="343">
        <f>'AM23.Entity Input'!F513</f>
        <v>0</v>
      </c>
      <c r="D573" s="343">
        <f>'AM23.Entity Input'!G513</f>
        <v>0</v>
      </c>
      <c r="E573" s="343">
        <f>'AM23.Entity Input'!P513</f>
        <v>0</v>
      </c>
      <c r="F573" s="343">
        <f>'AM23.Entity Input'!AD513</f>
        <v>0</v>
      </c>
      <c r="G573" s="343">
        <f>'AM23.Entity Input'!AN513</f>
        <v>0</v>
      </c>
      <c r="H573" s="353" t="str">
        <f>IFERROR( VLOOKUP($D573, 'AM23.Param'!$C$61:$Q$114, COLUMNS('AM23.Param'!$C$60:$G$60), FALSE), "N/A")</f>
        <v>N/A</v>
      </c>
      <c r="I573" s="360" t="str">
        <f>IFERROR( VLOOKUP($D573, 'AM23.Param'!$C$61:$Q$114, COLUMNS('AM23.Param'!$C$60:$H$60), FALSE), "N/A")</f>
        <v>N/A</v>
      </c>
      <c r="J573" s="344" t="str">
        <f t="shared" si="217"/>
        <v>N/A</v>
      </c>
      <c r="K573" s="361" t="str">
        <f t="shared" si="218"/>
        <v>N/A</v>
      </c>
      <c r="L573" s="356" t="str">
        <f>IFERROR( VLOOKUP($D573, 'AM23.Param'!$C$61:$Q$114, COLUMNS('AM23.Param'!$C$60:$I$60), FALSE), "N/A")</f>
        <v>N/A</v>
      </c>
      <c r="M573" s="344" t="str">
        <f t="shared" si="219"/>
        <v>N/A</v>
      </c>
      <c r="N573" s="366" t="str">
        <f t="shared" si="208"/>
        <v>N/A</v>
      </c>
      <c r="O573" s="360" t="str">
        <f>IFERROR( VLOOKUP($D573, 'AM23.Param'!$C$61:$Q$114, COLUMNS('AM23.Param'!$C$60:$J$60), FALSE), "N/A")</f>
        <v>N/A</v>
      </c>
      <c r="P573" s="344" t="str">
        <f t="shared" si="220"/>
        <v>N/A</v>
      </c>
      <c r="Q573" s="361" t="str">
        <f t="shared" si="209"/>
        <v>N/A</v>
      </c>
      <c r="R573" s="356" t="str">
        <f>IFERROR( VLOOKUP($D573, 'AM23.Param'!$C$61:$Q$114, COLUMNS('AM23.Param'!$C$60:$K$60), FALSE), "N/A")</f>
        <v>N/A</v>
      </c>
      <c r="S573" s="344" t="str">
        <f t="shared" si="221"/>
        <v>N/A</v>
      </c>
      <c r="T573" s="366">
        <f t="shared" si="210"/>
        <v>0</v>
      </c>
      <c r="U573" s="360" t="str">
        <f>IFERROR( VLOOKUP($D573, 'AM23.Param'!$C$61:$Q$114, COLUMNS('AM23.Param'!$C$60:$L$60), FALSE), "N/A")</f>
        <v>N/A</v>
      </c>
      <c r="V573" s="344" t="str">
        <f t="shared" si="222"/>
        <v>N/A</v>
      </c>
      <c r="W573" s="361" t="str">
        <f t="shared" si="211"/>
        <v>N/A</v>
      </c>
      <c r="X573" s="356" t="str">
        <f>IFERROR( VLOOKUP($D573, 'AM23.Param'!$C$61:$Q$114, COLUMNS('AM23.Param'!$C$60:$M$60), FALSE), "N/A")</f>
        <v>N/A</v>
      </c>
      <c r="Y573" s="344" t="str">
        <f t="shared" si="223"/>
        <v>N/A</v>
      </c>
      <c r="Z573" s="366">
        <f t="shared" si="212"/>
        <v>0</v>
      </c>
      <c r="AA573" s="360" t="str">
        <f>IFERROR( VLOOKUP($D573, 'AM23.Param'!$C$61:$Q$114, COLUMNS('AM23.Param'!$C$60:$N$60), FALSE), "N/A")</f>
        <v>N/A</v>
      </c>
      <c r="AB573" s="344" t="str">
        <f t="shared" si="224"/>
        <v>N/A</v>
      </c>
      <c r="AC573" s="366" t="str">
        <f t="shared" si="213"/>
        <v>N/A</v>
      </c>
      <c r="AD573" s="360" t="str">
        <f>IFERROR( VLOOKUP($D573, 'AM23.Param'!$C$61:$Q$114, COLUMNS('AM23.Param'!$C$60:$O$60), FALSE), "N/A")</f>
        <v>N/A</v>
      </c>
      <c r="AE573" s="344" t="str">
        <f t="shared" si="225"/>
        <v>N/A</v>
      </c>
      <c r="AF573" s="361" t="str">
        <f t="shared" si="214"/>
        <v>N/A</v>
      </c>
      <c r="AG573" s="356" t="str">
        <f>IFERROR( VLOOKUP($D573, 'AM23.Param'!$C$61:$Q$114, COLUMNS('AM23.Param'!$C$60:$P$60), FALSE), "N/A")</f>
        <v>N/A</v>
      </c>
      <c r="AH573" s="344" t="str">
        <f t="shared" si="226"/>
        <v>N/A</v>
      </c>
      <c r="AI573" s="361" t="str">
        <f t="shared" si="215"/>
        <v>N/A</v>
      </c>
    </row>
    <row r="574" spans="1:35" x14ac:dyDescent="0.2">
      <c r="A574" s="241">
        <f t="shared" si="216"/>
        <v>497</v>
      </c>
      <c r="B574" s="345">
        <f>'AM23.Entity Input'!D514</f>
        <v>0</v>
      </c>
      <c r="C574" s="343">
        <f>'AM23.Entity Input'!F514</f>
        <v>0</v>
      </c>
      <c r="D574" s="343">
        <f>'AM23.Entity Input'!G514</f>
        <v>0</v>
      </c>
      <c r="E574" s="343">
        <f>'AM23.Entity Input'!P514</f>
        <v>0</v>
      </c>
      <c r="F574" s="343">
        <f>'AM23.Entity Input'!AD514</f>
        <v>0</v>
      </c>
      <c r="G574" s="343">
        <f>'AM23.Entity Input'!AN514</f>
        <v>0</v>
      </c>
      <c r="H574" s="353" t="str">
        <f>IFERROR( VLOOKUP($D574, 'AM23.Param'!$C$61:$Q$114, COLUMNS('AM23.Param'!$C$60:$G$60), FALSE), "N/A")</f>
        <v>N/A</v>
      </c>
      <c r="I574" s="360" t="str">
        <f>IFERROR( VLOOKUP($D574, 'AM23.Param'!$C$61:$Q$114, COLUMNS('AM23.Param'!$C$60:$H$60), FALSE), "N/A")</f>
        <v>N/A</v>
      </c>
      <c r="J574" s="344" t="str">
        <f t="shared" si="217"/>
        <v>N/A</v>
      </c>
      <c r="K574" s="361" t="str">
        <f t="shared" si="218"/>
        <v>N/A</v>
      </c>
      <c r="L574" s="356" t="str">
        <f>IFERROR( VLOOKUP($D574, 'AM23.Param'!$C$61:$Q$114, COLUMNS('AM23.Param'!$C$60:$I$60), FALSE), "N/A")</f>
        <v>N/A</v>
      </c>
      <c r="M574" s="344" t="str">
        <f t="shared" si="219"/>
        <v>N/A</v>
      </c>
      <c r="N574" s="366" t="str">
        <f t="shared" si="208"/>
        <v>N/A</v>
      </c>
      <c r="O574" s="360" t="str">
        <f>IFERROR( VLOOKUP($D574, 'AM23.Param'!$C$61:$Q$114, COLUMNS('AM23.Param'!$C$60:$J$60), FALSE), "N/A")</f>
        <v>N/A</v>
      </c>
      <c r="P574" s="344" t="str">
        <f t="shared" si="220"/>
        <v>N/A</v>
      </c>
      <c r="Q574" s="361" t="str">
        <f t="shared" si="209"/>
        <v>N/A</v>
      </c>
      <c r="R574" s="356" t="str">
        <f>IFERROR( VLOOKUP($D574, 'AM23.Param'!$C$61:$Q$114, COLUMNS('AM23.Param'!$C$60:$K$60), FALSE), "N/A")</f>
        <v>N/A</v>
      </c>
      <c r="S574" s="344" t="str">
        <f t="shared" si="221"/>
        <v>N/A</v>
      </c>
      <c r="T574" s="366">
        <f t="shared" si="210"/>
        <v>0</v>
      </c>
      <c r="U574" s="360" t="str">
        <f>IFERROR( VLOOKUP($D574, 'AM23.Param'!$C$61:$Q$114, COLUMNS('AM23.Param'!$C$60:$L$60), FALSE), "N/A")</f>
        <v>N/A</v>
      </c>
      <c r="V574" s="344" t="str">
        <f t="shared" si="222"/>
        <v>N/A</v>
      </c>
      <c r="W574" s="361" t="str">
        <f t="shared" si="211"/>
        <v>N/A</v>
      </c>
      <c r="X574" s="356" t="str">
        <f>IFERROR( VLOOKUP($D574, 'AM23.Param'!$C$61:$Q$114, COLUMNS('AM23.Param'!$C$60:$M$60), FALSE), "N/A")</f>
        <v>N/A</v>
      </c>
      <c r="Y574" s="344" t="str">
        <f t="shared" si="223"/>
        <v>N/A</v>
      </c>
      <c r="Z574" s="366">
        <f t="shared" si="212"/>
        <v>0</v>
      </c>
      <c r="AA574" s="360" t="str">
        <f>IFERROR( VLOOKUP($D574, 'AM23.Param'!$C$61:$Q$114, COLUMNS('AM23.Param'!$C$60:$N$60), FALSE), "N/A")</f>
        <v>N/A</v>
      </c>
      <c r="AB574" s="344" t="str">
        <f t="shared" si="224"/>
        <v>N/A</v>
      </c>
      <c r="AC574" s="366" t="str">
        <f t="shared" si="213"/>
        <v>N/A</v>
      </c>
      <c r="AD574" s="360" t="str">
        <f>IFERROR( VLOOKUP($D574, 'AM23.Param'!$C$61:$Q$114, COLUMNS('AM23.Param'!$C$60:$O$60), FALSE), "N/A")</f>
        <v>N/A</v>
      </c>
      <c r="AE574" s="344" t="str">
        <f t="shared" si="225"/>
        <v>N/A</v>
      </c>
      <c r="AF574" s="361" t="str">
        <f t="shared" si="214"/>
        <v>N/A</v>
      </c>
      <c r="AG574" s="356" t="str">
        <f>IFERROR( VLOOKUP($D574, 'AM23.Param'!$C$61:$Q$114, COLUMNS('AM23.Param'!$C$60:$P$60), FALSE), "N/A")</f>
        <v>N/A</v>
      </c>
      <c r="AH574" s="344" t="str">
        <f t="shared" si="226"/>
        <v>N/A</v>
      </c>
      <c r="AI574" s="361" t="str">
        <f t="shared" si="215"/>
        <v>N/A</v>
      </c>
    </row>
    <row r="575" spans="1:35" x14ac:dyDescent="0.2">
      <c r="A575" s="241">
        <f t="shared" si="216"/>
        <v>498</v>
      </c>
      <c r="B575" s="345">
        <f>'AM23.Entity Input'!D515</f>
        <v>0</v>
      </c>
      <c r="C575" s="343">
        <f>'AM23.Entity Input'!F515</f>
        <v>0</v>
      </c>
      <c r="D575" s="343">
        <f>'AM23.Entity Input'!G515</f>
        <v>0</v>
      </c>
      <c r="E575" s="343">
        <f>'AM23.Entity Input'!P515</f>
        <v>0</v>
      </c>
      <c r="F575" s="343">
        <f>'AM23.Entity Input'!AD515</f>
        <v>0</v>
      </c>
      <c r="G575" s="343">
        <f>'AM23.Entity Input'!AN515</f>
        <v>0</v>
      </c>
      <c r="H575" s="353" t="str">
        <f>IFERROR( VLOOKUP($D575, 'AM23.Param'!$C$61:$Q$114, COLUMNS('AM23.Param'!$C$60:$G$60), FALSE), "N/A")</f>
        <v>N/A</v>
      </c>
      <c r="I575" s="360" t="str">
        <f>IFERROR( VLOOKUP($D575, 'AM23.Param'!$C$61:$Q$114, COLUMNS('AM23.Param'!$C$60:$H$60), FALSE), "N/A")</f>
        <v>N/A</v>
      </c>
      <c r="J575" s="344" t="str">
        <f t="shared" si="217"/>
        <v>N/A</v>
      </c>
      <c r="K575" s="361" t="str">
        <f t="shared" si="218"/>
        <v>N/A</v>
      </c>
      <c r="L575" s="356" t="str">
        <f>IFERROR( VLOOKUP($D575, 'AM23.Param'!$C$61:$Q$114, COLUMNS('AM23.Param'!$C$60:$I$60), FALSE), "N/A")</f>
        <v>N/A</v>
      </c>
      <c r="M575" s="344" t="str">
        <f t="shared" si="219"/>
        <v>N/A</v>
      </c>
      <c r="N575" s="366" t="str">
        <f t="shared" si="208"/>
        <v>N/A</v>
      </c>
      <c r="O575" s="360" t="str">
        <f>IFERROR( VLOOKUP($D575, 'AM23.Param'!$C$61:$Q$114, COLUMNS('AM23.Param'!$C$60:$J$60), FALSE), "N/A")</f>
        <v>N/A</v>
      </c>
      <c r="P575" s="344" t="str">
        <f t="shared" si="220"/>
        <v>N/A</v>
      </c>
      <c r="Q575" s="361" t="str">
        <f t="shared" si="209"/>
        <v>N/A</v>
      </c>
      <c r="R575" s="356" t="str">
        <f>IFERROR( VLOOKUP($D575, 'AM23.Param'!$C$61:$Q$114, COLUMNS('AM23.Param'!$C$60:$K$60), FALSE), "N/A")</f>
        <v>N/A</v>
      </c>
      <c r="S575" s="344" t="str">
        <f t="shared" si="221"/>
        <v>N/A</v>
      </c>
      <c r="T575" s="366">
        <f t="shared" si="210"/>
        <v>0</v>
      </c>
      <c r="U575" s="360" t="str">
        <f>IFERROR( VLOOKUP($D575, 'AM23.Param'!$C$61:$Q$114, COLUMNS('AM23.Param'!$C$60:$L$60), FALSE), "N/A")</f>
        <v>N/A</v>
      </c>
      <c r="V575" s="344" t="str">
        <f t="shared" si="222"/>
        <v>N/A</v>
      </c>
      <c r="W575" s="361" t="str">
        <f t="shared" si="211"/>
        <v>N/A</v>
      </c>
      <c r="X575" s="356" t="str">
        <f>IFERROR( VLOOKUP($D575, 'AM23.Param'!$C$61:$Q$114, COLUMNS('AM23.Param'!$C$60:$M$60), FALSE), "N/A")</f>
        <v>N/A</v>
      </c>
      <c r="Y575" s="344" t="str">
        <f t="shared" si="223"/>
        <v>N/A</v>
      </c>
      <c r="Z575" s="366">
        <f t="shared" si="212"/>
        <v>0</v>
      </c>
      <c r="AA575" s="360" t="str">
        <f>IFERROR( VLOOKUP($D575, 'AM23.Param'!$C$61:$Q$114, COLUMNS('AM23.Param'!$C$60:$N$60), FALSE), "N/A")</f>
        <v>N/A</v>
      </c>
      <c r="AB575" s="344" t="str">
        <f t="shared" si="224"/>
        <v>N/A</v>
      </c>
      <c r="AC575" s="366" t="str">
        <f t="shared" si="213"/>
        <v>N/A</v>
      </c>
      <c r="AD575" s="360" t="str">
        <f>IFERROR( VLOOKUP($D575, 'AM23.Param'!$C$61:$Q$114, COLUMNS('AM23.Param'!$C$60:$O$60), FALSE), "N/A")</f>
        <v>N/A</v>
      </c>
      <c r="AE575" s="344" t="str">
        <f t="shared" si="225"/>
        <v>N/A</v>
      </c>
      <c r="AF575" s="361" t="str">
        <f t="shared" si="214"/>
        <v>N/A</v>
      </c>
      <c r="AG575" s="356" t="str">
        <f>IFERROR( VLOOKUP($D575, 'AM23.Param'!$C$61:$Q$114, COLUMNS('AM23.Param'!$C$60:$P$60), FALSE), "N/A")</f>
        <v>N/A</v>
      </c>
      <c r="AH575" s="344" t="str">
        <f t="shared" si="226"/>
        <v>N/A</v>
      </c>
      <c r="AI575" s="361" t="str">
        <f t="shared" si="215"/>
        <v>N/A</v>
      </c>
    </row>
    <row r="576" spans="1:35" x14ac:dyDescent="0.2">
      <c r="A576" s="241">
        <f t="shared" si="216"/>
        <v>499</v>
      </c>
      <c r="B576" s="345">
        <f>'AM23.Entity Input'!D516</f>
        <v>0</v>
      </c>
      <c r="C576" s="343">
        <f>'AM23.Entity Input'!F516</f>
        <v>0</v>
      </c>
      <c r="D576" s="343">
        <f>'AM23.Entity Input'!G516</f>
        <v>0</v>
      </c>
      <c r="E576" s="343">
        <f>'AM23.Entity Input'!P516</f>
        <v>0</v>
      </c>
      <c r="F576" s="343">
        <f>'AM23.Entity Input'!AD516</f>
        <v>0</v>
      </c>
      <c r="G576" s="343">
        <f>'AM23.Entity Input'!AN516</f>
        <v>0</v>
      </c>
      <c r="H576" s="353" t="str">
        <f>IFERROR( VLOOKUP($D576, 'AM23.Param'!$C$61:$Q$114, COLUMNS('AM23.Param'!$C$60:$G$60), FALSE), "N/A")</f>
        <v>N/A</v>
      </c>
      <c r="I576" s="360" t="str">
        <f>IFERROR( VLOOKUP($D576, 'AM23.Param'!$C$61:$Q$114, COLUMNS('AM23.Param'!$C$60:$H$60), FALSE), "N/A")</f>
        <v>N/A</v>
      </c>
      <c r="J576" s="344" t="str">
        <f t="shared" si="217"/>
        <v>N/A</v>
      </c>
      <c r="K576" s="361" t="str">
        <f t="shared" si="218"/>
        <v>N/A</v>
      </c>
      <c r="L576" s="356" t="str">
        <f>IFERROR( VLOOKUP($D576, 'AM23.Param'!$C$61:$Q$114, COLUMNS('AM23.Param'!$C$60:$I$60), FALSE), "N/A")</f>
        <v>N/A</v>
      </c>
      <c r="M576" s="344" t="str">
        <f t="shared" si="219"/>
        <v>N/A</v>
      </c>
      <c r="N576" s="366" t="str">
        <f t="shared" si="208"/>
        <v>N/A</v>
      </c>
      <c r="O576" s="360" t="str">
        <f>IFERROR( VLOOKUP($D576, 'AM23.Param'!$C$61:$Q$114, COLUMNS('AM23.Param'!$C$60:$J$60), FALSE), "N/A")</f>
        <v>N/A</v>
      </c>
      <c r="P576" s="344" t="str">
        <f t="shared" si="220"/>
        <v>N/A</v>
      </c>
      <c r="Q576" s="361" t="str">
        <f t="shared" si="209"/>
        <v>N/A</v>
      </c>
      <c r="R576" s="356" t="str">
        <f>IFERROR( VLOOKUP($D576, 'AM23.Param'!$C$61:$Q$114, COLUMNS('AM23.Param'!$C$60:$K$60), FALSE), "N/A")</f>
        <v>N/A</v>
      </c>
      <c r="S576" s="344" t="str">
        <f t="shared" si="221"/>
        <v>N/A</v>
      </c>
      <c r="T576" s="366">
        <f t="shared" si="210"/>
        <v>0</v>
      </c>
      <c r="U576" s="360" t="str">
        <f>IFERROR( VLOOKUP($D576, 'AM23.Param'!$C$61:$Q$114, COLUMNS('AM23.Param'!$C$60:$L$60), FALSE), "N/A")</f>
        <v>N/A</v>
      </c>
      <c r="V576" s="344" t="str">
        <f t="shared" si="222"/>
        <v>N/A</v>
      </c>
      <c r="W576" s="361" t="str">
        <f t="shared" si="211"/>
        <v>N/A</v>
      </c>
      <c r="X576" s="356" t="str">
        <f>IFERROR( VLOOKUP($D576, 'AM23.Param'!$C$61:$Q$114, COLUMNS('AM23.Param'!$C$60:$M$60), FALSE), "N/A")</f>
        <v>N/A</v>
      </c>
      <c r="Y576" s="344" t="str">
        <f t="shared" si="223"/>
        <v>N/A</v>
      </c>
      <c r="Z576" s="366">
        <f t="shared" si="212"/>
        <v>0</v>
      </c>
      <c r="AA576" s="360" t="str">
        <f>IFERROR( VLOOKUP($D576, 'AM23.Param'!$C$61:$Q$114, COLUMNS('AM23.Param'!$C$60:$N$60), FALSE), "N/A")</f>
        <v>N/A</v>
      </c>
      <c r="AB576" s="344" t="str">
        <f t="shared" si="224"/>
        <v>N/A</v>
      </c>
      <c r="AC576" s="366" t="str">
        <f t="shared" si="213"/>
        <v>N/A</v>
      </c>
      <c r="AD576" s="360" t="str">
        <f>IFERROR( VLOOKUP($D576, 'AM23.Param'!$C$61:$Q$114, COLUMNS('AM23.Param'!$C$60:$O$60), FALSE), "N/A")</f>
        <v>N/A</v>
      </c>
      <c r="AE576" s="344" t="str">
        <f t="shared" si="225"/>
        <v>N/A</v>
      </c>
      <c r="AF576" s="361" t="str">
        <f t="shared" si="214"/>
        <v>N/A</v>
      </c>
      <c r="AG576" s="356" t="str">
        <f>IFERROR( VLOOKUP($D576, 'AM23.Param'!$C$61:$Q$114, COLUMNS('AM23.Param'!$C$60:$P$60), FALSE), "N/A")</f>
        <v>N/A</v>
      </c>
      <c r="AH576" s="344" t="str">
        <f t="shared" si="226"/>
        <v>N/A</v>
      </c>
      <c r="AI576" s="361" t="str">
        <f t="shared" si="215"/>
        <v>N/A</v>
      </c>
    </row>
    <row r="577" spans="1:35" x14ac:dyDescent="0.2">
      <c r="A577" s="241">
        <f t="shared" si="216"/>
        <v>500</v>
      </c>
      <c r="B577" s="345">
        <f>'AM23.Entity Input'!D517</f>
        <v>0</v>
      </c>
      <c r="C577" s="343">
        <f>'AM23.Entity Input'!F517</f>
        <v>0</v>
      </c>
      <c r="D577" s="343">
        <f>'AM23.Entity Input'!G517</f>
        <v>0</v>
      </c>
      <c r="E577" s="343">
        <f>'AM23.Entity Input'!P517</f>
        <v>0</v>
      </c>
      <c r="F577" s="343">
        <f>'AM23.Entity Input'!AD517</f>
        <v>0</v>
      </c>
      <c r="G577" s="343">
        <f>'AM23.Entity Input'!AN517</f>
        <v>0</v>
      </c>
      <c r="H577" s="353" t="str">
        <f>IFERROR( VLOOKUP($D577, 'AM23.Param'!$C$61:$Q$114, COLUMNS('AM23.Param'!$C$60:$G$60), FALSE), "N/A")</f>
        <v>N/A</v>
      </c>
      <c r="I577" s="360" t="str">
        <f>IFERROR( VLOOKUP($D577, 'AM23.Param'!$C$61:$Q$114, COLUMNS('AM23.Param'!$C$60:$H$60), FALSE), "N/A")</f>
        <v>N/A</v>
      </c>
      <c r="J577" s="344" t="str">
        <f t="shared" si="217"/>
        <v>N/A</v>
      </c>
      <c r="K577" s="361" t="str">
        <f t="shared" si="218"/>
        <v>N/A</v>
      </c>
      <c r="L577" s="356" t="str">
        <f>IFERROR( VLOOKUP($D577, 'AM23.Param'!$C$61:$Q$114, COLUMNS('AM23.Param'!$C$60:$I$60), FALSE), "N/A")</f>
        <v>N/A</v>
      </c>
      <c r="M577" s="344" t="str">
        <f t="shared" si="219"/>
        <v>N/A</v>
      </c>
      <c r="N577" s="366" t="str">
        <f t="shared" si="208"/>
        <v>N/A</v>
      </c>
      <c r="O577" s="360" t="str">
        <f>IFERROR( VLOOKUP($D577, 'AM23.Param'!$C$61:$Q$114, COLUMNS('AM23.Param'!$C$60:$J$60), FALSE), "N/A")</f>
        <v>N/A</v>
      </c>
      <c r="P577" s="344" t="str">
        <f t="shared" si="220"/>
        <v>N/A</v>
      </c>
      <c r="Q577" s="361" t="str">
        <f t="shared" si="209"/>
        <v>N/A</v>
      </c>
      <c r="R577" s="356" t="str">
        <f>IFERROR( VLOOKUP($D577, 'AM23.Param'!$C$61:$Q$114, COLUMNS('AM23.Param'!$C$60:$K$60), FALSE), "N/A")</f>
        <v>N/A</v>
      </c>
      <c r="S577" s="344" t="str">
        <f t="shared" si="221"/>
        <v>N/A</v>
      </c>
      <c r="T577" s="366">
        <f t="shared" si="210"/>
        <v>0</v>
      </c>
      <c r="U577" s="360" t="str">
        <f>IFERROR( VLOOKUP($D577, 'AM23.Param'!$C$61:$Q$114, COLUMNS('AM23.Param'!$C$60:$L$60), FALSE), "N/A")</f>
        <v>N/A</v>
      </c>
      <c r="V577" s="344" t="str">
        <f t="shared" si="222"/>
        <v>N/A</v>
      </c>
      <c r="W577" s="361" t="str">
        <f t="shared" si="211"/>
        <v>N/A</v>
      </c>
      <c r="X577" s="356" t="str">
        <f>IFERROR( VLOOKUP($D577, 'AM23.Param'!$C$61:$Q$114, COLUMNS('AM23.Param'!$C$60:$M$60), FALSE), "N/A")</f>
        <v>N/A</v>
      </c>
      <c r="Y577" s="344" t="str">
        <f t="shared" si="223"/>
        <v>N/A</v>
      </c>
      <c r="Z577" s="366">
        <f t="shared" si="212"/>
        <v>0</v>
      </c>
      <c r="AA577" s="360" t="str">
        <f>IFERROR( VLOOKUP($D577, 'AM23.Param'!$C$61:$Q$114, COLUMNS('AM23.Param'!$C$60:$N$60), FALSE), "N/A")</f>
        <v>N/A</v>
      </c>
      <c r="AB577" s="344" t="str">
        <f t="shared" si="224"/>
        <v>N/A</v>
      </c>
      <c r="AC577" s="366" t="str">
        <f t="shared" si="213"/>
        <v>N/A</v>
      </c>
      <c r="AD577" s="360" t="str">
        <f>IFERROR( VLOOKUP($D577, 'AM23.Param'!$C$61:$Q$114, COLUMNS('AM23.Param'!$C$60:$O$60), FALSE), "N/A")</f>
        <v>N/A</v>
      </c>
      <c r="AE577" s="344" t="str">
        <f t="shared" si="225"/>
        <v>N/A</v>
      </c>
      <c r="AF577" s="361" t="str">
        <f t="shared" si="214"/>
        <v>N/A</v>
      </c>
      <c r="AG577" s="356" t="str">
        <f>IFERROR( VLOOKUP($D577, 'AM23.Param'!$C$61:$Q$114, COLUMNS('AM23.Param'!$C$60:$P$60), FALSE), "N/A")</f>
        <v>N/A</v>
      </c>
      <c r="AH577" s="344" t="str">
        <f t="shared" si="226"/>
        <v>N/A</v>
      </c>
      <c r="AI577" s="361" t="str">
        <f t="shared" si="215"/>
        <v>N/A</v>
      </c>
    </row>
    <row r="578" spans="1:35" x14ac:dyDescent="0.2">
      <c r="A578" s="241">
        <f t="shared" si="216"/>
        <v>501</v>
      </c>
      <c r="B578" s="345">
        <f>'AM23.Entity Input'!D518</f>
        <v>0</v>
      </c>
      <c r="C578" s="343">
        <f>'AM23.Entity Input'!F518</f>
        <v>0</v>
      </c>
      <c r="D578" s="343">
        <f>'AM23.Entity Input'!G518</f>
        <v>0</v>
      </c>
      <c r="E578" s="343">
        <f>'AM23.Entity Input'!P518</f>
        <v>0</v>
      </c>
      <c r="F578" s="343">
        <f>'AM23.Entity Input'!AD518</f>
        <v>0</v>
      </c>
      <c r="G578" s="343">
        <f>'AM23.Entity Input'!AN518</f>
        <v>0</v>
      </c>
      <c r="H578" s="353" t="str">
        <f>IFERROR( VLOOKUP($D578, 'AM23.Param'!$C$61:$Q$114, COLUMNS('AM23.Param'!$C$60:$G$60), FALSE), "N/A")</f>
        <v>N/A</v>
      </c>
      <c r="I578" s="360" t="str">
        <f>IFERROR( VLOOKUP($D578, 'AM23.Param'!$C$61:$Q$114, COLUMNS('AM23.Param'!$C$60:$H$60), FALSE), "N/A")</f>
        <v>N/A</v>
      </c>
      <c r="J578" s="344" t="str">
        <f t="shared" si="217"/>
        <v>N/A</v>
      </c>
      <c r="K578" s="361" t="str">
        <f t="shared" si="218"/>
        <v>N/A</v>
      </c>
      <c r="L578" s="356" t="str">
        <f>IFERROR( VLOOKUP($D578, 'AM23.Param'!$C$61:$Q$114, COLUMNS('AM23.Param'!$C$60:$I$60), FALSE), "N/A")</f>
        <v>N/A</v>
      </c>
      <c r="M578" s="344" t="str">
        <f t="shared" si="219"/>
        <v>N/A</v>
      </c>
      <c r="N578" s="366" t="str">
        <f t="shared" si="208"/>
        <v>N/A</v>
      </c>
      <c r="O578" s="360" t="str">
        <f>IFERROR( VLOOKUP($D578, 'AM23.Param'!$C$61:$Q$114, COLUMNS('AM23.Param'!$C$60:$J$60), FALSE), "N/A")</f>
        <v>N/A</v>
      </c>
      <c r="P578" s="344" t="str">
        <f t="shared" si="220"/>
        <v>N/A</v>
      </c>
      <c r="Q578" s="361" t="str">
        <f t="shared" si="209"/>
        <v>N/A</v>
      </c>
      <c r="R578" s="356" t="str">
        <f>IFERROR( VLOOKUP($D578, 'AM23.Param'!$C$61:$Q$114, COLUMNS('AM23.Param'!$C$60:$K$60), FALSE), "N/A")</f>
        <v>N/A</v>
      </c>
      <c r="S578" s="344" t="str">
        <f t="shared" si="221"/>
        <v>N/A</v>
      </c>
      <c r="T578" s="366">
        <f t="shared" si="210"/>
        <v>0</v>
      </c>
      <c r="U578" s="360" t="str">
        <f>IFERROR( VLOOKUP($D578, 'AM23.Param'!$C$61:$Q$114, COLUMNS('AM23.Param'!$C$60:$L$60), FALSE), "N/A")</f>
        <v>N/A</v>
      </c>
      <c r="V578" s="344" t="str">
        <f t="shared" si="222"/>
        <v>N/A</v>
      </c>
      <c r="W578" s="361" t="str">
        <f t="shared" si="211"/>
        <v>N/A</v>
      </c>
      <c r="X578" s="356" t="str">
        <f>IFERROR( VLOOKUP($D578, 'AM23.Param'!$C$61:$Q$114, COLUMNS('AM23.Param'!$C$60:$M$60), FALSE), "N/A")</f>
        <v>N/A</v>
      </c>
      <c r="Y578" s="344" t="str">
        <f t="shared" si="223"/>
        <v>N/A</v>
      </c>
      <c r="Z578" s="366">
        <f t="shared" si="212"/>
        <v>0</v>
      </c>
      <c r="AA578" s="360" t="str">
        <f>IFERROR( VLOOKUP($D578, 'AM23.Param'!$C$61:$Q$114, COLUMNS('AM23.Param'!$C$60:$N$60), FALSE), "N/A")</f>
        <v>N/A</v>
      </c>
      <c r="AB578" s="344" t="str">
        <f t="shared" si="224"/>
        <v>N/A</v>
      </c>
      <c r="AC578" s="366" t="str">
        <f t="shared" si="213"/>
        <v>N/A</v>
      </c>
      <c r="AD578" s="360" t="str">
        <f>IFERROR( VLOOKUP($D578, 'AM23.Param'!$C$61:$Q$114, COLUMNS('AM23.Param'!$C$60:$O$60), FALSE), "N/A")</f>
        <v>N/A</v>
      </c>
      <c r="AE578" s="344" t="str">
        <f t="shared" si="225"/>
        <v>N/A</v>
      </c>
      <c r="AF578" s="361" t="str">
        <f t="shared" si="214"/>
        <v>N/A</v>
      </c>
      <c r="AG578" s="356" t="str">
        <f>IFERROR( VLOOKUP($D578, 'AM23.Param'!$C$61:$Q$114, COLUMNS('AM23.Param'!$C$60:$P$60), FALSE), "N/A")</f>
        <v>N/A</v>
      </c>
      <c r="AH578" s="344" t="str">
        <f t="shared" si="226"/>
        <v>N/A</v>
      </c>
      <c r="AI578" s="361" t="str">
        <f t="shared" si="215"/>
        <v>N/A</v>
      </c>
    </row>
    <row r="579" spans="1:35" x14ac:dyDescent="0.2">
      <c r="A579" s="241">
        <f t="shared" si="216"/>
        <v>502</v>
      </c>
      <c r="B579" s="345">
        <f>'AM23.Entity Input'!D519</f>
        <v>0</v>
      </c>
      <c r="C579" s="343">
        <f>'AM23.Entity Input'!F519</f>
        <v>0</v>
      </c>
      <c r="D579" s="343">
        <f>'AM23.Entity Input'!G519</f>
        <v>0</v>
      </c>
      <c r="E579" s="343">
        <f>'AM23.Entity Input'!P519</f>
        <v>0</v>
      </c>
      <c r="F579" s="343">
        <f>'AM23.Entity Input'!AD519</f>
        <v>0</v>
      </c>
      <c r="G579" s="343">
        <f>'AM23.Entity Input'!AN519</f>
        <v>0</v>
      </c>
      <c r="H579" s="353" t="str">
        <f>IFERROR( VLOOKUP($D579, 'AM23.Param'!$C$61:$Q$114, COLUMNS('AM23.Param'!$C$60:$G$60), FALSE), "N/A")</f>
        <v>N/A</v>
      </c>
      <c r="I579" s="360" t="str">
        <f>IFERROR( VLOOKUP($D579, 'AM23.Param'!$C$61:$Q$114, COLUMNS('AM23.Param'!$C$60:$H$60), FALSE), "N/A")</f>
        <v>N/A</v>
      </c>
      <c r="J579" s="344" t="str">
        <f t="shared" si="217"/>
        <v>N/A</v>
      </c>
      <c r="K579" s="361" t="str">
        <f t="shared" si="218"/>
        <v>N/A</v>
      </c>
      <c r="L579" s="356" t="str">
        <f>IFERROR( VLOOKUP($D579, 'AM23.Param'!$C$61:$Q$114, COLUMNS('AM23.Param'!$C$60:$I$60), FALSE), "N/A")</f>
        <v>N/A</v>
      </c>
      <c r="M579" s="344" t="str">
        <f t="shared" si="219"/>
        <v>N/A</v>
      </c>
      <c r="N579" s="366" t="str">
        <f t="shared" si="208"/>
        <v>N/A</v>
      </c>
      <c r="O579" s="360" t="str">
        <f>IFERROR( VLOOKUP($D579, 'AM23.Param'!$C$61:$Q$114, COLUMNS('AM23.Param'!$C$60:$J$60), FALSE), "N/A")</f>
        <v>N/A</v>
      </c>
      <c r="P579" s="344" t="str">
        <f t="shared" si="220"/>
        <v>N/A</v>
      </c>
      <c r="Q579" s="361" t="str">
        <f t="shared" si="209"/>
        <v>N/A</v>
      </c>
      <c r="R579" s="356" t="str">
        <f>IFERROR( VLOOKUP($D579, 'AM23.Param'!$C$61:$Q$114, COLUMNS('AM23.Param'!$C$60:$K$60), FALSE), "N/A")</f>
        <v>N/A</v>
      </c>
      <c r="S579" s="344" t="str">
        <f t="shared" si="221"/>
        <v>N/A</v>
      </c>
      <c r="T579" s="366">
        <f t="shared" si="210"/>
        <v>0</v>
      </c>
      <c r="U579" s="360" t="str">
        <f>IFERROR( VLOOKUP($D579, 'AM23.Param'!$C$61:$Q$114, COLUMNS('AM23.Param'!$C$60:$L$60), FALSE), "N/A")</f>
        <v>N/A</v>
      </c>
      <c r="V579" s="344" t="str">
        <f t="shared" si="222"/>
        <v>N/A</v>
      </c>
      <c r="W579" s="361" t="str">
        <f t="shared" si="211"/>
        <v>N/A</v>
      </c>
      <c r="X579" s="356" t="str">
        <f>IFERROR( VLOOKUP($D579, 'AM23.Param'!$C$61:$Q$114, COLUMNS('AM23.Param'!$C$60:$M$60), FALSE), "N/A")</f>
        <v>N/A</v>
      </c>
      <c r="Y579" s="344" t="str">
        <f t="shared" si="223"/>
        <v>N/A</v>
      </c>
      <c r="Z579" s="366">
        <f t="shared" si="212"/>
        <v>0</v>
      </c>
      <c r="AA579" s="360" t="str">
        <f>IFERROR( VLOOKUP($D579, 'AM23.Param'!$C$61:$Q$114, COLUMNS('AM23.Param'!$C$60:$N$60), FALSE), "N/A")</f>
        <v>N/A</v>
      </c>
      <c r="AB579" s="344" t="str">
        <f t="shared" si="224"/>
        <v>N/A</v>
      </c>
      <c r="AC579" s="366" t="str">
        <f t="shared" si="213"/>
        <v>N/A</v>
      </c>
      <c r="AD579" s="360" t="str">
        <f>IFERROR( VLOOKUP($D579, 'AM23.Param'!$C$61:$Q$114, COLUMNS('AM23.Param'!$C$60:$O$60), FALSE), "N/A")</f>
        <v>N/A</v>
      </c>
      <c r="AE579" s="344" t="str">
        <f t="shared" si="225"/>
        <v>N/A</v>
      </c>
      <c r="AF579" s="361" t="str">
        <f t="shared" si="214"/>
        <v>N/A</v>
      </c>
      <c r="AG579" s="356" t="str">
        <f>IFERROR( VLOOKUP($D579, 'AM23.Param'!$C$61:$Q$114, COLUMNS('AM23.Param'!$C$60:$P$60), FALSE), "N/A")</f>
        <v>N/A</v>
      </c>
      <c r="AH579" s="344" t="str">
        <f t="shared" si="226"/>
        <v>N/A</v>
      </c>
      <c r="AI579" s="361" t="str">
        <f t="shared" si="215"/>
        <v>N/A</v>
      </c>
    </row>
    <row r="580" spans="1:35" x14ac:dyDescent="0.2">
      <c r="A580" s="241">
        <f t="shared" si="216"/>
        <v>503</v>
      </c>
      <c r="B580" s="345">
        <f>'AM23.Entity Input'!D520</f>
        <v>0</v>
      </c>
      <c r="C580" s="343">
        <f>'AM23.Entity Input'!F520</f>
        <v>0</v>
      </c>
      <c r="D580" s="343">
        <f>'AM23.Entity Input'!G520</f>
        <v>0</v>
      </c>
      <c r="E580" s="343">
        <f>'AM23.Entity Input'!P520</f>
        <v>0</v>
      </c>
      <c r="F580" s="343">
        <f>'AM23.Entity Input'!AD520</f>
        <v>0</v>
      </c>
      <c r="G580" s="343">
        <f>'AM23.Entity Input'!AN520</f>
        <v>0</v>
      </c>
      <c r="H580" s="353" t="str">
        <f>IFERROR( VLOOKUP($D580, 'AM23.Param'!$C$61:$Q$114, COLUMNS('AM23.Param'!$C$60:$G$60), FALSE), "N/A")</f>
        <v>N/A</v>
      </c>
      <c r="I580" s="360" t="str">
        <f>IFERROR( VLOOKUP($D580, 'AM23.Param'!$C$61:$Q$114, COLUMNS('AM23.Param'!$C$60:$H$60), FALSE), "N/A")</f>
        <v>N/A</v>
      </c>
      <c r="J580" s="344" t="str">
        <f t="shared" si="217"/>
        <v>N/A</v>
      </c>
      <c r="K580" s="361" t="str">
        <f t="shared" si="218"/>
        <v>N/A</v>
      </c>
      <c r="L580" s="356" t="str">
        <f>IFERROR( VLOOKUP($D580, 'AM23.Param'!$C$61:$Q$114, COLUMNS('AM23.Param'!$C$60:$I$60), FALSE), "N/A")</f>
        <v>N/A</v>
      </c>
      <c r="M580" s="344" t="str">
        <f t="shared" si="219"/>
        <v>N/A</v>
      </c>
      <c r="N580" s="366" t="str">
        <f t="shared" si="208"/>
        <v>N/A</v>
      </c>
      <c r="O580" s="360" t="str">
        <f>IFERROR( VLOOKUP($D580, 'AM23.Param'!$C$61:$Q$114, COLUMNS('AM23.Param'!$C$60:$J$60), FALSE), "N/A")</f>
        <v>N/A</v>
      </c>
      <c r="P580" s="344" t="str">
        <f t="shared" si="220"/>
        <v>N/A</v>
      </c>
      <c r="Q580" s="361" t="str">
        <f t="shared" si="209"/>
        <v>N/A</v>
      </c>
      <c r="R580" s="356" t="str">
        <f>IFERROR( VLOOKUP($D580, 'AM23.Param'!$C$61:$Q$114, COLUMNS('AM23.Param'!$C$60:$K$60), FALSE), "N/A")</f>
        <v>N/A</v>
      </c>
      <c r="S580" s="344" t="str">
        <f t="shared" si="221"/>
        <v>N/A</v>
      </c>
      <c r="T580" s="366">
        <f t="shared" si="210"/>
        <v>0</v>
      </c>
      <c r="U580" s="360" t="str">
        <f>IFERROR( VLOOKUP($D580, 'AM23.Param'!$C$61:$Q$114, COLUMNS('AM23.Param'!$C$60:$L$60), FALSE), "N/A")</f>
        <v>N/A</v>
      </c>
      <c r="V580" s="344" t="str">
        <f t="shared" si="222"/>
        <v>N/A</v>
      </c>
      <c r="W580" s="361" t="str">
        <f t="shared" si="211"/>
        <v>N/A</v>
      </c>
      <c r="X580" s="356" t="str">
        <f>IFERROR( VLOOKUP($D580, 'AM23.Param'!$C$61:$Q$114, COLUMNS('AM23.Param'!$C$60:$M$60), FALSE), "N/A")</f>
        <v>N/A</v>
      </c>
      <c r="Y580" s="344" t="str">
        <f t="shared" si="223"/>
        <v>N/A</v>
      </c>
      <c r="Z580" s="366">
        <f t="shared" si="212"/>
        <v>0</v>
      </c>
      <c r="AA580" s="360" t="str">
        <f>IFERROR( VLOOKUP($D580, 'AM23.Param'!$C$61:$Q$114, COLUMNS('AM23.Param'!$C$60:$N$60), FALSE), "N/A")</f>
        <v>N/A</v>
      </c>
      <c r="AB580" s="344" t="str">
        <f t="shared" si="224"/>
        <v>N/A</v>
      </c>
      <c r="AC580" s="366" t="str">
        <f t="shared" si="213"/>
        <v>N/A</v>
      </c>
      <c r="AD580" s="360" t="str">
        <f>IFERROR( VLOOKUP($D580, 'AM23.Param'!$C$61:$Q$114, COLUMNS('AM23.Param'!$C$60:$O$60), FALSE), "N/A")</f>
        <v>N/A</v>
      </c>
      <c r="AE580" s="344" t="str">
        <f t="shared" si="225"/>
        <v>N/A</v>
      </c>
      <c r="AF580" s="361" t="str">
        <f t="shared" si="214"/>
        <v>N/A</v>
      </c>
      <c r="AG580" s="356" t="str">
        <f>IFERROR( VLOOKUP($D580, 'AM23.Param'!$C$61:$Q$114, COLUMNS('AM23.Param'!$C$60:$P$60), FALSE), "N/A")</f>
        <v>N/A</v>
      </c>
      <c r="AH580" s="344" t="str">
        <f t="shared" si="226"/>
        <v>N/A</v>
      </c>
      <c r="AI580" s="361" t="str">
        <f t="shared" si="215"/>
        <v>N/A</v>
      </c>
    </row>
    <row r="581" spans="1:35" x14ac:dyDescent="0.2">
      <c r="A581" s="241">
        <f t="shared" si="216"/>
        <v>504</v>
      </c>
      <c r="B581" s="345">
        <f>'AM23.Entity Input'!D521</f>
        <v>0</v>
      </c>
      <c r="C581" s="343">
        <f>'AM23.Entity Input'!F521</f>
        <v>0</v>
      </c>
      <c r="D581" s="343">
        <f>'AM23.Entity Input'!G521</f>
        <v>0</v>
      </c>
      <c r="E581" s="343">
        <f>'AM23.Entity Input'!P521</f>
        <v>0</v>
      </c>
      <c r="F581" s="343">
        <f>'AM23.Entity Input'!AD521</f>
        <v>0</v>
      </c>
      <c r="G581" s="343">
        <f>'AM23.Entity Input'!AN521</f>
        <v>0</v>
      </c>
      <c r="H581" s="353" t="str">
        <f>IFERROR( VLOOKUP($D581, 'AM23.Param'!$C$61:$Q$114, COLUMNS('AM23.Param'!$C$60:$G$60), FALSE), "N/A")</f>
        <v>N/A</v>
      </c>
      <c r="I581" s="360" t="str">
        <f>IFERROR( VLOOKUP($D581, 'AM23.Param'!$C$61:$Q$114, COLUMNS('AM23.Param'!$C$60:$H$60), FALSE), "N/A")</f>
        <v>N/A</v>
      </c>
      <c r="J581" s="344" t="str">
        <f t="shared" si="217"/>
        <v>N/A</v>
      </c>
      <c r="K581" s="361" t="str">
        <f t="shared" si="218"/>
        <v>N/A</v>
      </c>
      <c r="L581" s="356" t="str">
        <f>IFERROR( VLOOKUP($D581, 'AM23.Param'!$C$61:$Q$114, COLUMNS('AM23.Param'!$C$60:$I$60), FALSE), "N/A")</f>
        <v>N/A</v>
      </c>
      <c r="M581" s="344" t="str">
        <f t="shared" si="219"/>
        <v>N/A</v>
      </c>
      <c r="N581" s="366" t="str">
        <f t="shared" si="208"/>
        <v>N/A</v>
      </c>
      <c r="O581" s="360" t="str">
        <f>IFERROR( VLOOKUP($D581, 'AM23.Param'!$C$61:$Q$114, COLUMNS('AM23.Param'!$C$60:$J$60), FALSE), "N/A")</f>
        <v>N/A</v>
      </c>
      <c r="P581" s="344" t="str">
        <f t="shared" si="220"/>
        <v>N/A</v>
      </c>
      <c r="Q581" s="361" t="str">
        <f t="shared" si="209"/>
        <v>N/A</v>
      </c>
      <c r="R581" s="356" t="str">
        <f>IFERROR( VLOOKUP($D581, 'AM23.Param'!$C$61:$Q$114, COLUMNS('AM23.Param'!$C$60:$K$60), FALSE), "N/A")</f>
        <v>N/A</v>
      </c>
      <c r="S581" s="344" t="str">
        <f t="shared" si="221"/>
        <v>N/A</v>
      </c>
      <c r="T581" s="366">
        <f t="shared" si="210"/>
        <v>0</v>
      </c>
      <c r="U581" s="360" t="str">
        <f>IFERROR( VLOOKUP($D581, 'AM23.Param'!$C$61:$Q$114, COLUMNS('AM23.Param'!$C$60:$L$60), FALSE), "N/A")</f>
        <v>N/A</v>
      </c>
      <c r="V581" s="344" t="str">
        <f t="shared" si="222"/>
        <v>N/A</v>
      </c>
      <c r="W581" s="361" t="str">
        <f t="shared" si="211"/>
        <v>N/A</v>
      </c>
      <c r="X581" s="356" t="str">
        <f>IFERROR( VLOOKUP($D581, 'AM23.Param'!$C$61:$Q$114, COLUMNS('AM23.Param'!$C$60:$M$60), FALSE), "N/A")</f>
        <v>N/A</v>
      </c>
      <c r="Y581" s="344" t="str">
        <f t="shared" si="223"/>
        <v>N/A</v>
      </c>
      <c r="Z581" s="366">
        <f t="shared" si="212"/>
        <v>0</v>
      </c>
      <c r="AA581" s="360" t="str">
        <f>IFERROR( VLOOKUP($D581, 'AM23.Param'!$C$61:$Q$114, COLUMNS('AM23.Param'!$C$60:$N$60), FALSE), "N/A")</f>
        <v>N/A</v>
      </c>
      <c r="AB581" s="344" t="str">
        <f t="shared" si="224"/>
        <v>N/A</v>
      </c>
      <c r="AC581" s="366" t="str">
        <f t="shared" si="213"/>
        <v>N/A</v>
      </c>
      <c r="AD581" s="360" t="str">
        <f>IFERROR( VLOOKUP($D581, 'AM23.Param'!$C$61:$Q$114, COLUMNS('AM23.Param'!$C$60:$O$60), FALSE), "N/A")</f>
        <v>N/A</v>
      </c>
      <c r="AE581" s="344" t="str">
        <f t="shared" si="225"/>
        <v>N/A</v>
      </c>
      <c r="AF581" s="361" t="str">
        <f t="shared" si="214"/>
        <v>N/A</v>
      </c>
      <c r="AG581" s="356" t="str">
        <f>IFERROR( VLOOKUP($D581, 'AM23.Param'!$C$61:$Q$114, COLUMNS('AM23.Param'!$C$60:$P$60), FALSE), "N/A")</f>
        <v>N/A</v>
      </c>
      <c r="AH581" s="344" t="str">
        <f t="shared" si="226"/>
        <v>N/A</v>
      </c>
      <c r="AI581" s="361" t="str">
        <f t="shared" si="215"/>
        <v>N/A</v>
      </c>
    </row>
    <row r="582" spans="1:35" x14ac:dyDescent="0.2">
      <c r="A582" s="241">
        <f t="shared" si="216"/>
        <v>505</v>
      </c>
      <c r="B582" s="345">
        <f>'AM23.Entity Input'!D522</f>
        <v>0</v>
      </c>
      <c r="C582" s="343">
        <f>'AM23.Entity Input'!F522</f>
        <v>0</v>
      </c>
      <c r="D582" s="343">
        <f>'AM23.Entity Input'!G522</f>
        <v>0</v>
      </c>
      <c r="E582" s="343">
        <f>'AM23.Entity Input'!P522</f>
        <v>0</v>
      </c>
      <c r="F582" s="343">
        <f>'AM23.Entity Input'!AD522</f>
        <v>0</v>
      </c>
      <c r="G582" s="343">
        <f>'AM23.Entity Input'!AN522</f>
        <v>0</v>
      </c>
      <c r="H582" s="353" t="str">
        <f>IFERROR( VLOOKUP($D582, 'AM23.Param'!$C$61:$Q$114, COLUMNS('AM23.Param'!$C$60:$G$60), FALSE), "N/A")</f>
        <v>N/A</v>
      </c>
      <c r="I582" s="360" t="str">
        <f>IFERROR( VLOOKUP($D582, 'AM23.Param'!$C$61:$Q$114, COLUMNS('AM23.Param'!$C$60:$H$60), FALSE), "N/A")</f>
        <v>N/A</v>
      </c>
      <c r="J582" s="344" t="str">
        <f t="shared" si="217"/>
        <v>N/A</v>
      </c>
      <c r="K582" s="361" t="str">
        <f t="shared" si="218"/>
        <v>N/A</v>
      </c>
      <c r="L582" s="356" t="str">
        <f>IFERROR( VLOOKUP($D582, 'AM23.Param'!$C$61:$Q$114, COLUMNS('AM23.Param'!$C$60:$I$60), FALSE), "N/A")</f>
        <v>N/A</v>
      </c>
      <c r="M582" s="344" t="str">
        <f t="shared" si="219"/>
        <v>N/A</v>
      </c>
      <c r="N582" s="366" t="str">
        <f t="shared" si="208"/>
        <v>N/A</v>
      </c>
      <c r="O582" s="360" t="str">
        <f>IFERROR( VLOOKUP($D582, 'AM23.Param'!$C$61:$Q$114, COLUMNS('AM23.Param'!$C$60:$J$60), FALSE), "N/A")</f>
        <v>N/A</v>
      </c>
      <c r="P582" s="344" t="str">
        <f t="shared" si="220"/>
        <v>N/A</v>
      </c>
      <c r="Q582" s="361" t="str">
        <f t="shared" si="209"/>
        <v>N/A</v>
      </c>
      <c r="R582" s="356" t="str">
        <f>IFERROR( VLOOKUP($D582, 'AM23.Param'!$C$61:$Q$114, COLUMNS('AM23.Param'!$C$60:$K$60), FALSE), "N/A")</f>
        <v>N/A</v>
      </c>
      <c r="S582" s="344" t="str">
        <f t="shared" si="221"/>
        <v>N/A</v>
      </c>
      <c r="T582" s="366">
        <f t="shared" si="210"/>
        <v>0</v>
      </c>
      <c r="U582" s="360" t="str">
        <f>IFERROR( VLOOKUP($D582, 'AM23.Param'!$C$61:$Q$114, COLUMNS('AM23.Param'!$C$60:$L$60), FALSE), "N/A")</f>
        <v>N/A</v>
      </c>
      <c r="V582" s="344" t="str">
        <f t="shared" si="222"/>
        <v>N/A</v>
      </c>
      <c r="W582" s="361" t="str">
        <f t="shared" si="211"/>
        <v>N/A</v>
      </c>
      <c r="X582" s="356" t="str">
        <f>IFERROR( VLOOKUP($D582, 'AM23.Param'!$C$61:$Q$114, COLUMNS('AM23.Param'!$C$60:$M$60), FALSE), "N/A")</f>
        <v>N/A</v>
      </c>
      <c r="Y582" s="344" t="str">
        <f t="shared" si="223"/>
        <v>N/A</v>
      </c>
      <c r="Z582" s="366">
        <f t="shared" si="212"/>
        <v>0</v>
      </c>
      <c r="AA582" s="360" t="str">
        <f>IFERROR( VLOOKUP($D582, 'AM23.Param'!$C$61:$Q$114, COLUMNS('AM23.Param'!$C$60:$N$60), FALSE), "N/A")</f>
        <v>N/A</v>
      </c>
      <c r="AB582" s="344" t="str">
        <f t="shared" si="224"/>
        <v>N/A</v>
      </c>
      <c r="AC582" s="366" t="str">
        <f t="shared" si="213"/>
        <v>N/A</v>
      </c>
      <c r="AD582" s="360" t="str">
        <f>IFERROR( VLOOKUP($D582, 'AM23.Param'!$C$61:$Q$114, COLUMNS('AM23.Param'!$C$60:$O$60), FALSE), "N/A")</f>
        <v>N/A</v>
      </c>
      <c r="AE582" s="344" t="str">
        <f t="shared" si="225"/>
        <v>N/A</v>
      </c>
      <c r="AF582" s="361" t="str">
        <f t="shared" si="214"/>
        <v>N/A</v>
      </c>
      <c r="AG582" s="356" t="str">
        <f>IFERROR( VLOOKUP($D582, 'AM23.Param'!$C$61:$Q$114, COLUMNS('AM23.Param'!$C$60:$P$60), FALSE), "N/A")</f>
        <v>N/A</v>
      </c>
      <c r="AH582" s="344" t="str">
        <f t="shared" si="226"/>
        <v>N/A</v>
      </c>
      <c r="AI582" s="361" t="str">
        <f t="shared" si="215"/>
        <v>N/A</v>
      </c>
    </row>
    <row r="583" spans="1:35" x14ac:dyDescent="0.2">
      <c r="A583" s="241">
        <f t="shared" si="216"/>
        <v>506</v>
      </c>
      <c r="B583" s="345">
        <f>'AM23.Entity Input'!D523</f>
        <v>0</v>
      </c>
      <c r="C583" s="343">
        <f>'AM23.Entity Input'!F523</f>
        <v>0</v>
      </c>
      <c r="D583" s="343">
        <f>'AM23.Entity Input'!G523</f>
        <v>0</v>
      </c>
      <c r="E583" s="343">
        <f>'AM23.Entity Input'!P523</f>
        <v>0</v>
      </c>
      <c r="F583" s="343">
        <f>'AM23.Entity Input'!AD523</f>
        <v>0</v>
      </c>
      <c r="G583" s="343">
        <f>'AM23.Entity Input'!AN523</f>
        <v>0</v>
      </c>
      <c r="H583" s="353" t="str">
        <f>IFERROR( VLOOKUP($D583, 'AM23.Param'!$C$61:$Q$114, COLUMNS('AM23.Param'!$C$60:$G$60), FALSE), "N/A")</f>
        <v>N/A</v>
      </c>
      <c r="I583" s="360" t="str">
        <f>IFERROR( VLOOKUP($D583, 'AM23.Param'!$C$61:$Q$114, COLUMNS('AM23.Param'!$C$60:$H$60), FALSE), "N/A")</f>
        <v>N/A</v>
      </c>
      <c r="J583" s="344" t="str">
        <f t="shared" si="217"/>
        <v>N/A</v>
      </c>
      <c r="K583" s="361" t="str">
        <f t="shared" si="218"/>
        <v>N/A</v>
      </c>
      <c r="L583" s="356" t="str">
        <f>IFERROR( VLOOKUP($D583, 'AM23.Param'!$C$61:$Q$114, COLUMNS('AM23.Param'!$C$60:$I$60), FALSE), "N/A")</f>
        <v>N/A</v>
      </c>
      <c r="M583" s="344" t="str">
        <f t="shared" si="219"/>
        <v>N/A</v>
      </c>
      <c r="N583" s="366" t="str">
        <f t="shared" si="208"/>
        <v>N/A</v>
      </c>
      <c r="O583" s="360" t="str">
        <f>IFERROR( VLOOKUP($D583, 'AM23.Param'!$C$61:$Q$114, COLUMNS('AM23.Param'!$C$60:$J$60), FALSE), "N/A")</f>
        <v>N/A</v>
      </c>
      <c r="P583" s="344" t="str">
        <f t="shared" si="220"/>
        <v>N/A</v>
      </c>
      <c r="Q583" s="361" t="str">
        <f t="shared" si="209"/>
        <v>N/A</v>
      </c>
      <c r="R583" s="356" t="str">
        <f>IFERROR( VLOOKUP($D583, 'AM23.Param'!$C$61:$Q$114, COLUMNS('AM23.Param'!$C$60:$K$60), FALSE), "N/A")</f>
        <v>N/A</v>
      </c>
      <c r="S583" s="344" t="str">
        <f t="shared" si="221"/>
        <v>N/A</v>
      </c>
      <c r="T583" s="366">
        <f t="shared" si="210"/>
        <v>0</v>
      </c>
      <c r="U583" s="360" t="str">
        <f>IFERROR( VLOOKUP($D583, 'AM23.Param'!$C$61:$Q$114, COLUMNS('AM23.Param'!$C$60:$L$60), FALSE), "N/A")</f>
        <v>N/A</v>
      </c>
      <c r="V583" s="344" t="str">
        <f t="shared" si="222"/>
        <v>N/A</v>
      </c>
      <c r="W583" s="361" t="str">
        <f t="shared" si="211"/>
        <v>N/A</v>
      </c>
      <c r="X583" s="356" t="str">
        <f>IFERROR( VLOOKUP($D583, 'AM23.Param'!$C$61:$Q$114, COLUMNS('AM23.Param'!$C$60:$M$60), FALSE), "N/A")</f>
        <v>N/A</v>
      </c>
      <c r="Y583" s="344" t="str">
        <f t="shared" si="223"/>
        <v>N/A</v>
      </c>
      <c r="Z583" s="366">
        <f t="shared" si="212"/>
        <v>0</v>
      </c>
      <c r="AA583" s="360" t="str">
        <f>IFERROR( VLOOKUP($D583, 'AM23.Param'!$C$61:$Q$114, COLUMNS('AM23.Param'!$C$60:$N$60), FALSE), "N/A")</f>
        <v>N/A</v>
      </c>
      <c r="AB583" s="344" t="str">
        <f t="shared" si="224"/>
        <v>N/A</v>
      </c>
      <c r="AC583" s="366" t="str">
        <f t="shared" si="213"/>
        <v>N/A</v>
      </c>
      <c r="AD583" s="360" t="str">
        <f>IFERROR( VLOOKUP($D583, 'AM23.Param'!$C$61:$Q$114, COLUMNS('AM23.Param'!$C$60:$O$60), FALSE), "N/A")</f>
        <v>N/A</v>
      </c>
      <c r="AE583" s="344" t="str">
        <f t="shared" si="225"/>
        <v>N/A</v>
      </c>
      <c r="AF583" s="361" t="str">
        <f t="shared" si="214"/>
        <v>N/A</v>
      </c>
      <c r="AG583" s="356" t="str">
        <f>IFERROR( VLOOKUP($D583, 'AM23.Param'!$C$61:$Q$114, COLUMNS('AM23.Param'!$C$60:$P$60), FALSE), "N/A")</f>
        <v>N/A</v>
      </c>
      <c r="AH583" s="344" t="str">
        <f t="shared" si="226"/>
        <v>N/A</v>
      </c>
      <c r="AI583" s="361" t="str">
        <f t="shared" si="215"/>
        <v>N/A</v>
      </c>
    </row>
    <row r="584" spans="1:35" x14ac:dyDescent="0.2">
      <c r="A584" s="241">
        <f t="shared" si="216"/>
        <v>507</v>
      </c>
      <c r="B584" s="345">
        <f>'AM23.Entity Input'!D524</f>
        <v>0</v>
      </c>
      <c r="C584" s="343">
        <f>'AM23.Entity Input'!F524</f>
        <v>0</v>
      </c>
      <c r="D584" s="343">
        <f>'AM23.Entity Input'!G524</f>
        <v>0</v>
      </c>
      <c r="E584" s="343">
        <f>'AM23.Entity Input'!P524</f>
        <v>0</v>
      </c>
      <c r="F584" s="343">
        <f>'AM23.Entity Input'!AD524</f>
        <v>0</v>
      </c>
      <c r="G584" s="343">
        <f>'AM23.Entity Input'!AN524</f>
        <v>0</v>
      </c>
      <c r="H584" s="353" t="str">
        <f>IFERROR( VLOOKUP($D584, 'AM23.Param'!$C$61:$Q$114, COLUMNS('AM23.Param'!$C$60:$G$60), FALSE), "N/A")</f>
        <v>N/A</v>
      </c>
      <c r="I584" s="360" t="str">
        <f>IFERROR( VLOOKUP($D584, 'AM23.Param'!$C$61:$Q$114, COLUMNS('AM23.Param'!$C$60:$H$60), FALSE), "N/A")</f>
        <v>N/A</v>
      </c>
      <c r="J584" s="344" t="str">
        <f t="shared" si="217"/>
        <v>N/A</v>
      </c>
      <c r="K584" s="361" t="str">
        <f t="shared" si="218"/>
        <v>N/A</v>
      </c>
      <c r="L584" s="356" t="str">
        <f>IFERROR( VLOOKUP($D584, 'AM23.Param'!$C$61:$Q$114, COLUMNS('AM23.Param'!$C$60:$I$60), FALSE), "N/A")</f>
        <v>N/A</v>
      </c>
      <c r="M584" s="344" t="str">
        <f t="shared" si="219"/>
        <v>N/A</v>
      </c>
      <c r="N584" s="366" t="str">
        <f t="shared" si="208"/>
        <v>N/A</v>
      </c>
      <c r="O584" s="360" t="str">
        <f>IFERROR( VLOOKUP($D584, 'AM23.Param'!$C$61:$Q$114, COLUMNS('AM23.Param'!$C$60:$J$60), FALSE), "N/A")</f>
        <v>N/A</v>
      </c>
      <c r="P584" s="344" t="str">
        <f t="shared" si="220"/>
        <v>N/A</v>
      </c>
      <c r="Q584" s="361" t="str">
        <f t="shared" si="209"/>
        <v>N/A</v>
      </c>
      <c r="R584" s="356" t="str">
        <f>IFERROR( VLOOKUP($D584, 'AM23.Param'!$C$61:$Q$114, COLUMNS('AM23.Param'!$C$60:$K$60), FALSE), "N/A")</f>
        <v>N/A</v>
      </c>
      <c r="S584" s="344" t="str">
        <f t="shared" si="221"/>
        <v>N/A</v>
      </c>
      <c r="T584" s="366">
        <f t="shared" si="210"/>
        <v>0</v>
      </c>
      <c r="U584" s="360" t="str">
        <f>IFERROR( VLOOKUP($D584, 'AM23.Param'!$C$61:$Q$114, COLUMNS('AM23.Param'!$C$60:$L$60), FALSE), "N/A")</f>
        <v>N/A</v>
      </c>
      <c r="V584" s="344" t="str">
        <f t="shared" si="222"/>
        <v>N/A</v>
      </c>
      <c r="W584" s="361" t="str">
        <f t="shared" si="211"/>
        <v>N/A</v>
      </c>
      <c r="X584" s="356" t="str">
        <f>IFERROR( VLOOKUP($D584, 'AM23.Param'!$C$61:$Q$114, COLUMNS('AM23.Param'!$C$60:$M$60), FALSE), "N/A")</f>
        <v>N/A</v>
      </c>
      <c r="Y584" s="344" t="str">
        <f t="shared" si="223"/>
        <v>N/A</v>
      </c>
      <c r="Z584" s="366">
        <f t="shared" si="212"/>
        <v>0</v>
      </c>
      <c r="AA584" s="360" t="str">
        <f>IFERROR( VLOOKUP($D584, 'AM23.Param'!$C$61:$Q$114, COLUMNS('AM23.Param'!$C$60:$N$60), FALSE), "N/A")</f>
        <v>N/A</v>
      </c>
      <c r="AB584" s="344" t="str">
        <f t="shared" si="224"/>
        <v>N/A</v>
      </c>
      <c r="AC584" s="366" t="str">
        <f t="shared" si="213"/>
        <v>N/A</v>
      </c>
      <c r="AD584" s="360" t="str">
        <f>IFERROR( VLOOKUP($D584, 'AM23.Param'!$C$61:$Q$114, COLUMNS('AM23.Param'!$C$60:$O$60), FALSE), "N/A")</f>
        <v>N/A</v>
      </c>
      <c r="AE584" s="344" t="str">
        <f t="shared" si="225"/>
        <v>N/A</v>
      </c>
      <c r="AF584" s="361" t="str">
        <f t="shared" si="214"/>
        <v>N/A</v>
      </c>
      <c r="AG584" s="356" t="str">
        <f>IFERROR( VLOOKUP($D584, 'AM23.Param'!$C$61:$Q$114, COLUMNS('AM23.Param'!$C$60:$P$60), FALSE), "N/A")</f>
        <v>N/A</v>
      </c>
      <c r="AH584" s="344" t="str">
        <f t="shared" si="226"/>
        <v>N/A</v>
      </c>
      <c r="AI584" s="361" t="str">
        <f t="shared" si="215"/>
        <v>N/A</v>
      </c>
    </row>
    <row r="585" spans="1:35" x14ac:dyDescent="0.2">
      <c r="A585" s="241">
        <f t="shared" si="216"/>
        <v>508</v>
      </c>
      <c r="B585" s="345">
        <f>'AM23.Entity Input'!D525</f>
        <v>0</v>
      </c>
      <c r="C585" s="343">
        <f>'AM23.Entity Input'!F525</f>
        <v>0</v>
      </c>
      <c r="D585" s="343">
        <f>'AM23.Entity Input'!G525</f>
        <v>0</v>
      </c>
      <c r="E585" s="343">
        <f>'AM23.Entity Input'!P525</f>
        <v>0</v>
      </c>
      <c r="F585" s="343">
        <f>'AM23.Entity Input'!AD525</f>
        <v>0</v>
      </c>
      <c r="G585" s="343">
        <f>'AM23.Entity Input'!AN525</f>
        <v>0</v>
      </c>
      <c r="H585" s="353" t="str">
        <f>IFERROR( VLOOKUP($D585, 'AM23.Param'!$C$61:$Q$114, COLUMNS('AM23.Param'!$C$60:$G$60), FALSE), "N/A")</f>
        <v>N/A</v>
      </c>
      <c r="I585" s="360" t="str">
        <f>IFERROR( VLOOKUP($D585, 'AM23.Param'!$C$61:$Q$114, COLUMNS('AM23.Param'!$C$60:$H$60), FALSE), "N/A")</f>
        <v>N/A</v>
      </c>
      <c r="J585" s="344" t="str">
        <f t="shared" si="217"/>
        <v>N/A</v>
      </c>
      <c r="K585" s="361" t="str">
        <f t="shared" si="218"/>
        <v>N/A</v>
      </c>
      <c r="L585" s="356" t="str">
        <f>IFERROR( VLOOKUP($D585, 'AM23.Param'!$C$61:$Q$114, COLUMNS('AM23.Param'!$C$60:$I$60), FALSE), "N/A")</f>
        <v>N/A</v>
      </c>
      <c r="M585" s="344" t="str">
        <f t="shared" si="219"/>
        <v>N/A</v>
      </c>
      <c r="N585" s="366" t="str">
        <f t="shared" si="208"/>
        <v>N/A</v>
      </c>
      <c r="O585" s="360" t="str">
        <f>IFERROR( VLOOKUP($D585, 'AM23.Param'!$C$61:$Q$114, COLUMNS('AM23.Param'!$C$60:$J$60), FALSE), "N/A")</f>
        <v>N/A</v>
      </c>
      <c r="P585" s="344" t="str">
        <f t="shared" si="220"/>
        <v>N/A</v>
      </c>
      <c r="Q585" s="361" t="str">
        <f t="shared" si="209"/>
        <v>N/A</v>
      </c>
      <c r="R585" s="356" t="str">
        <f>IFERROR( VLOOKUP($D585, 'AM23.Param'!$C$61:$Q$114, COLUMNS('AM23.Param'!$C$60:$K$60), FALSE), "N/A")</f>
        <v>N/A</v>
      </c>
      <c r="S585" s="344" t="str">
        <f t="shared" si="221"/>
        <v>N/A</v>
      </c>
      <c r="T585" s="366">
        <f t="shared" si="210"/>
        <v>0</v>
      </c>
      <c r="U585" s="360" t="str">
        <f>IFERROR( VLOOKUP($D585, 'AM23.Param'!$C$61:$Q$114, COLUMNS('AM23.Param'!$C$60:$L$60), FALSE), "N/A")</f>
        <v>N/A</v>
      </c>
      <c r="V585" s="344" t="str">
        <f t="shared" si="222"/>
        <v>N/A</v>
      </c>
      <c r="W585" s="361" t="str">
        <f t="shared" si="211"/>
        <v>N/A</v>
      </c>
      <c r="X585" s="356" t="str">
        <f>IFERROR( VLOOKUP($D585, 'AM23.Param'!$C$61:$Q$114, COLUMNS('AM23.Param'!$C$60:$M$60), FALSE), "N/A")</f>
        <v>N/A</v>
      </c>
      <c r="Y585" s="344" t="str">
        <f t="shared" si="223"/>
        <v>N/A</v>
      </c>
      <c r="Z585" s="366">
        <f t="shared" si="212"/>
        <v>0</v>
      </c>
      <c r="AA585" s="360" t="str">
        <f>IFERROR( VLOOKUP($D585, 'AM23.Param'!$C$61:$Q$114, COLUMNS('AM23.Param'!$C$60:$N$60), FALSE), "N/A")</f>
        <v>N/A</v>
      </c>
      <c r="AB585" s="344" t="str">
        <f t="shared" si="224"/>
        <v>N/A</v>
      </c>
      <c r="AC585" s="366" t="str">
        <f t="shared" si="213"/>
        <v>N/A</v>
      </c>
      <c r="AD585" s="360" t="str">
        <f>IFERROR( VLOOKUP($D585, 'AM23.Param'!$C$61:$Q$114, COLUMNS('AM23.Param'!$C$60:$O$60), FALSE), "N/A")</f>
        <v>N/A</v>
      </c>
      <c r="AE585" s="344" t="str">
        <f t="shared" si="225"/>
        <v>N/A</v>
      </c>
      <c r="AF585" s="361" t="str">
        <f t="shared" si="214"/>
        <v>N/A</v>
      </c>
      <c r="AG585" s="356" t="str">
        <f>IFERROR( VLOOKUP($D585, 'AM23.Param'!$C$61:$Q$114, COLUMNS('AM23.Param'!$C$60:$P$60), FALSE), "N/A")</f>
        <v>N/A</v>
      </c>
      <c r="AH585" s="344" t="str">
        <f t="shared" si="226"/>
        <v>N/A</v>
      </c>
      <c r="AI585" s="361" t="str">
        <f t="shared" si="215"/>
        <v>N/A</v>
      </c>
    </row>
    <row r="586" spans="1:35" x14ac:dyDescent="0.2">
      <c r="A586" s="241">
        <f t="shared" si="216"/>
        <v>509</v>
      </c>
      <c r="B586" s="345">
        <f>'AM23.Entity Input'!D526</f>
        <v>0</v>
      </c>
      <c r="C586" s="343">
        <f>'AM23.Entity Input'!F526</f>
        <v>0</v>
      </c>
      <c r="D586" s="343">
        <f>'AM23.Entity Input'!G526</f>
        <v>0</v>
      </c>
      <c r="E586" s="343">
        <f>'AM23.Entity Input'!P526</f>
        <v>0</v>
      </c>
      <c r="F586" s="343">
        <f>'AM23.Entity Input'!AD526</f>
        <v>0</v>
      </c>
      <c r="G586" s="343">
        <f>'AM23.Entity Input'!AN526</f>
        <v>0</v>
      </c>
      <c r="H586" s="353" t="str">
        <f>IFERROR( VLOOKUP($D586, 'AM23.Param'!$C$61:$Q$114, COLUMNS('AM23.Param'!$C$60:$G$60), FALSE), "N/A")</f>
        <v>N/A</v>
      </c>
      <c r="I586" s="360" t="str">
        <f>IFERROR( VLOOKUP($D586, 'AM23.Param'!$C$61:$Q$114, COLUMNS('AM23.Param'!$C$60:$H$60), FALSE), "N/A")</f>
        <v>N/A</v>
      </c>
      <c r="J586" s="344" t="str">
        <f t="shared" si="217"/>
        <v>N/A</v>
      </c>
      <c r="K586" s="361" t="str">
        <f t="shared" si="218"/>
        <v>N/A</v>
      </c>
      <c r="L586" s="356" t="str">
        <f>IFERROR( VLOOKUP($D586, 'AM23.Param'!$C$61:$Q$114, COLUMNS('AM23.Param'!$C$60:$I$60), FALSE), "N/A")</f>
        <v>N/A</v>
      </c>
      <c r="M586" s="344" t="str">
        <f t="shared" si="219"/>
        <v>N/A</v>
      </c>
      <c r="N586" s="366" t="str">
        <f t="shared" si="208"/>
        <v>N/A</v>
      </c>
      <c r="O586" s="360" t="str">
        <f>IFERROR( VLOOKUP($D586, 'AM23.Param'!$C$61:$Q$114, COLUMNS('AM23.Param'!$C$60:$J$60), FALSE), "N/A")</f>
        <v>N/A</v>
      </c>
      <c r="P586" s="344" t="str">
        <f t="shared" si="220"/>
        <v>N/A</v>
      </c>
      <c r="Q586" s="361" t="str">
        <f t="shared" si="209"/>
        <v>N/A</v>
      </c>
      <c r="R586" s="356" t="str">
        <f>IFERROR( VLOOKUP($D586, 'AM23.Param'!$C$61:$Q$114, COLUMNS('AM23.Param'!$C$60:$K$60), FALSE), "N/A")</f>
        <v>N/A</v>
      </c>
      <c r="S586" s="344" t="str">
        <f t="shared" si="221"/>
        <v>N/A</v>
      </c>
      <c r="T586" s="366">
        <f t="shared" si="210"/>
        <v>0</v>
      </c>
      <c r="U586" s="360" t="str">
        <f>IFERROR( VLOOKUP($D586, 'AM23.Param'!$C$61:$Q$114, COLUMNS('AM23.Param'!$C$60:$L$60), FALSE), "N/A")</f>
        <v>N/A</v>
      </c>
      <c r="V586" s="344" t="str">
        <f t="shared" si="222"/>
        <v>N/A</v>
      </c>
      <c r="W586" s="361" t="str">
        <f t="shared" si="211"/>
        <v>N/A</v>
      </c>
      <c r="X586" s="356" t="str">
        <f>IFERROR( VLOOKUP($D586, 'AM23.Param'!$C$61:$Q$114, COLUMNS('AM23.Param'!$C$60:$M$60), FALSE), "N/A")</f>
        <v>N/A</v>
      </c>
      <c r="Y586" s="344" t="str">
        <f t="shared" si="223"/>
        <v>N/A</v>
      </c>
      <c r="Z586" s="366">
        <f t="shared" si="212"/>
        <v>0</v>
      </c>
      <c r="AA586" s="360" t="str">
        <f>IFERROR( VLOOKUP($D586, 'AM23.Param'!$C$61:$Q$114, COLUMNS('AM23.Param'!$C$60:$N$60), FALSE), "N/A")</f>
        <v>N/A</v>
      </c>
      <c r="AB586" s="344" t="str">
        <f t="shared" si="224"/>
        <v>N/A</v>
      </c>
      <c r="AC586" s="366" t="str">
        <f t="shared" si="213"/>
        <v>N/A</v>
      </c>
      <c r="AD586" s="360" t="str">
        <f>IFERROR( VLOOKUP($D586, 'AM23.Param'!$C$61:$Q$114, COLUMNS('AM23.Param'!$C$60:$O$60), FALSE), "N/A")</f>
        <v>N/A</v>
      </c>
      <c r="AE586" s="344" t="str">
        <f t="shared" si="225"/>
        <v>N/A</v>
      </c>
      <c r="AF586" s="361" t="str">
        <f t="shared" si="214"/>
        <v>N/A</v>
      </c>
      <c r="AG586" s="356" t="str">
        <f>IFERROR( VLOOKUP($D586, 'AM23.Param'!$C$61:$Q$114, COLUMNS('AM23.Param'!$C$60:$P$60), FALSE), "N/A")</f>
        <v>N/A</v>
      </c>
      <c r="AH586" s="344" t="str">
        <f t="shared" si="226"/>
        <v>N/A</v>
      </c>
      <c r="AI586" s="361" t="str">
        <f t="shared" si="215"/>
        <v>N/A</v>
      </c>
    </row>
    <row r="587" spans="1:35" x14ac:dyDescent="0.2">
      <c r="A587" s="241">
        <f t="shared" si="216"/>
        <v>510</v>
      </c>
      <c r="B587" s="345">
        <f>'AM23.Entity Input'!D527</f>
        <v>0</v>
      </c>
      <c r="C587" s="343">
        <f>'AM23.Entity Input'!F527</f>
        <v>0</v>
      </c>
      <c r="D587" s="343">
        <f>'AM23.Entity Input'!G527</f>
        <v>0</v>
      </c>
      <c r="E587" s="343">
        <f>'AM23.Entity Input'!P527</f>
        <v>0</v>
      </c>
      <c r="F587" s="343">
        <f>'AM23.Entity Input'!AD527</f>
        <v>0</v>
      </c>
      <c r="G587" s="343">
        <f>'AM23.Entity Input'!AN527</f>
        <v>0</v>
      </c>
      <c r="H587" s="353" t="str">
        <f>IFERROR( VLOOKUP($D587, 'AM23.Param'!$C$61:$Q$114, COLUMNS('AM23.Param'!$C$60:$G$60), FALSE), "N/A")</f>
        <v>N/A</v>
      </c>
      <c r="I587" s="360" t="str">
        <f>IFERROR( VLOOKUP($D587, 'AM23.Param'!$C$61:$Q$114, COLUMNS('AM23.Param'!$C$60:$H$60), FALSE), "N/A")</f>
        <v>N/A</v>
      </c>
      <c r="J587" s="344" t="str">
        <f t="shared" si="217"/>
        <v>N/A</v>
      </c>
      <c r="K587" s="361" t="str">
        <f t="shared" si="218"/>
        <v>N/A</v>
      </c>
      <c r="L587" s="356" t="str">
        <f>IFERROR( VLOOKUP($D587, 'AM23.Param'!$C$61:$Q$114, COLUMNS('AM23.Param'!$C$60:$I$60), FALSE), "N/A")</f>
        <v>N/A</v>
      </c>
      <c r="M587" s="344" t="str">
        <f t="shared" si="219"/>
        <v>N/A</v>
      </c>
      <c r="N587" s="366" t="str">
        <f t="shared" si="208"/>
        <v>N/A</v>
      </c>
      <c r="O587" s="360" t="str">
        <f>IFERROR( VLOOKUP($D587, 'AM23.Param'!$C$61:$Q$114, COLUMNS('AM23.Param'!$C$60:$J$60), FALSE), "N/A")</f>
        <v>N/A</v>
      </c>
      <c r="P587" s="344" t="str">
        <f t="shared" si="220"/>
        <v>N/A</v>
      </c>
      <c r="Q587" s="361" t="str">
        <f t="shared" si="209"/>
        <v>N/A</v>
      </c>
      <c r="R587" s="356" t="str">
        <f>IFERROR( VLOOKUP($D587, 'AM23.Param'!$C$61:$Q$114, COLUMNS('AM23.Param'!$C$60:$K$60), FALSE), "N/A")</f>
        <v>N/A</v>
      </c>
      <c r="S587" s="344" t="str">
        <f t="shared" si="221"/>
        <v>N/A</v>
      </c>
      <c r="T587" s="366">
        <f t="shared" si="210"/>
        <v>0</v>
      </c>
      <c r="U587" s="360" t="str">
        <f>IFERROR( VLOOKUP($D587, 'AM23.Param'!$C$61:$Q$114, COLUMNS('AM23.Param'!$C$60:$L$60), FALSE), "N/A")</f>
        <v>N/A</v>
      </c>
      <c r="V587" s="344" t="str">
        <f t="shared" si="222"/>
        <v>N/A</v>
      </c>
      <c r="W587" s="361" t="str">
        <f t="shared" si="211"/>
        <v>N/A</v>
      </c>
      <c r="X587" s="356" t="str">
        <f>IFERROR( VLOOKUP($D587, 'AM23.Param'!$C$61:$Q$114, COLUMNS('AM23.Param'!$C$60:$M$60), FALSE), "N/A")</f>
        <v>N/A</v>
      </c>
      <c r="Y587" s="344" t="str">
        <f t="shared" si="223"/>
        <v>N/A</v>
      </c>
      <c r="Z587" s="366">
        <f t="shared" si="212"/>
        <v>0</v>
      </c>
      <c r="AA587" s="360" t="str">
        <f>IFERROR( VLOOKUP($D587, 'AM23.Param'!$C$61:$Q$114, COLUMNS('AM23.Param'!$C$60:$N$60), FALSE), "N/A")</f>
        <v>N/A</v>
      </c>
      <c r="AB587" s="344" t="str">
        <f t="shared" si="224"/>
        <v>N/A</v>
      </c>
      <c r="AC587" s="366" t="str">
        <f t="shared" si="213"/>
        <v>N/A</v>
      </c>
      <c r="AD587" s="360" t="str">
        <f>IFERROR( VLOOKUP($D587, 'AM23.Param'!$C$61:$Q$114, COLUMNS('AM23.Param'!$C$60:$O$60), FALSE), "N/A")</f>
        <v>N/A</v>
      </c>
      <c r="AE587" s="344" t="str">
        <f t="shared" si="225"/>
        <v>N/A</v>
      </c>
      <c r="AF587" s="361" t="str">
        <f t="shared" si="214"/>
        <v>N/A</v>
      </c>
      <c r="AG587" s="356" t="str">
        <f>IFERROR( VLOOKUP($D587, 'AM23.Param'!$C$61:$Q$114, COLUMNS('AM23.Param'!$C$60:$P$60), FALSE), "N/A")</f>
        <v>N/A</v>
      </c>
      <c r="AH587" s="344" t="str">
        <f t="shared" si="226"/>
        <v>N/A</v>
      </c>
      <c r="AI587" s="361" t="str">
        <f t="shared" si="215"/>
        <v>N/A</v>
      </c>
    </row>
    <row r="588" spans="1:35" x14ac:dyDescent="0.2">
      <c r="A588" s="241">
        <f t="shared" si="216"/>
        <v>511</v>
      </c>
      <c r="B588" s="345">
        <f>'AM23.Entity Input'!D528</f>
        <v>0</v>
      </c>
      <c r="C588" s="343">
        <f>'AM23.Entity Input'!F528</f>
        <v>0</v>
      </c>
      <c r="D588" s="343">
        <f>'AM23.Entity Input'!G528</f>
        <v>0</v>
      </c>
      <c r="E588" s="343">
        <f>'AM23.Entity Input'!P528</f>
        <v>0</v>
      </c>
      <c r="F588" s="343">
        <f>'AM23.Entity Input'!AD528</f>
        <v>0</v>
      </c>
      <c r="G588" s="343">
        <f>'AM23.Entity Input'!AN528</f>
        <v>0</v>
      </c>
      <c r="H588" s="353" t="str">
        <f>IFERROR( VLOOKUP($D588, 'AM23.Param'!$C$61:$Q$114, COLUMNS('AM23.Param'!$C$60:$G$60), FALSE), "N/A")</f>
        <v>N/A</v>
      </c>
      <c r="I588" s="360" t="str">
        <f>IFERROR( VLOOKUP($D588, 'AM23.Param'!$C$61:$Q$114, COLUMNS('AM23.Param'!$C$60:$H$60), FALSE), "N/A")</f>
        <v>N/A</v>
      </c>
      <c r="J588" s="344" t="str">
        <f t="shared" si="217"/>
        <v>N/A</v>
      </c>
      <c r="K588" s="361" t="str">
        <f t="shared" si="218"/>
        <v>N/A</v>
      </c>
      <c r="L588" s="356" t="str">
        <f>IFERROR( VLOOKUP($D588, 'AM23.Param'!$C$61:$Q$114, COLUMNS('AM23.Param'!$C$60:$I$60), FALSE), "N/A")</f>
        <v>N/A</v>
      </c>
      <c r="M588" s="344" t="str">
        <f t="shared" si="219"/>
        <v>N/A</v>
      </c>
      <c r="N588" s="366" t="str">
        <f t="shared" si="208"/>
        <v>N/A</v>
      </c>
      <c r="O588" s="360" t="str">
        <f>IFERROR( VLOOKUP($D588, 'AM23.Param'!$C$61:$Q$114, COLUMNS('AM23.Param'!$C$60:$J$60), FALSE), "N/A")</f>
        <v>N/A</v>
      </c>
      <c r="P588" s="344" t="str">
        <f t="shared" si="220"/>
        <v>N/A</v>
      </c>
      <c r="Q588" s="361" t="str">
        <f t="shared" si="209"/>
        <v>N/A</v>
      </c>
      <c r="R588" s="356" t="str">
        <f>IFERROR( VLOOKUP($D588, 'AM23.Param'!$C$61:$Q$114, COLUMNS('AM23.Param'!$C$60:$K$60), FALSE), "N/A")</f>
        <v>N/A</v>
      </c>
      <c r="S588" s="344" t="str">
        <f t="shared" si="221"/>
        <v>N/A</v>
      </c>
      <c r="T588" s="366">
        <f t="shared" si="210"/>
        <v>0</v>
      </c>
      <c r="U588" s="360" t="str">
        <f>IFERROR( VLOOKUP($D588, 'AM23.Param'!$C$61:$Q$114, COLUMNS('AM23.Param'!$C$60:$L$60), FALSE), "N/A")</f>
        <v>N/A</v>
      </c>
      <c r="V588" s="344" t="str">
        <f t="shared" si="222"/>
        <v>N/A</v>
      </c>
      <c r="W588" s="361" t="str">
        <f t="shared" si="211"/>
        <v>N/A</v>
      </c>
      <c r="X588" s="356" t="str">
        <f>IFERROR( VLOOKUP($D588, 'AM23.Param'!$C$61:$Q$114, COLUMNS('AM23.Param'!$C$60:$M$60), FALSE), "N/A")</f>
        <v>N/A</v>
      </c>
      <c r="Y588" s="344" t="str">
        <f t="shared" si="223"/>
        <v>N/A</v>
      </c>
      <c r="Z588" s="366">
        <f t="shared" si="212"/>
        <v>0</v>
      </c>
      <c r="AA588" s="360" t="str">
        <f>IFERROR( VLOOKUP($D588, 'AM23.Param'!$C$61:$Q$114, COLUMNS('AM23.Param'!$C$60:$N$60), FALSE), "N/A")</f>
        <v>N/A</v>
      </c>
      <c r="AB588" s="344" t="str">
        <f t="shared" si="224"/>
        <v>N/A</v>
      </c>
      <c r="AC588" s="366" t="str">
        <f t="shared" si="213"/>
        <v>N/A</v>
      </c>
      <c r="AD588" s="360" t="str">
        <f>IFERROR( VLOOKUP($D588, 'AM23.Param'!$C$61:$Q$114, COLUMNS('AM23.Param'!$C$60:$O$60), FALSE), "N/A")</f>
        <v>N/A</v>
      </c>
      <c r="AE588" s="344" t="str">
        <f t="shared" si="225"/>
        <v>N/A</v>
      </c>
      <c r="AF588" s="361" t="str">
        <f t="shared" si="214"/>
        <v>N/A</v>
      </c>
      <c r="AG588" s="356" t="str">
        <f>IFERROR( VLOOKUP($D588, 'AM23.Param'!$C$61:$Q$114, COLUMNS('AM23.Param'!$C$60:$P$60), FALSE), "N/A")</f>
        <v>N/A</v>
      </c>
      <c r="AH588" s="344" t="str">
        <f t="shared" si="226"/>
        <v>N/A</v>
      </c>
      <c r="AI588" s="361" t="str">
        <f t="shared" si="215"/>
        <v>N/A</v>
      </c>
    </row>
    <row r="589" spans="1:35" x14ac:dyDescent="0.2">
      <c r="A589" s="241">
        <f t="shared" si="216"/>
        <v>512</v>
      </c>
      <c r="B589" s="345">
        <f>'AM23.Entity Input'!D529</f>
        <v>0</v>
      </c>
      <c r="C589" s="343">
        <f>'AM23.Entity Input'!F529</f>
        <v>0</v>
      </c>
      <c r="D589" s="343">
        <f>'AM23.Entity Input'!G529</f>
        <v>0</v>
      </c>
      <c r="E589" s="343">
        <f>'AM23.Entity Input'!P529</f>
        <v>0</v>
      </c>
      <c r="F589" s="343">
        <f>'AM23.Entity Input'!AD529</f>
        <v>0</v>
      </c>
      <c r="G589" s="343">
        <f>'AM23.Entity Input'!AN529</f>
        <v>0</v>
      </c>
      <c r="H589" s="353" t="str">
        <f>IFERROR( VLOOKUP($D589, 'AM23.Param'!$C$61:$Q$114, COLUMNS('AM23.Param'!$C$60:$G$60), FALSE), "N/A")</f>
        <v>N/A</v>
      </c>
      <c r="I589" s="360" t="str">
        <f>IFERROR( VLOOKUP($D589, 'AM23.Param'!$C$61:$Q$114, COLUMNS('AM23.Param'!$C$60:$H$60), FALSE), "N/A")</f>
        <v>N/A</v>
      </c>
      <c r="J589" s="344" t="str">
        <f t="shared" si="217"/>
        <v>N/A</v>
      </c>
      <c r="K589" s="361" t="str">
        <f t="shared" si="218"/>
        <v>N/A</v>
      </c>
      <c r="L589" s="356" t="str">
        <f>IFERROR( VLOOKUP($D589, 'AM23.Param'!$C$61:$Q$114, COLUMNS('AM23.Param'!$C$60:$I$60), FALSE), "N/A")</f>
        <v>N/A</v>
      </c>
      <c r="M589" s="344" t="str">
        <f t="shared" si="219"/>
        <v>N/A</v>
      </c>
      <c r="N589" s="366" t="str">
        <f t="shared" si="208"/>
        <v>N/A</v>
      </c>
      <c r="O589" s="360" t="str">
        <f>IFERROR( VLOOKUP($D589, 'AM23.Param'!$C$61:$Q$114, COLUMNS('AM23.Param'!$C$60:$J$60), FALSE), "N/A")</f>
        <v>N/A</v>
      </c>
      <c r="P589" s="344" t="str">
        <f t="shared" si="220"/>
        <v>N/A</v>
      </c>
      <c r="Q589" s="361" t="str">
        <f t="shared" si="209"/>
        <v>N/A</v>
      </c>
      <c r="R589" s="356" t="str">
        <f>IFERROR( VLOOKUP($D589, 'AM23.Param'!$C$61:$Q$114, COLUMNS('AM23.Param'!$C$60:$K$60), FALSE), "N/A")</f>
        <v>N/A</v>
      </c>
      <c r="S589" s="344" t="str">
        <f t="shared" si="221"/>
        <v>N/A</v>
      </c>
      <c r="T589" s="366">
        <f t="shared" si="210"/>
        <v>0</v>
      </c>
      <c r="U589" s="360" t="str">
        <f>IFERROR( VLOOKUP($D589, 'AM23.Param'!$C$61:$Q$114, COLUMNS('AM23.Param'!$C$60:$L$60), FALSE), "N/A")</f>
        <v>N/A</v>
      </c>
      <c r="V589" s="344" t="str">
        <f t="shared" si="222"/>
        <v>N/A</v>
      </c>
      <c r="W589" s="361" t="str">
        <f t="shared" si="211"/>
        <v>N/A</v>
      </c>
      <c r="X589" s="356" t="str">
        <f>IFERROR( VLOOKUP($D589, 'AM23.Param'!$C$61:$Q$114, COLUMNS('AM23.Param'!$C$60:$M$60), FALSE), "N/A")</f>
        <v>N/A</v>
      </c>
      <c r="Y589" s="344" t="str">
        <f t="shared" si="223"/>
        <v>N/A</v>
      </c>
      <c r="Z589" s="366">
        <f t="shared" si="212"/>
        <v>0</v>
      </c>
      <c r="AA589" s="360" t="str">
        <f>IFERROR( VLOOKUP($D589, 'AM23.Param'!$C$61:$Q$114, COLUMNS('AM23.Param'!$C$60:$N$60), FALSE), "N/A")</f>
        <v>N/A</v>
      </c>
      <c r="AB589" s="344" t="str">
        <f t="shared" si="224"/>
        <v>N/A</v>
      </c>
      <c r="AC589" s="366" t="str">
        <f t="shared" si="213"/>
        <v>N/A</v>
      </c>
      <c r="AD589" s="360" t="str">
        <f>IFERROR( VLOOKUP($D589, 'AM23.Param'!$C$61:$Q$114, COLUMNS('AM23.Param'!$C$60:$O$60), FALSE), "N/A")</f>
        <v>N/A</v>
      </c>
      <c r="AE589" s="344" t="str">
        <f t="shared" si="225"/>
        <v>N/A</v>
      </c>
      <c r="AF589" s="361" t="str">
        <f t="shared" si="214"/>
        <v>N/A</v>
      </c>
      <c r="AG589" s="356" t="str">
        <f>IFERROR( VLOOKUP($D589, 'AM23.Param'!$C$61:$Q$114, COLUMNS('AM23.Param'!$C$60:$P$60), FALSE), "N/A")</f>
        <v>N/A</v>
      </c>
      <c r="AH589" s="344" t="str">
        <f t="shared" si="226"/>
        <v>N/A</v>
      </c>
      <c r="AI589" s="361" t="str">
        <f t="shared" si="215"/>
        <v>N/A</v>
      </c>
    </row>
    <row r="590" spans="1:35" x14ac:dyDescent="0.2">
      <c r="A590" s="241">
        <f t="shared" si="216"/>
        <v>513</v>
      </c>
      <c r="B590" s="345">
        <f>'AM23.Entity Input'!D530</f>
        <v>0</v>
      </c>
      <c r="C590" s="343">
        <f>'AM23.Entity Input'!F530</f>
        <v>0</v>
      </c>
      <c r="D590" s="343">
        <f>'AM23.Entity Input'!G530</f>
        <v>0</v>
      </c>
      <c r="E590" s="343">
        <f>'AM23.Entity Input'!P530</f>
        <v>0</v>
      </c>
      <c r="F590" s="343">
        <f>'AM23.Entity Input'!AD530</f>
        <v>0</v>
      </c>
      <c r="G590" s="343">
        <f>'AM23.Entity Input'!AN530</f>
        <v>0</v>
      </c>
      <c r="H590" s="353" t="str">
        <f>IFERROR( VLOOKUP($D590, 'AM23.Param'!$C$61:$Q$114, COLUMNS('AM23.Param'!$C$60:$G$60), FALSE), "N/A")</f>
        <v>N/A</v>
      </c>
      <c r="I590" s="360" t="str">
        <f>IFERROR( VLOOKUP($D590, 'AM23.Param'!$C$61:$Q$114, COLUMNS('AM23.Param'!$C$60:$H$60), FALSE), "N/A")</f>
        <v>N/A</v>
      </c>
      <c r="J590" s="344" t="str">
        <f t="shared" si="217"/>
        <v>N/A</v>
      </c>
      <c r="K590" s="361" t="str">
        <f t="shared" si="218"/>
        <v>N/A</v>
      </c>
      <c r="L590" s="356" t="str">
        <f>IFERROR( VLOOKUP($D590, 'AM23.Param'!$C$61:$Q$114, COLUMNS('AM23.Param'!$C$60:$I$60), FALSE), "N/A")</f>
        <v>N/A</v>
      </c>
      <c r="M590" s="344" t="str">
        <f t="shared" si="219"/>
        <v>N/A</v>
      </c>
      <c r="N590" s="366" t="str">
        <f t="shared" ref="N590:N653" si="227">IF(L590="N/A","N/A",$F590)</f>
        <v>N/A</v>
      </c>
      <c r="O590" s="360" t="str">
        <f>IFERROR( VLOOKUP($D590, 'AM23.Param'!$C$61:$Q$114, COLUMNS('AM23.Param'!$C$60:$J$60), FALSE), "N/A")</f>
        <v>N/A</v>
      </c>
      <c r="P590" s="344" t="str">
        <f t="shared" si="220"/>
        <v>N/A</v>
      </c>
      <c r="Q590" s="361" t="str">
        <f t="shared" ref="Q590:Q653" si="228">IF(O590="N/A","N/A",$F590)</f>
        <v>N/A</v>
      </c>
      <c r="R590" s="356" t="str">
        <f>IFERROR( VLOOKUP($D590, 'AM23.Param'!$C$61:$Q$114, COLUMNS('AM23.Param'!$C$60:$K$60), FALSE), "N/A")</f>
        <v>N/A</v>
      </c>
      <c r="S590" s="344" t="str">
        <f t="shared" si="221"/>
        <v>N/A</v>
      </c>
      <c r="T590" s="366">
        <f t="shared" ref="T590:T653" si="229">IF(S590="N/A",0,N590-M590+S590)</f>
        <v>0</v>
      </c>
      <c r="U590" s="360" t="str">
        <f>IFERROR( VLOOKUP($D590, 'AM23.Param'!$C$61:$Q$114, COLUMNS('AM23.Param'!$C$60:$L$60), FALSE), "N/A")</f>
        <v>N/A</v>
      </c>
      <c r="V590" s="344" t="str">
        <f t="shared" si="222"/>
        <v>N/A</v>
      </c>
      <c r="W590" s="361" t="str">
        <f t="shared" ref="W590:W653" si="230">IF(U590="N/A","N/A",$F590)</f>
        <v>N/A</v>
      </c>
      <c r="X590" s="356" t="str">
        <f>IFERROR( VLOOKUP($D590, 'AM23.Param'!$C$61:$Q$114, COLUMNS('AM23.Param'!$C$60:$M$60), FALSE), "N/A")</f>
        <v>N/A</v>
      </c>
      <c r="Y590" s="344" t="str">
        <f t="shared" si="223"/>
        <v>N/A</v>
      </c>
      <c r="Z590" s="366">
        <f t="shared" ref="Z590:Z653" si="231">IF(Y590="N/A",0,T590-S590+Y590)</f>
        <v>0</v>
      </c>
      <c r="AA590" s="360" t="str">
        <f>IFERROR( VLOOKUP($D590, 'AM23.Param'!$C$61:$Q$114, COLUMNS('AM23.Param'!$C$60:$N$60), FALSE), "N/A")</f>
        <v>N/A</v>
      </c>
      <c r="AB590" s="344" t="str">
        <f t="shared" si="224"/>
        <v>N/A</v>
      </c>
      <c r="AC590" s="366" t="str">
        <f t="shared" ref="AC590:AC653" si="232">IF(AA590="N/A","N/A",$F590)</f>
        <v>N/A</v>
      </c>
      <c r="AD590" s="360" t="str">
        <f>IFERROR( VLOOKUP($D590, 'AM23.Param'!$C$61:$Q$114, COLUMNS('AM23.Param'!$C$60:$O$60), FALSE), "N/A")</f>
        <v>N/A</v>
      </c>
      <c r="AE590" s="344" t="str">
        <f t="shared" si="225"/>
        <v>N/A</v>
      </c>
      <c r="AF590" s="361" t="str">
        <f t="shared" ref="AF590:AF653" si="233">IF(AD590="N/A","N/A",$F590)</f>
        <v>N/A</v>
      </c>
      <c r="AG590" s="356" t="str">
        <f>IFERROR( VLOOKUP($D590, 'AM23.Param'!$C$61:$Q$114, COLUMNS('AM23.Param'!$C$60:$P$60), FALSE), "N/A")</f>
        <v>N/A</v>
      </c>
      <c r="AH590" s="344" t="str">
        <f t="shared" si="226"/>
        <v>N/A</v>
      </c>
      <c r="AI590" s="361" t="str">
        <f t="shared" ref="AI590:AI653" si="234">IF(AG590="N/A","N/A",$F590)</f>
        <v>N/A</v>
      </c>
    </row>
    <row r="591" spans="1:35" x14ac:dyDescent="0.2">
      <c r="A591" s="241">
        <f t="shared" ref="A591:A654" si="235">A590+1</f>
        <v>514</v>
      </c>
      <c r="B591" s="345">
        <f>'AM23.Entity Input'!D531</f>
        <v>0</v>
      </c>
      <c r="C591" s="343">
        <f>'AM23.Entity Input'!F531</f>
        <v>0</v>
      </c>
      <c r="D591" s="343">
        <f>'AM23.Entity Input'!G531</f>
        <v>0</v>
      </c>
      <c r="E591" s="343">
        <f>'AM23.Entity Input'!P531</f>
        <v>0</v>
      </c>
      <c r="F591" s="343">
        <f>'AM23.Entity Input'!AD531</f>
        <v>0</v>
      </c>
      <c r="G591" s="343">
        <f>'AM23.Entity Input'!AN531</f>
        <v>0</v>
      </c>
      <c r="H591" s="353" t="str">
        <f>IFERROR( VLOOKUP($D591, 'AM23.Param'!$C$61:$Q$114, COLUMNS('AM23.Param'!$C$60:$G$60), FALSE), "N/A")</f>
        <v>N/A</v>
      </c>
      <c r="I591" s="360" t="str">
        <f>IFERROR( VLOOKUP($D591, 'AM23.Param'!$C$61:$Q$114, COLUMNS('AM23.Param'!$C$60:$H$60), FALSE), "N/A")</f>
        <v>N/A</v>
      </c>
      <c r="J591" s="344" t="str">
        <f t="shared" ref="J591:J654" si="236">IF(I591="N/A", "N/A", I591 * IF($H591 = "Scalar", $G591, IF($H591="Carrying Value", $F591, IF($H591 = "Carrying Value with safeguard", MAX($G$75 * $F591, $G591), $E591) )) )</f>
        <v>N/A</v>
      </c>
      <c r="K591" s="361" t="str">
        <f t="shared" ref="K591:K654" si="237">IF(I591="N/A","N/A",$F591)</f>
        <v>N/A</v>
      </c>
      <c r="L591" s="356" t="str">
        <f>IFERROR( VLOOKUP($D591, 'AM23.Param'!$C$61:$Q$114, COLUMNS('AM23.Param'!$C$60:$I$60), FALSE), "N/A")</f>
        <v>N/A</v>
      </c>
      <c r="M591" s="344" t="str">
        <f t="shared" ref="M591:M654" si="238">IF(L591="N/A", "N/A", L591 * IF($H591 = "Scalar", $G591, IF($H591="Carrying Value", $F591, IF($H591 = "Carrying Value with safeguard", MAX($G$75 * $F591, $G591), $E591) )) )</f>
        <v>N/A</v>
      </c>
      <c r="N591" s="366" t="str">
        <f t="shared" si="227"/>
        <v>N/A</v>
      </c>
      <c r="O591" s="360" t="str">
        <f>IFERROR( VLOOKUP($D591, 'AM23.Param'!$C$61:$Q$114, COLUMNS('AM23.Param'!$C$60:$J$60), FALSE), "N/A")</f>
        <v>N/A</v>
      </c>
      <c r="P591" s="344" t="str">
        <f t="shared" ref="P591:P654" si="239">IF(O591="N/A", "N/A", O591 * IF($H591 = "Scalar", $G591, IF($H591="Carrying Value", $F591, IF($H591 = "Carrying Value with safeguard", MAX($G$75 * $F591, $G591), $E591) )) )</f>
        <v>N/A</v>
      </c>
      <c r="Q591" s="361" t="str">
        <f t="shared" si="228"/>
        <v>N/A</v>
      </c>
      <c r="R591" s="356" t="str">
        <f>IFERROR( VLOOKUP($D591, 'AM23.Param'!$C$61:$Q$114, COLUMNS('AM23.Param'!$C$60:$K$60), FALSE), "N/A")</f>
        <v>N/A</v>
      </c>
      <c r="S591" s="344" t="str">
        <f t="shared" ref="S591:S654" si="240">IF(R591="N/A", "N/A", R591 * IF($H591 = "Scalar", $G591, IF($H591="Carrying Value", $F591, IF($H591 = "Carrying Value with safeguard", MAX($G$75 * $F591, $G591), $E591) )) )</f>
        <v>N/A</v>
      </c>
      <c r="T591" s="366">
        <f t="shared" si="229"/>
        <v>0</v>
      </c>
      <c r="U591" s="360" t="str">
        <f>IFERROR( VLOOKUP($D591, 'AM23.Param'!$C$61:$Q$114, COLUMNS('AM23.Param'!$C$60:$L$60), FALSE), "N/A")</f>
        <v>N/A</v>
      </c>
      <c r="V591" s="344" t="str">
        <f t="shared" ref="V591:V654" si="241">IF(U591="N/A", "N/A", U591 * IF($H591 = "Scalar", $G591, IF($H591="Carrying Value", $F591, IF($H591 = "Carrying Value with safeguard", MAX($G$75 * $F591, $G591), $E591) )) )</f>
        <v>N/A</v>
      </c>
      <c r="W591" s="361" t="str">
        <f t="shared" si="230"/>
        <v>N/A</v>
      </c>
      <c r="X591" s="356" t="str">
        <f>IFERROR( VLOOKUP($D591, 'AM23.Param'!$C$61:$Q$114, COLUMNS('AM23.Param'!$C$60:$M$60), FALSE), "N/A")</f>
        <v>N/A</v>
      </c>
      <c r="Y591" s="344" t="str">
        <f t="shared" ref="Y591:Y654" si="242">IF(X591="N/A", "N/A", X591 * IF($H591 = "Scalar", $G591, IF($H591="Carrying Value", $F591, IF($H591 = "Carrying Value with safeguard", MAX($G$75 * $F591, $G591), $E591) )) )</f>
        <v>N/A</v>
      </c>
      <c r="Z591" s="366">
        <f t="shared" si="231"/>
        <v>0</v>
      </c>
      <c r="AA591" s="360" t="str">
        <f>IFERROR( VLOOKUP($D591, 'AM23.Param'!$C$61:$Q$114, COLUMNS('AM23.Param'!$C$60:$N$60), FALSE), "N/A")</f>
        <v>N/A</v>
      </c>
      <c r="AB591" s="344" t="str">
        <f t="shared" ref="AB591:AB654" si="243">IF(AA591="N/A", "N/A", AA591 * IF($H591 = "Scalar", $G591, IF($H591="Carrying Value", $F591, IF($H591 = "Carrying Value with safeguard", MAX($G$75 * $F591, $G591), $E591) )) )</f>
        <v>N/A</v>
      </c>
      <c r="AC591" s="366" t="str">
        <f t="shared" si="232"/>
        <v>N/A</v>
      </c>
      <c r="AD591" s="360" t="str">
        <f>IFERROR( VLOOKUP($D591, 'AM23.Param'!$C$61:$Q$114, COLUMNS('AM23.Param'!$C$60:$O$60), FALSE), "N/A")</f>
        <v>N/A</v>
      </c>
      <c r="AE591" s="344" t="str">
        <f t="shared" ref="AE591:AE654" si="244">IF(AD591="N/A", "N/A", AD591 * IF($H591 = "Scalar", $G591, IF($H591="Carrying Value", $F591, IF($H591 = "Carrying Value with safeguard", MAX($G$75 * $F591, $G591), $E591) )) )</f>
        <v>N/A</v>
      </c>
      <c r="AF591" s="361" t="str">
        <f t="shared" si="233"/>
        <v>N/A</v>
      </c>
      <c r="AG591" s="356" t="str">
        <f>IFERROR( VLOOKUP($D591, 'AM23.Param'!$C$61:$Q$114, COLUMNS('AM23.Param'!$C$60:$P$60), FALSE), "N/A")</f>
        <v>N/A</v>
      </c>
      <c r="AH591" s="344" t="str">
        <f t="shared" ref="AH591:AH654" si="245">IF(AG591="N/A", "N/A", AG591 * IF($H591 = "Scalar", $G591, IF($H591="Carrying Value", $F591, IF($H591 = "Carrying Value with safeguard", MAX($G$75 * $F591, $G591), $E591) )) )</f>
        <v>N/A</v>
      </c>
      <c r="AI591" s="361" t="str">
        <f t="shared" si="234"/>
        <v>N/A</v>
      </c>
    </row>
    <row r="592" spans="1:35" x14ac:dyDescent="0.2">
      <c r="A592" s="241">
        <f t="shared" si="235"/>
        <v>515</v>
      </c>
      <c r="B592" s="345">
        <f>'AM23.Entity Input'!D532</f>
        <v>0</v>
      </c>
      <c r="C592" s="343">
        <f>'AM23.Entity Input'!F532</f>
        <v>0</v>
      </c>
      <c r="D592" s="343">
        <f>'AM23.Entity Input'!G532</f>
        <v>0</v>
      </c>
      <c r="E592" s="343">
        <f>'AM23.Entity Input'!P532</f>
        <v>0</v>
      </c>
      <c r="F592" s="343">
        <f>'AM23.Entity Input'!AD532</f>
        <v>0</v>
      </c>
      <c r="G592" s="343">
        <f>'AM23.Entity Input'!AN532</f>
        <v>0</v>
      </c>
      <c r="H592" s="353" t="str">
        <f>IFERROR( VLOOKUP($D592, 'AM23.Param'!$C$61:$Q$114, COLUMNS('AM23.Param'!$C$60:$G$60), FALSE), "N/A")</f>
        <v>N/A</v>
      </c>
      <c r="I592" s="360" t="str">
        <f>IFERROR( VLOOKUP($D592, 'AM23.Param'!$C$61:$Q$114, COLUMNS('AM23.Param'!$C$60:$H$60), FALSE), "N/A")</f>
        <v>N/A</v>
      </c>
      <c r="J592" s="344" t="str">
        <f t="shared" si="236"/>
        <v>N/A</v>
      </c>
      <c r="K592" s="361" t="str">
        <f t="shared" si="237"/>
        <v>N/A</v>
      </c>
      <c r="L592" s="356" t="str">
        <f>IFERROR( VLOOKUP($D592, 'AM23.Param'!$C$61:$Q$114, COLUMNS('AM23.Param'!$C$60:$I$60), FALSE), "N/A")</f>
        <v>N/A</v>
      </c>
      <c r="M592" s="344" t="str">
        <f t="shared" si="238"/>
        <v>N/A</v>
      </c>
      <c r="N592" s="366" t="str">
        <f t="shared" si="227"/>
        <v>N/A</v>
      </c>
      <c r="O592" s="360" t="str">
        <f>IFERROR( VLOOKUP($D592, 'AM23.Param'!$C$61:$Q$114, COLUMNS('AM23.Param'!$C$60:$J$60), FALSE), "N/A")</f>
        <v>N/A</v>
      </c>
      <c r="P592" s="344" t="str">
        <f t="shared" si="239"/>
        <v>N/A</v>
      </c>
      <c r="Q592" s="361" t="str">
        <f t="shared" si="228"/>
        <v>N/A</v>
      </c>
      <c r="R592" s="356" t="str">
        <f>IFERROR( VLOOKUP($D592, 'AM23.Param'!$C$61:$Q$114, COLUMNS('AM23.Param'!$C$60:$K$60), FALSE), "N/A")</f>
        <v>N/A</v>
      </c>
      <c r="S592" s="344" t="str">
        <f t="shared" si="240"/>
        <v>N/A</v>
      </c>
      <c r="T592" s="366">
        <f t="shared" si="229"/>
        <v>0</v>
      </c>
      <c r="U592" s="360" t="str">
        <f>IFERROR( VLOOKUP($D592, 'AM23.Param'!$C$61:$Q$114, COLUMNS('AM23.Param'!$C$60:$L$60), FALSE), "N/A")</f>
        <v>N/A</v>
      </c>
      <c r="V592" s="344" t="str">
        <f t="shared" si="241"/>
        <v>N/A</v>
      </c>
      <c r="W592" s="361" t="str">
        <f t="shared" si="230"/>
        <v>N/A</v>
      </c>
      <c r="X592" s="356" t="str">
        <f>IFERROR( VLOOKUP($D592, 'AM23.Param'!$C$61:$Q$114, COLUMNS('AM23.Param'!$C$60:$M$60), FALSE), "N/A")</f>
        <v>N/A</v>
      </c>
      <c r="Y592" s="344" t="str">
        <f t="shared" si="242"/>
        <v>N/A</v>
      </c>
      <c r="Z592" s="366">
        <f t="shared" si="231"/>
        <v>0</v>
      </c>
      <c r="AA592" s="360" t="str">
        <f>IFERROR( VLOOKUP($D592, 'AM23.Param'!$C$61:$Q$114, COLUMNS('AM23.Param'!$C$60:$N$60), FALSE), "N/A")</f>
        <v>N/A</v>
      </c>
      <c r="AB592" s="344" t="str">
        <f t="shared" si="243"/>
        <v>N/A</v>
      </c>
      <c r="AC592" s="366" t="str">
        <f t="shared" si="232"/>
        <v>N/A</v>
      </c>
      <c r="AD592" s="360" t="str">
        <f>IFERROR( VLOOKUP($D592, 'AM23.Param'!$C$61:$Q$114, COLUMNS('AM23.Param'!$C$60:$O$60), FALSE), "N/A")</f>
        <v>N/A</v>
      </c>
      <c r="AE592" s="344" t="str">
        <f t="shared" si="244"/>
        <v>N/A</v>
      </c>
      <c r="AF592" s="361" t="str">
        <f t="shared" si="233"/>
        <v>N/A</v>
      </c>
      <c r="AG592" s="356" t="str">
        <f>IFERROR( VLOOKUP($D592, 'AM23.Param'!$C$61:$Q$114, COLUMNS('AM23.Param'!$C$60:$P$60), FALSE), "N/A")</f>
        <v>N/A</v>
      </c>
      <c r="AH592" s="344" t="str">
        <f t="shared" si="245"/>
        <v>N/A</v>
      </c>
      <c r="AI592" s="361" t="str">
        <f t="shared" si="234"/>
        <v>N/A</v>
      </c>
    </row>
    <row r="593" spans="1:35" x14ac:dyDescent="0.2">
      <c r="A593" s="241">
        <f t="shared" si="235"/>
        <v>516</v>
      </c>
      <c r="B593" s="345">
        <f>'AM23.Entity Input'!D533</f>
        <v>0</v>
      </c>
      <c r="C593" s="343">
        <f>'AM23.Entity Input'!F533</f>
        <v>0</v>
      </c>
      <c r="D593" s="343">
        <f>'AM23.Entity Input'!G533</f>
        <v>0</v>
      </c>
      <c r="E593" s="343">
        <f>'AM23.Entity Input'!P533</f>
        <v>0</v>
      </c>
      <c r="F593" s="343">
        <f>'AM23.Entity Input'!AD533</f>
        <v>0</v>
      </c>
      <c r="G593" s="343">
        <f>'AM23.Entity Input'!AN533</f>
        <v>0</v>
      </c>
      <c r="H593" s="353" t="str">
        <f>IFERROR( VLOOKUP($D593, 'AM23.Param'!$C$61:$Q$114, COLUMNS('AM23.Param'!$C$60:$G$60), FALSE), "N/A")</f>
        <v>N/A</v>
      </c>
      <c r="I593" s="360" t="str">
        <f>IFERROR( VLOOKUP($D593, 'AM23.Param'!$C$61:$Q$114, COLUMNS('AM23.Param'!$C$60:$H$60), FALSE), "N/A")</f>
        <v>N/A</v>
      </c>
      <c r="J593" s="344" t="str">
        <f t="shared" si="236"/>
        <v>N/A</v>
      </c>
      <c r="K593" s="361" t="str">
        <f t="shared" si="237"/>
        <v>N/A</v>
      </c>
      <c r="L593" s="356" t="str">
        <f>IFERROR( VLOOKUP($D593, 'AM23.Param'!$C$61:$Q$114, COLUMNS('AM23.Param'!$C$60:$I$60), FALSE), "N/A")</f>
        <v>N/A</v>
      </c>
      <c r="M593" s="344" t="str">
        <f t="shared" si="238"/>
        <v>N/A</v>
      </c>
      <c r="N593" s="366" t="str">
        <f t="shared" si="227"/>
        <v>N/A</v>
      </c>
      <c r="O593" s="360" t="str">
        <f>IFERROR( VLOOKUP($D593, 'AM23.Param'!$C$61:$Q$114, COLUMNS('AM23.Param'!$C$60:$J$60), FALSE), "N/A")</f>
        <v>N/A</v>
      </c>
      <c r="P593" s="344" t="str">
        <f t="shared" si="239"/>
        <v>N/A</v>
      </c>
      <c r="Q593" s="361" t="str">
        <f t="shared" si="228"/>
        <v>N/A</v>
      </c>
      <c r="R593" s="356" t="str">
        <f>IFERROR( VLOOKUP($D593, 'AM23.Param'!$C$61:$Q$114, COLUMNS('AM23.Param'!$C$60:$K$60), FALSE), "N/A")</f>
        <v>N/A</v>
      </c>
      <c r="S593" s="344" t="str">
        <f t="shared" si="240"/>
        <v>N/A</v>
      </c>
      <c r="T593" s="366">
        <f t="shared" si="229"/>
        <v>0</v>
      </c>
      <c r="U593" s="360" t="str">
        <f>IFERROR( VLOOKUP($D593, 'AM23.Param'!$C$61:$Q$114, COLUMNS('AM23.Param'!$C$60:$L$60), FALSE), "N/A")</f>
        <v>N/A</v>
      </c>
      <c r="V593" s="344" t="str">
        <f t="shared" si="241"/>
        <v>N/A</v>
      </c>
      <c r="W593" s="361" t="str">
        <f t="shared" si="230"/>
        <v>N/A</v>
      </c>
      <c r="X593" s="356" t="str">
        <f>IFERROR( VLOOKUP($D593, 'AM23.Param'!$C$61:$Q$114, COLUMNS('AM23.Param'!$C$60:$M$60), FALSE), "N/A")</f>
        <v>N/A</v>
      </c>
      <c r="Y593" s="344" t="str">
        <f t="shared" si="242"/>
        <v>N/A</v>
      </c>
      <c r="Z593" s="366">
        <f t="shared" si="231"/>
        <v>0</v>
      </c>
      <c r="AA593" s="360" t="str">
        <f>IFERROR( VLOOKUP($D593, 'AM23.Param'!$C$61:$Q$114, COLUMNS('AM23.Param'!$C$60:$N$60), FALSE), "N/A")</f>
        <v>N/A</v>
      </c>
      <c r="AB593" s="344" t="str">
        <f t="shared" si="243"/>
        <v>N/A</v>
      </c>
      <c r="AC593" s="366" t="str">
        <f t="shared" si="232"/>
        <v>N/A</v>
      </c>
      <c r="AD593" s="360" t="str">
        <f>IFERROR( VLOOKUP($D593, 'AM23.Param'!$C$61:$Q$114, COLUMNS('AM23.Param'!$C$60:$O$60), FALSE), "N/A")</f>
        <v>N/A</v>
      </c>
      <c r="AE593" s="344" t="str">
        <f t="shared" si="244"/>
        <v>N/A</v>
      </c>
      <c r="AF593" s="361" t="str">
        <f t="shared" si="233"/>
        <v>N/A</v>
      </c>
      <c r="AG593" s="356" t="str">
        <f>IFERROR( VLOOKUP($D593, 'AM23.Param'!$C$61:$Q$114, COLUMNS('AM23.Param'!$C$60:$P$60), FALSE), "N/A")</f>
        <v>N/A</v>
      </c>
      <c r="AH593" s="344" t="str">
        <f t="shared" si="245"/>
        <v>N/A</v>
      </c>
      <c r="AI593" s="361" t="str">
        <f t="shared" si="234"/>
        <v>N/A</v>
      </c>
    </row>
    <row r="594" spans="1:35" x14ac:dyDescent="0.2">
      <c r="A594" s="241">
        <f t="shared" si="235"/>
        <v>517</v>
      </c>
      <c r="B594" s="345">
        <f>'AM23.Entity Input'!D534</f>
        <v>0</v>
      </c>
      <c r="C594" s="343">
        <f>'AM23.Entity Input'!F534</f>
        <v>0</v>
      </c>
      <c r="D594" s="343">
        <f>'AM23.Entity Input'!G534</f>
        <v>0</v>
      </c>
      <c r="E594" s="343">
        <f>'AM23.Entity Input'!P534</f>
        <v>0</v>
      </c>
      <c r="F594" s="343">
        <f>'AM23.Entity Input'!AD534</f>
        <v>0</v>
      </c>
      <c r="G594" s="343">
        <f>'AM23.Entity Input'!AN534</f>
        <v>0</v>
      </c>
      <c r="H594" s="353" t="str">
        <f>IFERROR( VLOOKUP($D594, 'AM23.Param'!$C$61:$Q$114, COLUMNS('AM23.Param'!$C$60:$G$60), FALSE), "N/A")</f>
        <v>N/A</v>
      </c>
      <c r="I594" s="360" t="str">
        <f>IFERROR( VLOOKUP($D594, 'AM23.Param'!$C$61:$Q$114, COLUMNS('AM23.Param'!$C$60:$H$60), FALSE), "N/A")</f>
        <v>N/A</v>
      </c>
      <c r="J594" s="344" t="str">
        <f t="shared" si="236"/>
        <v>N/A</v>
      </c>
      <c r="K594" s="361" t="str">
        <f t="shared" si="237"/>
        <v>N/A</v>
      </c>
      <c r="L594" s="356" t="str">
        <f>IFERROR( VLOOKUP($D594, 'AM23.Param'!$C$61:$Q$114, COLUMNS('AM23.Param'!$C$60:$I$60), FALSE), "N/A")</f>
        <v>N/A</v>
      </c>
      <c r="M594" s="344" t="str">
        <f t="shared" si="238"/>
        <v>N/A</v>
      </c>
      <c r="N594" s="366" t="str">
        <f t="shared" si="227"/>
        <v>N/A</v>
      </c>
      <c r="O594" s="360" t="str">
        <f>IFERROR( VLOOKUP($D594, 'AM23.Param'!$C$61:$Q$114, COLUMNS('AM23.Param'!$C$60:$J$60), FALSE), "N/A")</f>
        <v>N/A</v>
      </c>
      <c r="P594" s="344" t="str">
        <f t="shared" si="239"/>
        <v>N/A</v>
      </c>
      <c r="Q594" s="361" t="str">
        <f t="shared" si="228"/>
        <v>N/A</v>
      </c>
      <c r="R594" s="356" t="str">
        <f>IFERROR( VLOOKUP($D594, 'AM23.Param'!$C$61:$Q$114, COLUMNS('AM23.Param'!$C$60:$K$60), FALSE), "N/A")</f>
        <v>N/A</v>
      </c>
      <c r="S594" s="344" t="str">
        <f t="shared" si="240"/>
        <v>N/A</v>
      </c>
      <c r="T594" s="366">
        <f t="shared" si="229"/>
        <v>0</v>
      </c>
      <c r="U594" s="360" t="str">
        <f>IFERROR( VLOOKUP($D594, 'AM23.Param'!$C$61:$Q$114, COLUMNS('AM23.Param'!$C$60:$L$60), FALSE), "N/A")</f>
        <v>N/A</v>
      </c>
      <c r="V594" s="344" t="str">
        <f t="shared" si="241"/>
        <v>N/A</v>
      </c>
      <c r="W594" s="361" t="str">
        <f t="shared" si="230"/>
        <v>N/A</v>
      </c>
      <c r="X594" s="356" t="str">
        <f>IFERROR( VLOOKUP($D594, 'AM23.Param'!$C$61:$Q$114, COLUMNS('AM23.Param'!$C$60:$M$60), FALSE), "N/A")</f>
        <v>N/A</v>
      </c>
      <c r="Y594" s="344" t="str">
        <f t="shared" si="242"/>
        <v>N/A</v>
      </c>
      <c r="Z594" s="366">
        <f t="shared" si="231"/>
        <v>0</v>
      </c>
      <c r="AA594" s="360" t="str">
        <f>IFERROR( VLOOKUP($D594, 'AM23.Param'!$C$61:$Q$114, COLUMNS('AM23.Param'!$C$60:$N$60), FALSE), "N/A")</f>
        <v>N/A</v>
      </c>
      <c r="AB594" s="344" t="str">
        <f t="shared" si="243"/>
        <v>N/A</v>
      </c>
      <c r="AC594" s="366" t="str">
        <f t="shared" si="232"/>
        <v>N/A</v>
      </c>
      <c r="AD594" s="360" t="str">
        <f>IFERROR( VLOOKUP($D594, 'AM23.Param'!$C$61:$Q$114, COLUMNS('AM23.Param'!$C$60:$O$60), FALSE), "N/A")</f>
        <v>N/A</v>
      </c>
      <c r="AE594" s="344" t="str">
        <f t="shared" si="244"/>
        <v>N/A</v>
      </c>
      <c r="AF594" s="361" t="str">
        <f t="shared" si="233"/>
        <v>N/A</v>
      </c>
      <c r="AG594" s="356" t="str">
        <f>IFERROR( VLOOKUP($D594, 'AM23.Param'!$C$61:$Q$114, COLUMNS('AM23.Param'!$C$60:$P$60), FALSE), "N/A")</f>
        <v>N/A</v>
      </c>
      <c r="AH594" s="344" t="str">
        <f t="shared" si="245"/>
        <v>N/A</v>
      </c>
      <c r="AI594" s="361" t="str">
        <f t="shared" si="234"/>
        <v>N/A</v>
      </c>
    </row>
    <row r="595" spans="1:35" x14ac:dyDescent="0.2">
      <c r="A595" s="241">
        <f t="shared" si="235"/>
        <v>518</v>
      </c>
      <c r="B595" s="345">
        <f>'AM23.Entity Input'!D535</f>
        <v>0</v>
      </c>
      <c r="C595" s="343">
        <f>'AM23.Entity Input'!F535</f>
        <v>0</v>
      </c>
      <c r="D595" s="343">
        <f>'AM23.Entity Input'!G535</f>
        <v>0</v>
      </c>
      <c r="E595" s="343">
        <f>'AM23.Entity Input'!P535</f>
        <v>0</v>
      </c>
      <c r="F595" s="343">
        <f>'AM23.Entity Input'!AD535</f>
        <v>0</v>
      </c>
      <c r="G595" s="343">
        <f>'AM23.Entity Input'!AN535</f>
        <v>0</v>
      </c>
      <c r="H595" s="353" t="str">
        <f>IFERROR( VLOOKUP($D595, 'AM23.Param'!$C$61:$Q$114, COLUMNS('AM23.Param'!$C$60:$G$60), FALSE), "N/A")</f>
        <v>N/A</v>
      </c>
      <c r="I595" s="360" t="str">
        <f>IFERROR( VLOOKUP($D595, 'AM23.Param'!$C$61:$Q$114, COLUMNS('AM23.Param'!$C$60:$H$60), FALSE), "N/A")</f>
        <v>N/A</v>
      </c>
      <c r="J595" s="344" t="str">
        <f t="shared" si="236"/>
        <v>N/A</v>
      </c>
      <c r="K595" s="361" t="str">
        <f t="shared" si="237"/>
        <v>N/A</v>
      </c>
      <c r="L595" s="356" t="str">
        <f>IFERROR( VLOOKUP($D595, 'AM23.Param'!$C$61:$Q$114, COLUMNS('AM23.Param'!$C$60:$I$60), FALSE), "N/A")</f>
        <v>N/A</v>
      </c>
      <c r="M595" s="344" t="str">
        <f t="shared" si="238"/>
        <v>N/A</v>
      </c>
      <c r="N595" s="366" t="str">
        <f t="shared" si="227"/>
        <v>N/A</v>
      </c>
      <c r="O595" s="360" t="str">
        <f>IFERROR( VLOOKUP($D595, 'AM23.Param'!$C$61:$Q$114, COLUMNS('AM23.Param'!$C$60:$J$60), FALSE), "N/A")</f>
        <v>N/A</v>
      </c>
      <c r="P595" s="344" t="str">
        <f t="shared" si="239"/>
        <v>N/A</v>
      </c>
      <c r="Q595" s="361" t="str">
        <f t="shared" si="228"/>
        <v>N/A</v>
      </c>
      <c r="R595" s="356" t="str">
        <f>IFERROR( VLOOKUP($D595, 'AM23.Param'!$C$61:$Q$114, COLUMNS('AM23.Param'!$C$60:$K$60), FALSE), "N/A")</f>
        <v>N/A</v>
      </c>
      <c r="S595" s="344" t="str">
        <f t="shared" si="240"/>
        <v>N/A</v>
      </c>
      <c r="T595" s="366">
        <f t="shared" si="229"/>
        <v>0</v>
      </c>
      <c r="U595" s="360" t="str">
        <f>IFERROR( VLOOKUP($D595, 'AM23.Param'!$C$61:$Q$114, COLUMNS('AM23.Param'!$C$60:$L$60), FALSE), "N/A")</f>
        <v>N/A</v>
      </c>
      <c r="V595" s="344" t="str">
        <f t="shared" si="241"/>
        <v>N/A</v>
      </c>
      <c r="W595" s="361" t="str">
        <f t="shared" si="230"/>
        <v>N/A</v>
      </c>
      <c r="X595" s="356" t="str">
        <f>IFERROR( VLOOKUP($D595, 'AM23.Param'!$C$61:$Q$114, COLUMNS('AM23.Param'!$C$60:$M$60), FALSE), "N/A")</f>
        <v>N/A</v>
      </c>
      <c r="Y595" s="344" t="str">
        <f t="shared" si="242"/>
        <v>N/A</v>
      </c>
      <c r="Z595" s="366">
        <f t="shared" si="231"/>
        <v>0</v>
      </c>
      <c r="AA595" s="360" t="str">
        <f>IFERROR( VLOOKUP($D595, 'AM23.Param'!$C$61:$Q$114, COLUMNS('AM23.Param'!$C$60:$N$60), FALSE), "N/A")</f>
        <v>N/A</v>
      </c>
      <c r="AB595" s="344" t="str">
        <f t="shared" si="243"/>
        <v>N/A</v>
      </c>
      <c r="AC595" s="366" t="str">
        <f t="shared" si="232"/>
        <v>N/A</v>
      </c>
      <c r="AD595" s="360" t="str">
        <f>IFERROR( VLOOKUP($D595, 'AM23.Param'!$C$61:$Q$114, COLUMNS('AM23.Param'!$C$60:$O$60), FALSE), "N/A")</f>
        <v>N/A</v>
      </c>
      <c r="AE595" s="344" t="str">
        <f t="shared" si="244"/>
        <v>N/A</v>
      </c>
      <c r="AF595" s="361" t="str">
        <f t="shared" si="233"/>
        <v>N/A</v>
      </c>
      <c r="AG595" s="356" t="str">
        <f>IFERROR( VLOOKUP($D595, 'AM23.Param'!$C$61:$Q$114, COLUMNS('AM23.Param'!$C$60:$P$60), FALSE), "N/A")</f>
        <v>N/A</v>
      </c>
      <c r="AH595" s="344" t="str">
        <f t="shared" si="245"/>
        <v>N/A</v>
      </c>
      <c r="AI595" s="361" t="str">
        <f t="shared" si="234"/>
        <v>N/A</v>
      </c>
    </row>
    <row r="596" spans="1:35" x14ac:dyDescent="0.2">
      <c r="A596" s="241">
        <f t="shared" si="235"/>
        <v>519</v>
      </c>
      <c r="B596" s="345">
        <f>'AM23.Entity Input'!D536</f>
        <v>0</v>
      </c>
      <c r="C596" s="343">
        <f>'AM23.Entity Input'!F536</f>
        <v>0</v>
      </c>
      <c r="D596" s="343">
        <f>'AM23.Entity Input'!G536</f>
        <v>0</v>
      </c>
      <c r="E596" s="343">
        <f>'AM23.Entity Input'!P536</f>
        <v>0</v>
      </c>
      <c r="F596" s="343">
        <f>'AM23.Entity Input'!AD536</f>
        <v>0</v>
      </c>
      <c r="G596" s="343">
        <f>'AM23.Entity Input'!AN536</f>
        <v>0</v>
      </c>
      <c r="H596" s="353" t="str">
        <f>IFERROR( VLOOKUP($D596, 'AM23.Param'!$C$61:$Q$114, COLUMNS('AM23.Param'!$C$60:$G$60), FALSE), "N/A")</f>
        <v>N/A</v>
      </c>
      <c r="I596" s="360" t="str">
        <f>IFERROR( VLOOKUP($D596, 'AM23.Param'!$C$61:$Q$114, COLUMNS('AM23.Param'!$C$60:$H$60), FALSE), "N/A")</f>
        <v>N/A</v>
      </c>
      <c r="J596" s="344" t="str">
        <f t="shared" si="236"/>
        <v>N/A</v>
      </c>
      <c r="K596" s="361" t="str">
        <f t="shared" si="237"/>
        <v>N/A</v>
      </c>
      <c r="L596" s="356" t="str">
        <f>IFERROR( VLOOKUP($D596, 'AM23.Param'!$C$61:$Q$114, COLUMNS('AM23.Param'!$C$60:$I$60), FALSE), "N/A")</f>
        <v>N/A</v>
      </c>
      <c r="M596" s="344" t="str">
        <f t="shared" si="238"/>
        <v>N/A</v>
      </c>
      <c r="N596" s="366" t="str">
        <f t="shared" si="227"/>
        <v>N/A</v>
      </c>
      <c r="O596" s="360" t="str">
        <f>IFERROR( VLOOKUP($D596, 'AM23.Param'!$C$61:$Q$114, COLUMNS('AM23.Param'!$C$60:$J$60), FALSE), "N/A")</f>
        <v>N/A</v>
      </c>
      <c r="P596" s="344" t="str">
        <f t="shared" si="239"/>
        <v>N/A</v>
      </c>
      <c r="Q596" s="361" t="str">
        <f t="shared" si="228"/>
        <v>N/A</v>
      </c>
      <c r="R596" s="356" t="str">
        <f>IFERROR( VLOOKUP($D596, 'AM23.Param'!$C$61:$Q$114, COLUMNS('AM23.Param'!$C$60:$K$60), FALSE), "N/A")</f>
        <v>N/A</v>
      </c>
      <c r="S596" s="344" t="str">
        <f t="shared" si="240"/>
        <v>N/A</v>
      </c>
      <c r="T596" s="366">
        <f t="shared" si="229"/>
        <v>0</v>
      </c>
      <c r="U596" s="360" t="str">
        <f>IFERROR( VLOOKUP($D596, 'AM23.Param'!$C$61:$Q$114, COLUMNS('AM23.Param'!$C$60:$L$60), FALSE), "N/A")</f>
        <v>N/A</v>
      </c>
      <c r="V596" s="344" t="str">
        <f t="shared" si="241"/>
        <v>N/A</v>
      </c>
      <c r="W596" s="361" t="str">
        <f t="shared" si="230"/>
        <v>N/A</v>
      </c>
      <c r="X596" s="356" t="str">
        <f>IFERROR( VLOOKUP($D596, 'AM23.Param'!$C$61:$Q$114, COLUMNS('AM23.Param'!$C$60:$M$60), FALSE), "N/A")</f>
        <v>N/A</v>
      </c>
      <c r="Y596" s="344" t="str">
        <f t="shared" si="242"/>
        <v>N/A</v>
      </c>
      <c r="Z596" s="366">
        <f t="shared" si="231"/>
        <v>0</v>
      </c>
      <c r="AA596" s="360" t="str">
        <f>IFERROR( VLOOKUP($D596, 'AM23.Param'!$C$61:$Q$114, COLUMNS('AM23.Param'!$C$60:$N$60), FALSE), "N/A")</f>
        <v>N/A</v>
      </c>
      <c r="AB596" s="344" t="str">
        <f t="shared" si="243"/>
        <v>N/A</v>
      </c>
      <c r="AC596" s="366" t="str">
        <f t="shared" si="232"/>
        <v>N/A</v>
      </c>
      <c r="AD596" s="360" t="str">
        <f>IFERROR( VLOOKUP($D596, 'AM23.Param'!$C$61:$Q$114, COLUMNS('AM23.Param'!$C$60:$O$60), FALSE), "N/A")</f>
        <v>N/A</v>
      </c>
      <c r="AE596" s="344" t="str">
        <f t="shared" si="244"/>
        <v>N/A</v>
      </c>
      <c r="AF596" s="361" t="str">
        <f t="shared" si="233"/>
        <v>N/A</v>
      </c>
      <c r="AG596" s="356" t="str">
        <f>IFERROR( VLOOKUP($D596, 'AM23.Param'!$C$61:$Q$114, COLUMNS('AM23.Param'!$C$60:$P$60), FALSE), "N/A")</f>
        <v>N/A</v>
      </c>
      <c r="AH596" s="344" t="str">
        <f t="shared" si="245"/>
        <v>N/A</v>
      </c>
      <c r="AI596" s="361" t="str">
        <f t="shared" si="234"/>
        <v>N/A</v>
      </c>
    </row>
    <row r="597" spans="1:35" x14ac:dyDescent="0.2">
      <c r="A597" s="241">
        <f t="shared" si="235"/>
        <v>520</v>
      </c>
      <c r="B597" s="345">
        <f>'AM23.Entity Input'!D537</f>
        <v>0</v>
      </c>
      <c r="C597" s="343">
        <f>'AM23.Entity Input'!F537</f>
        <v>0</v>
      </c>
      <c r="D597" s="343">
        <f>'AM23.Entity Input'!G537</f>
        <v>0</v>
      </c>
      <c r="E597" s="343">
        <f>'AM23.Entity Input'!P537</f>
        <v>0</v>
      </c>
      <c r="F597" s="343">
        <f>'AM23.Entity Input'!AD537</f>
        <v>0</v>
      </c>
      <c r="G597" s="343">
        <f>'AM23.Entity Input'!AN537</f>
        <v>0</v>
      </c>
      <c r="H597" s="353" t="str">
        <f>IFERROR( VLOOKUP($D597, 'AM23.Param'!$C$61:$Q$114, COLUMNS('AM23.Param'!$C$60:$G$60), FALSE), "N/A")</f>
        <v>N/A</v>
      </c>
      <c r="I597" s="360" t="str">
        <f>IFERROR( VLOOKUP($D597, 'AM23.Param'!$C$61:$Q$114, COLUMNS('AM23.Param'!$C$60:$H$60), FALSE), "N/A")</f>
        <v>N/A</v>
      </c>
      <c r="J597" s="344" t="str">
        <f t="shared" si="236"/>
        <v>N/A</v>
      </c>
      <c r="K597" s="361" t="str">
        <f t="shared" si="237"/>
        <v>N/A</v>
      </c>
      <c r="L597" s="356" t="str">
        <f>IFERROR( VLOOKUP($D597, 'AM23.Param'!$C$61:$Q$114, COLUMNS('AM23.Param'!$C$60:$I$60), FALSE), "N/A")</f>
        <v>N/A</v>
      </c>
      <c r="M597" s="344" t="str">
        <f t="shared" si="238"/>
        <v>N/A</v>
      </c>
      <c r="N597" s="366" t="str">
        <f t="shared" si="227"/>
        <v>N/A</v>
      </c>
      <c r="O597" s="360" t="str">
        <f>IFERROR( VLOOKUP($D597, 'AM23.Param'!$C$61:$Q$114, COLUMNS('AM23.Param'!$C$60:$J$60), FALSE), "N/A")</f>
        <v>N/A</v>
      </c>
      <c r="P597" s="344" t="str">
        <f t="shared" si="239"/>
        <v>N/A</v>
      </c>
      <c r="Q597" s="361" t="str">
        <f t="shared" si="228"/>
        <v>N/A</v>
      </c>
      <c r="R597" s="356" t="str">
        <f>IFERROR( VLOOKUP($D597, 'AM23.Param'!$C$61:$Q$114, COLUMNS('AM23.Param'!$C$60:$K$60), FALSE), "N/A")</f>
        <v>N/A</v>
      </c>
      <c r="S597" s="344" t="str">
        <f t="shared" si="240"/>
        <v>N/A</v>
      </c>
      <c r="T597" s="366">
        <f t="shared" si="229"/>
        <v>0</v>
      </c>
      <c r="U597" s="360" t="str">
        <f>IFERROR( VLOOKUP($D597, 'AM23.Param'!$C$61:$Q$114, COLUMNS('AM23.Param'!$C$60:$L$60), FALSE), "N/A")</f>
        <v>N/A</v>
      </c>
      <c r="V597" s="344" t="str">
        <f t="shared" si="241"/>
        <v>N/A</v>
      </c>
      <c r="W597" s="361" t="str">
        <f t="shared" si="230"/>
        <v>N/A</v>
      </c>
      <c r="X597" s="356" t="str">
        <f>IFERROR( VLOOKUP($D597, 'AM23.Param'!$C$61:$Q$114, COLUMNS('AM23.Param'!$C$60:$M$60), FALSE), "N/A")</f>
        <v>N/A</v>
      </c>
      <c r="Y597" s="344" t="str">
        <f t="shared" si="242"/>
        <v>N/A</v>
      </c>
      <c r="Z597" s="366">
        <f t="shared" si="231"/>
        <v>0</v>
      </c>
      <c r="AA597" s="360" t="str">
        <f>IFERROR( VLOOKUP($D597, 'AM23.Param'!$C$61:$Q$114, COLUMNS('AM23.Param'!$C$60:$N$60), FALSE), "N/A")</f>
        <v>N/A</v>
      </c>
      <c r="AB597" s="344" t="str">
        <f t="shared" si="243"/>
        <v>N/A</v>
      </c>
      <c r="AC597" s="366" t="str">
        <f t="shared" si="232"/>
        <v>N/A</v>
      </c>
      <c r="AD597" s="360" t="str">
        <f>IFERROR( VLOOKUP($D597, 'AM23.Param'!$C$61:$Q$114, COLUMNS('AM23.Param'!$C$60:$O$60), FALSE), "N/A")</f>
        <v>N/A</v>
      </c>
      <c r="AE597" s="344" t="str">
        <f t="shared" si="244"/>
        <v>N/A</v>
      </c>
      <c r="AF597" s="361" t="str">
        <f t="shared" si="233"/>
        <v>N/A</v>
      </c>
      <c r="AG597" s="356" t="str">
        <f>IFERROR( VLOOKUP($D597, 'AM23.Param'!$C$61:$Q$114, COLUMNS('AM23.Param'!$C$60:$P$60), FALSE), "N/A")</f>
        <v>N/A</v>
      </c>
      <c r="AH597" s="344" t="str">
        <f t="shared" si="245"/>
        <v>N/A</v>
      </c>
      <c r="AI597" s="361" t="str">
        <f t="shared" si="234"/>
        <v>N/A</v>
      </c>
    </row>
    <row r="598" spans="1:35" x14ac:dyDescent="0.2">
      <c r="A598" s="241">
        <f t="shared" si="235"/>
        <v>521</v>
      </c>
      <c r="B598" s="345">
        <f>'AM23.Entity Input'!D538</f>
        <v>0</v>
      </c>
      <c r="C598" s="343">
        <f>'AM23.Entity Input'!F538</f>
        <v>0</v>
      </c>
      <c r="D598" s="343">
        <f>'AM23.Entity Input'!G538</f>
        <v>0</v>
      </c>
      <c r="E598" s="343">
        <f>'AM23.Entity Input'!P538</f>
        <v>0</v>
      </c>
      <c r="F598" s="343">
        <f>'AM23.Entity Input'!AD538</f>
        <v>0</v>
      </c>
      <c r="G598" s="343">
        <f>'AM23.Entity Input'!AN538</f>
        <v>0</v>
      </c>
      <c r="H598" s="353" t="str">
        <f>IFERROR( VLOOKUP($D598, 'AM23.Param'!$C$61:$Q$114, COLUMNS('AM23.Param'!$C$60:$G$60), FALSE), "N/A")</f>
        <v>N/A</v>
      </c>
      <c r="I598" s="360" t="str">
        <f>IFERROR( VLOOKUP($D598, 'AM23.Param'!$C$61:$Q$114, COLUMNS('AM23.Param'!$C$60:$H$60), FALSE), "N/A")</f>
        <v>N/A</v>
      </c>
      <c r="J598" s="344" t="str">
        <f t="shared" si="236"/>
        <v>N/A</v>
      </c>
      <c r="K598" s="361" t="str">
        <f t="shared" si="237"/>
        <v>N/A</v>
      </c>
      <c r="L598" s="356" t="str">
        <f>IFERROR( VLOOKUP($D598, 'AM23.Param'!$C$61:$Q$114, COLUMNS('AM23.Param'!$C$60:$I$60), FALSE), "N/A")</f>
        <v>N/A</v>
      </c>
      <c r="M598" s="344" t="str">
        <f t="shared" si="238"/>
        <v>N/A</v>
      </c>
      <c r="N598" s="366" t="str">
        <f t="shared" si="227"/>
        <v>N/A</v>
      </c>
      <c r="O598" s="360" t="str">
        <f>IFERROR( VLOOKUP($D598, 'AM23.Param'!$C$61:$Q$114, COLUMNS('AM23.Param'!$C$60:$J$60), FALSE), "N/A")</f>
        <v>N/A</v>
      </c>
      <c r="P598" s="344" t="str">
        <f t="shared" si="239"/>
        <v>N/A</v>
      </c>
      <c r="Q598" s="361" t="str">
        <f t="shared" si="228"/>
        <v>N/A</v>
      </c>
      <c r="R598" s="356" t="str">
        <f>IFERROR( VLOOKUP($D598, 'AM23.Param'!$C$61:$Q$114, COLUMNS('AM23.Param'!$C$60:$K$60), FALSE), "N/A")</f>
        <v>N/A</v>
      </c>
      <c r="S598" s="344" t="str">
        <f t="shared" si="240"/>
        <v>N/A</v>
      </c>
      <c r="T598" s="366">
        <f t="shared" si="229"/>
        <v>0</v>
      </c>
      <c r="U598" s="360" t="str">
        <f>IFERROR( VLOOKUP($D598, 'AM23.Param'!$C$61:$Q$114, COLUMNS('AM23.Param'!$C$60:$L$60), FALSE), "N/A")</f>
        <v>N/A</v>
      </c>
      <c r="V598" s="344" t="str">
        <f t="shared" si="241"/>
        <v>N/A</v>
      </c>
      <c r="W598" s="361" t="str">
        <f t="shared" si="230"/>
        <v>N/A</v>
      </c>
      <c r="X598" s="356" t="str">
        <f>IFERROR( VLOOKUP($D598, 'AM23.Param'!$C$61:$Q$114, COLUMNS('AM23.Param'!$C$60:$M$60), FALSE), "N/A")</f>
        <v>N/A</v>
      </c>
      <c r="Y598" s="344" t="str">
        <f t="shared" si="242"/>
        <v>N/A</v>
      </c>
      <c r="Z598" s="366">
        <f t="shared" si="231"/>
        <v>0</v>
      </c>
      <c r="AA598" s="360" t="str">
        <f>IFERROR( VLOOKUP($D598, 'AM23.Param'!$C$61:$Q$114, COLUMNS('AM23.Param'!$C$60:$N$60), FALSE), "N/A")</f>
        <v>N/A</v>
      </c>
      <c r="AB598" s="344" t="str">
        <f t="shared" si="243"/>
        <v>N/A</v>
      </c>
      <c r="AC598" s="366" t="str">
        <f t="shared" si="232"/>
        <v>N/A</v>
      </c>
      <c r="AD598" s="360" t="str">
        <f>IFERROR( VLOOKUP($D598, 'AM23.Param'!$C$61:$Q$114, COLUMNS('AM23.Param'!$C$60:$O$60), FALSE), "N/A")</f>
        <v>N/A</v>
      </c>
      <c r="AE598" s="344" t="str">
        <f t="shared" si="244"/>
        <v>N/A</v>
      </c>
      <c r="AF598" s="361" t="str">
        <f t="shared" si="233"/>
        <v>N/A</v>
      </c>
      <c r="AG598" s="356" t="str">
        <f>IFERROR( VLOOKUP($D598, 'AM23.Param'!$C$61:$Q$114, COLUMNS('AM23.Param'!$C$60:$P$60), FALSE), "N/A")</f>
        <v>N/A</v>
      </c>
      <c r="AH598" s="344" t="str">
        <f t="shared" si="245"/>
        <v>N/A</v>
      </c>
      <c r="AI598" s="361" t="str">
        <f t="shared" si="234"/>
        <v>N/A</v>
      </c>
    </row>
    <row r="599" spans="1:35" x14ac:dyDescent="0.2">
      <c r="A599" s="241">
        <f t="shared" si="235"/>
        <v>522</v>
      </c>
      <c r="B599" s="345">
        <f>'AM23.Entity Input'!D539</f>
        <v>0</v>
      </c>
      <c r="C599" s="343">
        <f>'AM23.Entity Input'!F539</f>
        <v>0</v>
      </c>
      <c r="D599" s="343">
        <f>'AM23.Entity Input'!G539</f>
        <v>0</v>
      </c>
      <c r="E599" s="343">
        <f>'AM23.Entity Input'!P539</f>
        <v>0</v>
      </c>
      <c r="F599" s="343">
        <f>'AM23.Entity Input'!AD539</f>
        <v>0</v>
      </c>
      <c r="G599" s="343">
        <f>'AM23.Entity Input'!AN539</f>
        <v>0</v>
      </c>
      <c r="H599" s="353" t="str">
        <f>IFERROR( VLOOKUP($D599, 'AM23.Param'!$C$61:$Q$114, COLUMNS('AM23.Param'!$C$60:$G$60), FALSE), "N/A")</f>
        <v>N/A</v>
      </c>
      <c r="I599" s="360" t="str">
        <f>IFERROR( VLOOKUP($D599, 'AM23.Param'!$C$61:$Q$114, COLUMNS('AM23.Param'!$C$60:$H$60), FALSE), "N/A")</f>
        <v>N/A</v>
      </c>
      <c r="J599" s="344" t="str">
        <f t="shared" si="236"/>
        <v>N/A</v>
      </c>
      <c r="K599" s="361" t="str">
        <f t="shared" si="237"/>
        <v>N/A</v>
      </c>
      <c r="L599" s="356" t="str">
        <f>IFERROR( VLOOKUP($D599, 'AM23.Param'!$C$61:$Q$114, COLUMNS('AM23.Param'!$C$60:$I$60), FALSE), "N/A")</f>
        <v>N/A</v>
      </c>
      <c r="M599" s="344" t="str">
        <f t="shared" si="238"/>
        <v>N/A</v>
      </c>
      <c r="N599" s="366" t="str">
        <f t="shared" si="227"/>
        <v>N/A</v>
      </c>
      <c r="O599" s="360" t="str">
        <f>IFERROR( VLOOKUP($D599, 'AM23.Param'!$C$61:$Q$114, COLUMNS('AM23.Param'!$C$60:$J$60), FALSE), "N/A")</f>
        <v>N/A</v>
      </c>
      <c r="P599" s="344" t="str">
        <f t="shared" si="239"/>
        <v>N/A</v>
      </c>
      <c r="Q599" s="361" t="str">
        <f t="shared" si="228"/>
        <v>N/A</v>
      </c>
      <c r="R599" s="356" t="str">
        <f>IFERROR( VLOOKUP($D599, 'AM23.Param'!$C$61:$Q$114, COLUMNS('AM23.Param'!$C$60:$K$60), FALSE), "N/A")</f>
        <v>N/A</v>
      </c>
      <c r="S599" s="344" t="str">
        <f t="shared" si="240"/>
        <v>N/A</v>
      </c>
      <c r="T599" s="366">
        <f t="shared" si="229"/>
        <v>0</v>
      </c>
      <c r="U599" s="360" t="str">
        <f>IFERROR( VLOOKUP($D599, 'AM23.Param'!$C$61:$Q$114, COLUMNS('AM23.Param'!$C$60:$L$60), FALSE), "N/A")</f>
        <v>N/A</v>
      </c>
      <c r="V599" s="344" t="str">
        <f t="shared" si="241"/>
        <v>N/A</v>
      </c>
      <c r="W599" s="361" t="str">
        <f t="shared" si="230"/>
        <v>N/A</v>
      </c>
      <c r="X599" s="356" t="str">
        <f>IFERROR( VLOOKUP($D599, 'AM23.Param'!$C$61:$Q$114, COLUMNS('AM23.Param'!$C$60:$M$60), FALSE), "N/A")</f>
        <v>N/A</v>
      </c>
      <c r="Y599" s="344" t="str">
        <f t="shared" si="242"/>
        <v>N/A</v>
      </c>
      <c r="Z599" s="366">
        <f t="shared" si="231"/>
        <v>0</v>
      </c>
      <c r="AA599" s="360" t="str">
        <f>IFERROR( VLOOKUP($D599, 'AM23.Param'!$C$61:$Q$114, COLUMNS('AM23.Param'!$C$60:$N$60), FALSE), "N/A")</f>
        <v>N/A</v>
      </c>
      <c r="AB599" s="344" t="str">
        <f t="shared" si="243"/>
        <v>N/A</v>
      </c>
      <c r="AC599" s="366" t="str">
        <f t="shared" si="232"/>
        <v>N/A</v>
      </c>
      <c r="AD599" s="360" t="str">
        <f>IFERROR( VLOOKUP($D599, 'AM23.Param'!$C$61:$Q$114, COLUMNS('AM23.Param'!$C$60:$O$60), FALSE), "N/A")</f>
        <v>N/A</v>
      </c>
      <c r="AE599" s="344" t="str">
        <f t="shared" si="244"/>
        <v>N/A</v>
      </c>
      <c r="AF599" s="361" t="str">
        <f t="shared" si="233"/>
        <v>N/A</v>
      </c>
      <c r="AG599" s="356" t="str">
        <f>IFERROR( VLOOKUP($D599, 'AM23.Param'!$C$61:$Q$114, COLUMNS('AM23.Param'!$C$60:$P$60), FALSE), "N/A")</f>
        <v>N/A</v>
      </c>
      <c r="AH599" s="344" t="str">
        <f t="shared" si="245"/>
        <v>N/A</v>
      </c>
      <c r="AI599" s="361" t="str">
        <f t="shared" si="234"/>
        <v>N/A</v>
      </c>
    </row>
    <row r="600" spans="1:35" x14ac:dyDescent="0.2">
      <c r="A600" s="241">
        <f t="shared" si="235"/>
        <v>523</v>
      </c>
      <c r="B600" s="345">
        <f>'AM23.Entity Input'!D540</f>
        <v>0</v>
      </c>
      <c r="C600" s="343">
        <f>'AM23.Entity Input'!F540</f>
        <v>0</v>
      </c>
      <c r="D600" s="343">
        <f>'AM23.Entity Input'!G540</f>
        <v>0</v>
      </c>
      <c r="E600" s="343">
        <f>'AM23.Entity Input'!P540</f>
        <v>0</v>
      </c>
      <c r="F600" s="343">
        <f>'AM23.Entity Input'!AD540</f>
        <v>0</v>
      </c>
      <c r="G600" s="343">
        <f>'AM23.Entity Input'!AN540</f>
        <v>0</v>
      </c>
      <c r="H600" s="353" t="str">
        <f>IFERROR( VLOOKUP($D600, 'AM23.Param'!$C$61:$Q$114, COLUMNS('AM23.Param'!$C$60:$G$60), FALSE), "N/A")</f>
        <v>N/A</v>
      </c>
      <c r="I600" s="360" t="str">
        <f>IFERROR( VLOOKUP($D600, 'AM23.Param'!$C$61:$Q$114, COLUMNS('AM23.Param'!$C$60:$H$60), FALSE), "N/A")</f>
        <v>N/A</v>
      </c>
      <c r="J600" s="344" t="str">
        <f t="shared" si="236"/>
        <v>N/A</v>
      </c>
      <c r="K600" s="361" t="str">
        <f t="shared" si="237"/>
        <v>N/A</v>
      </c>
      <c r="L600" s="356" t="str">
        <f>IFERROR( VLOOKUP($D600, 'AM23.Param'!$C$61:$Q$114, COLUMNS('AM23.Param'!$C$60:$I$60), FALSE), "N/A")</f>
        <v>N/A</v>
      </c>
      <c r="M600" s="344" t="str">
        <f t="shared" si="238"/>
        <v>N/A</v>
      </c>
      <c r="N600" s="366" t="str">
        <f t="shared" si="227"/>
        <v>N/A</v>
      </c>
      <c r="O600" s="360" t="str">
        <f>IFERROR( VLOOKUP($D600, 'AM23.Param'!$C$61:$Q$114, COLUMNS('AM23.Param'!$C$60:$J$60), FALSE), "N/A")</f>
        <v>N/A</v>
      </c>
      <c r="P600" s="344" t="str">
        <f t="shared" si="239"/>
        <v>N/A</v>
      </c>
      <c r="Q600" s="361" t="str">
        <f t="shared" si="228"/>
        <v>N/A</v>
      </c>
      <c r="R600" s="356" t="str">
        <f>IFERROR( VLOOKUP($D600, 'AM23.Param'!$C$61:$Q$114, COLUMNS('AM23.Param'!$C$60:$K$60), FALSE), "N/A")</f>
        <v>N/A</v>
      </c>
      <c r="S600" s="344" t="str">
        <f t="shared" si="240"/>
        <v>N/A</v>
      </c>
      <c r="T600" s="366">
        <f t="shared" si="229"/>
        <v>0</v>
      </c>
      <c r="U600" s="360" t="str">
        <f>IFERROR( VLOOKUP($D600, 'AM23.Param'!$C$61:$Q$114, COLUMNS('AM23.Param'!$C$60:$L$60), FALSE), "N/A")</f>
        <v>N/A</v>
      </c>
      <c r="V600" s="344" t="str">
        <f t="shared" si="241"/>
        <v>N/A</v>
      </c>
      <c r="W600" s="361" t="str">
        <f t="shared" si="230"/>
        <v>N/A</v>
      </c>
      <c r="X600" s="356" t="str">
        <f>IFERROR( VLOOKUP($D600, 'AM23.Param'!$C$61:$Q$114, COLUMNS('AM23.Param'!$C$60:$M$60), FALSE), "N/A")</f>
        <v>N/A</v>
      </c>
      <c r="Y600" s="344" t="str">
        <f t="shared" si="242"/>
        <v>N/A</v>
      </c>
      <c r="Z600" s="366">
        <f t="shared" si="231"/>
        <v>0</v>
      </c>
      <c r="AA600" s="360" t="str">
        <f>IFERROR( VLOOKUP($D600, 'AM23.Param'!$C$61:$Q$114, COLUMNS('AM23.Param'!$C$60:$N$60), FALSE), "N/A")</f>
        <v>N/A</v>
      </c>
      <c r="AB600" s="344" t="str">
        <f t="shared" si="243"/>
        <v>N/A</v>
      </c>
      <c r="AC600" s="366" t="str">
        <f t="shared" si="232"/>
        <v>N/A</v>
      </c>
      <c r="AD600" s="360" t="str">
        <f>IFERROR( VLOOKUP($D600, 'AM23.Param'!$C$61:$Q$114, COLUMNS('AM23.Param'!$C$60:$O$60), FALSE), "N/A")</f>
        <v>N/A</v>
      </c>
      <c r="AE600" s="344" t="str">
        <f t="shared" si="244"/>
        <v>N/A</v>
      </c>
      <c r="AF600" s="361" t="str">
        <f t="shared" si="233"/>
        <v>N/A</v>
      </c>
      <c r="AG600" s="356" t="str">
        <f>IFERROR( VLOOKUP($D600, 'AM23.Param'!$C$61:$Q$114, COLUMNS('AM23.Param'!$C$60:$P$60), FALSE), "N/A")</f>
        <v>N/A</v>
      </c>
      <c r="AH600" s="344" t="str">
        <f t="shared" si="245"/>
        <v>N/A</v>
      </c>
      <c r="AI600" s="361" t="str">
        <f t="shared" si="234"/>
        <v>N/A</v>
      </c>
    </row>
    <row r="601" spans="1:35" x14ac:dyDescent="0.2">
      <c r="A601" s="241">
        <f t="shared" si="235"/>
        <v>524</v>
      </c>
      <c r="B601" s="345">
        <f>'AM23.Entity Input'!D541</f>
        <v>0</v>
      </c>
      <c r="C601" s="343">
        <f>'AM23.Entity Input'!F541</f>
        <v>0</v>
      </c>
      <c r="D601" s="343">
        <f>'AM23.Entity Input'!G541</f>
        <v>0</v>
      </c>
      <c r="E601" s="343">
        <f>'AM23.Entity Input'!P541</f>
        <v>0</v>
      </c>
      <c r="F601" s="343">
        <f>'AM23.Entity Input'!AD541</f>
        <v>0</v>
      </c>
      <c r="G601" s="343">
        <f>'AM23.Entity Input'!AN541</f>
        <v>0</v>
      </c>
      <c r="H601" s="353" t="str">
        <f>IFERROR( VLOOKUP($D601, 'AM23.Param'!$C$61:$Q$114, COLUMNS('AM23.Param'!$C$60:$G$60), FALSE), "N/A")</f>
        <v>N/A</v>
      </c>
      <c r="I601" s="360" t="str">
        <f>IFERROR( VLOOKUP($D601, 'AM23.Param'!$C$61:$Q$114, COLUMNS('AM23.Param'!$C$60:$H$60), FALSE), "N/A")</f>
        <v>N/A</v>
      </c>
      <c r="J601" s="344" t="str">
        <f t="shared" si="236"/>
        <v>N/A</v>
      </c>
      <c r="K601" s="361" t="str">
        <f t="shared" si="237"/>
        <v>N/A</v>
      </c>
      <c r="L601" s="356" t="str">
        <f>IFERROR( VLOOKUP($D601, 'AM23.Param'!$C$61:$Q$114, COLUMNS('AM23.Param'!$C$60:$I$60), FALSE), "N/A")</f>
        <v>N/A</v>
      </c>
      <c r="M601" s="344" t="str">
        <f t="shared" si="238"/>
        <v>N/A</v>
      </c>
      <c r="N601" s="366" t="str">
        <f t="shared" si="227"/>
        <v>N/A</v>
      </c>
      <c r="O601" s="360" t="str">
        <f>IFERROR( VLOOKUP($D601, 'AM23.Param'!$C$61:$Q$114, COLUMNS('AM23.Param'!$C$60:$J$60), FALSE), "N/A")</f>
        <v>N/A</v>
      </c>
      <c r="P601" s="344" t="str">
        <f t="shared" si="239"/>
        <v>N/A</v>
      </c>
      <c r="Q601" s="361" t="str">
        <f t="shared" si="228"/>
        <v>N/A</v>
      </c>
      <c r="R601" s="356" t="str">
        <f>IFERROR( VLOOKUP($D601, 'AM23.Param'!$C$61:$Q$114, COLUMNS('AM23.Param'!$C$60:$K$60), FALSE), "N/A")</f>
        <v>N/A</v>
      </c>
      <c r="S601" s="344" t="str">
        <f t="shared" si="240"/>
        <v>N/A</v>
      </c>
      <c r="T601" s="366">
        <f t="shared" si="229"/>
        <v>0</v>
      </c>
      <c r="U601" s="360" t="str">
        <f>IFERROR( VLOOKUP($D601, 'AM23.Param'!$C$61:$Q$114, COLUMNS('AM23.Param'!$C$60:$L$60), FALSE), "N/A")</f>
        <v>N/A</v>
      </c>
      <c r="V601" s="344" t="str">
        <f t="shared" si="241"/>
        <v>N/A</v>
      </c>
      <c r="W601" s="361" t="str">
        <f t="shared" si="230"/>
        <v>N/A</v>
      </c>
      <c r="X601" s="356" t="str">
        <f>IFERROR( VLOOKUP($D601, 'AM23.Param'!$C$61:$Q$114, COLUMNS('AM23.Param'!$C$60:$M$60), FALSE), "N/A")</f>
        <v>N/A</v>
      </c>
      <c r="Y601" s="344" t="str">
        <f t="shared" si="242"/>
        <v>N/A</v>
      </c>
      <c r="Z601" s="366">
        <f t="shared" si="231"/>
        <v>0</v>
      </c>
      <c r="AA601" s="360" t="str">
        <f>IFERROR( VLOOKUP($D601, 'AM23.Param'!$C$61:$Q$114, COLUMNS('AM23.Param'!$C$60:$N$60), FALSE), "N/A")</f>
        <v>N/A</v>
      </c>
      <c r="AB601" s="344" t="str">
        <f t="shared" si="243"/>
        <v>N/A</v>
      </c>
      <c r="AC601" s="366" t="str">
        <f t="shared" si="232"/>
        <v>N/A</v>
      </c>
      <c r="AD601" s="360" t="str">
        <f>IFERROR( VLOOKUP($D601, 'AM23.Param'!$C$61:$Q$114, COLUMNS('AM23.Param'!$C$60:$O$60), FALSE), "N/A")</f>
        <v>N/A</v>
      </c>
      <c r="AE601" s="344" t="str">
        <f t="shared" si="244"/>
        <v>N/A</v>
      </c>
      <c r="AF601" s="361" t="str">
        <f t="shared" si="233"/>
        <v>N/A</v>
      </c>
      <c r="AG601" s="356" t="str">
        <f>IFERROR( VLOOKUP($D601, 'AM23.Param'!$C$61:$Q$114, COLUMNS('AM23.Param'!$C$60:$P$60), FALSE), "N/A")</f>
        <v>N/A</v>
      </c>
      <c r="AH601" s="344" t="str">
        <f t="shared" si="245"/>
        <v>N/A</v>
      </c>
      <c r="AI601" s="361" t="str">
        <f t="shared" si="234"/>
        <v>N/A</v>
      </c>
    </row>
    <row r="602" spans="1:35" x14ac:dyDescent="0.2">
      <c r="A602" s="241">
        <f t="shared" si="235"/>
        <v>525</v>
      </c>
      <c r="B602" s="345">
        <f>'AM23.Entity Input'!D542</f>
        <v>0</v>
      </c>
      <c r="C602" s="343">
        <f>'AM23.Entity Input'!F542</f>
        <v>0</v>
      </c>
      <c r="D602" s="343">
        <f>'AM23.Entity Input'!G542</f>
        <v>0</v>
      </c>
      <c r="E602" s="343">
        <f>'AM23.Entity Input'!P542</f>
        <v>0</v>
      </c>
      <c r="F602" s="343">
        <f>'AM23.Entity Input'!AD542</f>
        <v>0</v>
      </c>
      <c r="G602" s="343">
        <f>'AM23.Entity Input'!AN542</f>
        <v>0</v>
      </c>
      <c r="H602" s="353" t="str">
        <f>IFERROR( VLOOKUP($D602, 'AM23.Param'!$C$61:$Q$114, COLUMNS('AM23.Param'!$C$60:$G$60), FALSE), "N/A")</f>
        <v>N/A</v>
      </c>
      <c r="I602" s="360" t="str">
        <f>IFERROR( VLOOKUP($D602, 'AM23.Param'!$C$61:$Q$114, COLUMNS('AM23.Param'!$C$60:$H$60), FALSE), "N/A")</f>
        <v>N/A</v>
      </c>
      <c r="J602" s="344" t="str">
        <f t="shared" si="236"/>
        <v>N/A</v>
      </c>
      <c r="K602" s="361" t="str">
        <f t="shared" si="237"/>
        <v>N/A</v>
      </c>
      <c r="L602" s="356" t="str">
        <f>IFERROR( VLOOKUP($D602, 'AM23.Param'!$C$61:$Q$114, COLUMNS('AM23.Param'!$C$60:$I$60), FALSE), "N/A")</f>
        <v>N/A</v>
      </c>
      <c r="M602" s="344" t="str">
        <f t="shared" si="238"/>
        <v>N/A</v>
      </c>
      <c r="N602" s="366" t="str">
        <f t="shared" si="227"/>
        <v>N/A</v>
      </c>
      <c r="O602" s="360" t="str">
        <f>IFERROR( VLOOKUP($D602, 'AM23.Param'!$C$61:$Q$114, COLUMNS('AM23.Param'!$C$60:$J$60), FALSE), "N/A")</f>
        <v>N/A</v>
      </c>
      <c r="P602" s="344" t="str">
        <f t="shared" si="239"/>
        <v>N/A</v>
      </c>
      <c r="Q602" s="361" t="str">
        <f t="shared" si="228"/>
        <v>N/A</v>
      </c>
      <c r="R602" s="356" t="str">
        <f>IFERROR( VLOOKUP($D602, 'AM23.Param'!$C$61:$Q$114, COLUMNS('AM23.Param'!$C$60:$K$60), FALSE), "N/A")</f>
        <v>N/A</v>
      </c>
      <c r="S602" s="344" t="str">
        <f t="shared" si="240"/>
        <v>N/A</v>
      </c>
      <c r="T602" s="366">
        <f t="shared" si="229"/>
        <v>0</v>
      </c>
      <c r="U602" s="360" t="str">
        <f>IFERROR( VLOOKUP($D602, 'AM23.Param'!$C$61:$Q$114, COLUMNS('AM23.Param'!$C$60:$L$60), FALSE), "N/A")</f>
        <v>N/A</v>
      </c>
      <c r="V602" s="344" t="str">
        <f t="shared" si="241"/>
        <v>N/A</v>
      </c>
      <c r="W602" s="361" t="str">
        <f t="shared" si="230"/>
        <v>N/A</v>
      </c>
      <c r="X602" s="356" t="str">
        <f>IFERROR( VLOOKUP($D602, 'AM23.Param'!$C$61:$Q$114, COLUMNS('AM23.Param'!$C$60:$M$60), FALSE), "N/A")</f>
        <v>N/A</v>
      </c>
      <c r="Y602" s="344" t="str">
        <f t="shared" si="242"/>
        <v>N/A</v>
      </c>
      <c r="Z602" s="366">
        <f t="shared" si="231"/>
        <v>0</v>
      </c>
      <c r="AA602" s="360" t="str">
        <f>IFERROR( VLOOKUP($D602, 'AM23.Param'!$C$61:$Q$114, COLUMNS('AM23.Param'!$C$60:$N$60), FALSE), "N/A")</f>
        <v>N/A</v>
      </c>
      <c r="AB602" s="344" t="str">
        <f t="shared" si="243"/>
        <v>N/A</v>
      </c>
      <c r="AC602" s="366" t="str">
        <f t="shared" si="232"/>
        <v>N/A</v>
      </c>
      <c r="AD602" s="360" t="str">
        <f>IFERROR( VLOOKUP($D602, 'AM23.Param'!$C$61:$Q$114, COLUMNS('AM23.Param'!$C$60:$O$60), FALSE), "N/A")</f>
        <v>N/A</v>
      </c>
      <c r="AE602" s="344" t="str">
        <f t="shared" si="244"/>
        <v>N/A</v>
      </c>
      <c r="AF602" s="361" t="str">
        <f t="shared" si="233"/>
        <v>N/A</v>
      </c>
      <c r="AG602" s="356" t="str">
        <f>IFERROR( VLOOKUP($D602, 'AM23.Param'!$C$61:$Q$114, COLUMNS('AM23.Param'!$C$60:$P$60), FALSE), "N/A")</f>
        <v>N/A</v>
      </c>
      <c r="AH602" s="344" t="str">
        <f t="shared" si="245"/>
        <v>N/A</v>
      </c>
      <c r="AI602" s="361" t="str">
        <f t="shared" si="234"/>
        <v>N/A</v>
      </c>
    </row>
    <row r="603" spans="1:35" x14ac:dyDescent="0.2">
      <c r="A603" s="241">
        <f t="shared" si="235"/>
        <v>526</v>
      </c>
      <c r="B603" s="345">
        <f>'AM23.Entity Input'!D543</f>
        <v>0</v>
      </c>
      <c r="C603" s="343">
        <f>'AM23.Entity Input'!F543</f>
        <v>0</v>
      </c>
      <c r="D603" s="343">
        <f>'AM23.Entity Input'!G543</f>
        <v>0</v>
      </c>
      <c r="E603" s="343">
        <f>'AM23.Entity Input'!P543</f>
        <v>0</v>
      </c>
      <c r="F603" s="343">
        <f>'AM23.Entity Input'!AD543</f>
        <v>0</v>
      </c>
      <c r="G603" s="343">
        <f>'AM23.Entity Input'!AN543</f>
        <v>0</v>
      </c>
      <c r="H603" s="353" t="str">
        <f>IFERROR( VLOOKUP($D603, 'AM23.Param'!$C$61:$Q$114, COLUMNS('AM23.Param'!$C$60:$G$60), FALSE), "N/A")</f>
        <v>N/A</v>
      </c>
      <c r="I603" s="360" t="str">
        <f>IFERROR( VLOOKUP($D603, 'AM23.Param'!$C$61:$Q$114, COLUMNS('AM23.Param'!$C$60:$H$60), FALSE), "N/A")</f>
        <v>N/A</v>
      </c>
      <c r="J603" s="344" t="str">
        <f t="shared" si="236"/>
        <v>N/A</v>
      </c>
      <c r="K603" s="361" t="str">
        <f t="shared" si="237"/>
        <v>N/A</v>
      </c>
      <c r="L603" s="356" t="str">
        <f>IFERROR( VLOOKUP($D603, 'AM23.Param'!$C$61:$Q$114, COLUMNS('AM23.Param'!$C$60:$I$60), FALSE), "N/A")</f>
        <v>N/A</v>
      </c>
      <c r="M603" s="344" t="str">
        <f t="shared" si="238"/>
        <v>N/A</v>
      </c>
      <c r="N603" s="366" t="str">
        <f t="shared" si="227"/>
        <v>N/A</v>
      </c>
      <c r="O603" s="360" t="str">
        <f>IFERROR( VLOOKUP($D603, 'AM23.Param'!$C$61:$Q$114, COLUMNS('AM23.Param'!$C$60:$J$60), FALSE), "N/A")</f>
        <v>N/A</v>
      </c>
      <c r="P603" s="344" t="str">
        <f t="shared" si="239"/>
        <v>N/A</v>
      </c>
      <c r="Q603" s="361" t="str">
        <f t="shared" si="228"/>
        <v>N/A</v>
      </c>
      <c r="R603" s="356" t="str">
        <f>IFERROR( VLOOKUP($D603, 'AM23.Param'!$C$61:$Q$114, COLUMNS('AM23.Param'!$C$60:$K$60), FALSE), "N/A")</f>
        <v>N/A</v>
      </c>
      <c r="S603" s="344" t="str">
        <f t="shared" si="240"/>
        <v>N/A</v>
      </c>
      <c r="T603" s="366">
        <f t="shared" si="229"/>
        <v>0</v>
      </c>
      <c r="U603" s="360" t="str">
        <f>IFERROR( VLOOKUP($D603, 'AM23.Param'!$C$61:$Q$114, COLUMNS('AM23.Param'!$C$60:$L$60), FALSE), "N/A")</f>
        <v>N/A</v>
      </c>
      <c r="V603" s="344" t="str">
        <f t="shared" si="241"/>
        <v>N/A</v>
      </c>
      <c r="W603" s="361" t="str">
        <f t="shared" si="230"/>
        <v>N/A</v>
      </c>
      <c r="X603" s="356" t="str">
        <f>IFERROR( VLOOKUP($D603, 'AM23.Param'!$C$61:$Q$114, COLUMNS('AM23.Param'!$C$60:$M$60), FALSE), "N/A")</f>
        <v>N/A</v>
      </c>
      <c r="Y603" s="344" t="str">
        <f t="shared" si="242"/>
        <v>N/A</v>
      </c>
      <c r="Z603" s="366">
        <f t="shared" si="231"/>
        <v>0</v>
      </c>
      <c r="AA603" s="360" t="str">
        <f>IFERROR( VLOOKUP($D603, 'AM23.Param'!$C$61:$Q$114, COLUMNS('AM23.Param'!$C$60:$N$60), FALSE), "N/A")</f>
        <v>N/A</v>
      </c>
      <c r="AB603" s="344" t="str">
        <f t="shared" si="243"/>
        <v>N/A</v>
      </c>
      <c r="AC603" s="366" t="str">
        <f t="shared" si="232"/>
        <v>N/A</v>
      </c>
      <c r="AD603" s="360" t="str">
        <f>IFERROR( VLOOKUP($D603, 'AM23.Param'!$C$61:$Q$114, COLUMNS('AM23.Param'!$C$60:$O$60), FALSE), "N/A")</f>
        <v>N/A</v>
      </c>
      <c r="AE603" s="344" t="str">
        <f t="shared" si="244"/>
        <v>N/A</v>
      </c>
      <c r="AF603" s="361" t="str">
        <f t="shared" si="233"/>
        <v>N/A</v>
      </c>
      <c r="AG603" s="356" t="str">
        <f>IFERROR( VLOOKUP($D603, 'AM23.Param'!$C$61:$Q$114, COLUMNS('AM23.Param'!$C$60:$P$60), FALSE), "N/A")</f>
        <v>N/A</v>
      </c>
      <c r="AH603" s="344" t="str">
        <f t="shared" si="245"/>
        <v>N/A</v>
      </c>
      <c r="AI603" s="361" t="str">
        <f t="shared" si="234"/>
        <v>N/A</v>
      </c>
    </row>
    <row r="604" spans="1:35" x14ac:dyDescent="0.2">
      <c r="A604" s="241">
        <f t="shared" si="235"/>
        <v>527</v>
      </c>
      <c r="B604" s="345">
        <f>'AM23.Entity Input'!D544</f>
        <v>0</v>
      </c>
      <c r="C604" s="343">
        <f>'AM23.Entity Input'!F544</f>
        <v>0</v>
      </c>
      <c r="D604" s="343">
        <f>'AM23.Entity Input'!G544</f>
        <v>0</v>
      </c>
      <c r="E604" s="343">
        <f>'AM23.Entity Input'!P544</f>
        <v>0</v>
      </c>
      <c r="F604" s="343">
        <f>'AM23.Entity Input'!AD544</f>
        <v>0</v>
      </c>
      <c r="G604" s="343">
        <f>'AM23.Entity Input'!AN544</f>
        <v>0</v>
      </c>
      <c r="H604" s="353" t="str">
        <f>IFERROR( VLOOKUP($D604, 'AM23.Param'!$C$61:$Q$114, COLUMNS('AM23.Param'!$C$60:$G$60), FALSE), "N/A")</f>
        <v>N/A</v>
      </c>
      <c r="I604" s="360" t="str">
        <f>IFERROR( VLOOKUP($D604, 'AM23.Param'!$C$61:$Q$114, COLUMNS('AM23.Param'!$C$60:$H$60), FALSE), "N/A")</f>
        <v>N/A</v>
      </c>
      <c r="J604" s="344" t="str">
        <f t="shared" si="236"/>
        <v>N/A</v>
      </c>
      <c r="K604" s="361" t="str">
        <f t="shared" si="237"/>
        <v>N/A</v>
      </c>
      <c r="L604" s="356" t="str">
        <f>IFERROR( VLOOKUP($D604, 'AM23.Param'!$C$61:$Q$114, COLUMNS('AM23.Param'!$C$60:$I$60), FALSE), "N/A")</f>
        <v>N/A</v>
      </c>
      <c r="M604" s="344" t="str">
        <f t="shared" si="238"/>
        <v>N/A</v>
      </c>
      <c r="N604" s="366" t="str">
        <f t="shared" si="227"/>
        <v>N/A</v>
      </c>
      <c r="O604" s="360" t="str">
        <f>IFERROR( VLOOKUP($D604, 'AM23.Param'!$C$61:$Q$114, COLUMNS('AM23.Param'!$C$60:$J$60), FALSE), "N/A")</f>
        <v>N/A</v>
      </c>
      <c r="P604" s="344" t="str">
        <f t="shared" si="239"/>
        <v>N/A</v>
      </c>
      <c r="Q604" s="361" t="str">
        <f t="shared" si="228"/>
        <v>N/A</v>
      </c>
      <c r="R604" s="356" t="str">
        <f>IFERROR( VLOOKUP($D604, 'AM23.Param'!$C$61:$Q$114, COLUMNS('AM23.Param'!$C$60:$K$60), FALSE), "N/A")</f>
        <v>N/A</v>
      </c>
      <c r="S604" s="344" t="str">
        <f t="shared" si="240"/>
        <v>N/A</v>
      </c>
      <c r="T604" s="366">
        <f t="shared" si="229"/>
        <v>0</v>
      </c>
      <c r="U604" s="360" t="str">
        <f>IFERROR( VLOOKUP($D604, 'AM23.Param'!$C$61:$Q$114, COLUMNS('AM23.Param'!$C$60:$L$60), FALSE), "N/A")</f>
        <v>N/A</v>
      </c>
      <c r="V604" s="344" t="str">
        <f t="shared" si="241"/>
        <v>N/A</v>
      </c>
      <c r="W604" s="361" t="str">
        <f t="shared" si="230"/>
        <v>N/A</v>
      </c>
      <c r="X604" s="356" t="str">
        <f>IFERROR( VLOOKUP($D604, 'AM23.Param'!$C$61:$Q$114, COLUMNS('AM23.Param'!$C$60:$M$60), FALSE), "N/A")</f>
        <v>N/A</v>
      </c>
      <c r="Y604" s="344" t="str">
        <f t="shared" si="242"/>
        <v>N/A</v>
      </c>
      <c r="Z604" s="366">
        <f t="shared" si="231"/>
        <v>0</v>
      </c>
      <c r="AA604" s="360" t="str">
        <f>IFERROR( VLOOKUP($D604, 'AM23.Param'!$C$61:$Q$114, COLUMNS('AM23.Param'!$C$60:$N$60), FALSE), "N/A")</f>
        <v>N/A</v>
      </c>
      <c r="AB604" s="344" t="str">
        <f t="shared" si="243"/>
        <v>N/A</v>
      </c>
      <c r="AC604" s="366" t="str">
        <f t="shared" si="232"/>
        <v>N/A</v>
      </c>
      <c r="AD604" s="360" t="str">
        <f>IFERROR( VLOOKUP($D604, 'AM23.Param'!$C$61:$Q$114, COLUMNS('AM23.Param'!$C$60:$O$60), FALSE), "N/A")</f>
        <v>N/A</v>
      </c>
      <c r="AE604" s="344" t="str">
        <f t="shared" si="244"/>
        <v>N/A</v>
      </c>
      <c r="AF604" s="361" t="str">
        <f t="shared" si="233"/>
        <v>N/A</v>
      </c>
      <c r="AG604" s="356" t="str">
        <f>IFERROR( VLOOKUP($D604, 'AM23.Param'!$C$61:$Q$114, COLUMNS('AM23.Param'!$C$60:$P$60), FALSE), "N/A")</f>
        <v>N/A</v>
      </c>
      <c r="AH604" s="344" t="str">
        <f t="shared" si="245"/>
        <v>N/A</v>
      </c>
      <c r="AI604" s="361" t="str">
        <f t="shared" si="234"/>
        <v>N/A</v>
      </c>
    </row>
    <row r="605" spans="1:35" x14ac:dyDescent="0.2">
      <c r="A605" s="241">
        <f t="shared" si="235"/>
        <v>528</v>
      </c>
      <c r="B605" s="345">
        <f>'AM23.Entity Input'!D545</f>
        <v>0</v>
      </c>
      <c r="C605" s="343">
        <f>'AM23.Entity Input'!F545</f>
        <v>0</v>
      </c>
      <c r="D605" s="343">
        <f>'AM23.Entity Input'!G545</f>
        <v>0</v>
      </c>
      <c r="E605" s="343">
        <f>'AM23.Entity Input'!P545</f>
        <v>0</v>
      </c>
      <c r="F605" s="343">
        <f>'AM23.Entity Input'!AD545</f>
        <v>0</v>
      </c>
      <c r="G605" s="343">
        <f>'AM23.Entity Input'!AN545</f>
        <v>0</v>
      </c>
      <c r="H605" s="353" t="str">
        <f>IFERROR( VLOOKUP($D605, 'AM23.Param'!$C$61:$Q$114, COLUMNS('AM23.Param'!$C$60:$G$60), FALSE), "N/A")</f>
        <v>N/A</v>
      </c>
      <c r="I605" s="360" t="str">
        <f>IFERROR( VLOOKUP($D605, 'AM23.Param'!$C$61:$Q$114, COLUMNS('AM23.Param'!$C$60:$H$60), FALSE), "N/A")</f>
        <v>N/A</v>
      </c>
      <c r="J605" s="344" t="str">
        <f t="shared" si="236"/>
        <v>N/A</v>
      </c>
      <c r="K605" s="361" t="str">
        <f t="shared" si="237"/>
        <v>N/A</v>
      </c>
      <c r="L605" s="356" t="str">
        <f>IFERROR( VLOOKUP($D605, 'AM23.Param'!$C$61:$Q$114, COLUMNS('AM23.Param'!$C$60:$I$60), FALSE), "N/A")</f>
        <v>N/A</v>
      </c>
      <c r="M605" s="344" t="str">
        <f t="shared" si="238"/>
        <v>N/A</v>
      </c>
      <c r="N605" s="366" t="str">
        <f t="shared" si="227"/>
        <v>N/A</v>
      </c>
      <c r="O605" s="360" t="str">
        <f>IFERROR( VLOOKUP($D605, 'AM23.Param'!$C$61:$Q$114, COLUMNS('AM23.Param'!$C$60:$J$60), FALSE), "N/A")</f>
        <v>N/A</v>
      </c>
      <c r="P605" s="344" t="str">
        <f t="shared" si="239"/>
        <v>N/A</v>
      </c>
      <c r="Q605" s="361" t="str">
        <f t="shared" si="228"/>
        <v>N/A</v>
      </c>
      <c r="R605" s="356" t="str">
        <f>IFERROR( VLOOKUP($D605, 'AM23.Param'!$C$61:$Q$114, COLUMNS('AM23.Param'!$C$60:$K$60), FALSE), "N/A")</f>
        <v>N/A</v>
      </c>
      <c r="S605" s="344" t="str">
        <f t="shared" si="240"/>
        <v>N/A</v>
      </c>
      <c r="T605" s="366">
        <f t="shared" si="229"/>
        <v>0</v>
      </c>
      <c r="U605" s="360" t="str">
        <f>IFERROR( VLOOKUP($D605, 'AM23.Param'!$C$61:$Q$114, COLUMNS('AM23.Param'!$C$60:$L$60), FALSE), "N/A")</f>
        <v>N/A</v>
      </c>
      <c r="V605" s="344" t="str">
        <f t="shared" si="241"/>
        <v>N/A</v>
      </c>
      <c r="W605" s="361" t="str">
        <f t="shared" si="230"/>
        <v>N/A</v>
      </c>
      <c r="X605" s="356" t="str">
        <f>IFERROR( VLOOKUP($D605, 'AM23.Param'!$C$61:$Q$114, COLUMNS('AM23.Param'!$C$60:$M$60), FALSE), "N/A")</f>
        <v>N/A</v>
      </c>
      <c r="Y605" s="344" t="str">
        <f t="shared" si="242"/>
        <v>N/A</v>
      </c>
      <c r="Z605" s="366">
        <f t="shared" si="231"/>
        <v>0</v>
      </c>
      <c r="AA605" s="360" t="str">
        <f>IFERROR( VLOOKUP($D605, 'AM23.Param'!$C$61:$Q$114, COLUMNS('AM23.Param'!$C$60:$N$60), FALSE), "N/A")</f>
        <v>N/A</v>
      </c>
      <c r="AB605" s="344" t="str">
        <f t="shared" si="243"/>
        <v>N/A</v>
      </c>
      <c r="AC605" s="366" t="str">
        <f t="shared" si="232"/>
        <v>N/A</v>
      </c>
      <c r="AD605" s="360" t="str">
        <f>IFERROR( VLOOKUP($D605, 'AM23.Param'!$C$61:$Q$114, COLUMNS('AM23.Param'!$C$60:$O$60), FALSE), "N/A")</f>
        <v>N/A</v>
      </c>
      <c r="AE605" s="344" t="str">
        <f t="shared" si="244"/>
        <v>N/A</v>
      </c>
      <c r="AF605" s="361" t="str">
        <f t="shared" si="233"/>
        <v>N/A</v>
      </c>
      <c r="AG605" s="356" t="str">
        <f>IFERROR( VLOOKUP($D605, 'AM23.Param'!$C$61:$Q$114, COLUMNS('AM23.Param'!$C$60:$P$60), FALSE), "N/A")</f>
        <v>N/A</v>
      </c>
      <c r="AH605" s="344" t="str">
        <f t="shared" si="245"/>
        <v>N/A</v>
      </c>
      <c r="AI605" s="361" t="str">
        <f t="shared" si="234"/>
        <v>N/A</v>
      </c>
    </row>
    <row r="606" spans="1:35" x14ac:dyDescent="0.2">
      <c r="A606" s="241">
        <f t="shared" si="235"/>
        <v>529</v>
      </c>
      <c r="B606" s="345">
        <f>'AM23.Entity Input'!D546</f>
        <v>0</v>
      </c>
      <c r="C606" s="343">
        <f>'AM23.Entity Input'!F546</f>
        <v>0</v>
      </c>
      <c r="D606" s="343">
        <f>'AM23.Entity Input'!G546</f>
        <v>0</v>
      </c>
      <c r="E606" s="343">
        <f>'AM23.Entity Input'!P546</f>
        <v>0</v>
      </c>
      <c r="F606" s="343">
        <f>'AM23.Entity Input'!AD546</f>
        <v>0</v>
      </c>
      <c r="G606" s="343">
        <f>'AM23.Entity Input'!AN546</f>
        <v>0</v>
      </c>
      <c r="H606" s="353" t="str">
        <f>IFERROR( VLOOKUP($D606, 'AM23.Param'!$C$61:$Q$114, COLUMNS('AM23.Param'!$C$60:$G$60), FALSE), "N/A")</f>
        <v>N/A</v>
      </c>
      <c r="I606" s="360" t="str">
        <f>IFERROR( VLOOKUP($D606, 'AM23.Param'!$C$61:$Q$114, COLUMNS('AM23.Param'!$C$60:$H$60), FALSE), "N/A")</f>
        <v>N/A</v>
      </c>
      <c r="J606" s="344" t="str">
        <f t="shared" si="236"/>
        <v>N/A</v>
      </c>
      <c r="K606" s="361" t="str">
        <f t="shared" si="237"/>
        <v>N/A</v>
      </c>
      <c r="L606" s="356" t="str">
        <f>IFERROR( VLOOKUP($D606, 'AM23.Param'!$C$61:$Q$114, COLUMNS('AM23.Param'!$C$60:$I$60), FALSE), "N/A")</f>
        <v>N/A</v>
      </c>
      <c r="M606" s="344" t="str">
        <f t="shared" si="238"/>
        <v>N/A</v>
      </c>
      <c r="N606" s="366" t="str">
        <f t="shared" si="227"/>
        <v>N/A</v>
      </c>
      <c r="O606" s="360" t="str">
        <f>IFERROR( VLOOKUP($D606, 'AM23.Param'!$C$61:$Q$114, COLUMNS('AM23.Param'!$C$60:$J$60), FALSE), "N/A")</f>
        <v>N/A</v>
      </c>
      <c r="P606" s="344" t="str">
        <f t="shared" si="239"/>
        <v>N/A</v>
      </c>
      <c r="Q606" s="361" t="str">
        <f t="shared" si="228"/>
        <v>N/A</v>
      </c>
      <c r="R606" s="356" t="str">
        <f>IFERROR( VLOOKUP($D606, 'AM23.Param'!$C$61:$Q$114, COLUMNS('AM23.Param'!$C$60:$K$60), FALSE), "N/A")</f>
        <v>N/A</v>
      </c>
      <c r="S606" s="344" t="str">
        <f t="shared" si="240"/>
        <v>N/A</v>
      </c>
      <c r="T606" s="366">
        <f t="shared" si="229"/>
        <v>0</v>
      </c>
      <c r="U606" s="360" t="str">
        <f>IFERROR( VLOOKUP($D606, 'AM23.Param'!$C$61:$Q$114, COLUMNS('AM23.Param'!$C$60:$L$60), FALSE), "N/A")</f>
        <v>N/A</v>
      </c>
      <c r="V606" s="344" t="str">
        <f t="shared" si="241"/>
        <v>N/A</v>
      </c>
      <c r="W606" s="361" t="str">
        <f t="shared" si="230"/>
        <v>N/A</v>
      </c>
      <c r="X606" s="356" t="str">
        <f>IFERROR( VLOOKUP($D606, 'AM23.Param'!$C$61:$Q$114, COLUMNS('AM23.Param'!$C$60:$M$60), FALSE), "N/A")</f>
        <v>N/A</v>
      </c>
      <c r="Y606" s="344" t="str">
        <f t="shared" si="242"/>
        <v>N/A</v>
      </c>
      <c r="Z606" s="366">
        <f t="shared" si="231"/>
        <v>0</v>
      </c>
      <c r="AA606" s="360" t="str">
        <f>IFERROR( VLOOKUP($D606, 'AM23.Param'!$C$61:$Q$114, COLUMNS('AM23.Param'!$C$60:$N$60), FALSE), "N/A")</f>
        <v>N/A</v>
      </c>
      <c r="AB606" s="344" t="str">
        <f t="shared" si="243"/>
        <v>N/A</v>
      </c>
      <c r="AC606" s="366" t="str">
        <f t="shared" si="232"/>
        <v>N/A</v>
      </c>
      <c r="AD606" s="360" t="str">
        <f>IFERROR( VLOOKUP($D606, 'AM23.Param'!$C$61:$Q$114, COLUMNS('AM23.Param'!$C$60:$O$60), FALSE), "N/A")</f>
        <v>N/A</v>
      </c>
      <c r="AE606" s="344" t="str">
        <f t="shared" si="244"/>
        <v>N/A</v>
      </c>
      <c r="AF606" s="361" t="str">
        <f t="shared" si="233"/>
        <v>N/A</v>
      </c>
      <c r="AG606" s="356" t="str">
        <f>IFERROR( VLOOKUP($D606, 'AM23.Param'!$C$61:$Q$114, COLUMNS('AM23.Param'!$C$60:$P$60), FALSE), "N/A")</f>
        <v>N/A</v>
      </c>
      <c r="AH606" s="344" t="str">
        <f t="shared" si="245"/>
        <v>N/A</v>
      </c>
      <c r="AI606" s="361" t="str">
        <f t="shared" si="234"/>
        <v>N/A</v>
      </c>
    </row>
    <row r="607" spans="1:35" x14ac:dyDescent="0.2">
      <c r="A607" s="241">
        <f t="shared" si="235"/>
        <v>530</v>
      </c>
      <c r="B607" s="345">
        <f>'AM23.Entity Input'!D547</f>
        <v>0</v>
      </c>
      <c r="C607" s="343">
        <f>'AM23.Entity Input'!F547</f>
        <v>0</v>
      </c>
      <c r="D607" s="343">
        <f>'AM23.Entity Input'!G547</f>
        <v>0</v>
      </c>
      <c r="E607" s="343">
        <f>'AM23.Entity Input'!P547</f>
        <v>0</v>
      </c>
      <c r="F607" s="343">
        <f>'AM23.Entity Input'!AD547</f>
        <v>0</v>
      </c>
      <c r="G607" s="343">
        <f>'AM23.Entity Input'!AN547</f>
        <v>0</v>
      </c>
      <c r="H607" s="353" t="str">
        <f>IFERROR( VLOOKUP($D607, 'AM23.Param'!$C$61:$Q$114, COLUMNS('AM23.Param'!$C$60:$G$60), FALSE), "N/A")</f>
        <v>N/A</v>
      </c>
      <c r="I607" s="360" t="str">
        <f>IFERROR( VLOOKUP($D607, 'AM23.Param'!$C$61:$Q$114, COLUMNS('AM23.Param'!$C$60:$H$60), FALSE), "N/A")</f>
        <v>N/A</v>
      </c>
      <c r="J607" s="344" t="str">
        <f t="shared" si="236"/>
        <v>N/A</v>
      </c>
      <c r="K607" s="361" t="str">
        <f t="shared" si="237"/>
        <v>N/A</v>
      </c>
      <c r="L607" s="356" t="str">
        <f>IFERROR( VLOOKUP($D607, 'AM23.Param'!$C$61:$Q$114, COLUMNS('AM23.Param'!$C$60:$I$60), FALSE), "N/A")</f>
        <v>N/A</v>
      </c>
      <c r="M607" s="344" t="str">
        <f t="shared" si="238"/>
        <v>N/A</v>
      </c>
      <c r="N607" s="366" t="str">
        <f t="shared" si="227"/>
        <v>N/A</v>
      </c>
      <c r="O607" s="360" t="str">
        <f>IFERROR( VLOOKUP($D607, 'AM23.Param'!$C$61:$Q$114, COLUMNS('AM23.Param'!$C$60:$J$60), FALSE), "N/A")</f>
        <v>N/A</v>
      </c>
      <c r="P607" s="344" t="str">
        <f t="shared" si="239"/>
        <v>N/A</v>
      </c>
      <c r="Q607" s="361" t="str">
        <f t="shared" si="228"/>
        <v>N/A</v>
      </c>
      <c r="R607" s="356" t="str">
        <f>IFERROR( VLOOKUP($D607, 'AM23.Param'!$C$61:$Q$114, COLUMNS('AM23.Param'!$C$60:$K$60), FALSE), "N/A")</f>
        <v>N/A</v>
      </c>
      <c r="S607" s="344" t="str">
        <f t="shared" si="240"/>
        <v>N/A</v>
      </c>
      <c r="T607" s="366">
        <f t="shared" si="229"/>
        <v>0</v>
      </c>
      <c r="U607" s="360" t="str">
        <f>IFERROR( VLOOKUP($D607, 'AM23.Param'!$C$61:$Q$114, COLUMNS('AM23.Param'!$C$60:$L$60), FALSE), "N/A")</f>
        <v>N/A</v>
      </c>
      <c r="V607" s="344" t="str">
        <f t="shared" si="241"/>
        <v>N/A</v>
      </c>
      <c r="W607" s="361" t="str">
        <f t="shared" si="230"/>
        <v>N/A</v>
      </c>
      <c r="X607" s="356" t="str">
        <f>IFERROR( VLOOKUP($D607, 'AM23.Param'!$C$61:$Q$114, COLUMNS('AM23.Param'!$C$60:$M$60), FALSE), "N/A")</f>
        <v>N/A</v>
      </c>
      <c r="Y607" s="344" t="str">
        <f t="shared" si="242"/>
        <v>N/A</v>
      </c>
      <c r="Z607" s="366">
        <f t="shared" si="231"/>
        <v>0</v>
      </c>
      <c r="AA607" s="360" t="str">
        <f>IFERROR( VLOOKUP($D607, 'AM23.Param'!$C$61:$Q$114, COLUMNS('AM23.Param'!$C$60:$N$60), FALSE), "N/A")</f>
        <v>N/A</v>
      </c>
      <c r="AB607" s="344" t="str">
        <f t="shared" si="243"/>
        <v>N/A</v>
      </c>
      <c r="AC607" s="366" t="str">
        <f t="shared" si="232"/>
        <v>N/A</v>
      </c>
      <c r="AD607" s="360" t="str">
        <f>IFERROR( VLOOKUP($D607, 'AM23.Param'!$C$61:$Q$114, COLUMNS('AM23.Param'!$C$60:$O$60), FALSE), "N/A")</f>
        <v>N/A</v>
      </c>
      <c r="AE607" s="344" t="str">
        <f t="shared" si="244"/>
        <v>N/A</v>
      </c>
      <c r="AF607" s="361" t="str">
        <f t="shared" si="233"/>
        <v>N/A</v>
      </c>
      <c r="AG607" s="356" t="str">
        <f>IFERROR( VLOOKUP($D607, 'AM23.Param'!$C$61:$Q$114, COLUMNS('AM23.Param'!$C$60:$P$60), FALSE), "N/A")</f>
        <v>N/A</v>
      </c>
      <c r="AH607" s="344" t="str">
        <f t="shared" si="245"/>
        <v>N/A</v>
      </c>
      <c r="AI607" s="361" t="str">
        <f t="shared" si="234"/>
        <v>N/A</v>
      </c>
    </row>
    <row r="608" spans="1:35" x14ac:dyDescent="0.2">
      <c r="A608" s="241">
        <f t="shared" si="235"/>
        <v>531</v>
      </c>
      <c r="B608" s="345">
        <f>'AM23.Entity Input'!D548</f>
        <v>0</v>
      </c>
      <c r="C608" s="343">
        <f>'AM23.Entity Input'!F548</f>
        <v>0</v>
      </c>
      <c r="D608" s="343">
        <f>'AM23.Entity Input'!G548</f>
        <v>0</v>
      </c>
      <c r="E608" s="343">
        <f>'AM23.Entity Input'!P548</f>
        <v>0</v>
      </c>
      <c r="F608" s="343">
        <f>'AM23.Entity Input'!AD548</f>
        <v>0</v>
      </c>
      <c r="G608" s="343">
        <f>'AM23.Entity Input'!AN548</f>
        <v>0</v>
      </c>
      <c r="H608" s="353" t="str">
        <f>IFERROR( VLOOKUP($D608, 'AM23.Param'!$C$61:$Q$114, COLUMNS('AM23.Param'!$C$60:$G$60), FALSE), "N/A")</f>
        <v>N/A</v>
      </c>
      <c r="I608" s="360" t="str">
        <f>IFERROR( VLOOKUP($D608, 'AM23.Param'!$C$61:$Q$114, COLUMNS('AM23.Param'!$C$60:$H$60), FALSE), "N/A")</f>
        <v>N/A</v>
      </c>
      <c r="J608" s="344" t="str">
        <f t="shared" si="236"/>
        <v>N/A</v>
      </c>
      <c r="K608" s="361" t="str">
        <f t="shared" si="237"/>
        <v>N/A</v>
      </c>
      <c r="L608" s="356" t="str">
        <f>IFERROR( VLOOKUP($D608, 'AM23.Param'!$C$61:$Q$114, COLUMNS('AM23.Param'!$C$60:$I$60), FALSE), "N/A")</f>
        <v>N/A</v>
      </c>
      <c r="M608" s="344" t="str">
        <f t="shared" si="238"/>
        <v>N/A</v>
      </c>
      <c r="N608" s="366" t="str">
        <f t="shared" si="227"/>
        <v>N/A</v>
      </c>
      <c r="O608" s="360" t="str">
        <f>IFERROR( VLOOKUP($D608, 'AM23.Param'!$C$61:$Q$114, COLUMNS('AM23.Param'!$C$60:$J$60), FALSE), "N/A")</f>
        <v>N/A</v>
      </c>
      <c r="P608" s="344" t="str">
        <f t="shared" si="239"/>
        <v>N/A</v>
      </c>
      <c r="Q608" s="361" t="str">
        <f t="shared" si="228"/>
        <v>N/A</v>
      </c>
      <c r="R608" s="356" t="str">
        <f>IFERROR( VLOOKUP($D608, 'AM23.Param'!$C$61:$Q$114, COLUMNS('AM23.Param'!$C$60:$K$60), FALSE), "N/A")</f>
        <v>N/A</v>
      </c>
      <c r="S608" s="344" t="str">
        <f t="shared" si="240"/>
        <v>N/A</v>
      </c>
      <c r="T608" s="366">
        <f t="shared" si="229"/>
        <v>0</v>
      </c>
      <c r="U608" s="360" t="str">
        <f>IFERROR( VLOOKUP($D608, 'AM23.Param'!$C$61:$Q$114, COLUMNS('AM23.Param'!$C$60:$L$60), FALSE), "N/A")</f>
        <v>N/A</v>
      </c>
      <c r="V608" s="344" t="str">
        <f t="shared" si="241"/>
        <v>N/A</v>
      </c>
      <c r="W608" s="361" t="str">
        <f t="shared" si="230"/>
        <v>N/A</v>
      </c>
      <c r="X608" s="356" t="str">
        <f>IFERROR( VLOOKUP($D608, 'AM23.Param'!$C$61:$Q$114, COLUMNS('AM23.Param'!$C$60:$M$60), FALSE), "N/A")</f>
        <v>N/A</v>
      </c>
      <c r="Y608" s="344" t="str">
        <f t="shared" si="242"/>
        <v>N/A</v>
      </c>
      <c r="Z608" s="366">
        <f t="shared" si="231"/>
        <v>0</v>
      </c>
      <c r="AA608" s="360" t="str">
        <f>IFERROR( VLOOKUP($D608, 'AM23.Param'!$C$61:$Q$114, COLUMNS('AM23.Param'!$C$60:$N$60), FALSE), "N/A")</f>
        <v>N/A</v>
      </c>
      <c r="AB608" s="344" t="str">
        <f t="shared" si="243"/>
        <v>N/A</v>
      </c>
      <c r="AC608" s="366" t="str">
        <f t="shared" si="232"/>
        <v>N/A</v>
      </c>
      <c r="AD608" s="360" t="str">
        <f>IFERROR( VLOOKUP($D608, 'AM23.Param'!$C$61:$Q$114, COLUMNS('AM23.Param'!$C$60:$O$60), FALSE), "N/A")</f>
        <v>N/A</v>
      </c>
      <c r="AE608" s="344" t="str">
        <f t="shared" si="244"/>
        <v>N/A</v>
      </c>
      <c r="AF608" s="361" t="str">
        <f t="shared" si="233"/>
        <v>N/A</v>
      </c>
      <c r="AG608" s="356" t="str">
        <f>IFERROR( VLOOKUP($D608, 'AM23.Param'!$C$61:$Q$114, COLUMNS('AM23.Param'!$C$60:$P$60), FALSE), "N/A")</f>
        <v>N/A</v>
      </c>
      <c r="AH608" s="344" t="str">
        <f t="shared" si="245"/>
        <v>N/A</v>
      </c>
      <c r="AI608" s="361" t="str">
        <f t="shared" si="234"/>
        <v>N/A</v>
      </c>
    </row>
    <row r="609" spans="1:35" x14ac:dyDescent="0.2">
      <c r="A609" s="241">
        <f t="shared" si="235"/>
        <v>532</v>
      </c>
      <c r="B609" s="345">
        <f>'AM23.Entity Input'!D549</f>
        <v>0</v>
      </c>
      <c r="C609" s="343">
        <f>'AM23.Entity Input'!F549</f>
        <v>0</v>
      </c>
      <c r="D609" s="343">
        <f>'AM23.Entity Input'!G549</f>
        <v>0</v>
      </c>
      <c r="E609" s="343">
        <f>'AM23.Entity Input'!P549</f>
        <v>0</v>
      </c>
      <c r="F609" s="343">
        <f>'AM23.Entity Input'!AD549</f>
        <v>0</v>
      </c>
      <c r="G609" s="343">
        <f>'AM23.Entity Input'!AN549</f>
        <v>0</v>
      </c>
      <c r="H609" s="353" t="str">
        <f>IFERROR( VLOOKUP($D609, 'AM23.Param'!$C$61:$Q$114, COLUMNS('AM23.Param'!$C$60:$G$60), FALSE), "N/A")</f>
        <v>N/A</v>
      </c>
      <c r="I609" s="360" t="str">
        <f>IFERROR( VLOOKUP($D609, 'AM23.Param'!$C$61:$Q$114, COLUMNS('AM23.Param'!$C$60:$H$60), FALSE), "N/A")</f>
        <v>N/A</v>
      </c>
      <c r="J609" s="344" t="str">
        <f t="shared" si="236"/>
        <v>N/A</v>
      </c>
      <c r="K609" s="361" t="str">
        <f t="shared" si="237"/>
        <v>N/A</v>
      </c>
      <c r="L609" s="356" t="str">
        <f>IFERROR( VLOOKUP($D609, 'AM23.Param'!$C$61:$Q$114, COLUMNS('AM23.Param'!$C$60:$I$60), FALSE), "N/A")</f>
        <v>N/A</v>
      </c>
      <c r="M609" s="344" t="str">
        <f t="shared" si="238"/>
        <v>N/A</v>
      </c>
      <c r="N609" s="366" t="str">
        <f t="shared" si="227"/>
        <v>N/A</v>
      </c>
      <c r="O609" s="360" t="str">
        <f>IFERROR( VLOOKUP($D609, 'AM23.Param'!$C$61:$Q$114, COLUMNS('AM23.Param'!$C$60:$J$60), FALSE), "N/A")</f>
        <v>N/A</v>
      </c>
      <c r="P609" s="344" t="str">
        <f t="shared" si="239"/>
        <v>N/A</v>
      </c>
      <c r="Q609" s="361" t="str">
        <f t="shared" si="228"/>
        <v>N/A</v>
      </c>
      <c r="R609" s="356" t="str">
        <f>IFERROR( VLOOKUP($D609, 'AM23.Param'!$C$61:$Q$114, COLUMNS('AM23.Param'!$C$60:$K$60), FALSE), "N/A")</f>
        <v>N/A</v>
      </c>
      <c r="S609" s="344" t="str">
        <f t="shared" si="240"/>
        <v>N/A</v>
      </c>
      <c r="T609" s="366">
        <f t="shared" si="229"/>
        <v>0</v>
      </c>
      <c r="U609" s="360" t="str">
        <f>IFERROR( VLOOKUP($D609, 'AM23.Param'!$C$61:$Q$114, COLUMNS('AM23.Param'!$C$60:$L$60), FALSE), "N/A")</f>
        <v>N/A</v>
      </c>
      <c r="V609" s="344" t="str">
        <f t="shared" si="241"/>
        <v>N/A</v>
      </c>
      <c r="W609" s="361" t="str">
        <f t="shared" si="230"/>
        <v>N/A</v>
      </c>
      <c r="X609" s="356" t="str">
        <f>IFERROR( VLOOKUP($D609, 'AM23.Param'!$C$61:$Q$114, COLUMNS('AM23.Param'!$C$60:$M$60), FALSE), "N/A")</f>
        <v>N/A</v>
      </c>
      <c r="Y609" s="344" t="str">
        <f t="shared" si="242"/>
        <v>N/A</v>
      </c>
      <c r="Z609" s="366">
        <f t="shared" si="231"/>
        <v>0</v>
      </c>
      <c r="AA609" s="360" t="str">
        <f>IFERROR( VLOOKUP($D609, 'AM23.Param'!$C$61:$Q$114, COLUMNS('AM23.Param'!$C$60:$N$60), FALSE), "N/A")</f>
        <v>N/A</v>
      </c>
      <c r="AB609" s="344" t="str">
        <f t="shared" si="243"/>
        <v>N/A</v>
      </c>
      <c r="AC609" s="366" t="str">
        <f t="shared" si="232"/>
        <v>N/A</v>
      </c>
      <c r="AD609" s="360" t="str">
        <f>IFERROR( VLOOKUP($D609, 'AM23.Param'!$C$61:$Q$114, COLUMNS('AM23.Param'!$C$60:$O$60), FALSE), "N/A")</f>
        <v>N/A</v>
      </c>
      <c r="AE609" s="344" t="str">
        <f t="shared" si="244"/>
        <v>N/A</v>
      </c>
      <c r="AF609" s="361" t="str">
        <f t="shared" si="233"/>
        <v>N/A</v>
      </c>
      <c r="AG609" s="356" t="str">
        <f>IFERROR( VLOOKUP($D609, 'AM23.Param'!$C$61:$Q$114, COLUMNS('AM23.Param'!$C$60:$P$60), FALSE), "N/A")</f>
        <v>N/A</v>
      </c>
      <c r="AH609" s="344" t="str">
        <f t="shared" si="245"/>
        <v>N/A</v>
      </c>
      <c r="AI609" s="361" t="str">
        <f t="shared" si="234"/>
        <v>N/A</v>
      </c>
    </row>
    <row r="610" spans="1:35" x14ac:dyDescent="0.2">
      <c r="A610" s="241">
        <f t="shared" si="235"/>
        <v>533</v>
      </c>
      <c r="B610" s="345">
        <f>'AM23.Entity Input'!D550</f>
        <v>0</v>
      </c>
      <c r="C610" s="343">
        <f>'AM23.Entity Input'!F550</f>
        <v>0</v>
      </c>
      <c r="D610" s="343">
        <f>'AM23.Entity Input'!G550</f>
        <v>0</v>
      </c>
      <c r="E610" s="343">
        <f>'AM23.Entity Input'!P550</f>
        <v>0</v>
      </c>
      <c r="F610" s="343">
        <f>'AM23.Entity Input'!AD550</f>
        <v>0</v>
      </c>
      <c r="G610" s="343">
        <f>'AM23.Entity Input'!AN550</f>
        <v>0</v>
      </c>
      <c r="H610" s="353" t="str">
        <f>IFERROR( VLOOKUP($D610, 'AM23.Param'!$C$61:$Q$114, COLUMNS('AM23.Param'!$C$60:$G$60), FALSE), "N/A")</f>
        <v>N/A</v>
      </c>
      <c r="I610" s="360" t="str">
        <f>IFERROR( VLOOKUP($D610, 'AM23.Param'!$C$61:$Q$114, COLUMNS('AM23.Param'!$C$60:$H$60), FALSE), "N/A")</f>
        <v>N/A</v>
      </c>
      <c r="J610" s="344" t="str">
        <f t="shared" si="236"/>
        <v>N/A</v>
      </c>
      <c r="K610" s="361" t="str">
        <f t="shared" si="237"/>
        <v>N/A</v>
      </c>
      <c r="L610" s="356" t="str">
        <f>IFERROR( VLOOKUP($D610, 'AM23.Param'!$C$61:$Q$114, COLUMNS('AM23.Param'!$C$60:$I$60), FALSE), "N/A")</f>
        <v>N/A</v>
      </c>
      <c r="M610" s="344" t="str">
        <f t="shared" si="238"/>
        <v>N/A</v>
      </c>
      <c r="N610" s="366" t="str">
        <f t="shared" si="227"/>
        <v>N/A</v>
      </c>
      <c r="O610" s="360" t="str">
        <f>IFERROR( VLOOKUP($D610, 'AM23.Param'!$C$61:$Q$114, COLUMNS('AM23.Param'!$C$60:$J$60), FALSE), "N/A")</f>
        <v>N/A</v>
      </c>
      <c r="P610" s="344" t="str">
        <f t="shared" si="239"/>
        <v>N/A</v>
      </c>
      <c r="Q610" s="361" t="str">
        <f t="shared" si="228"/>
        <v>N/A</v>
      </c>
      <c r="R610" s="356" t="str">
        <f>IFERROR( VLOOKUP($D610, 'AM23.Param'!$C$61:$Q$114, COLUMNS('AM23.Param'!$C$60:$K$60), FALSE), "N/A")</f>
        <v>N/A</v>
      </c>
      <c r="S610" s="344" t="str">
        <f t="shared" si="240"/>
        <v>N/A</v>
      </c>
      <c r="T610" s="366">
        <f t="shared" si="229"/>
        <v>0</v>
      </c>
      <c r="U610" s="360" t="str">
        <f>IFERROR( VLOOKUP($D610, 'AM23.Param'!$C$61:$Q$114, COLUMNS('AM23.Param'!$C$60:$L$60), FALSE), "N/A")</f>
        <v>N/A</v>
      </c>
      <c r="V610" s="344" t="str">
        <f t="shared" si="241"/>
        <v>N/A</v>
      </c>
      <c r="W610" s="361" t="str">
        <f t="shared" si="230"/>
        <v>N/A</v>
      </c>
      <c r="X610" s="356" t="str">
        <f>IFERROR( VLOOKUP($D610, 'AM23.Param'!$C$61:$Q$114, COLUMNS('AM23.Param'!$C$60:$M$60), FALSE), "N/A")</f>
        <v>N/A</v>
      </c>
      <c r="Y610" s="344" t="str">
        <f t="shared" si="242"/>
        <v>N/A</v>
      </c>
      <c r="Z610" s="366">
        <f t="shared" si="231"/>
        <v>0</v>
      </c>
      <c r="AA610" s="360" t="str">
        <f>IFERROR( VLOOKUP($D610, 'AM23.Param'!$C$61:$Q$114, COLUMNS('AM23.Param'!$C$60:$N$60), FALSE), "N/A")</f>
        <v>N/A</v>
      </c>
      <c r="AB610" s="344" t="str">
        <f t="shared" si="243"/>
        <v>N/A</v>
      </c>
      <c r="AC610" s="366" t="str">
        <f t="shared" si="232"/>
        <v>N/A</v>
      </c>
      <c r="AD610" s="360" t="str">
        <f>IFERROR( VLOOKUP($D610, 'AM23.Param'!$C$61:$Q$114, COLUMNS('AM23.Param'!$C$60:$O$60), FALSE), "N/A")</f>
        <v>N/A</v>
      </c>
      <c r="AE610" s="344" t="str">
        <f t="shared" si="244"/>
        <v>N/A</v>
      </c>
      <c r="AF610" s="361" t="str">
        <f t="shared" si="233"/>
        <v>N/A</v>
      </c>
      <c r="AG610" s="356" t="str">
        <f>IFERROR( VLOOKUP($D610, 'AM23.Param'!$C$61:$Q$114, COLUMNS('AM23.Param'!$C$60:$P$60), FALSE), "N/A")</f>
        <v>N/A</v>
      </c>
      <c r="AH610" s="344" t="str">
        <f t="shared" si="245"/>
        <v>N/A</v>
      </c>
      <c r="AI610" s="361" t="str">
        <f t="shared" si="234"/>
        <v>N/A</v>
      </c>
    </row>
    <row r="611" spans="1:35" x14ac:dyDescent="0.2">
      <c r="A611" s="241">
        <f t="shared" si="235"/>
        <v>534</v>
      </c>
      <c r="B611" s="345">
        <f>'AM23.Entity Input'!D551</f>
        <v>0</v>
      </c>
      <c r="C611" s="343">
        <f>'AM23.Entity Input'!F551</f>
        <v>0</v>
      </c>
      <c r="D611" s="343">
        <f>'AM23.Entity Input'!G551</f>
        <v>0</v>
      </c>
      <c r="E611" s="343">
        <f>'AM23.Entity Input'!P551</f>
        <v>0</v>
      </c>
      <c r="F611" s="343">
        <f>'AM23.Entity Input'!AD551</f>
        <v>0</v>
      </c>
      <c r="G611" s="343">
        <f>'AM23.Entity Input'!AN551</f>
        <v>0</v>
      </c>
      <c r="H611" s="353" t="str">
        <f>IFERROR( VLOOKUP($D611, 'AM23.Param'!$C$61:$Q$114, COLUMNS('AM23.Param'!$C$60:$G$60), FALSE), "N/A")</f>
        <v>N/A</v>
      </c>
      <c r="I611" s="360" t="str">
        <f>IFERROR( VLOOKUP($D611, 'AM23.Param'!$C$61:$Q$114, COLUMNS('AM23.Param'!$C$60:$H$60), FALSE), "N/A")</f>
        <v>N/A</v>
      </c>
      <c r="J611" s="344" t="str">
        <f t="shared" si="236"/>
        <v>N/A</v>
      </c>
      <c r="K611" s="361" t="str">
        <f t="shared" si="237"/>
        <v>N/A</v>
      </c>
      <c r="L611" s="356" t="str">
        <f>IFERROR( VLOOKUP($D611, 'AM23.Param'!$C$61:$Q$114, COLUMNS('AM23.Param'!$C$60:$I$60), FALSE), "N/A")</f>
        <v>N/A</v>
      </c>
      <c r="M611" s="344" t="str">
        <f t="shared" si="238"/>
        <v>N/A</v>
      </c>
      <c r="N611" s="366" t="str">
        <f t="shared" si="227"/>
        <v>N/A</v>
      </c>
      <c r="O611" s="360" t="str">
        <f>IFERROR( VLOOKUP($D611, 'AM23.Param'!$C$61:$Q$114, COLUMNS('AM23.Param'!$C$60:$J$60), FALSE), "N/A")</f>
        <v>N/A</v>
      </c>
      <c r="P611" s="344" t="str">
        <f t="shared" si="239"/>
        <v>N/A</v>
      </c>
      <c r="Q611" s="361" t="str">
        <f t="shared" si="228"/>
        <v>N/A</v>
      </c>
      <c r="R611" s="356" t="str">
        <f>IFERROR( VLOOKUP($D611, 'AM23.Param'!$C$61:$Q$114, COLUMNS('AM23.Param'!$C$60:$K$60), FALSE), "N/A")</f>
        <v>N/A</v>
      </c>
      <c r="S611" s="344" t="str">
        <f t="shared" si="240"/>
        <v>N/A</v>
      </c>
      <c r="T611" s="366">
        <f t="shared" si="229"/>
        <v>0</v>
      </c>
      <c r="U611" s="360" t="str">
        <f>IFERROR( VLOOKUP($D611, 'AM23.Param'!$C$61:$Q$114, COLUMNS('AM23.Param'!$C$60:$L$60), FALSE), "N/A")</f>
        <v>N/A</v>
      </c>
      <c r="V611" s="344" t="str">
        <f t="shared" si="241"/>
        <v>N/A</v>
      </c>
      <c r="W611" s="361" t="str">
        <f t="shared" si="230"/>
        <v>N/A</v>
      </c>
      <c r="X611" s="356" t="str">
        <f>IFERROR( VLOOKUP($D611, 'AM23.Param'!$C$61:$Q$114, COLUMNS('AM23.Param'!$C$60:$M$60), FALSE), "N/A")</f>
        <v>N/A</v>
      </c>
      <c r="Y611" s="344" t="str">
        <f t="shared" si="242"/>
        <v>N/A</v>
      </c>
      <c r="Z611" s="366">
        <f t="shared" si="231"/>
        <v>0</v>
      </c>
      <c r="AA611" s="360" t="str">
        <f>IFERROR( VLOOKUP($D611, 'AM23.Param'!$C$61:$Q$114, COLUMNS('AM23.Param'!$C$60:$N$60), FALSE), "N/A")</f>
        <v>N/A</v>
      </c>
      <c r="AB611" s="344" t="str">
        <f t="shared" si="243"/>
        <v>N/A</v>
      </c>
      <c r="AC611" s="366" t="str">
        <f t="shared" si="232"/>
        <v>N/A</v>
      </c>
      <c r="AD611" s="360" t="str">
        <f>IFERROR( VLOOKUP($D611, 'AM23.Param'!$C$61:$Q$114, COLUMNS('AM23.Param'!$C$60:$O$60), FALSE), "N/A")</f>
        <v>N/A</v>
      </c>
      <c r="AE611" s="344" t="str">
        <f t="shared" si="244"/>
        <v>N/A</v>
      </c>
      <c r="AF611" s="361" t="str">
        <f t="shared" si="233"/>
        <v>N/A</v>
      </c>
      <c r="AG611" s="356" t="str">
        <f>IFERROR( VLOOKUP($D611, 'AM23.Param'!$C$61:$Q$114, COLUMNS('AM23.Param'!$C$60:$P$60), FALSE), "N/A")</f>
        <v>N/A</v>
      </c>
      <c r="AH611" s="344" t="str">
        <f t="shared" si="245"/>
        <v>N/A</v>
      </c>
      <c r="AI611" s="361" t="str">
        <f t="shared" si="234"/>
        <v>N/A</v>
      </c>
    </row>
    <row r="612" spans="1:35" x14ac:dyDescent="0.2">
      <c r="A612" s="241">
        <f t="shared" si="235"/>
        <v>535</v>
      </c>
      <c r="B612" s="345">
        <f>'AM23.Entity Input'!D552</f>
        <v>0</v>
      </c>
      <c r="C612" s="343">
        <f>'AM23.Entity Input'!F552</f>
        <v>0</v>
      </c>
      <c r="D612" s="343">
        <f>'AM23.Entity Input'!G552</f>
        <v>0</v>
      </c>
      <c r="E612" s="343">
        <f>'AM23.Entity Input'!P552</f>
        <v>0</v>
      </c>
      <c r="F612" s="343">
        <f>'AM23.Entity Input'!AD552</f>
        <v>0</v>
      </c>
      <c r="G612" s="343">
        <f>'AM23.Entity Input'!AN552</f>
        <v>0</v>
      </c>
      <c r="H612" s="353" t="str">
        <f>IFERROR( VLOOKUP($D612, 'AM23.Param'!$C$61:$Q$114, COLUMNS('AM23.Param'!$C$60:$G$60), FALSE), "N/A")</f>
        <v>N/A</v>
      </c>
      <c r="I612" s="360" t="str">
        <f>IFERROR( VLOOKUP($D612, 'AM23.Param'!$C$61:$Q$114, COLUMNS('AM23.Param'!$C$60:$H$60), FALSE), "N/A")</f>
        <v>N/A</v>
      </c>
      <c r="J612" s="344" t="str">
        <f t="shared" si="236"/>
        <v>N/A</v>
      </c>
      <c r="K612" s="361" t="str">
        <f t="shared" si="237"/>
        <v>N/A</v>
      </c>
      <c r="L612" s="356" t="str">
        <f>IFERROR( VLOOKUP($D612, 'AM23.Param'!$C$61:$Q$114, COLUMNS('AM23.Param'!$C$60:$I$60), FALSE), "N/A")</f>
        <v>N/A</v>
      </c>
      <c r="M612" s="344" t="str">
        <f t="shared" si="238"/>
        <v>N/A</v>
      </c>
      <c r="N612" s="366" t="str">
        <f t="shared" si="227"/>
        <v>N/A</v>
      </c>
      <c r="O612" s="360" t="str">
        <f>IFERROR( VLOOKUP($D612, 'AM23.Param'!$C$61:$Q$114, COLUMNS('AM23.Param'!$C$60:$J$60), FALSE), "N/A")</f>
        <v>N/A</v>
      </c>
      <c r="P612" s="344" t="str">
        <f t="shared" si="239"/>
        <v>N/A</v>
      </c>
      <c r="Q612" s="361" t="str">
        <f t="shared" si="228"/>
        <v>N/A</v>
      </c>
      <c r="R612" s="356" t="str">
        <f>IFERROR( VLOOKUP($D612, 'AM23.Param'!$C$61:$Q$114, COLUMNS('AM23.Param'!$C$60:$K$60), FALSE), "N/A")</f>
        <v>N/A</v>
      </c>
      <c r="S612" s="344" t="str">
        <f t="shared" si="240"/>
        <v>N/A</v>
      </c>
      <c r="T612" s="366">
        <f t="shared" si="229"/>
        <v>0</v>
      </c>
      <c r="U612" s="360" t="str">
        <f>IFERROR( VLOOKUP($D612, 'AM23.Param'!$C$61:$Q$114, COLUMNS('AM23.Param'!$C$60:$L$60), FALSE), "N/A")</f>
        <v>N/A</v>
      </c>
      <c r="V612" s="344" t="str">
        <f t="shared" si="241"/>
        <v>N/A</v>
      </c>
      <c r="W612" s="361" t="str">
        <f t="shared" si="230"/>
        <v>N/A</v>
      </c>
      <c r="X612" s="356" t="str">
        <f>IFERROR( VLOOKUP($D612, 'AM23.Param'!$C$61:$Q$114, COLUMNS('AM23.Param'!$C$60:$M$60), FALSE), "N/A")</f>
        <v>N/A</v>
      </c>
      <c r="Y612" s="344" t="str">
        <f t="shared" si="242"/>
        <v>N/A</v>
      </c>
      <c r="Z612" s="366">
        <f t="shared" si="231"/>
        <v>0</v>
      </c>
      <c r="AA612" s="360" t="str">
        <f>IFERROR( VLOOKUP($D612, 'AM23.Param'!$C$61:$Q$114, COLUMNS('AM23.Param'!$C$60:$N$60), FALSE), "N/A")</f>
        <v>N/A</v>
      </c>
      <c r="AB612" s="344" t="str">
        <f t="shared" si="243"/>
        <v>N/A</v>
      </c>
      <c r="AC612" s="366" t="str">
        <f t="shared" si="232"/>
        <v>N/A</v>
      </c>
      <c r="AD612" s="360" t="str">
        <f>IFERROR( VLOOKUP($D612, 'AM23.Param'!$C$61:$Q$114, COLUMNS('AM23.Param'!$C$60:$O$60), FALSE), "N/A")</f>
        <v>N/A</v>
      </c>
      <c r="AE612" s="344" t="str">
        <f t="shared" si="244"/>
        <v>N/A</v>
      </c>
      <c r="AF612" s="361" t="str">
        <f t="shared" si="233"/>
        <v>N/A</v>
      </c>
      <c r="AG612" s="356" t="str">
        <f>IFERROR( VLOOKUP($D612, 'AM23.Param'!$C$61:$Q$114, COLUMNS('AM23.Param'!$C$60:$P$60), FALSE), "N/A")</f>
        <v>N/A</v>
      </c>
      <c r="AH612" s="344" t="str">
        <f t="shared" si="245"/>
        <v>N/A</v>
      </c>
      <c r="AI612" s="361" t="str">
        <f t="shared" si="234"/>
        <v>N/A</v>
      </c>
    </row>
    <row r="613" spans="1:35" x14ac:dyDescent="0.2">
      <c r="A613" s="241">
        <f t="shared" si="235"/>
        <v>536</v>
      </c>
      <c r="B613" s="345">
        <f>'AM23.Entity Input'!D553</f>
        <v>0</v>
      </c>
      <c r="C613" s="343">
        <f>'AM23.Entity Input'!F553</f>
        <v>0</v>
      </c>
      <c r="D613" s="343">
        <f>'AM23.Entity Input'!G553</f>
        <v>0</v>
      </c>
      <c r="E613" s="343">
        <f>'AM23.Entity Input'!P553</f>
        <v>0</v>
      </c>
      <c r="F613" s="343">
        <f>'AM23.Entity Input'!AD553</f>
        <v>0</v>
      </c>
      <c r="G613" s="343">
        <f>'AM23.Entity Input'!AN553</f>
        <v>0</v>
      </c>
      <c r="H613" s="353" t="str">
        <f>IFERROR( VLOOKUP($D613, 'AM23.Param'!$C$61:$Q$114, COLUMNS('AM23.Param'!$C$60:$G$60), FALSE), "N/A")</f>
        <v>N/A</v>
      </c>
      <c r="I613" s="360" t="str">
        <f>IFERROR( VLOOKUP($D613, 'AM23.Param'!$C$61:$Q$114, COLUMNS('AM23.Param'!$C$60:$H$60), FALSE), "N/A")</f>
        <v>N/A</v>
      </c>
      <c r="J613" s="344" t="str">
        <f t="shared" si="236"/>
        <v>N/A</v>
      </c>
      <c r="K613" s="361" t="str">
        <f t="shared" si="237"/>
        <v>N/A</v>
      </c>
      <c r="L613" s="356" t="str">
        <f>IFERROR( VLOOKUP($D613, 'AM23.Param'!$C$61:$Q$114, COLUMNS('AM23.Param'!$C$60:$I$60), FALSE), "N/A")</f>
        <v>N/A</v>
      </c>
      <c r="M613" s="344" t="str">
        <f t="shared" si="238"/>
        <v>N/A</v>
      </c>
      <c r="N613" s="366" t="str">
        <f t="shared" si="227"/>
        <v>N/A</v>
      </c>
      <c r="O613" s="360" t="str">
        <f>IFERROR( VLOOKUP($D613, 'AM23.Param'!$C$61:$Q$114, COLUMNS('AM23.Param'!$C$60:$J$60), FALSE), "N/A")</f>
        <v>N/A</v>
      </c>
      <c r="P613" s="344" t="str">
        <f t="shared" si="239"/>
        <v>N/A</v>
      </c>
      <c r="Q613" s="361" t="str">
        <f t="shared" si="228"/>
        <v>N/A</v>
      </c>
      <c r="R613" s="356" t="str">
        <f>IFERROR( VLOOKUP($D613, 'AM23.Param'!$C$61:$Q$114, COLUMNS('AM23.Param'!$C$60:$K$60), FALSE), "N/A")</f>
        <v>N/A</v>
      </c>
      <c r="S613" s="344" t="str">
        <f t="shared" si="240"/>
        <v>N/A</v>
      </c>
      <c r="T613" s="366">
        <f t="shared" si="229"/>
        <v>0</v>
      </c>
      <c r="U613" s="360" t="str">
        <f>IFERROR( VLOOKUP($D613, 'AM23.Param'!$C$61:$Q$114, COLUMNS('AM23.Param'!$C$60:$L$60), FALSE), "N/A")</f>
        <v>N/A</v>
      </c>
      <c r="V613" s="344" t="str">
        <f t="shared" si="241"/>
        <v>N/A</v>
      </c>
      <c r="W613" s="361" t="str">
        <f t="shared" si="230"/>
        <v>N/A</v>
      </c>
      <c r="X613" s="356" t="str">
        <f>IFERROR( VLOOKUP($D613, 'AM23.Param'!$C$61:$Q$114, COLUMNS('AM23.Param'!$C$60:$M$60), FALSE), "N/A")</f>
        <v>N/A</v>
      </c>
      <c r="Y613" s="344" t="str">
        <f t="shared" si="242"/>
        <v>N/A</v>
      </c>
      <c r="Z613" s="366">
        <f t="shared" si="231"/>
        <v>0</v>
      </c>
      <c r="AA613" s="360" t="str">
        <f>IFERROR( VLOOKUP($D613, 'AM23.Param'!$C$61:$Q$114, COLUMNS('AM23.Param'!$C$60:$N$60), FALSE), "N/A")</f>
        <v>N/A</v>
      </c>
      <c r="AB613" s="344" t="str">
        <f t="shared" si="243"/>
        <v>N/A</v>
      </c>
      <c r="AC613" s="366" t="str">
        <f t="shared" si="232"/>
        <v>N/A</v>
      </c>
      <c r="AD613" s="360" t="str">
        <f>IFERROR( VLOOKUP($D613, 'AM23.Param'!$C$61:$Q$114, COLUMNS('AM23.Param'!$C$60:$O$60), FALSE), "N/A")</f>
        <v>N/A</v>
      </c>
      <c r="AE613" s="344" t="str">
        <f t="shared" si="244"/>
        <v>N/A</v>
      </c>
      <c r="AF613" s="361" t="str">
        <f t="shared" si="233"/>
        <v>N/A</v>
      </c>
      <c r="AG613" s="356" t="str">
        <f>IFERROR( VLOOKUP($D613, 'AM23.Param'!$C$61:$Q$114, COLUMNS('AM23.Param'!$C$60:$P$60), FALSE), "N/A")</f>
        <v>N/A</v>
      </c>
      <c r="AH613" s="344" t="str">
        <f t="shared" si="245"/>
        <v>N/A</v>
      </c>
      <c r="AI613" s="361" t="str">
        <f t="shared" si="234"/>
        <v>N/A</v>
      </c>
    </row>
    <row r="614" spans="1:35" x14ac:dyDescent="0.2">
      <c r="A614" s="241">
        <f t="shared" si="235"/>
        <v>537</v>
      </c>
      <c r="B614" s="345">
        <f>'AM23.Entity Input'!D554</f>
        <v>0</v>
      </c>
      <c r="C614" s="343">
        <f>'AM23.Entity Input'!F554</f>
        <v>0</v>
      </c>
      <c r="D614" s="343">
        <f>'AM23.Entity Input'!G554</f>
        <v>0</v>
      </c>
      <c r="E614" s="343">
        <f>'AM23.Entity Input'!P554</f>
        <v>0</v>
      </c>
      <c r="F614" s="343">
        <f>'AM23.Entity Input'!AD554</f>
        <v>0</v>
      </c>
      <c r="G614" s="343">
        <f>'AM23.Entity Input'!AN554</f>
        <v>0</v>
      </c>
      <c r="H614" s="353" t="str">
        <f>IFERROR( VLOOKUP($D614, 'AM23.Param'!$C$61:$Q$114, COLUMNS('AM23.Param'!$C$60:$G$60), FALSE), "N/A")</f>
        <v>N/A</v>
      </c>
      <c r="I614" s="360" t="str">
        <f>IFERROR( VLOOKUP($D614, 'AM23.Param'!$C$61:$Q$114, COLUMNS('AM23.Param'!$C$60:$H$60), FALSE), "N/A")</f>
        <v>N/A</v>
      </c>
      <c r="J614" s="344" t="str">
        <f t="shared" si="236"/>
        <v>N/A</v>
      </c>
      <c r="K614" s="361" t="str">
        <f t="shared" si="237"/>
        <v>N/A</v>
      </c>
      <c r="L614" s="356" t="str">
        <f>IFERROR( VLOOKUP($D614, 'AM23.Param'!$C$61:$Q$114, COLUMNS('AM23.Param'!$C$60:$I$60), FALSE), "N/A")</f>
        <v>N/A</v>
      </c>
      <c r="M614" s="344" t="str">
        <f t="shared" si="238"/>
        <v>N/A</v>
      </c>
      <c r="N614" s="366" t="str">
        <f t="shared" si="227"/>
        <v>N/A</v>
      </c>
      <c r="O614" s="360" t="str">
        <f>IFERROR( VLOOKUP($D614, 'AM23.Param'!$C$61:$Q$114, COLUMNS('AM23.Param'!$C$60:$J$60), FALSE), "N/A")</f>
        <v>N/A</v>
      </c>
      <c r="P614" s="344" t="str">
        <f t="shared" si="239"/>
        <v>N/A</v>
      </c>
      <c r="Q614" s="361" t="str">
        <f t="shared" si="228"/>
        <v>N/A</v>
      </c>
      <c r="R614" s="356" t="str">
        <f>IFERROR( VLOOKUP($D614, 'AM23.Param'!$C$61:$Q$114, COLUMNS('AM23.Param'!$C$60:$K$60), FALSE), "N/A")</f>
        <v>N/A</v>
      </c>
      <c r="S614" s="344" t="str">
        <f t="shared" si="240"/>
        <v>N/A</v>
      </c>
      <c r="T614" s="366">
        <f t="shared" si="229"/>
        <v>0</v>
      </c>
      <c r="U614" s="360" t="str">
        <f>IFERROR( VLOOKUP($D614, 'AM23.Param'!$C$61:$Q$114, COLUMNS('AM23.Param'!$C$60:$L$60), FALSE), "N/A")</f>
        <v>N/A</v>
      </c>
      <c r="V614" s="344" t="str">
        <f t="shared" si="241"/>
        <v>N/A</v>
      </c>
      <c r="W614" s="361" t="str">
        <f t="shared" si="230"/>
        <v>N/A</v>
      </c>
      <c r="X614" s="356" t="str">
        <f>IFERROR( VLOOKUP($D614, 'AM23.Param'!$C$61:$Q$114, COLUMNS('AM23.Param'!$C$60:$M$60), FALSE), "N/A")</f>
        <v>N/A</v>
      </c>
      <c r="Y614" s="344" t="str">
        <f t="shared" si="242"/>
        <v>N/A</v>
      </c>
      <c r="Z614" s="366">
        <f t="shared" si="231"/>
        <v>0</v>
      </c>
      <c r="AA614" s="360" t="str">
        <f>IFERROR( VLOOKUP($D614, 'AM23.Param'!$C$61:$Q$114, COLUMNS('AM23.Param'!$C$60:$N$60), FALSE), "N/A")</f>
        <v>N/A</v>
      </c>
      <c r="AB614" s="344" t="str">
        <f t="shared" si="243"/>
        <v>N/A</v>
      </c>
      <c r="AC614" s="366" t="str">
        <f t="shared" si="232"/>
        <v>N/A</v>
      </c>
      <c r="AD614" s="360" t="str">
        <f>IFERROR( VLOOKUP($D614, 'AM23.Param'!$C$61:$Q$114, COLUMNS('AM23.Param'!$C$60:$O$60), FALSE), "N/A")</f>
        <v>N/A</v>
      </c>
      <c r="AE614" s="344" t="str">
        <f t="shared" si="244"/>
        <v>N/A</v>
      </c>
      <c r="AF614" s="361" t="str">
        <f t="shared" si="233"/>
        <v>N/A</v>
      </c>
      <c r="AG614" s="356" t="str">
        <f>IFERROR( VLOOKUP($D614, 'AM23.Param'!$C$61:$Q$114, COLUMNS('AM23.Param'!$C$60:$P$60), FALSE), "N/A")</f>
        <v>N/A</v>
      </c>
      <c r="AH614" s="344" t="str">
        <f t="shared" si="245"/>
        <v>N/A</v>
      </c>
      <c r="AI614" s="361" t="str">
        <f t="shared" si="234"/>
        <v>N/A</v>
      </c>
    </row>
    <row r="615" spans="1:35" x14ac:dyDescent="0.2">
      <c r="A615" s="241">
        <f t="shared" si="235"/>
        <v>538</v>
      </c>
      <c r="B615" s="345">
        <f>'AM23.Entity Input'!D555</f>
        <v>0</v>
      </c>
      <c r="C615" s="343">
        <f>'AM23.Entity Input'!F555</f>
        <v>0</v>
      </c>
      <c r="D615" s="343">
        <f>'AM23.Entity Input'!G555</f>
        <v>0</v>
      </c>
      <c r="E615" s="343">
        <f>'AM23.Entity Input'!P555</f>
        <v>0</v>
      </c>
      <c r="F615" s="343">
        <f>'AM23.Entity Input'!AD555</f>
        <v>0</v>
      </c>
      <c r="G615" s="343">
        <f>'AM23.Entity Input'!AN555</f>
        <v>0</v>
      </c>
      <c r="H615" s="353" t="str">
        <f>IFERROR( VLOOKUP($D615, 'AM23.Param'!$C$61:$Q$114, COLUMNS('AM23.Param'!$C$60:$G$60), FALSE), "N/A")</f>
        <v>N/A</v>
      </c>
      <c r="I615" s="360" t="str">
        <f>IFERROR( VLOOKUP($D615, 'AM23.Param'!$C$61:$Q$114, COLUMNS('AM23.Param'!$C$60:$H$60), FALSE), "N/A")</f>
        <v>N/A</v>
      </c>
      <c r="J615" s="344" t="str">
        <f t="shared" si="236"/>
        <v>N/A</v>
      </c>
      <c r="K615" s="361" t="str">
        <f t="shared" si="237"/>
        <v>N/A</v>
      </c>
      <c r="L615" s="356" t="str">
        <f>IFERROR( VLOOKUP($D615, 'AM23.Param'!$C$61:$Q$114, COLUMNS('AM23.Param'!$C$60:$I$60), FALSE), "N/A")</f>
        <v>N/A</v>
      </c>
      <c r="M615" s="344" t="str">
        <f t="shared" si="238"/>
        <v>N/A</v>
      </c>
      <c r="N615" s="366" t="str">
        <f t="shared" si="227"/>
        <v>N/A</v>
      </c>
      <c r="O615" s="360" t="str">
        <f>IFERROR( VLOOKUP($D615, 'AM23.Param'!$C$61:$Q$114, COLUMNS('AM23.Param'!$C$60:$J$60), FALSE), "N/A")</f>
        <v>N/A</v>
      </c>
      <c r="P615" s="344" t="str">
        <f t="shared" si="239"/>
        <v>N/A</v>
      </c>
      <c r="Q615" s="361" t="str">
        <f t="shared" si="228"/>
        <v>N/A</v>
      </c>
      <c r="R615" s="356" t="str">
        <f>IFERROR( VLOOKUP($D615, 'AM23.Param'!$C$61:$Q$114, COLUMNS('AM23.Param'!$C$60:$K$60), FALSE), "N/A")</f>
        <v>N/A</v>
      </c>
      <c r="S615" s="344" t="str">
        <f t="shared" si="240"/>
        <v>N/A</v>
      </c>
      <c r="T615" s="366">
        <f t="shared" si="229"/>
        <v>0</v>
      </c>
      <c r="U615" s="360" t="str">
        <f>IFERROR( VLOOKUP($D615, 'AM23.Param'!$C$61:$Q$114, COLUMNS('AM23.Param'!$C$60:$L$60), FALSE), "N/A")</f>
        <v>N/A</v>
      </c>
      <c r="V615" s="344" t="str">
        <f t="shared" si="241"/>
        <v>N/A</v>
      </c>
      <c r="W615" s="361" t="str">
        <f t="shared" si="230"/>
        <v>N/A</v>
      </c>
      <c r="X615" s="356" t="str">
        <f>IFERROR( VLOOKUP($D615, 'AM23.Param'!$C$61:$Q$114, COLUMNS('AM23.Param'!$C$60:$M$60), FALSE), "N/A")</f>
        <v>N/A</v>
      </c>
      <c r="Y615" s="344" t="str">
        <f t="shared" si="242"/>
        <v>N/A</v>
      </c>
      <c r="Z615" s="366">
        <f t="shared" si="231"/>
        <v>0</v>
      </c>
      <c r="AA615" s="360" t="str">
        <f>IFERROR( VLOOKUP($D615, 'AM23.Param'!$C$61:$Q$114, COLUMNS('AM23.Param'!$C$60:$N$60), FALSE), "N/A")</f>
        <v>N/A</v>
      </c>
      <c r="AB615" s="344" t="str">
        <f t="shared" si="243"/>
        <v>N/A</v>
      </c>
      <c r="AC615" s="366" t="str">
        <f t="shared" si="232"/>
        <v>N/A</v>
      </c>
      <c r="AD615" s="360" t="str">
        <f>IFERROR( VLOOKUP($D615, 'AM23.Param'!$C$61:$Q$114, COLUMNS('AM23.Param'!$C$60:$O$60), FALSE), "N/A")</f>
        <v>N/A</v>
      </c>
      <c r="AE615" s="344" t="str">
        <f t="shared" si="244"/>
        <v>N/A</v>
      </c>
      <c r="AF615" s="361" t="str">
        <f t="shared" si="233"/>
        <v>N/A</v>
      </c>
      <c r="AG615" s="356" t="str">
        <f>IFERROR( VLOOKUP($D615, 'AM23.Param'!$C$61:$Q$114, COLUMNS('AM23.Param'!$C$60:$P$60), FALSE), "N/A")</f>
        <v>N/A</v>
      </c>
      <c r="AH615" s="344" t="str">
        <f t="shared" si="245"/>
        <v>N/A</v>
      </c>
      <c r="AI615" s="361" t="str">
        <f t="shared" si="234"/>
        <v>N/A</v>
      </c>
    </row>
    <row r="616" spans="1:35" x14ac:dyDescent="0.2">
      <c r="A616" s="241">
        <f t="shared" si="235"/>
        <v>539</v>
      </c>
      <c r="B616" s="345">
        <f>'AM23.Entity Input'!D556</f>
        <v>0</v>
      </c>
      <c r="C616" s="343">
        <f>'AM23.Entity Input'!F556</f>
        <v>0</v>
      </c>
      <c r="D616" s="343">
        <f>'AM23.Entity Input'!G556</f>
        <v>0</v>
      </c>
      <c r="E616" s="343">
        <f>'AM23.Entity Input'!P556</f>
        <v>0</v>
      </c>
      <c r="F616" s="343">
        <f>'AM23.Entity Input'!AD556</f>
        <v>0</v>
      </c>
      <c r="G616" s="343">
        <f>'AM23.Entity Input'!AN556</f>
        <v>0</v>
      </c>
      <c r="H616" s="353" t="str">
        <f>IFERROR( VLOOKUP($D616, 'AM23.Param'!$C$61:$Q$114, COLUMNS('AM23.Param'!$C$60:$G$60), FALSE), "N/A")</f>
        <v>N/A</v>
      </c>
      <c r="I616" s="360" t="str">
        <f>IFERROR( VLOOKUP($D616, 'AM23.Param'!$C$61:$Q$114, COLUMNS('AM23.Param'!$C$60:$H$60), FALSE), "N/A")</f>
        <v>N/A</v>
      </c>
      <c r="J616" s="344" t="str">
        <f t="shared" si="236"/>
        <v>N/A</v>
      </c>
      <c r="K616" s="361" t="str">
        <f t="shared" si="237"/>
        <v>N/A</v>
      </c>
      <c r="L616" s="356" t="str">
        <f>IFERROR( VLOOKUP($D616, 'AM23.Param'!$C$61:$Q$114, COLUMNS('AM23.Param'!$C$60:$I$60), FALSE), "N/A")</f>
        <v>N/A</v>
      </c>
      <c r="M616" s="344" t="str">
        <f t="shared" si="238"/>
        <v>N/A</v>
      </c>
      <c r="N616" s="366" t="str">
        <f t="shared" si="227"/>
        <v>N/A</v>
      </c>
      <c r="O616" s="360" t="str">
        <f>IFERROR( VLOOKUP($D616, 'AM23.Param'!$C$61:$Q$114, COLUMNS('AM23.Param'!$C$60:$J$60), FALSE), "N/A")</f>
        <v>N/A</v>
      </c>
      <c r="P616" s="344" t="str">
        <f t="shared" si="239"/>
        <v>N/A</v>
      </c>
      <c r="Q616" s="361" t="str">
        <f t="shared" si="228"/>
        <v>N/A</v>
      </c>
      <c r="R616" s="356" t="str">
        <f>IFERROR( VLOOKUP($D616, 'AM23.Param'!$C$61:$Q$114, COLUMNS('AM23.Param'!$C$60:$K$60), FALSE), "N/A")</f>
        <v>N/A</v>
      </c>
      <c r="S616" s="344" t="str">
        <f t="shared" si="240"/>
        <v>N/A</v>
      </c>
      <c r="T616" s="366">
        <f t="shared" si="229"/>
        <v>0</v>
      </c>
      <c r="U616" s="360" t="str">
        <f>IFERROR( VLOOKUP($D616, 'AM23.Param'!$C$61:$Q$114, COLUMNS('AM23.Param'!$C$60:$L$60), FALSE), "N/A")</f>
        <v>N/A</v>
      </c>
      <c r="V616" s="344" t="str">
        <f t="shared" si="241"/>
        <v>N/A</v>
      </c>
      <c r="W616" s="361" t="str">
        <f t="shared" si="230"/>
        <v>N/A</v>
      </c>
      <c r="X616" s="356" t="str">
        <f>IFERROR( VLOOKUP($D616, 'AM23.Param'!$C$61:$Q$114, COLUMNS('AM23.Param'!$C$60:$M$60), FALSE), "N/A")</f>
        <v>N/A</v>
      </c>
      <c r="Y616" s="344" t="str">
        <f t="shared" si="242"/>
        <v>N/A</v>
      </c>
      <c r="Z616" s="366">
        <f t="shared" si="231"/>
        <v>0</v>
      </c>
      <c r="AA616" s="360" t="str">
        <f>IFERROR( VLOOKUP($D616, 'AM23.Param'!$C$61:$Q$114, COLUMNS('AM23.Param'!$C$60:$N$60), FALSE), "N/A")</f>
        <v>N/A</v>
      </c>
      <c r="AB616" s="344" t="str">
        <f t="shared" si="243"/>
        <v>N/A</v>
      </c>
      <c r="AC616" s="366" t="str">
        <f t="shared" si="232"/>
        <v>N/A</v>
      </c>
      <c r="AD616" s="360" t="str">
        <f>IFERROR( VLOOKUP($D616, 'AM23.Param'!$C$61:$Q$114, COLUMNS('AM23.Param'!$C$60:$O$60), FALSE), "N/A")</f>
        <v>N/A</v>
      </c>
      <c r="AE616" s="344" t="str">
        <f t="shared" si="244"/>
        <v>N/A</v>
      </c>
      <c r="AF616" s="361" t="str">
        <f t="shared" si="233"/>
        <v>N/A</v>
      </c>
      <c r="AG616" s="356" t="str">
        <f>IFERROR( VLOOKUP($D616, 'AM23.Param'!$C$61:$Q$114, COLUMNS('AM23.Param'!$C$60:$P$60), FALSE), "N/A")</f>
        <v>N/A</v>
      </c>
      <c r="AH616" s="344" t="str">
        <f t="shared" si="245"/>
        <v>N/A</v>
      </c>
      <c r="AI616" s="361" t="str">
        <f t="shared" si="234"/>
        <v>N/A</v>
      </c>
    </row>
    <row r="617" spans="1:35" x14ac:dyDescent="0.2">
      <c r="A617" s="241">
        <f t="shared" si="235"/>
        <v>540</v>
      </c>
      <c r="B617" s="345">
        <f>'AM23.Entity Input'!D557</f>
        <v>0</v>
      </c>
      <c r="C617" s="343">
        <f>'AM23.Entity Input'!F557</f>
        <v>0</v>
      </c>
      <c r="D617" s="343">
        <f>'AM23.Entity Input'!G557</f>
        <v>0</v>
      </c>
      <c r="E617" s="343">
        <f>'AM23.Entity Input'!P557</f>
        <v>0</v>
      </c>
      <c r="F617" s="343">
        <f>'AM23.Entity Input'!AD557</f>
        <v>0</v>
      </c>
      <c r="G617" s="343">
        <f>'AM23.Entity Input'!AN557</f>
        <v>0</v>
      </c>
      <c r="H617" s="353" t="str">
        <f>IFERROR( VLOOKUP($D617, 'AM23.Param'!$C$61:$Q$114, COLUMNS('AM23.Param'!$C$60:$G$60), FALSE), "N/A")</f>
        <v>N/A</v>
      </c>
      <c r="I617" s="360" t="str">
        <f>IFERROR( VLOOKUP($D617, 'AM23.Param'!$C$61:$Q$114, COLUMNS('AM23.Param'!$C$60:$H$60), FALSE), "N/A")</f>
        <v>N/A</v>
      </c>
      <c r="J617" s="344" t="str">
        <f t="shared" si="236"/>
        <v>N/A</v>
      </c>
      <c r="K617" s="361" t="str">
        <f t="shared" si="237"/>
        <v>N/A</v>
      </c>
      <c r="L617" s="356" t="str">
        <f>IFERROR( VLOOKUP($D617, 'AM23.Param'!$C$61:$Q$114, COLUMNS('AM23.Param'!$C$60:$I$60), FALSE), "N/A")</f>
        <v>N/A</v>
      </c>
      <c r="M617" s="344" t="str">
        <f t="shared" si="238"/>
        <v>N/A</v>
      </c>
      <c r="N617" s="366" t="str">
        <f t="shared" si="227"/>
        <v>N/A</v>
      </c>
      <c r="O617" s="360" t="str">
        <f>IFERROR( VLOOKUP($D617, 'AM23.Param'!$C$61:$Q$114, COLUMNS('AM23.Param'!$C$60:$J$60), FALSE), "N/A")</f>
        <v>N/A</v>
      </c>
      <c r="P617" s="344" t="str">
        <f t="shared" si="239"/>
        <v>N/A</v>
      </c>
      <c r="Q617" s="361" t="str">
        <f t="shared" si="228"/>
        <v>N/A</v>
      </c>
      <c r="R617" s="356" t="str">
        <f>IFERROR( VLOOKUP($D617, 'AM23.Param'!$C$61:$Q$114, COLUMNS('AM23.Param'!$C$60:$K$60), FALSE), "N/A")</f>
        <v>N/A</v>
      </c>
      <c r="S617" s="344" t="str">
        <f t="shared" si="240"/>
        <v>N/A</v>
      </c>
      <c r="T617" s="366">
        <f t="shared" si="229"/>
        <v>0</v>
      </c>
      <c r="U617" s="360" t="str">
        <f>IFERROR( VLOOKUP($D617, 'AM23.Param'!$C$61:$Q$114, COLUMNS('AM23.Param'!$C$60:$L$60), FALSE), "N/A")</f>
        <v>N/A</v>
      </c>
      <c r="V617" s="344" t="str">
        <f t="shared" si="241"/>
        <v>N/A</v>
      </c>
      <c r="W617" s="361" t="str">
        <f t="shared" si="230"/>
        <v>N/A</v>
      </c>
      <c r="X617" s="356" t="str">
        <f>IFERROR( VLOOKUP($D617, 'AM23.Param'!$C$61:$Q$114, COLUMNS('AM23.Param'!$C$60:$M$60), FALSE), "N/A")</f>
        <v>N/A</v>
      </c>
      <c r="Y617" s="344" t="str">
        <f t="shared" si="242"/>
        <v>N/A</v>
      </c>
      <c r="Z617" s="366">
        <f t="shared" si="231"/>
        <v>0</v>
      </c>
      <c r="AA617" s="360" t="str">
        <f>IFERROR( VLOOKUP($D617, 'AM23.Param'!$C$61:$Q$114, COLUMNS('AM23.Param'!$C$60:$N$60), FALSE), "N/A")</f>
        <v>N/A</v>
      </c>
      <c r="AB617" s="344" t="str">
        <f t="shared" si="243"/>
        <v>N/A</v>
      </c>
      <c r="AC617" s="366" t="str">
        <f t="shared" si="232"/>
        <v>N/A</v>
      </c>
      <c r="AD617" s="360" t="str">
        <f>IFERROR( VLOOKUP($D617, 'AM23.Param'!$C$61:$Q$114, COLUMNS('AM23.Param'!$C$60:$O$60), FALSE), "N/A")</f>
        <v>N/A</v>
      </c>
      <c r="AE617" s="344" t="str">
        <f t="shared" si="244"/>
        <v>N/A</v>
      </c>
      <c r="AF617" s="361" t="str">
        <f t="shared" si="233"/>
        <v>N/A</v>
      </c>
      <c r="AG617" s="356" t="str">
        <f>IFERROR( VLOOKUP($D617, 'AM23.Param'!$C$61:$Q$114, COLUMNS('AM23.Param'!$C$60:$P$60), FALSE), "N/A")</f>
        <v>N/A</v>
      </c>
      <c r="AH617" s="344" t="str">
        <f t="shared" si="245"/>
        <v>N/A</v>
      </c>
      <c r="AI617" s="361" t="str">
        <f t="shared" si="234"/>
        <v>N/A</v>
      </c>
    </row>
    <row r="618" spans="1:35" x14ac:dyDescent="0.2">
      <c r="A618" s="241">
        <f t="shared" si="235"/>
        <v>541</v>
      </c>
      <c r="B618" s="345">
        <f>'AM23.Entity Input'!D558</f>
        <v>0</v>
      </c>
      <c r="C618" s="343">
        <f>'AM23.Entity Input'!F558</f>
        <v>0</v>
      </c>
      <c r="D618" s="343">
        <f>'AM23.Entity Input'!G558</f>
        <v>0</v>
      </c>
      <c r="E618" s="343">
        <f>'AM23.Entity Input'!P558</f>
        <v>0</v>
      </c>
      <c r="F618" s="343">
        <f>'AM23.Entity Input'!AD558</f>
        <v>0</v>
      </c>
      <c r="G618" s="343">
        <f>'AM23.Entity Input'!AN558</f>
        <v>0</v>
      </c>
      <c r="H618" s="353" t="str">
        <f>IFERROR( VLOOKUP($D618, 'AM23.Param'!$C$61:$Q$114, COLUMNS('AM23.Param'!$C$60:$G$60), FALSE), "N/A")</f>
        <v>N/A</v>
      </c>
      <c r="I618" s="360" t="str">
        <f>IFERROR( VLOOKUP($D618, 'AM23.Param'!$C$61:$Q$114, COLUMNS('AM23.Param'!$C$60:$H$60), FALSE), "N/A")</f>
        <v>N/A</v>
      </c>
      <c r="J618" s="344" t="str">
        <f t="shared" si="236"/>
        <v>N/A</v>
      </c>
      <c r="K618" s="361" t="str">
        <f t="shared" si="237"/>
        <v>N/A</v>
      </c>
      <c r="L618" s="356" t="str">
        <f>IFERROR( VLOOKUP($D618, 'AM23.Param'!$C$61:$Q$114, COLUMNS('AM23.Param'!$C$60:$I$60), FALSE), "N/A")</f>
        <v>N/A</v>
      </c>
      <c r="M618" s="344" t="str">
        <f t="shared" si="238"/>
        <v>N/A</v>
      </c>
      <c r="N618" s="366" t="str">
        <f t="shared" si="227"/>
        <v>N/A</v>
      </c>
      <c r="O618" s="360" t="str">
        <f>IFERROR( VLOOKUP($D618, 'AM23.Param'!$C$61:$Q$114, COLUMNS('AM23.Param'!$C$60:$J$60), FALSE), "N/A")</f>
        <v>N/A</v>
      </c>
      <c r="P618" s="344" t="str">
        <f t="shared" si="239"/>
        <v>N/A</v>
      </c>
      <c r="Q618" s="361" t="str">
        <f t="shared" si="228"/>
        <v>N/A</v>
      </c>
      <c r="R618" s="356" t="str">
        <f>IFERROR( VLOOKUP($D618, 'AM23.Param'!$C$61:$Q$114, COLUMNS('AM23.Param'!$C$60:$K$60), FALSE), "N/A")</f>
        <v>N/A</v>
      </c>
      <c r="S618" s="344" t="str">
        <f t="shared" si="240"/>
        <v>N/A</v>
      </c>
      <c r="T618" s="366">
        <f t="shared" si="229"/>
        <v>0</v>
      </c>
      <c r="U618" s="360" t="str">
        <f>IFERROR( VLOOKUP($D618, 'AM23.Param'!$C$61:$Q$114, COLUMNS('AM23.Param'!$C$60:$L$60), FALSE), "N/A")</f>
        <v>N/A</v>
      </c>
      <c r="V618" s="344" t="str">
        <f t="shared" si="241"/>
        <v>N/A</v>
      </c>
      <c r="W618" s="361" t="str">
        <f t="shared" si="230"/>
        <v>N/A</v>
      </c>
      <c r="X618" s="356" t="str">
        <f>IFERROR( VLOOKUP($D618, 'AM23.Param'!$C$61:$Q$114, COLUMNS('AM23.Param'!$C$60:$M$60), FALSE), "N/A")</f>
        <v>N/A</v>
      </c>
      <c r="Y618" s="344" t="str">
        <f t="shared" si="242"/>
        <v>N/A</v>
      </c>
      <c r="Z618" s="366">
        <f t="shared" si="231"/>
        <v>0</v>
      </c>
      <c r="AA618" s="360" t="str">
        <f>IFERROR( VLOOKUP($D618, 'AM23.Param'!$C$61:$Q$114, COLUMNS('AM23.Param'!$C$60:$N$60), FALSE), "N/A")</f>
        <v>N/A</v>
      </c>
      <c r="AB618" s="344" t="str">
        <f t="shared" si="243"/>
        <v>N/A</v>
      </c>
      <c r="AC618" s="366" t="str">
        <f t="shared" si="232"/>
        <v>N/A</v>
      </c>
      <c r="AD618" s="360" t="str">
        <f>IFERROR( VLOOKUP($D618, 'AM23.Param'!$C$61:$Q$114, COLUMNS('AM23.Param'!$C$60:$O$60), FALSE), "N/A")</f>
        <v>N/A</v>
      </c>
      <c r="AE618" s="344" t="str">
        <f t="shared" si="244"/>
        <v>N/A</v>
      </c>
      <c r="AF618" s="361" t="str">
        <f t="shared" si="233"/>
        <v>N/A</v>
      </c>
      <c r="AG618" s="356" t="str">
        <f>IFERROR( VLOOKUP($D618, 'AM23.Param'!$C$61:$Q$114, COLUMNS('AM23.Param'!$C$60:$P$60), FALSE), "N/A")</f>
        <v>N/A</v>
      </c>
      <c r="AH618" s="344" t="str">
        <f t="shared" si="245"/>
        <v>N/A</v>
      </c>
      <c r="AI618" s="361" t="str">
        <f t="shared" si="234"/>
        <v>N/A</v>
      </c>
    </row>
    <row r="619" spans="1:35" x14ac:dyDescent="0.2">
      <c r="A619" s="241">
        <f t="shared" si="235"/>
        <v>542</v>
      </c>
      <c r="B619" s="345">
        <f>'AM23.Entity Input'!D559</f>
        <v>0</v>
      </c>
      <c r="C619" s="343">
        <f>'AM23.Entity Input'!F559</f>
        <v>0</v>
      </c>
      <c r="D619" s="343">
        <f>'AM23.Entity Input'!G559</f>
        <v>0</v>
      </c>
      <c r="E619" s="343">
        <f>'AM23.Entity Input'!P559</f>
        <v>0</v>
      </c>
      <c r="F619" s="343">
        <f>'AM23.Entity Input'!AD559</f>
        <v>0</v>
      </c>
      <c r="G619" s="343">
        <f>'AM23.Entity Input'!AN559</f>
        <v>0</v>
      </c>
      <c r="H619" s="353" t="str">
        <f>IFERROR( VLOOKUP($D619, 'AM23.Param'!$C$61:$Q$114, COLUMNS('AM23.Param'!$C$60:$G$60), FALSE), "N/A")</f>
        <v>N/A</v>
      </c>
      <c r="I619" s="360" t="str">
        <f>IFERROR( VLOOKUP($D619, 'AM23.Param'!$C$61:$Q$114, COLUMNS('AM23.Param'!$C$60:$H$60), FALSE), "N/A")</f>
        <v>N/A</v>
      </c>
      <c r="J619" s="344" t="str">
        <f t="shared" si="236"/>
        <v>N/A</v>
      </c>
      <c r="K619" s="361" t="str">
        <f t="shared" si="237"/>
        <v>N/A</v>
      </c>
      <c r="L619" s="356" t="str">
        <f>IFERROR( VLOOKUP($D619, 'AM23.Param'!$C$61:$Q$114, COLUMNS('AM23.Param'!$C$60:$I$60), FALSE), "N/A")</f>
        <v>N/A</v>
      </c>
      <c r="M619" s="344" t="str">
        <f t="shared" si="238"/>
        <v>N/A</v>
      </c>
      <c r="N619" s="366" t="str">
        <f t="shared" si="227"/>
        <v>N/A</v>
      </c>
      <c r="O619" s="360" t="str">
        <f>IFERROR( VLOOKUP($D619, 'AM23.Param'!$C$61:$Q$114, COLUMNS('AM23.Param'!$C$60:$J$60), FALSE), "N/A")</f>
        <v>N/A</v>
      </c>
      <c r="P619" s="344" t="str">
        <f t="shared" si="239"/>
        <v>N/A</v>
      </c>
      <c r="Q619" s="361" t="str">
        <f t="shared" si="228"/>
        <v>N/A</v>
      </c>
      <c r="R619" s="356" t="str">
        <f>IFERROR( VLOOKUP($D619, 'AM23.Param'!$C$61:$Q$114, COLUMNS('AM23.Param'!$C$60:$K$60), FALSE), "N/A")</f>
        <v>N/A</v>
      </c>
      <c r="S619" s="344" t="str">
        <f t="shared" si="240"/>
        <v>N/A</v>
      </c>
      <c r="T619" s="366">
        <f t="shared" si="229"/>
        <v>0</v>
      </c>
      <c r="U619" s="360" t="str">
        <f>IFERROR( VLOOKUP($D619, 'AM23.Param'!$C$61:$Q$114, COLUMNS('AM23.Param'!$C$60:$L$60), FALSE), "N/A")</f>
        <v>N/A</v>
      </c>
      <c r="V619" s="344" t="str">
        <f t="shared" si="241"/>
        <v>N/A</v>
      </c>
      <c r="W619" s="361" t="str">
        <f t="shared" si="230"/>
        <v>N/A</v>
      </c>
      <c r="X619" s="356" t="str">
        <f>IFERROR( VLOOKUP($D619, 'AM23.Param'!$C$61:$Q$114, COLUMNS('AM23.Param'!$C$60:$M$60), FALSE), "N/A")</f>
        <v>N/A</v>
      </c>
      <c r="Y619" s="344" t="str">
        <f t="shared" si="242"/>
        <v>N/A</v>
      </c>
      <c r="Z619" s="366">
        <f t="shared" si="231"/>
        <v>0</v>
      </c>
      <c r="AA619" s="360" t="str">
        <f>IFERROR( VLOOKUP($D619, 'AM23.Param'!$C$61:$Q$114, COLUMNS('AM23.Param'!$C$60:$N$60), FALSE), "N/A")</f>
        <v>N/A</v>
      </c>
      <c r="AB619" s="344" t="str">
        <f t="shared" si="243"/>
        <v>N/A</v>
      </c>
      <c r="AC619" s="366" t="str">
        <f t="shared" si="232"/>
        <v>N/A</v>
      </c>
      <c r="AD619" s="360" t="str">
        <f>IFERROR( VLOOKUP($D619, 'AM23.Param'!$C$61:$Q$114, COLUMNS('AM23.Param'!$C$60:$O$60), FALSE), "N/A")</f>
        <v>N/A</v>
      </c>
      <c r="AE619" s="344" t="str">
        <f t="shared" si="244"/>
        <v>N/A</v>
      </c>
      <c r="AF619" s="361" t="str">
        <f t="shared" si="233"/>
        <v>N/A</v>
      </c>
      <c r="AG619" s="356" t="str">
        <f>IFERROR( VLOOKUP($D619, 'AM23.Param'!$C$61:$Q$114, COLUMNS('AM23.Param'!$C$60:$P$60), FALSE), "N/A")</f>
        <v>N/A</v>
      </c>
      <c r="AH619" s="344" t="str">
        <f t="shared" si="245"/>
        <v>N/A</v>
      </c>
      <c r="AI619" s="361" t="str">
        <f t="shared" si="234"/>
        <v>N/A</v>
      </c>
    </row>
    <row r="620" spans="1:35" x14ac:dyDescent="0.2">
      <c r="A620" s="241">
        <f t="shared" si="235"/>
        <v>543</v>
      </c>
      <c r="B620" s="345">
        <f>'AM23.Entity Input'!D560</f>
        <v>0</v>
      </c>
      <c r="C620" s="343">
        <f>'AM23.Entity Input'!F560</f>
        <v>0</v>
      </c>
      <c r="D620" s="343">
        <f>'AM23.Entity Input'!G560</f>
        <v>0</v>
      </c>
      <c r="E620" s="343">
        <f>'AM23.Entity Input'!P560</f>
        <v>0</v>
      </c>
      <c r="F620" s="343">
        <f>'AM23.Entity Input'!AD560</f>
        <v>0</v>
      </c>
      <c r="G620" s="343">
        <f>'AM23.Entity Input'!AN560</f>
        <v>0</v>
      </c>
      <c r="H620" s="353" t="str">
        <f>IFERROR( VLOOKUP($D620, 'AM23.Param'!$C$61:$Q$114, COLUMNS('AM23.Param'!$C$60:$G$60), FALSE), "N/A")</f>
        <v>N/A</v>
      </c>
      <c r="I620" s="360" t="str">
        <f>IFERROR( VLOOKUP($D620, 'AM23.Param'!$C$61:$Q$114, COLUMNS('AM23.Param'!$C$60:$H$60), FALSE), "N/A")</f>
        <v>N/A</v>
      </c>
      <c r="J620" s="344" t="str">
        <f t="shared" si="236"/>
        <v>N/A</v>
      </c>
      <c r="K620" s="361" t="str">
        <f t="shared" si="237"/>
        <v>N/A</v>
      </c>
      <c r="L620" s="356" t="str">
        <f>IFERROR( VLOOKUP($D620, 'AM23.Param'!$C$61:$Q$114, COLUMNS('AM23.Param'!$C$60:$I$60), FALSE), "N/A")</f>
        <v>N/A</v>
      </c>
      <c r="M620" s="344" t="str">
        <f t="shared" si="238"/>
        <v>N/A</v>
      </c>
      <c r="N620" s="366" t="str">
        <f t="shared" si="227"/>
        <v>N/A</v>
      </c>
      <c r="O620" s="360" t="str">
        <f>IFERROR( VLOOKUP($D620, 'AM23.Param'!$C$61:$Q$114, COLUMNS('AM23.Param'!$C$60:$J$60), FALSE), "N/A")</f>
        <v>N/A</v>
      </c>
      <c r="P620" s="344" t="str">
        <f t="shared" si="239"/>
        <v>N/A</v>
      </c>
      <c r="Q620" s="361" t="str">
        <f t="shared" si="228"/>
        <v>N/A</v>
      </c>
      <c r="R620" s="356" t="str">
        <f>IFERROR( VLOOKUP($D620, 'AM23.Param'!$C$61:$Q$114, COLUMNS('AM23.Param'!$C$60:$K$60), FALSE), "N/A")</f>
        <v>N/A</v>
      </c>
      <c r="S620" s="344" t="str">
        <f t="shared" si="240"/>
        <v>N/A</v>
      </c>
      <c r="T620" s="366">
        <f t="shared" si="229"/>
        <v>0</v>
      </c>
      <c r="U620" s="360" t="str">
        <f>IFERROR( VLOOKUP($D620, 'AM23.Param'!$C$61:$Q$114, COLUMNS('AM23.Param'!$C$60:$L$60), FALSE), "N/A")</f>
        <v>N/A</v>
      </c>
      <c r="V620" s="344" t="str">
        <f t="shared" si="241"/>
        <v>N/A</v>
      </c>
      <c r="W620" s="361" t="str">
        <f t="shared" si="230"/>
        <v>N/A</v>
      </c>
      <c r="X620" s="356" t="str">
        <f>IFERROR( VLOOKUP($D620, 'AM23.Param'!$C$61:$Q$114, COLUMNS('AM23.Param'!$C$60:$M$60), FALSE), "N/A")</f>
        <v>N/A</v>
      </c>
      <c r="Y620" s="344" t="str">
        <f t="shared" si="242"/>
        <v>N/A</v>
      </c>
      <c r="Z620" s="366">
        <f t="shared" si="231"/>
        <v>0</v>
      </c>
      <c r="AA620" s="360" t="str">
        <f>IFERROR( VLOOKUP($D620, 'AM23.Param'!$C$61:$Q$114, COLUMNS('AM23.Param'!$C$60:$N$60), FALSE), "N/A")</f>
        <v>N/A</v>
      </c>
      <c r="AB620" s="344" t="str">
        <f t="shared" si="243"/>
        <v>N/A</v>
      </c>
      <c r="AC620" s="366" t="str">
        <f t="shared" si="232"/>
        <v>N/A</v>
      </c>
      <c r="AD620" s="360" t="str">
        <f>IFERROR( VLOOKUP($D620, 'AM23.Param'!$C$61:$Q$114, COLUMNS('AM23.Param'!$C$60:$O$60), FALSE), "N/A")</f>
        <v>N/A</v>
      </c>
      <c r="AE620" s="344" t="str">
        <f t="shared" si="244"/>
        <v>N/A</v>
      </c>
      <c r="AF620" s="361" t="str">
        <f t="shared" si="233"/>
        <v>N/A</v>
      </c>
      <c r="AG620" s="356" t="str">
        <f>IFERROR( VLOOKUP($D620, 'AM23.Param'!$C$61:$Q$114, COLUMNS('AM23.Param'!$C$60:$P$60), FALSE), "N/A")</f>
        <v>N/A</v>
      </c>
      <c r="AH620" s="344" t="str">
        <f t="shared" si="245"/>
        <v>N/A</v>
      </c>
      <c r="AI620" s="361" t="str">
        <f t="shared" si="234"/>
        <v>N/A</v>
      </c>
    </row>
    <row r="621" spans="1:35" x14ac:dyDescent="0.2">
      <c r="A621" s="241">
        <f t="shared" si="235"/>
        <v>544</v>
      </c>
      <c r="B621" s="345">
        <f>'AM23.Entity Input'!D561</f>
        <v>0</v>
      </c>
      <c r="C621" s="343">
        <f>'AM23.Entity Input'!F561</f>
        <v>0</v>
      </c>
      <c r="D621" s="343">
        <f>'AM23.Entity Input'!G561</f>
        <v>0</v>
      </c>
      <c r="E621" s="343">
        <f>'AM23.Entity Input'!P561</f>
        <v>0</v>
      </c>
      <c r="F621" s="343">
        <f>'AM23.Entity Input'!AD561</f>
        <v>0</v>
      </c>
      <c r="G621" s="343">
        <f>'AM23.Entity Input'!AN561</f>
        <v>0</v>
      </c>
      <c r="H621" s="353" t="str">
        <f>IFERROR( VLOOKUP($D621, 'AM23.Param'!$C$61:$Q$114, COLUMNS('AM23.Param'!$C$60:$G$60), FALSE), "N/A")</f>
        <v>N/A</v>
      </c>
      <c r="I621" s="360" t="str">
        <f>IFERROR( VLOOKUP($D621, 'AM23.Param'!$C$61:$Q$114, COLUMNS('AM23.Param'!$C$60:$H$60), FALSE), "N/A")</f>
        <v>N/A</v>
      </c>
      <c r="J621" s="344" t="str">
        <f t="shared" si="236"/>
        <v>N/A</v>
      </c>
      <c r="K621" s="361" t="str">
        <f t="shared" si="237"/>
        <v>N/A</v>
      </c>
      <c r="L621" s="356" t="str">
        <f>IFERROR( VLOOKUP($D621, 'AM23.Param'!$C$61:$Q$114, COLUMNS('AM23.Param'!$C$60:$I$60), FALSE), "N/A")</f>
        <v>N/A</v>
      </c>
      <c r="M621" s="344" t="str">
        <f t="shared" si="238"/>
        <v>N/A</v>
      </c>
      <c r="N621" s="366" t="str">
        <f t="shared" si="227"/>
        <v>N/A</v>
      </c>
      <c r="O621" s="360" t="str">
        <f>IFERROR( VLOOKUP($D621, 'AM23.Param'!$C$61:$Q$114, COLUMNS('AM23.Param'!$C$60:$J$60), FALSE), "N/A")</f>
        <v>N/A</v>
      </c>
      <c r="P621" s="344" t="str">
        <f t="shared" si="239"/>
        <v>N/A</v>
      </c>
      <c r="Q621" s="361" t="str">
        <f t="shared" si="228"/>
        <v>N/A</v>
      </c>
      <c r="R621" s="356" t="str">
        <f>IFERROR( VLOOKUP($D621, 'AM23.Param'!$C$61:$Q$114, COLUMNS('AM23.Param'!$C$60:$K$60), FALSE), "N/A")</f>
        <v>N/A</v>
      </c>
      <c r="S621" s="344" t="str">
        <f t="shared" si="240"/>
        <v>N/A</v>
      </c>
      <c r="T621" s="366">
        <f t="shared" si="229"/>
        <v>0</v>
      </c>
      <c r="U621" s="360" t="str">
        <f>IFERROR( VLOOKUP($D621, 'AM23.Param'!$C$61:$Q$114, COLUMNS('AM23.Param'!$C$60:$L$60), FALSE), "N/A")</f>
        <v>N/A</v>
      </c>
      <c r="V621" s="344" t="str">
        <f t="shared" si="241"/>
        <v>N/A</v>
      </c>
      <c r="W621" s="361" t="str">
        <f t="shared" si="230"/>
        <v>N/A</v>
      </c>
      <c r="X621" s="356" t="str">
        <f>IFERROR( VLOOKUP($D621, 'AM23.Param'!$C$61:$Q$114, COLUMNS('AM23.Param'!$C$60:$M$60), FALSE), "N/A")</f>
        <v>N/A</v>
      </c>
      <c r="Y621" s="344" t="str">
        <f t="shared" si="242"/>
        <v>N/A</v>
      </c>
      <c r="Z621" s="366">
        <f t="shared" si="231"/>
        <v>0</v>
      </c>
      <c r="AA621" s="360" t="str">
        <f>IFERROR( VLOOKUP($D621, 'AM23.Param'!$C$61:$Q$114, COLUMNS('AM23.Param'!$C$60:$N$60), FALSE), "N/A")</f>
        <v>N/A</v>
      </c>
      <c r="AB621" s="344" t="str">
        <f t="shared" si="243"/>
        <v>N/A</v>
      </c>
      <c r="AC621" s="366" t="str">
        <f t="shared" si="232"/>
        <v>N/A</v>
      </c>
      <c r="AD621" s="360" t="str">
        <f>IFERROR( VLOOKUP($D621, 'AM23.Param'!$C$61:$Q$114, COLUMNS('AM23.Param'!$C$60:$O$60), FALSE), "N/A")</f>
        <v>N/A</v>
      </c>
      <c r="AE621" s="344" t="str">
        <f t="shared" si="244"/>
        <v>N/A</v>
      </c>
      <c r="AF621" s="361" t="str">
        <f t="shared" si="233"/>
        <v>N/A</v>
      </c>
      <c r="AG621" s="356" t="str">
        <f>IFERROR( VLOOKUP($D621, 'AM23.Param'!$C$61:$Q$114, COLUMNS('AM23.Param'!$C$60:$P$60), FALSE), "N/A")</f>
        <v>N/A</v>
      </c>
      <c r="AH621" s="344" t="str">
        <f t="shared" si="245"/>
        <v>N/A</v>
      </c>
      <c r="AI621" s="361" t="str">
        <f t="shared" si="234"/>
        <v>N/A</v>
      </c>
    </row>
    <row r="622" spans="1:35" x14ac:dyDescent="0.2">
      <c r="A622" s="241">
        <f t="shared" si="235"/>
        <v>545</v>
      </c>
      <c r="B622" s="345">
        <f>'AM23.Entity Input'!D562</f>
        <v>0</v>
      </c>
      <c r="C622" s="343">
        <f>'AM23.Entity Input'!F562</f>
        <v>0</v>
      </c>
      <c r="D622" s="343">
        <f>'AM23.Entity Input'!G562</f>
        <v>0</v>
      </c>
      <c r="E622" s="343">
        <f>'AM23.Entity Input'!P562</f>
        <v>0</v>
      </c>
      <c r="F622" s="343">
        <f>'AM23.Entity Input'!AD562</f>
        <v>0</v>
      </c>
      <c r="G622" s="343">
        <f>'AM23.Entity Input'!AN562</f>
        <v>0</v>
      </c>
      <c r="H622" s="353" t="str">
        <f>IFERROR( VLOOKUP($D622, 'AM23.Param'!$C$61:$Q$114, COLUMNS('AM23.Param'!$C$60:$G$60), FALSE), "N/A")</f>
        <v>N/A</v>
      </c>
      <c r="I622" s="360" t="str">
        <f>IFERROR( VLOOKUP($D622, 'AM23.Param'!$C$61:$Q$114, COLUMNS('AM23.Param'!$C$60:$H$60), FALSE), "N/A")</f>
        <v>N/A</v>
      </c>
      <c r="J622" s="344" t="str">
        <f t="shared" si="236"/>
        <v>N/A</v>
      </c>
      <c r="K622" s="361" t="str">
        <f t="shared" si="237"/>
        <v>N/A</v>
      </c>
      <c r="L622" s="356" t="str">
        <f>IFERROR( VLOOKUP($D622, 'AM23.Param'!$C$61:$Q$114, COLUMNS('AM23.Param'!$C$60:$I$60), FALSE), "N/A")</f>
        <v>N/A</v>
      </c>
      <c r="M622" s="344" t="str">
        <f t="shared" si="238"/>
        <v>N/A</v>
      </c>
      <c r="N622" s="366" t="str">
        <f t="shared" si="227"/>
        <v>N/A</v>
      </c>
      <c r="O622" s="360" t="str">
        <f>IFERROR( VLOOKUP($D622, 'AM23.Param'!$C$61:$Q$114, COLUMNS('AM23.Param'!$C$60:$J$60), FALSE), "N/A")</f>
        <v>N/A</v>
      </c>
      <c r="P622" s="344" t="str">
        <f t="shared" si="239"/>
        <v>N/A</v>
      </c>
      <c r="Q622" s="361" t="str">
        <f t="shared" si="228"/>
        <v>N/A</v>
      </c>
      <c r="R622" s="356" t="str">
        <f>IFERROR( VLOOKUP($D622, 'AM23.Param'!$C$61:$Q$114, COLUMNS('AM23.Param'!$C$60:$K$60), FALSE), "N/A")</f>
        <v>N/A</v>
      </c>
      <c r="S622" s="344" t="str">
        <f t="shared" si="240"/>
        <v>N/A</v>
      </c>
      <c r="T622" s="366">
        <f t="shared" si="229"/>
        <v>0</v>
      </c>
      <c r="U622" s="360" t="str">
        <f>IFERROR( VLOOKUP($D622, 'AM23.Param'!$C$61:$Q$114, COLUMNS('AM23.Param'!$C$60:$L$60), FALSE), "N/A")</f>
        <v>N/A</v>
      </c>
      <c r="V622" s="344" t="str">
        <f t="shared" si="241"/>
        <v>N/A</v>
      </c>
      <c r="W622" s="361" t="str">
        <f t="shared" si="230"/>
        <v>N/A</v>
      </c>
      <c r="X622" s="356" t="str">
        <f>IFERROR( VLOOKUP($D622, 'AM23.Param'!$C$61:$Q$114, COLUMNS('AM23.Param'!$C$60:$M$60), FALSE), "N/A")</f>
        <v>N/A</v>
      </c>
      <c r="Y622" s="344" t="str">
        <f t="shared" si="242"/>
        <v>N/A</v>
      </c>
      <c r="Z622" s="366">
        <f t="shared" si="231"/>
        <v>0</v>
      </c>
      <c r="AA622" s="360" t="str">
        <f>IFERROR( VLOOKUP($D622, 'AM23.Param'!$C$61:$Q$114, COLUMNS('AM23.Param'!$C$60:$N$60), FALSE), "N/A")</f>
        <v>N/A</v>
      </c>
      <c r="AB622" s="344" t="str">
        <f t="shared" si="243"/>
        <v>N/A</v>
      </c>
      <c r="AC622" s="366" t="str">
        <f t="shared" si="232"/>
        <v>N/A</v>
      </c>
      <c r="AD622" s="360" t="str">
        <f>IFERROR( VLOOKUP($D622, 'AM23.Param'!$C$61:$Q$114, COLUMNS('AM23.Param'!$C$60:$O$60), FALSE), "N/A")</f>
        <v>N/A</v>
      </c>
      <c r="AE622" s="344" t="str">
        <f t="shared" si="244"/>
        <v>N/A</v>
      </c>
      <c r="AF622" s="361" t="str">
        <f t="shared" si="233"/>
        <v>N/A</v>
      </c>
      <c r="AG622" s="356" t="str">
        <f>IFERROR( VLOOKUP($D622, 'AM23.Param'!$C$61:$Q$114, COLUMNS('AM23.Param'!$C$60:$P$60), FALSE), "N/A")</f>
        <v>N/A</v>
      </c>
      <c r="AH622" s="344" t="str">
        <f t="shared" si="245"/>
        <v>N/A</v>
      </c>
      <c r="AI622" s="361" t="str">
        <f t="shared" si="234"/>
        <v>N/A</v>
      </c>
    </row>
    <row r="623" spans="1:35" x14ac:dyDescent="0.2">
      <c r="A623" s="241">
        <f t="shared" si="235"/>
        <v>546</v>
      </c>
      <c r="B623" s="345">
        <f>'AM23.Entity Input'!D563</f>
        <v>0</v>
      </c>
      <c r="C623" s="343">
        <f>'AM23.Entity Input'!F563</f>
        <v>0</v>
      </c>
      <c r="D623" s="343">
        <f>'AM23.Entity Input'!G563</f>
        <v>0</v>
      </c>
      <c r="E623" s="343">
        <f>'AM23.Entity Input'!P563</f>
        <v>0</v>
      </c>
      <c r="F623" s="343">
        <f>'AM23.Entity Input'!AD563</f>
        <v>0</v>
      </c>
      <c r="G623" s="343">
        <f>'AM23.Entity Input'!AN563</f>
        <v>0</v>
      </c>
      <c r="H623" s="353" t="str">
        <f>IFERROR( VLOOKUP($D623, 'AM23.Param'!$C$61:$Q$114, COLUMNS('AM23.Param'!$C$60:$G$60), FALSE), "N/A")</f>
        <v>N/A</v>
      </c>
      <c r="I623" s="360" t="str">
        <f>IFERROR( VLOOKUP($D623, 'AM23.Param'!$C$61:$Q$114, COLUMNS('AM23.Param'!$C$60:$H$60), FALSE), "N/A")</f>
        <v>N/A</v>
      </c>
      <c r="J623" s="344" t="str">
        <f t="shared" si="236"/>
        <v>N/A</v>
      </c>
      <c r="K623" s="361" t="str">
        <f t="shared" si="237"/>
        <v>N/A</v>
      </c>
      <c r="L623" s="356" t="str">
        <f>IFERROR( VLOOKUP($D623, 'AM23.Param'!$C$61:$Q$114, COLUMNS('AM23.Param'!$C$60:$I$60), FALSE), "N/A")</f>
        <v>N/A</v>
      </c>
      <c r="M623" s="344" t="str">
        <f t="shared" si="238"/>
        <v>N/A</v>
      </c>
      <c r="N623" s="366" t="str">
        <f t="shared" si="227"/>
        <v>N/A</v>
      </c>
      <c r="O623" s="360" t="str">
        <f>IFERROR( VLOOKUP($D623, 'AM23.Param'!$C$61:$Q$114, COLUMNS('AM23.Param'!$C$60:$J$60), FALSE), "N/A")</f>
        <v>N/A</v>
      </c>
      <c r="P623" s="344" t="str">
        <f t="shared" si="239"/>
        <v>N/A</v>
      </c>
      <c r="Q623" s="361" t="str">
        <f t="shared" si="228"/>
        <v>N/A</v>
      </c>
      <c r="R623" s="356" t="str">
        <f>IFERROR( VLOOKUP($D623, 'AM23.Param'!$C$61:$Q$114, COLUMNS('AM23.Param'!$C$60:$K$60), FALSE), "N/A")</f>
        <v>N/A</v>
      </c>
      <c r="S623" s="344" t="str">
        <f t="shared" si="240"/>
        <v>N/A</v>
      </c>
      <c r="T623" s="366">
        <f t="shared" si="229"/>
        <v>0</v>
      </c>
      <c r="U623" s="360" t="str">
        <f>IFERROR( VLOOKUP($D623, 'AM23.Param'!$C$61:$Q$114, COLUMNS('AM23.Param'!$C$60:$L$60), FALSE), "N/A")</f>
        <v>N/A</v>
      </c>
      <c r="V623" s="344" t="str">
        <f t="shared" si="241"/>
        <v>N/A</v>
      </c>
      <c r="W623" s="361" t="str">
        <f t="shared" si="230"/>
        <v>N/A</v>
      </c>
      <c r="X623" s="356" t="str">
        <f>IFERROR( VLOOKUP($D623, 'AM23.Param'!$C$61:$Q$114, COLUMNS('AM23.Param'!$C$60:$M$60), FALSE), "N/A")</f>
        <v>N/A</v>
      </c>
      <c r="Y623" s="344" t="str">
        <f t="shared" si="242"/>
        <v>N/A</v>
      </c>
      <c r="Z623" s="366">
        <f t="shared" si="231"/>
        <v>0</v>
      </c>
      <c r="AA623" s="360" t="str">
        <f>IFERROR( VLOOKUP($D623, 'AM23.Param'!$C$61:$Q$114, COLUMNS('AM23.Param'!$C$60:$N$60), FALSE), "N/A")</f>
        <v>N/A</v>
      </c>
      <c r="AB623" s="344" t="str">
        <f t="shared" si="243"/>
        <v>N/A</v>
      </c>
      <c r="AC623" s="366" t="str">
        <f t="shared" si="232"/>
        <v>N/A</v>
      </c>
      <c r="AD623" s="360" t="str">
        <f>IFERROR( VLOOKUP($D623, 'AM23.Param'!$C$61:$Q$114, COLUMNS('AM23.Param'!$C$60:$O$60), FALSE), "N/A")</f>
        <v>N/A</v>
      </c>
      <c r="AE623" s="344" t="str">
        <f t="shared" si="244"/>
        <v>N/A</v>
      </c>
      <c r="AF623" s="361" t="str">
        <f t="shared" si="233"/>
        <v>N/A</v>
      </c>
      <c r="AG623" s="356" t="str">
        <f>IFERROR( VLOOKUP($D623, 'AM23.Param'!$C$61:$Q$114, COLUMNS('AM23.Param'!$C$60:$P$60), FALSE), "N/A")</f>
        <v>N/A</v>
      </c>
      <c r="AH623" s="344" t="str">
        <f t="shared" si="245"/>
        <v>N/A</v>
      </c>
      <c r="AI623" s="361" t="str">
        <f t="shared" si="234"/>
        <v>N/A</v>
      </c>
    </row>
    <row r="624" spans="1:35" x14ac:dyDescent="0.2">
      <c r="A624" s="241">
        <f t="shared" si="235"/>
        <v>547</v>
      </c>
      <c r="B624" s="345">
        <f>'AM23.Entity Input'!D564</f>
        <v>0</v>
      </c>
      <c r="C624" s="343">
        <f>'AM23.Entity Input'!F564</f>
        <v>0</v>
      </c>
      <c r="D624" s="343">
        <f>'AM23.Entity Input'!G564</f>
        <v>0</v>
      </c>
      <c r="E624" s="343">
        <f>'AM23.Entity Input'!P564</f>
        <v>0</v>
      </c>
      <c r="F624" s="343">
        <f>'AM23.Entity Input'!AD564</f>
        <v>0</v>
      </c>
      <c r="G624" s="343">
        <f>'AM23.Entity Input'!AN564</f>
        <v>0</v>
      </c>
      <c r="H624" s="353" t="str">
        <f>IFERROR( VLOOKUP($D624, 'AM23.Param'!$C$61:$Q$114, COLUMNS('AM23.Param'!$C$60:$G$60), FALSE), "N/A")</f>
        <v>N/A</v>
      </c>
      <c r="I624" s="360" t="str">
        <f>IFERROR( VLOOKUP($D624, 'AM23.Param'!$C$61:$Q$114, COLUMNS('AM23.Param'!$C$60:$H$60), FALSE), "N/A")</f>
        <v>N/A</v>
      </c>
      <c r="J624" s="344" t="str">
        <f t="shared" si="236"/>
        <v>N/A</v>
      </c>
      <c r="K624" s="361" t="str">
        <f t="shared" si="237"/>
        <v>N/A</v>
      </c>
      <c r="L624" s="356" t="str">
        <f>IFERROR( VLOOKUP($D624, 'AM23.Param'!$C$61:$Q$114, COLUMNS('AM23.Param'!$C$60:$I$60), FALSE), "N/A")</f>
        <v>N/A</v>
      </c>
      <c r="M624" s="344" t="str">
        <f t="shared" si="238"/>
        <v>N/A</v>
      </c>
      <c r="N624" s="366" t="str">
        <f t="shared" si="227"/>
        <v>N/A</v>
      </c>
      <c r="O624" s="360" t="str">
        <f>IFERROR( VLOOKUP($D624, 'AM23.Param'!$C$61:$Q$114, COLUMNS('AM23.Param'!$C$60:$J$60), FALSE), "N/A")</f>
        <v>N/A</v>
      </c>
      <c r="P624" s="344" t="str">
        <f t="shared" si="239"/>
        <v>N/A</v>
      </c>
      <c r="Q624" s="361" t="str">
        <f t="shared" si="228"/>
        <v>N/A</v>
      </c>
      <c r="R624" s="356" t="str">
        <f>IFERROR( VLOOKUP($D624, 'AM23.Param'!$C$61:$Q$114, COLUMNS('AM23.Param'!$C$60:$K$60), FALSE), "N/A")</f>
        <v>N/A</v>
      </c>
      <c r="S624" s="344" t="str">
        <f t="shared" si="240"/>
        <v>N/A</v>
      </c>
      <c r="T624" s="366">
        <f t="shared" si="229"/>
        <v>0</v>
      </c>
      <c r="U624" s="360" t="str">
        <f>IFERROR( VLOOKUP($D624, 'AM23.Param'!$C$61:$Q$114, COLUMNS('AM23.Param'!$C$60:$L$60), FALSE), "N/A")</f>
        <v>N/A</v>
      </c>
      <c r="V624" s="344" t="str">
        <f t="shared" si="241"/>
        <v>N/A</v>
      </c>
      <c r="W624" s="361" t="str">
        <f t="shared" si="230"/>
        <v>N/A</v>
      </c>
      <c r="X624" s="356" t="str">
        <f>IFERROR( VLOOKUP($D624, 'AM23.Param'!$C$61:$Q$114, COLUMNS('AM23.Param'!$C$60:$M$60), FALSE), "N/A")</f>
        <v>N/A</v>
      </c>
      <c r="Y624" s="344" t="str">
        <f t="shared" si="242"/>
        <v>N/A</v>
      </c>
      <c r="Z624" s="366">
        <f t="shared" si="231"/>
        <v>0</v>
      </c>
      <c r="AA624" s="360" t="str">
        <f>IFERROR( VLOOKUP($D624, 'AM23.Param'!$C$61:$Q$114, COLUMNS('AM23.Param'!$C$60:$N$60), FALSE), "N/A")</f>
        <v>N/A</v>
      </c>
      <c r="AB624" s="344" t="str">
        <f t="shared" si="243"/>
        <v>N/A</v>
      </c>
      <c r="AC624" s="366" t="str">
        <f t="shared" si="232"/>
        <v>N/A</v>
      </c>
      <c r="AD624" s="360" t="str">
        <f>IFERROR( VLOOKUP($D624, 'AM23.Param'!$C$61:$Q$114, COLUMNS('AM23.Param'!$C$60:$O$60), FALSE), "N/A")</f>
        <v>N/A</v>
      </c>
      <c r="AE624" s="344" t="str">
        <f t="shared" si="244"/>
        <v>N/A</v>
      </c>
      <c r="AF624" s="361" t="str">
        <f t="shared" si="233"/>
        <v>N/A</v>
      </c>
      <c r="AG624" s="356" t="str">
        <f>IFERROR( VLOOKUP($D624, 'AM23.Param'!$C$61:$Q$114, COLUMNS('AM23.Param'!$C$60:$P$60), FALSE), "N/A")</f>
        <v>N/A</v>
      </c>
      <c r="AH624" s="344" t="str">
        <f t="shared" si="245"/>
        <v>N/A</v>
      </c>
      <c r="AI624" s="361" t="str">
        <f t="shared" si="234"/>
        <v>N/A</v>
      </c>
    </row>
    <row r="625" spans="1:35" x14ac:dyDescent="0.2">
      <c r="A625" s="241">
        <f t="shared" si="235"/>
        <v>548</v>
      </c>
      <c r="B625" s="345">
        <f>'AM23.Entity Input'!D565</f>
        <v>0</v>
      </c>
      <c r="C625" s="343">
        <f>'AM23.Entity Input'!F565</f>
        <v>0</v>
      </c>
      <c r="D625" s="343">
        <f>'AM23.Entity Input'!G565</f>
        <v>0</v>
      </c>
      <c r="E625" s="343">
        <f>'AM23.Entity Input'!P565</f>
        <v>0</v>
      </c>
      <c r="F625" s="343">
        <f>'AM23.Entity Input'!AD565</f>
        <v>0</v>
      </c>
      <c r="G625" s="343">
        <f>'AM23.Entity Input'!AN565</f>
        <v>0</v>
      </c>
      <c r="H625" s="353" t="str">
        <f>IFERROR( VLOOKUP($D625, 'AM23.Param'!$C$61:$Q$114, COLUMNS('AM23.Param'!$C$60:$G$60), FALSE), "N/A")</f>
        <v>N/A</v>
      </c>
      <c r="I625" s="360" t="str">
        <f>IFERROR( VLOOKUP($D625, 'AM23.Param'!$C$61:$Q$114, COLUMNS('AM23.Param'!$C$60:$H$60), FALSE), "N/A")</f>
        <v>N/A</v>
      </c>
      <c r="J625" s="344" t="str">
        <f t="shared" si="236"/>
        <v>N/A</v>
      </c>
      <c r="K625" s="361" t="str">
        <f t="shared" si="237"/>
        <v>N/A</v>
      </c>
      <c r="L625" s="356" t="str">
        <f>IFERROR( VLOOKUP($D625, 'AM23.Param'!$C$61:$Q$114, COLUMNS('AM23.Param'!$C$60:$I$60), FALSE), "N/A")</f>
        <v>N/A</v>
      </c>
      <c r="M625" s="344" t="str">
        <f t="shared" si="238"/>
        <v>N/A</v>
      </c>
      <c r="N625" s="366" t="str">
        <f t="shared" si="227"/>
        <v>N/A</v>
      </c>
      <c r="O625" s="360" t="str">
        <f>IFERROR( VLOOKUP($D625, 'AM23.Param'!$C$61:$Q$114, COLUMNS('AM23.Param'!$C$60:$J$60), FALSE), "N/A")</f>
        <v>N/A</v>
      </c>
      <c r="P625" s="344" t="str">
        <f t="shared" si="239"/>
        <v>N/A</v>
      </c>
      <c r="Q625" s="361" t="str">
        <f t="shared" si="228"/>
        <v>N/A</v>
      </c>
      <c r="R625" s="356" t="str">
        <f>IFERROR( VLOOKUP($D625, 'AM23.Param'!$C$61:$Q$114, COLUMNS('AM23.Param'!$C$60:$K$60), FALSE), "N/A")</f>
        <v>N/A</v>
      </c>
      <c r="S625" s="344" t="str">
        <f t="shared" si="240"/>
        <v>N/A</v>
      </c>
      <c r="T625" s="366">
        <f t="shared" si="229"/>
        <v>0</v>
      </c>
      <c r="U625" s="360" t="str">
        <f>IFERROR( VLOOKUP($D625, 'AM23.Param'!$C$61:$Q$114, COLUMNS('AM23.Param'!$C$60:$L$60), FALSE), "N/A")</f>
        <v>N/A</v>
      </c>
      <c r="V625" s="344" t="str">
        <f t="shared" si="241"/>
        <v>N/A</v>
      </c>
      <c r="W625" s="361" t="str">
        <f t="shared" si="230"/>
        <v>N/A</v>
      </c>
      <c r="X625" s="356" t="str">
        <f>IFERROR( VLOOKUP($D625, 'AM23.Param'!$C$61:$Q$114, COLUMNS('AM23.Param'!$C$60:$M$60), FALSE), "N/A")</f>
        <v>N/A</v>
      </c>
      <c r="Y625" s="344" t="str">
        <f t="shared" si="242"/>
        <v>N/A</v>
      </c>
      <c r="Z625" s="366">
        <f t="shared" si="231"/>
        <v>0</v>
      </c>
      <c r="AA625" s="360" t="str">
        <f>IFERROR( VLOOKUP($D625, 'AM23.Param'!$C$61:$Q$114, COLUMNS('AM23.Param'!$C$60:$N$60), FALSE), "N/A")</f>
        <v>N/A</v>
      </c>
      <c r="AB625" s="344" t="str">
        <f t="shared" si="243"/>
        <v>N/A</v>
      </c>
      <c r="AC625" s="366" t="str">
        <f t="shared" si="232"/>
        <v>N/A</v>
      </c>
      <c r="AD625" s="360" t="str">
        <f>IFERROR( VLOOKUP($D625, 'AM23.Param'!$C$61:$Q$114, COLUMNS('AM23.Param'!$C$60:$O$60), FALSE), "N/A")</f>
        <v>N/A</v>
      </c>
      <c r="AE625" s="344" t="str">
        <f t="shared" si="244"/>
        <v>N/A</v>
      </c>
      <c r="AF625" s="361" t="str">
        <f t="shared" si="233"/>
        <v>N/A</v>
      </c>
      <c r="AG625" s="356" t="str">
        <f>IFERROR( VLOOKUP($D625, 'AM23.Param'!$C$61:$Q$114, COLUMNS('AM23.Param'!$C$60:$P$60), FALSE), "N/A")</f>
        <v>N/A</v>
      </c>
      <c r="AH625" s="344" t="str">
        <f t="shared" si="245"/>
        <v>N/A</v>
      </c>
      <c r="AI625" s="361" t="str">
        <f t="shared" si="234"/>
        <v>N/A</v>
      </c>
    </row>
    <row r="626" spans="1:35" x14ac:dyDescent="0.2">
      <c r="A626" s="241">
        <f t="shared" si="235"/>
        <v>549</v>
      </c>
      <c r="B626" s="345">
        <f>'AM23.Entity Input'!D566</f>
        <v>0</v>
      </c>
      <c r="C626" s="343">
        <f>'AM23.Entity Input'!F566</f>
        <v>0</v>
      </c>
      <c r="D626" s="343">
        <f>'AM23.Entity Input'!G566</f>
        <v>0</v>
      </c>
      <c r="E626" s="343">
        <f>'AM23.Entity Input'!P566</f>
        <v>0</v>
      </c>
      <c r="F626" s="343">
        <f>'AM23.Entity Input'!AD566</f>
        <v>0</v>
      </c>
      <c r="G626" s="343">
        <f>'AM23.Entity Input'!AN566</f>
        <v>0</v>
      </c>
      <c r="H626" s="353" t="str">
        <f>IFERROR( VLOOKUP($D626, 'AM23.Param'!$C$61:$Q$114, COLUMNS('AM23.Param'!$C$60:$G$60), FALSE), "N/A")</f>
        <v>N/A</v>
      </c>
      <c r="I626" s="360" t="str">
        <f>IFERROR( VLOOKUP($D626, 'AM23.Param'!$C$61:$Q$114, COLUMNS('AM23.Param'!$C$60:$H$60), FALSE), "N/A")</f>
        <v>N/A</v>
      </c>
      <c r="J626" s="344" t="str">
        <f t="shared" si="236"/>
        <v>N/A</v>
      </c>
      <c r="K626" s="361" t="str">
        <f t="shared" si="237"/>
        <v>N/A</v>
      </c>
      <c r="L626" s="356" t="str">
        <f>IFERROR( VLOOKUP($D626, 'AM23.Param'!$C$61:$Q$114, COLUMNS('AM23.Param'!$C$60:$I$60), FALSE), "N/A")</f>
        <v>N/A</v>
      </c>
      <c r="M626" s="344" t="str">
        <f t="shared" si="238"/>
        <v>N/A</v>
      </c>
      <c r="N626" s="366" t="str">
        <f t="shared" si="227"/>
        <v>N/A</v>
      </c>
      <c r="O626" s="360" t="str">
        <f>IFERROR( VLOOKUP($D626, 'AM23.Param'!$C$61:$Q$114, COLUMNS('AM23.Param'!$C$60:$J$60), FALSE), "N/A")</f>
        <v>N/A</v>
      </c>
      <c r="P626" s="344" t="str">
        <f t="shared" si="239"/>
        <v>N/A</v>
      </c>
      <c r="Q626" s="361" t="str">
        <f t="shared" si="228"/>
        <v>N/A</v>
      </c>
      <c r="R626" s="356" t="str">
        <f>IFERROR( VLOOKUP($D626, 'AM23.Param'!$C$61:$Q$114, COLUMNS('AM23.Param'!$C$60:$K$60), FALSE), "N/A")</f>
        <v>N/A</v>
      </c>
      <c r="S626" s="344" t="str">
        <f t="shared" si="240"/>
        <v>N/A</v>
      </c>
      <c r="T626" s="366">
        <f t="shared" si="229"/>
        <v>0</v>
      </c>
      <c r="U626" s="360" t="str">
        <f>IFERROR( VLOOKUP($D626, 'AM23.Param'!$C$61:$Q$114, COLUMNS('AM23.Param'!$C$60:$L$60), FALSE), "N/A")</f>
        <v>N/A</v>
      </c>
      <c r="V626" s="344" t="str">
        <f t="shared" si="241"/>
        <v>N/A</v>
      </c>
      <c r="W626" s="361" t="str">
        <f t="shared" si="230"/>
        <v>N/A</v>
      </c>
      <c r="X626" s="356" t="str">
        <f>IFERROR( VLOOKUP($D626, 'AM23.Param'!$C$61:$Q$114, COLUMNS('AM23.Param'!$C$60:$M$60), FALSE), "N/A")</f>
        <v>N/A</v>
      </c>
      <c r="Y626" s="344" t="str">
        <f t="shared" si="242"/>
        <v>N/A</v>
      </c>
      <c r="Z626" s="366">
        <f t="shared" si="231"/>
        <v>0</v>
      </c>
      <c r="AA626" s="360" t="str">
        <f>IFERROR( VLOOKUP($D626, 'AM23.Param'!$C$61:$Q$114, COLUMNS('AM23.Param'!$C$60:$N$60), FALSE), "N/A")</f>
        <v>N/A</v>
      </c>
      <c r="AB626" s="344" t="str">
        <f t="shared" si="243"/>
        <v>N/A</v>
      </c>
      <c r="AC626" s="366" t="str">
        <f t="shared" si="232"/>
        <v>N/A</v>
      </c>
      <c r="AD626" s="360" t="str">
        <f>IFERROR( VLOOKUP($D626, 'AM23.Param'!$C$61:$Q$114, COLUMNS('AM23.Param'!$C$60:$O$60), FALSE), "N/A")</f>
        <v>N/A</v>
      </c>
      <c r="AE626" s="344" t="str">
        <f t="shared" si="244"/>
        <v>N/A</v>
      </c>
      <c r="AF626" s="361" t="str">
        <f t="shared" si="233"/>
        <v>N/A</v>
      </c>
      <c r="AG626" s="356" t="str">
        <f>IFERROR( VLOOKUP($D626, 'AM23.Param'!$C$61:$Q$114, COLUMNS('AM23.Param'!$C$60:$P$60), FALSE), "N/A")</f>
        <v>N/A</v>
      </c>
      <c r="AH626" s="344" t="str">
        <f t="shared" si="245"/>
        <v>N/A</v>
      </c>
      <c r="AI626" s="361" t="str">
        <f t="shared" si="234"/>
        <v>N/A</v>
      </c>
    </row>
    <row r="627" spans="1:35" x14ac:dyDescent="0.2">
      <c r="A627" s="241">
        <f t="shared" si="235"/>
        <v>550</v>
      </c>
      <c r="B627" s="345">
        <f>'AM23.Entity Input'!D567</f>
        <v>0</v>
      </c>
      <c r="C627" s="343">
        <f>'AM23.Entity Input'!F567</f>
        <v>0</v>
      </c>
      <c r="D627" s="343">
        <f>'AM23.Entity Input'!G567</f>
        <v>0</v>
      </c>
      <c r="E627" s="343">
        <f>'AM23.Entity Input'!P567</f>
        <v>0</v>
      </c>
      <c r="F627" s="343">
        <f>'AM23.Entity Input'!AD567</f>
        <v>0</v>
      </c>
      <c r="G627" s="343">
        <f>'AM23.Entity Input'!AN567</f>
        <v>0</v>
      </c>
      <c r="H627" s="353" t="str">
        <f>IFERROR( VLOOKUP($D627, 'AM23.Param'!$C$61:$Q$114, COLUMNS('AM23.Param'!$C$60:$G$60), FALSE), "N/A")</f>
        <v>N/A</v>
      </c>
      <c r="I627" s="360" t="str">
        <f>IFERROR( VLOOKUP($D627, 'AM23.Param'!$C$61:$Q$114, COLUMNS('AM23.Param'!$C$60:$H$60), FALSE), "N/A")</f>
        <v>N/A</v>
      </c>
      <c r="J627" s="344" t="str">
        <f t="shared" si="236"/>
        <v>N/A</v>
      </c>
      <c r="K627" s="361" t="str">
        <f t="shared" si="237"/>
        <v>N/A</v>
      </c>
      <c r="L627" s="356" t="str">
        <f>IFERROR( VLOOKUP($D627, 'AM23.Param'!$C$61:$Q$114, COLUMNS('AM23.Param'!$C$60:$I$60), FALSE), "N/A")</f>
        <v>N/A</v>
      </c>
      <c r="M627" s="344" t="str">
        <f t="shared" si="238"/>
        <v>N/A</v>
      </c>
      <c r="N627" s="366" t="str">
        <f t="shared" si="227"/>
        <v>N/A</v>
      </c>
      <c r="O627" s="360" t="str">
        <f>IFERROR( VLOOKUP($D627, 'AM23.Param'!$C$61:$Q$114, COLUMNS('AM23.Param'!$C$60:$J$60), FALSE), "N/A")</f>
        <v>N/A</v>
      </c>
      <c r="P627" s="344" t="str">
        <f t="shared" si="239"/>
        <v>N/A</v>
      </c>
      <c r="Q627" s="361" t="str">
        <f t="shared" si="228"/>
        <v>N/A</v>
      </c>
      <c r="R627" s="356" t="str">
        <f>IFERROR( VLOOKUP($D627, 'AM23.Param'!$C$61:$Q$114, COLUMNS('AM23.Param'!$C$60:$K$60), FALSE), "N/A")</f>
        <v>N/A</v>
      </c>
      <c r="S627" s="344" t="str">
        <f t="shared" si="240"/>
        <v>N/A</v>
      </c>
      <c r="T627" s="366">
        <f t="shared" si="229"/>
        <v>0</v>
      </c>
      <c r="U627" s="360" t="str">
        <f>IFERROR( VLOOKUP($D627, 'AM23.Param'!$C$61:$Q$114, COLUMNS('AM23.Param'!$C$60:$L$60), FALSE), "N/A")</f>
        <v>N/A</v>
      </c>
      <c r="V627" s="344" t="str">
        <f t="shared" si="241"/>
        <v>N/A</v>
      </c>
      <c r="W627" s="361" t="str">
        <f t="shared" si="230"/>
        <v>N/A</v>
      </c>
      <c r="X627" s="356" t="str">
        <f>IFERROR( VLOOKUP($D627, 'AM23.Param'!$C$61:$Q$114, COLUMNS('AM23.Param'!$C$60:$M$60), FALSE), "N/A")</f>
        <v>N/A</v>
      </c>
      <c r="Y627" s="344" t="str">
        <f t="shared" si="242"/>
        <v>N/A</v>
      </c>
      <c r="Z627" s="366">
        <f t="shared" si="231"/>
        <v>0</v>
      </c>
      <c r="AA627" s="360" t="str">
        <f>IFERROR( VLOOKUP($D627, 'AM23.Param'!$C$61:$Q$114, COLUMNS('AM23.Param'!$C$60:$N$60), FALSE), "N/A")</f>
        <v>N/A</v>
      </c>
      <c r="AB627" s="344" t="str">
        <f t="shared" si="243"/>
        <v>N/A</v>
      </c>
      <c r="AC627" s="366" t="str">
        <f t="shared" si="232"/>
        <v>N/A</v>
      </c>
      <c r="AD627" s="360" t="str">
        <f>IFERROR( VLOOKUP($D627, 'AM23.Param'!$C$61:$Q$114, COLUMNS('AM23.Param'!$C$60:$O$60), FALSE), "N/A")</f>
        <v>N/A</v>
      </c>
      <c r="AE627" s="344" t="str">
        <f t="shared" si="244"/>
        <v>N/A</v>
      </c>
      <c r="AF627" s="361" t="str">
        <f t="shared" si="233"/>
        <v>N/A</v>
      </c>
      <c r="AG627" s="356" t="str">
        <f>IFERROR( VLOOKUP($D627, 'AM23.Param'!$C$61:$Q$114, COLUMNS('AM23.Param'!$C$60:$P$60), FALSE), "N/A")</f>
        <v>N/A</v>
      </c>
      <c r="AH627" s="344" t="str">
        <f t="shared" si="245"/>
        <v>N/A</v>
      </c>
      <c r="AI627" s="361" t="str">
        <f t="shared" si="234"/>
        <v>N/A</v>
      </c>
    </row>
    <row r="628" spans="1:35" x14ac:dyDescent="0.2">
      <c r="A628" s="241">
        <f t="shared" si="235"/>
        <v>551</v>
      </c>
      <c r="B628" s="345">
        <f>'AM23.Entity Input'!D568</f>
        <v>0</v>
      </c>
      <c r="C628" s="343">
        <f>'AM23.Entity Input'!F568</f>
        <v>0</v>
      </c>
      <c r="D628" s="343">
        <f>'AM23.Entity Input'!G568</f>
        <v>0</v>
      </c>
      <c r="E628" s="343">
        <f>'AM23.Entity Input'!P568</f>
        <v>0</v>
      </c>
      <c r="F628" s="343">
        <f>'AM23.Entity Input'!AD568</f>
        <v>0</v>
      </c>
      <c r="G628" s="343">
        <f>'AM23.Entity Input'!AN568</f>
        <v>0</v>
      </c>
      <c r="H628" s="353" t="str">
        <f>IFERROR( VLOOKUP($D628, 'AM23.Param'!$C$61:$Q$114, COLUMNS('AM23.Param'!$C$60:$G$60), FALSE), "N/A")</f>
        <v>N/A</v>
      </c>
      <c r="I628" s="360" t="str">
        <f>IFERROR( VLOOKUP($D628, 'AM23.Param'!$C$61:$Q$114, COLUMNS('AM23.Param'!$C$60:$H$60), FALSE), "N/A")</f>
        <v>N/A</v>
      </c>
      <c r="J628" s="344" t="str">
        <f t="shared" si="236"/>
        <v>N/A</v>
      </c>
      <c r="K628" s="361" t="str">
        <f t="shared" si="237"/>
        <v>N/A</v>
      </c>
      <c r="L628" s="356" t="str">
        <f>IFERROR( VLOOKUP($D628, 'AM23.Param'!$C$61:$Q$114, COLUMNS('AM23.Param'!$C$60:$I$60), FALSE), "N/A")</f>
        <v>N/A</v>
      </c>
      <c r="M628" s="344" t="str">
        <f t="shared" si="238"/>
        <v>N/A</v>
      </c>
      <c r="N628" s="366" t="str">
        <f t="shared" si="227"/>
        <v>N/A</v>
      </c>
      <c r="O628" s="360" t="str">
        <f>IFERROR( VLOOKUP($D628, 'AM23.Param'!$C$61:$Q$114, COLUMNS('AM23.Param'!$C$60:$J$60), FALSE), "N/A")</f>
        <v>N/A</v>
      </c>
      <c r="P628" s="344" t="str">
        <f t="shared" si="239"/>
        <v>N/A</v>
      </c>
      <c r="Q628" s="361" t="str">
        <f t="shared" si="228"/>
        <v>N/A</v>
      </c>
      <c r="R628" s="356" t="str">
        <f>IFERROR( VLOOKUP($D628, 'AM23.Param'!$C$61:$Q$114, COLUMNS('AM23.Param'!$C$60:$K$60), FALSE), "N/A")</f>
        <v>N/A</v>
      </c>
      <c r="S628" s="344" t="str">
        <f t="shared" si="240"/>
        <v>N/A</v>
      </c>
      <c r="T628" s="366">
        <f t="shared" si="229"/>
        <v>0</v>
      </c>
      <c r="U628" s="360" t="str">
        <f>IFERROR( VLOOKUP($D628, 'AM23.Param'!$C$61:$Q$114, COLUMNS('AM23.Param'!$C$60:$L$60), FALSE), "N/A")</f>
        <v>N/A</v>
      </c>
      <c r="V628" s="344" t="str">
        <f t="shared" si="241"/>
        <v>N/A</v>
      </c>
      <c r="W628" s="361" t="str">
        <f t="shared" si="230"/>
        <v>N/A</v>
      </c>
      <c r="X628" s="356" t="str">
        <f>IFERROR( VLOOKUP($D628, 'AM23.Param'!$C$61:$Q$114, COLUMNS('AM23.Param'!$C$60:$M$60), FALSE), "N/A")</f>
        <v>N/A</v>
      </c>
      <c r="Y628" s="344" t="str">
        <f t="shared" si="242"/>
        <v>N/A</v>
      </c>
      <c r="Z628" s="366">
        <f t="shared" si="231"/>
        <v>0</v>
      </c>
      <c r="AA628" s="360" t="str">
        <f>IFERROR( VLOOKUP($D628, 'AM23.Param'!$C$61:$Q$114, COLUMNS('AM23.Param'!$C$60:$N$60), FALSE), "N/A")</f>
        <v>N/A</v>
      </c>
      <c r="AB628" s="344" t="str">
        <f t="shared" si="243"/>
        <v>N/A</v>
      </c>
      <c r="AC628" s="366" t="str">
        <f t="shared" si="232"/>
        <v>N/A</v>
      </c>
      <c r="AD628" s="360" t="str">
        <f>IFERROR( VLOOKUP($D628, 'AM23.Param'!$C$61:$Q$114, COLUMNS('AM23.Param'!$C$60:$O$60), FALSE), "N/A")</f>
        <v>N/A</v>
      </c>
      <c r="AE628" s="344" t="str">
        <f t="shared" si="244"/>
        <v>N/A</v>
      </c>
      <c r="AF628" s="361" t="str">
        <f t="shared" si="233"/>
        <v>N/A</v>
      </c>
      <c r="AG628" s="356" t="str">
        <f>IFERROR( VLOOKUP($D628, 'AM23.Param'!$C$61:$Q$114, COLUMNS('AM23.Param'!$C$60:$P$60), FALSE), "N/A")</f>
        <v>N/A</v>
      </c>
      <c r="AH628" s="344" t="str">
        <f t="shared" si="245"/>
        <v>N/A</v>
      </c>
      <c r="AI628" s="361" t="str">
        <f t="shared" si="234"/>
        <v>N/A</v>
      </c>
    </row>
    <row r="629" spans="1:35" x14ac:dyDescent="0.2">
      <c r="A629" s="241">
        <f t="shared" si="235"/>
        <v>552</v>
      </c>
      <c r="B629" s="345">
        <f>'AM23.Entity Input'!D569</f>
        <v>0</v>
      </c>
      <c r="C629" s="343">
        <f>'AM23.Entity Input'!F569</f>
        <v>0</v>
      </c>
      <c r="D629" s="343">
        <f>'AM23.Entity Input'!G569</f>
        <v>0</v>
      </c>
      <c r="E629" s="343">
        <f>'AM23.Entity Input'!P569</f>
        <v>0</v>
      </c>
      <c r="F629" s="343">
        <f>'AM23.Entity Input'!AD569</f>
        <v>0</v>
      </c>
      <c r="G629" s="343">
        <f>'AM23.Entity Input'!AN569</f>
        <v>0</v>
      </c>
      <c r="H629" s="353" t="str">
        <f>IFERROR( VLOOKUP($D629, 'AM23.Param'!$C$61:$Q$114, COLUMNS('AM23.Param'!$C$60:$G$60), FALSE), "N/A")</f>
        <v>N/A</v>
      </c>
      <c r="I629" s="360" t="str">
        <f>IFERROR( VLOOKUP($D629, 'AM23.Param'!$C$61:$Q$114, COLUMNS('AM23.Param'!$C$60:$H$60), FALSE), "N/A")</f>
        <v>N/A</v>
      </c>
      <c r="J629" s="344" t="str">
        <f t="shared" si="236"/>
        <v>N/A</v>
      </c>
      <c r="K629" s="361" t="str">
        <f t="shared" si="237"/>
        <v>N/A</v>
      </c>
      <c r="L629" s="356" t="str">
        <f>IFERROR( VLOOKUP($D629, 'AM23.Param'!$C$61:$Q$114, COLUMNS('AM23.Param'!$C$60:$I$60), FALSE), "N/A")</f>
        <v>N/A</v>
      </c>
      <c r="M629" s="344" t="str">
        <f t="shared" si="238"/>
        <v>N/A</v>
      </c>
      <c r="N629" s="366" t="str">
        <f t="shared" si="227"/>
        <v>N/A</v>
      </c>
      <c r="O629" s="360" t="str">
        <f>IFERROR( VLOOKUP($D629, 'AM23.Param'!$C$61:$Q$114, COLUMNS('AM23.Param'!$C$60:$J$60), FALSE), "N/A")</f>
        <v>N/A</v>
      </c>
      <c r="P629" s="344" t="str">
        <f t="shared" si="239"/>
        <v>N/A</v>
      </c>
      <c r="Q629" s="361" t="str">
        <f t="shared" si="228"/>
        <v>N/A</v>
      </c>
      <c r="R629" s="356" t="str">
        <f>IFERROR( VLOOKUP($D629, 'AM23.Param'!$C$61:$Q$114, COLUMNS('AM23.Param'!$C$60:$K$60), FALSE), "N/A")</f>
        <v>N/A</v>
      </c>
      <c r="S629" s="344" t="str">
        <f t="shared" si="240"/>
        <v>N/A</v>
      </c>
      <c r="T629" s="366">
        <f t="shared" si="229"/>
        <v>0</v>
      </c>
      <c r="U629" s="360" t="str">
        <f>IFERROR( VLOOKUP($D629, 'AM23.Param'!$C$61:$Q$114, COLUMNS('AM23.Param'!$C$60:$L$60), FALSE), "N/A")</f>
        <v>N/A</v>
      </c>
      <c r="V629" s="344" t="str">
        <f t="shared" si="241"/>
        <v>N/A</v>
      </c>
      <c r="W629" s="361" t="str">
        <f t="shared" si="230"/>
        <v>N/A</v>
      </c>
      <c r="X629" s="356" t="str">
        <f>IFERROR( VLOOKUP($D629, 'AM23.Param'!$C$61:$Q$114, COLUMNS('AM23.Param'!$C$60:$M$60), FALSE), "N/A")</f>
        <v>N/A</v>
      </c>
      <c r="Y629" s="344" t="str">
        <f t="shared" si="242"/>
        <v>N/A</v>
      </c>
      <c r="Z629" s="366">
        <f t="shared" si="231"/>
        <v>0</v>
      </c>
      <c r="AA629" s="360" t="str">
        <f>IFERROR( VLOOKUP($D629, 'AM23.Param'!$C$61:$Q$114, COLUMNS('AM23.Param'!$C$60:$N$60), FALSE), "N/A")</f>
        <v>N/A</v>
      </c>
      <c r="AB629" s="344" t="str">
        <f t="shared" si="243"/>
        <v>N/A</v>
      </c>
      <c r="AC629" s="366" t="str">
        <f t="shared" si="232"/>
        <v>N/A</v>
      </c>
      <c r="AD629" s="360" t="str">
        <f>IFERROR( VLOOKUP($D629, 'AM23.Param'!$C$61:$Q$114, COLUMNS('AM23.Param'!$C$60:$O$60), FALSE), "N/A")</f>
        <v>N/A</v>
      </c>
      <c r="AE629" s="344" t="str">
        <f t="shared" si="244"/>
        <v>N/A</v>
      </c>
      <c r="AF629" s="361" t="str">
        <f t="shared" si="233"/>
        <v>N/A</v>
      </c>
      <c r="AG629" s="356" t="str">
        <f>IFERROR( VLOOKUP($D629, 'AM23.Param'!$C$61:$Q$114, COLUMNS('AM23.Param'!$C$60:$P$60), FALSE), "N/A")</f>
        <v>N/A</v>
      </c>
      <c r="AH629" s="344" t="str">
        <f t="shared" si="245"/>
        <v>N/A</v>
      </c>
      <c r="AI629" s="361" t="str">
        <f t="shared" si="234"/>
        <v>N/A</v>
      </c>
    </row>
    <row r="630" spans="1:35" x14ac:dyDescent="0.2">
      <c r="A630" s="241">
        <f t="shared" si="235"/>
        <v>553</v>
      </c>
      <c r="B630" s="345">
        <f>'AM23.Entity Input'!D570</f>
        <v>0</v>
      </c>
      <c r="C630" s="343">
        <f>'AM23.Entity Input'!F570</f>
        <v>0</v>
      </c>
      <c r="D630" s="343">
        <f>'AM23.Entity Input'!G570</f>
        <v>0</v>
      </c>
      <c r="E630" s="343">
        <f>'AM23.Entity Input'!P570</f>
        <v>0</v>
      </c>
      <c r="F630" s="343">
        <f>'AM23.Entity Input'!AD570</f>
        <v>0</v>
      </c>
      <c r="G630" s="343">
        <f>'AM23.Entity Input'!AN570</f>
        <v>0</v>
      </c>
      <c r="H630" s="353" t="str">
        <f>IFERROR( VLOOKUP($D630, 'AM23.Param'!$C$61:$Q$114, COLUMNS('AM23.Param'!$C$60:$G$60), FALSE), "N/A")</f>
        <v>N/A</v>
      </c>
      <c r="I630" s="360" t="str">
        <f>IFERROR( VLOOKUP($D630, 'AM23.Param'!$C$61:$Q$114, COLUMNS('AM23.Param'!$C$60:$H$60), FALSE), "N/A")</f>
        <v>N/A</v>
      </c>
      <c r="J630" s="344" t="str">
        <f t="shared" si="236"/>
        <v>N/A</v>
      </c>
      <c r="K630" s="361" t="str">
        <f t="shared" si="237"/>
        <v>N/A</v>
      </c>
      <c r="L630" s="356" t="str">
        <f>IFERROR( VLOOKUP($D630, 'AM23.Param'!$C$61:$Q$114, COLUMNS('AM23.Param'!$C$60:$I$60), FALSE), "N/A")</f>
        <v>N/A</v>
      </c>
      <c r="M630" s="344" t="str">
        <f t="shared" si="238"/>
        <v>N/A</v>
      </c>
      <c r="N630" s="366" t="str">
        <f t="shared" si="227"/>
        <v>N/A</v>
      </c>
      <c r="O630" s="360" t="str">
        <f>IFERROR( VLOOKUP($D630, 'AM23.Param'!$C$61:$Q$114, COLUMNS('AM23.Param'!$C$60:$J$60), FALSE), "N/A")</f>
        <v>N/A</v>
      </c>
      <c r="P630" s="344" t="str">
        <f t="shared" si="239"/>
        <v>N/A</v>
      </c>
      <c r="Q630" s="361" t="str">
        <f t="shared" si="228"/>
        <v>N/A</v>
      </c>
      <c r="R630" s="356" t="str">
        <f>IFERROR( VLOOKUP($D630, 'AM23.Param'!$C$61:$Q$114, COLUMNS('AM23.Param'!$C$60:$K$60), FALSE), "N/A")</f>
        <v>N/A</v>
      </c>
      <c r="S630" s="344" t="str">
        <f t="shared" si="240"/>
        <v>N/A</v>
      </c>
      <c r="T630" s="366">
        <f t="shared" si="229"/>
        <v>0</v>
      </c>
      <c r="U630" s="360" t="str">
        <f>IFERROR( VLOOKUP($D630, 'AM23.Param'!$C$61:$Q$114, COLUMNS('AM23.Param'!$C$60:$L$60), FALSE), "N/A")</f>
        <v>N/A</v>
      </c>
      <c r="V630" s="344" t="str">
        <f t="shared" si="241"/>
        <v>N/A</v>
      </c>
      <c r="W630" s="361" t="str">
        <f t="shared" si="230"/>
        <v>N/A</v>
      </c>
      <c r="X630" s="356" t="str">
        <f>IFERROR( VLOOKUP($D630, 'AM23.Param'!$C$61:$Q$114, COLUMNS('AM23.Param'!$C$60:$M$60), FALSE), "N/A")</f>
        <v>N/A</v>
      </c>
      <c r="Y630" s="344" t="str">
        <f t="shared" si="242"/>
        <v>N/A</v>
      </c>
      <c r="Z630" s="366">
        <f t="shared" si="231"/>
        <v>0</v>
      </c>
      <c r="AA630" s="360" t="str">
        <f>IFERROR( VLOOKUP($D630, 'AM23.Param'!$C$61:$Q$114, COLUMNS('AM23.Param'!$C$60:$N$60), FALSE), "N/A")</f>
        <v>N/A</v>
      </c>
      <c r="AB630" s="344" t="str">
        <f t="shared" si="243"/>
        <v>N/A</v>
      </c>
      <c r="AC630" s="366" t="str">
        <f t="shared" si="232"/>
        <v>N/A</v>
      </c>
      <c r="AD630" s="360" t="str">
        <f>IFERROR( VLOOKUP($D630, 'AM23.Param'!$C$61:$Q$114, COLUMNS('AM23.Param'!$C$60:$O$60), FALSE), "N/A")</f>
        <v>N/A</v>
      </c>
      <c r="AE630" s="344" t="str">
        <f t="shared" si="244"/>
        <v>N/A</v>
      </c>
      <c r="AF630" s="361" t="str">
        <f t="shared" si="233"/>
        <v>N/A</v>
      </c>
      <c r="AG630" s="356" t="str">
        <f>IFERROR( VLOOKUP($D630, 'AM23.Param'!$C$61:$Q$114, COLUMNS('AM23.Param'!$C$60:$P$60), FALSE), "N/A")</f>
        <v>N/A</v>
      </c>
      <c r="AH630" s="344" t="str">
        <f t="shared" si="245"/>
        <v>N/A</v>
      </c>
      <c r="AI630" s="361" t="str">
        <f t="shared" si="234"/>
        <v>N/A</v>
      </c>
    </row>
    <row r="631" spans="1:35" x14ac:dyDescent="0.2">
      <c r="A631" s="241">
        <f t="shared" si="235"/>
        <v>554</v>
      </c>
      <c r="B631" s="345">
        <f>'AM23.Entity Input'!D571</f>
        <v>0</v>
      </c>
      <c r="C631" s="343">
        <f>'AM23.Entity Input'!F571</f>
        <v>0</v>
      </c>
      <c r="D631" s="343">
        <f>'AM23.Entity Input'!G571</f>
        <v>0</v>
      </c>
      <c r="E631" s="343">
        <f>'AM23.Entity Input'!P571</f>
        <v>0</v>
      </c>
      <c r="F631" s="343">
        <f>'AM23.Entity Input'!AD571</f>
        <v>0</v>
      </c>
      <c r="G631" s="343">
        <f>'AM23.Entity Input'!AN571</f>
        <v>0</v>
      </c>
      <c r="H631" s="353" t="str">
        <f>IFERROR( VLOOKUP($D631, 'AM23.Param'!$C$61:$Q$114, COLUMNS('AM23.Param'!$C$60:$G$60), FALSE), "N/A")</f>
        <v>N/A</v>
      </c>
      <c r="I631" s="360" t="str">
        <f>IFERROR( VLOOKUP($D631, 'AM23.Param'!$C$61:$Q$114, COLUMNS('AM23.Param'!$C$60:$H$60), FALSE), "N/A")</f>
        <v>N/A</v>
      </c>
      <c r="J631" s="344" t="str">
        <f t="shared" si="236"/>
        <v>N/A</v>
      </c>
      <c r="K631" s="361" t="str">
        <f t="shared" si="237"/>
        <v>N/A</v>
      </c>
      <c r="L631" s="356" t="str">
        <f>IFERROR( VLOOKUP($D631, 'AM23.Param'!$C$61:$Q$114, COLUMNS('AM23.Param'!$C$60:$I$60), FALSE), "N/A")</f>
        <v>N/A</v>
      </c>
      <c r="M631" s="344" t="str">
        <f t="shared" si="238"/>
        <v>N/A</v>
      </c>
      <c r="N631" s="366" t="str">
        <f t="shared" si="227"/>
        <v>N/A</v>
      </c>
      <c r="O631" s="360" t="str">
        <f>IFERROR( VLOOKUP($D631, 'AM23.Param'!$C$61:$Q$114, COLUMNS('AM23.Param'!$C$60:$J$60), FALSE), "N/A")</f>
        <v>N/A</v>
      </c>
      <c r="P631" s="344" t="str">
        <f t="shared" si="239"/>
        <v>N/A</v>
      </c>
      <c r="Q631" s="361" t="str">
        <f t="shared" si="228"/>
        <v>N/A</v>
      </c>
      <c r="R631" s="356" t="str">
        <f>IFERROR( VLOOKUP($D631, 'AM23.Param'!$C$61:$Q$114, COLUMNS('AM23.Param'!$C$60:$K$60), FALSE), "N/A")</f>
        <v>N/A</v>
      </c>
      <c r="S631" s="344" t="str">
        <f t="shared" si="240"/>
        <v>N/A</v>
      </c>
      <c r="T631" s="366">
        <f t="shared" si="229"/>
        <v>0</v>
      </c>
      <c r="U631" s="360" t="str">
        <f>IFERROR( VLOOKUP($D631, 'AM23.Param'!$C$61:$Q$114, COLUMNS('AM23.Param'!$C$60:$L$60), FALSE), "N/A")</f>
        <v>N/A</v>
      </c>
      <c r="V631" s="344" t="str">
        <f t="shared" si="241"/>
        <v>N/A</v>
      </c>
      <c r="W631" s="361" t="str">
        <f t="shared" si="230"/>
        <v>N/A</v>
      </c>
      <c r="X631" s="356" t="str">
        <f>IFERROR( VLOOKUP($D631, 'AM23.Param'!$C$61:$Q$114, COLUMNS('AM23.Param'!$C$60:$M$60), FALSE), "N/A")</f>
        <v>N/A</v>
      </c>
      <c r="Y631" s="344" t="str">
        <f t="shared" si="242"/>
        <v>N/A</v>
      </c>
      <c r="Z631" s="366">
        <f t="shared" si="231"/>
        <v>0</v>
      </c>
      <c r="AA631" s="360" t="str">
        <f>IFERROR( VLOOKUP($D631, 'AM23.Param'!$C$61:$Q$114, COLUMNS('AM23.Param'!$C$60:$N$60), FALSE), "N/A")</f>
        <v>N/A</v>
      </c>
      <c r="AB631" s="344" t="str">
        <f t="shared" si="243"/>
        <v>N/A</v>
      </c>
      <c r="AC631" s="366" t="str">
        <f t="shared" si="232"/>
        <v>N/A</v>
      </c>
      <c r="AD631" s="360" t="str">
        <f>IFERROR( VLOOKUP($D631, 'AM23.Param'!$C$61:$Q$114, COLUMNS('AM23.Param'!$C$60:$O$60), FALSE), "N/A")</f>
        <v>N/A</v>
      </c>
      <c r="AE631" s="344" t="str">
        <f t="shared" si="244"/>
        <v>N/A</v>
      </c>
      <c r="AF631" s="361" t="str">
        <f t="shared" si="233"/>
        <v>N/A</v>
      </c>
      <c r="AG631" s="356" t="str">
        <f>IFERROR( VLOOKUP($D631, 'AM23.Param'!$C$61:$Q$114, COLUMNS('AM23.Param'!$C$60:$P$60), FALSE), "N/A")</f>
        <v>N/A</v>
      </c>
      <c r="AH631" s="344" t="str">
        <f t="shared" si="245"/>
        <v>N/A</v>
      </c>
      <c r="AI631" s="361" t="str">
        <f t="shared" si="234"/>
        <v>N/A</v>
      </c>
    </row>
    <row r="632" spans="1:35" x14ac:dyDescent="0.2">
      <c r="A632" s="241">
        <f t="shared" si="235"/>
        <v>555</v>
      </c>
      <c r="B632" s="345">
        <f>'AM23.Entity Input'!D572</f>
        <v>0</v>
      </c>
      <c r="C632" s="343">
        <f>'AM23.Entity Input'!F572</f>
        <v>0</v>
      </c>
      <c r="D632" s="343">
        <f>'AM23.Entity Input'!G572</f>
        <v>0</v>
      </c>
      <c r="E632" s="343">
        <f>'AM23.Entity Input'!P572</f>
        <v>0</v>
      </c>
      <c r="F632" s="343">
        <f>'AM23.Entity Input'!AD572</f>
        <v>0</v>
      </c>
      <c r="G632" s="343">
        <f>'AM23.Entity Input'!AN572</f>
        <v>0</v>
      </c>
      <c r="H632" s="353" t="str">
        <f>IFERROR( VLOOKUP($D632, 'AM23.Param'!$C$61:$Q$114, COLUMNS('AM23.Param'!$C$60:$G$60), FALSE), "N/A")</f>
        <v>N/A</v>
      </c>
      <c r="I632" s="360" t="str">
        <f>IFERROR( VLOOKUP($D632, 'AM23.Param'!$C$61:$Q$114, COLUMNS('AM23.Param'!$C$60:$H$60), FALSE), "N/A")</f>
        <v>N/A</v>
      </c>
      <c r="J632" s="344" t="str">
        <f t="shared" si="236"/>
        <v>N/A</v>
      </c>
      <c r="K632" s="361" t="str">
        <f t="shared" si="237"/>
        <v>N/A</v>
      </c>
      <c r="L632" s="356" t="str">
        <f>IFERROR( VLOOKUP($D632, 'AM23.Param'!$C$61:$Q$114, COLUMNS('AM23.Param'!$C$60:$I$60), FALSE), "N/A")</f>
        <v>N/A</v>
      </c>
      <c r="M632" s="344" t="str">
        <f t="shared" si="238"/>
        <v>N/A</v>
      </c>
      <c r="N632" s="366" t="str">
        <f t="shared" si="227"/>
        <v>N/A</v>
      </c>
      <c r="O632" s="360" t="str">
        <f>IFERROR( VLOOKUP($D632, 'AM23.Param'!$C$61:$Q$114, COLUMNS('AM23.Param'!$C$60:$J$60), FALSE), "N/A")</f>
        <v>N/A</v>
      </c>
      <c r="P632" s="344" t="str">
        <f t="shared" si="239"/>
        <v>N/A</v>
      </c>
      <c r="Q632" s="361" t="str">
        <f t="shared" si="228"/>
        <v>N/A</v>
      </c>
      <c r="R632" s="356" t="str">
        <f>IFERROR( VLOOKUP($D632, 'AM23.Param'!$C$61:$Q$114, COLUMNS('AM23.Param'!$C$60:$K$60), FALSE), "N/A")</f>
        <v>N/A</v>
      </c>
      <c r="S632" s="344" t="str">
        <f t="shared" si="240"/>
        <v>N/A</v>
      </c>
      <c r="T632" s="366">
        <f t="shared" si="229"/>
        <v>0</v>
      </c>
      <c r="U632" s="360" t="str">
        <f>IFERROR( VLOOKUP($D632, 'AM23.Param'!$C$61:$Q$114, COLUMNS('AM23.Param'!$C$60:$L$60), FALSE), "N/A")</f>
        <v>N/A</v>
      </c>
      <c r="V632" s="344" t="str">
        <f t="shared" si="241"/>
        <v>N/A</v>
      </c>
      <c r="W632" s="361" t="str">
        <f t="shared" si="230"/>
        <v>N/A</v>
      </c>
      <c r="X632" s="356" t="str">
        <f>IFERROR( VLOOKUP($D632, 'AM23.Param'!$C$61:$Q$114, COLUMNS('AM23.Param'!$C$60:$M$60), FALSE), "N/A")</f>
        <v>N/A</v>
      </c>
      <c r="Y632" s="344" t="str">
        <f t="shared" si="242"/>
        <v>N/A</v>
      </c>
      <c r="Z632" s="366">
        <f t="shared" si="231"/>
        <v>0</v>
      </c>
      <c r="AA632" s="360" t="str">
        <f>IFERROR( VLOOKUP($D632, 'AM23.Param'!$C$61:$Q$114, COLUMNS('AM23.Param'!$C$60:$N$60), FALSE), "N/A")</f>
        <v>N/A</v>
      </c>
      <c r="AB632" s="344" t="str">
        <f t="shared" si="243"/>
        <v>N/A</v>
      </c>
      <c r="AC632" s="366" t="str">
        <f t="shared" si="232"/>
        <v>N/A</v>
      </c>
      <c r="AD632" s="360" t="str">
        <f>IFERROR( VLOOKUP($D632, 'AM23.Param'!$C$61:$Q$114, COLUMNS('AM23.Param'!$C$60:$O$60), FALSE), "N/A")</f>
        <v>N/A</v>
      </c>
      <c r="AE632" s="344" t="str">
        <f t="shared" si="244"/>
        <v>N/A</v>
      </c>
      <c r="AF632" s="361" t="str">
        <f t="shared" si="233"/>
        <v>N/A</v>
      </c>
      <c r="AG632" s="356" t="str">
        <f>IFERROR( VLOOKUP($D632, 'AM23.Param'!$C$61:$Q$114, COLUMNS('AM23.Param'!$C$60:$P$60), FALSE), "N/A")</f>
        <v>N/A</v>
      </c>
      <c r="AH632" s="344" t="str">
        <f t="shared" si="245"/>
        <v>N/A</v>
      </c>
      <c r="AI632" s="361" t="str">
        <f t="shared" si="234"/>
        <v>N/A</v>
      </c>
    </row>
    <row r="633" spans="1:35" x14ac:dyDescent="0.2">
      <c r="A633" s="241">
        <f t="shared" si="235"/>
        <v>556</v>
      </c>
      <c r="B633" s="345">
        <f>'AM23.Entity Input'!D573</f>
        <v>0</v>
      </c>
      <c r="C633" s="343">
        <f>'AM23.Entity Input'!F573</f>
        <v>0</v>
      </c>
      <c r="D633" s="343">
        <f>'AM23.Entity Input'!G573</f>
        <v>0</v>
      </c>
      <c r="E633" s="343">
        <f>'AM23.Entity Input'!P573</f>
        <v>0</v>
      </c>
      <c r="F633" s="343">
        <f>'AM23.Entity Input'!AD573</f>
        <v>0</v>
      </c>
      <c r="G633" s="343">
        <f>'AM23.Entity Input'!AN573</f>
        <v>0</v>
      </c>
      <c r="H633" s="353" t="str">
        <f>IFERROR( VLOOKUP($D633, 'AM23.Param'!$C$61:$Q$114, COLUMNS('AM23.Param'!$C$60:$G$60), FALSE), "N/A")</f>
        <v>N/A</v>
      </c>
      <c r="I633" s="360" t="str">
        <f>IFERROR( VLOOKUP($D633, 'AM23.Param'!$C$61:$Q$114, COLUMNS('AM23.Param'!$C$60:$H$60), FALSE), "N/A")</f>
        <v>N/A</v>
      </c>
      <c r="J633" s="344" t="str">
        <f t="shared" si="236"/>
        <v>N/A</v>
      </c>
      <c r="K633" s="361" t="str">
        <f t="shared" si="237"/>
        <v>N/A</v>
      </c>
      <c r="L633" s="356" t="str">
        <f>IFERROR( VLOOKUP($D633, 'AM23.Param'!$C$61:$Q$114, COLUMNS('AM23.Param'!$C$60:$I$60), FALSE), "N/A")</f>
        <v>N/A</v>
      </c>
      <c r="M633" s="344" t="str">
        <f t="shared" si="238"/>
        <v>N/A</v>
      </c>
      <c r="N633" s="366" t="str">
        <f t="shared" si="227"/>
        <v>N/A</v>
      </c>
      <c r="O633" s="360" t="str">
        <f>IFERROR( VLOOKUP($D633, 'AM23.Param'!$C$61:$Q$114, COLUMNS('AM23.Param'!$C$60:$J$60), FALSE), "N/A")</f>
        <v>N/A</v>
      </c>
      <c r="P633" s="344" t="str">
        <f t="shared" si="239"/>
        <v>N/A</v>
      </c>
      <c r="Q633" s="361" t="str">
        <f t="shared" si="228"/>
        <v>N/A</v>
      </c>
      <c r="R633" s="356" t="str">
        <f>IFERROR( VLOOKUP($D633, 'AM23.Param'!$C$61:$Q$114, COLUMNS('AM23.Param'!$C$60:$K$60), FALSE), "N/A")</f>
        <v>N/A</v>
      </c>
      <c r="S633" s="344" t="str">
        <f t="shared" si="240"/>
        <v>N/A</v>
      </c>
      <c r="T633" s="366">
        <f t="shared" si="229"/>
        <v>0</v>
      </c>
      <c r="U633" s="360" t="str">
        <f>IFERROR( VLOOKUP($D633, 'AM23.Param'!$C$61:$Q$114, COLUMNS('AM23.Param'!$C$60:$L$60), FALSE), "N/A")</f>
        <v>N/A</v>
      </c>
      <c r="V633" s="344" t="str">
        <f t="shared" si="241"/>
        <v>N/A</v>
      </c>
      <c r="W633" s="361" t="str">
        <f t="shared" si="230"/>
        <v>N/A</v>
      </c>
      <c r="X633" s="356" t="str">
        <f>IFERROR( VLOOKUP($D633, 'AM23.Param'!$C$61:$Q$114, COLUMNS('AM23.Param'!$C$60:$M$60), FALSE), "N/A")</f>
        <v>N/A</v>
      </c>
      <c r="Y633" s="344" t="str">
        <f t="shared" si="242"/>
        <v>N/A</v>
      </c>
      <c r="Z633" s="366">
        <f t="shared" si="231"/>
        <v>0</v>
      </c>
      <c r="AA633" s="360" t="str">
        <f>IFERROR( VLOOKUP($D633, 'AM23.Param'!$C$61:$Q$114, COLUMNS('AM23.Param'!$C$60:$N$60), FALSE), "N/A")</f>
        <v>N/A</v>
      </c>
      <c r="AB633" s="344" t="str">
        <f t="shared" si="243"/>
        <v>N/A</v>
      </c>
      <c r="AC633" s="366" t="str">
        <f t="shared" si="232"/>
        <v>N/A</v>
      </c>
      <c r="AD633" s="360" t="str">
        <f>IFERROR( VLOOKUP($D633, 'AM23.Param'!$C$61:$Q$114, COLUMNS('AM23.Param'!$C$60:$O$60), FALSE), "N/A")</f>
        <v>N/A</v>
      </c>
      <c r="AE633" s="344" t="str">
        <f t="shared" si="244"/>
        <v>N/A</v>
      </c>
      <c r="AF633" s="361" t="str">
        <f t="shared" si="233"/>
        <v>N/A</v>
      </c>
      <c r="AG633" s="356" t="str">
        <f>IFERROR( VLOOKUP($D633, 'AM23.Param'!$C$61:$Q$114, COLUMNS('AM23.Param'!$C$60:$P$60), FALSE), "N/A")</f>
        <v>N/A</v>
      </c>
      <c r="AH633" s="344" t="str">
        <f t="shared" si="245"/>
        <v>N/A</v>
      </c>
      <c r="AI633" s="361" t="str">
        <f t="shared" si="234"/>
        <v>N/A</v>
      </c>
    </row>
    <row r="634" spans="1:35" x14ac:dyDescent="0.2">
      <c r="A634" s="241">
        <f t="shared" si="235"/>
        <v>557</v>
      </c>
      <c r="B634" s="345">
        <f>'AM23.Entity Input'!D574</f>
        <v>0</v>
      </c>
      <c r="C634" s="343">
        <f>'AM23.Entity Input'!F574</f>
        <v>0</v>
      </c>
      <c r="D634" s="343">
        <f>'AM23.Entity Input'!G574</f>
        <v>0</v>
      </c>
      <c r="E634" s="343">
        <f>'AM23.Entity Input'!P574</f>
        <v>0</v>
      </c>
      <c r="F634" s="343">
        <f>'AM23.Entity Input'!AD574</f>
        <v>0</v>
      </c>
      <c r="G634" s="343">
        <f>'AM23.Entity Input'!AN574</f>
        <v>0</v>
      </c>
      <c r="H634" s="353" t="str">
        <f>IFERROR( VLOOKUP($D634, 'AM23.Param'!$C$61:$Q$114, COLUMNS('AM23.Param'!$C$60:$G$60), FALSE), "N/A")</f>
        <v>N/A</v>
      </c>
      <c r="I634" s="360" t="str">
        <f>IFERROR( VLOOKUP($D634, 'AM23.Param'!$C$61:$Q$114, COLUMNS('AM23.Param'!$C$60:$H$60), FALSE), "N/A")</f>
        <v>N/A</v>
      </c>
      <c r="J634" s="344" t="str">
        <f t="shared" si="236"/>
        <v>N/A</v>
      </c>
      <c r="K634" s="361" t="str">
        <f t="shared" si="237"/>
        <v>N/A</v>
      </c>
      <c r="L634" s="356" t="str">
        <f>IFERROR( VLOOKUP($D634, 'AM23.Param'!$C$61:$Q$114, COLUMNS('AM23.Param'!$C$60:$I$60), FALSE), "N/A")</f>
        <v>N/A</v>
      </c>
      <c r="M634" s="344" t="str">
        <f t="shared" si="238"/>
        <v>N/A</v>
      </c>
      <c r="N634" s="366" t="str">
        <f t="shared" si="227"/>
        <v>N/A</v>
      </c>
      <c r="O634" s="360" t="str">
        <f>IFERROR( VLOOKUP($D634, 'AM23.Param'!$C$61:$Q$114, COLUMNS('AM23.Param'!$C$60:$J$60), FALSE), "N/A")</f>
        <v>N/A</v>
      </c>
      <c r="P634" s="344" t="str">
        <f t="shared" si="239"/>
        <v>N/A</v>
      </c>
      <c r="Q634" s="361" t="str">
        <f t="shared" si="228"/>
        <v>N/A</v>
      </c>
      <c r="R634" s="356" t="str">
        <f>IFERROR( VLOOKUP($D634, 'AM23.Param'!$C$61:$Q$114, COLUMNS('AM23.Param'!$C$60:$K$60), FALSE), "N/A")</f>
        <v>N/A</v>
      </c>
      <c r="S634" s="344" t="str">
        <f t="shared" si="240"/>
        <v>N/A</v>
      </c>
      <c r="T634" s="366">
        <f t="shared" si="229"/>
        <v>0</v>
      </c>
      <c r="U634" s="360" t="str">
        <f>IFERROR( VLOOKUP($D634, 'AM23.Param'!$C$61:$Q$114, COLUMNS('AM23.Param'!$C$60:$L$60), FALSE), "N/A")</f>
        <v>N/A</v>
      </c>
      <c r="V634" s="344" t="str">
        <f t="shared" si="241"/>
        <v>N/A</v>
      </c>
      <c r="W634" s="361" t="str">
        <f t="shared" si="230"/>
        <v>N/A</v>
      </c>
      <c r="X634" s="356" t="str">
        <f>IFERROR( VLOOKUP($D634, 'AM23.Param'!$C$61:$Q$114, COLUMNS('AM23.Param'!$C$60:$M$60), FALSE), "N/A")</f>
        <v>N/A</v>
      </c>
      <c r="Y634" s="344" t="str">
        <f t="shared" si="242"/>
        <v>N/A</v>
      </c>
      <c r="Z634" s="366">
        <f t="shared" si="231"/>
        <v>0</v>
      </c>
      <c r="AA634" s="360" t="str">
        <f>IFERROR( VLOOKUP($D634, 'AM23.Param'!$C$61:$Q$114, COLUMNS('AM23.Param'!$C$60:$N$60), FALSE), "N/A")</f>
        <v>N/A</v>
      </c>
      <c r="AB634" s="344" t="str">
        <f t="shared" si="243"/>
        <v>N/A</v>
      </c>
      <c r="AC634" s="366" t="str">
        <f t="shared" si="232"/>
        <v>N/A</v>
      </c>
      <c r="AD634" s="360" t="str">
        <f>IFERROR( VLOOKUP($D634, 'AM23.Param'!$C$61:$Q$114, COLUMNS('AM23.Param'!$C$60:$O$60), FALSE), "N/A")</f>
        <v>N/A</v>
      </c>
      <c r="AE634" s="344" t="str">
        <f t="shared" si="244"/>
        <v>N/A</v>
      </c>
      <c r="AF634" s="361" t="str">
        <f t="shared" si="233"/>
        <v>N/A</v>
      </c>
      <c r="AG634" s="356" t="str">
        <f>IFERROR( VLOOKUP($D634, 'AM23.Param'!$C$61:$Q$114, COLUMNS('AM23.Param'!$C$60:$P$60), FALSE), "N/A")</f>
        <v>N/A</v>
      </c>
      <c r="AH634" s="344" t="str">
        <f t="shared" si="245"/>
        <v>N/A</v>
      </c>
      <c r="AI634" s="361" t="str">
        <f t="shared" si="234"/>
        <v>N/A</v>
      </c>
    </row>
    <row r="635" spans="1:35" x14ac:dyDescent="0.2">
      <c r="A635" s="241">
        <f t="shared" si="235"/>
        <v>558</v>
      </c>
      <c r="B635" s="345">
        <f>'AM23.Entity Input'!D575</f>
        <v>0</v>
      </c>
      <c r="C635" s="343">
        <f>'AM23.Entity Input'!F575</f>
        <v>0</v>
      </c>
      <c r="D635" s="343">
        <f>'AM23.Entity Input'!G575</f>
        <v>0</v>
      </c>
      <c r="E635" s="343">
        <f>'AM23.Entity Input'!P575</f>
        <v>0</v>
      </c>
      <c r="F635" s="343">
        <f>'AM23.Entity Input'!AD575</f>
        <v>0</v>
      </c>
      <c r="G635" s="343">
        <f>'AM23.Entity Input'!AN575</f>
        <v>0</v>
      </c>
      <c r="H635" s="353" t="str">
        <f>IFERROR( VLOOKUP($D635, 'AM23.Param'!$C$61:$Q$114, COLUMNS('AM23.Param'!$C$60:$G$60), FALSE), "N/A")</f>
        <v>N/A</v>
      </c>
      <c r="I635" s="360" t="str">
        <f>IFERROR( VLOOKUP($D635, 'AM23.Param'!$C$61:$Q$114, COLUMNS('AM23.Param'!$C$60:$H$60), FALSE), "N/A")</f>
        <v>N/A</v>
      </c>
      <c r="J635" s="344" t="str">
        <f t="shared" si="236"/>
        <v>N/A</v>
      </c>
      <c r="K635" s="361" t="str">
        <f t="shared" si="237"/>
        <v>N/A</v>
      </c>
      <c r="L635" s="356" t="str">
        <f>IFERROR( VLOOKUP($D635, 'AM23.Param'!$C$61:$Q$114, COLUMNS('AM23.Param'!$C$60:$I$60), FALSE), "N/A")</f>
        <v>N/A</v>
      </c>
      <c r="M635" s="344" t="str">
        <f t="shared" si="238"/>
        <v>N/A</v>
      </c>
      <c r="N635" s="366" t="str">
        <f t="shared" si="227"/>
        <v>N/A</v>
      </c>
      <c r="O635" s="360" t="str">
        <f>IFERROR( VLOOKUP($D635, 'AM23.Param'!$C$61:$Q$114, COLUMNS('AM23.Param'!$C$60:$J$60), FALSE), "N/A")</f>
        <v>N/A</v>
      </c>
      <c r="P635" s="344" t="str">
        <f t="shared" si="239"/>
        <v>N/A</v>
      </c>
      <c r="Q635" s="361" t="str">
        <f t="shared" si="228"/>
        <v>N/A</v>
      </c>
      <c r="R635" s="356" t="str">
        <f>IFERROR( VLOOKUP($D635, 'AM23.Param'!$C$61:$Q$114, COLUMNS('AM23.Param'!$C$60:$K$60), FALSE), "N/A")</f>
        <v>N/A</v>
      </c>
      <c r="S635" s="344" t="str">
        <f t="shared" si="240"/>
        <v>N/A</v>
      </c>
      <c r="T635" s="366">
        <f t="shared" si="229"/>
        <v>0</v>
      </c>
      <c r="U635" s="360" t="str">
        <f>IFERROR( VLOOKUP($D635, 'AM23.Param'!$C$61:$Q$114, COLUMNS('AM23.Param'!$C$60:$L$60), FALSE), "N/A")</f>
        <v>N/A</v>
      </c>
      <c r="V635" s="344" t="str">
        <f t="shared" si="241"/>
        <v>N/A</v>
      </c>
      <c r="W635" s="361" t="str">
        <f t="shared" si="230"/>
        <v>N/A</v>
      </c>
      <c r="X635" s="356" t="str">
        <f>IFERROR( VLOOKUP($D635, 'AM23.Param'!$C$61:$Q$114, COLUMNS('AM23.Param'!$C$60:$M$60), FALSE), "N/A")</f>
        <v>N/A</v>
      </c>
      <c r="Y635" s="344" t="str">
        <f t="shared" si="242"/>
        <v>N/A</v>
      </c>
      <c r="Z635" s="366">
        <f t="shared" si="231"/>
        <v>0</v>
      </c>
      <c r="AA635" s="360" t="str">
        <f>IFERROR( VLOOKUP($D635, 'AM23.Param'!$C$61:$Q$114, COLUMNS('AM23.Param'!$C$60:$N$60), FALSE), "N/A")</f>
        <v>N/A</v>
      </c>
      <c r="AB635" s="344" t="str">
        <f t="shared" si="243"/>
        <v>N/A</v>
      </c>
      <c r="AC635" s="366" t="str">
        <f t="shared" si="232"/>
        <v>N/A</v>
      </c>
      <c r="AD635" s="360" t="str">
        <f>IFERROR( VLOOKUP($D635, 'AM23.Param'!$C$61:$Q$114, COLUMNS('AM23.Param'!$C$60:$O$60), FALSE), "N/A")</f>
        <v>N/A</v>
      </c>
      <c r="AE635" s="344" t="str">
        <f t="shared" si="244"/>
        <v>N/A</v>
      </c>
      <c r="AF635" s="361" t="str">
        <f t="shared" si="233"/>
        <v>N/A</v>
      </c>
      <c r="AG635" s="356" t="str">
        <f>IFERROR( VLOOKUP($D635, 'AM23.Param'!$C$61:$Q$114, COLUMNS('AM23.Param'!$C$60:$P$60), FALSE), "N/A")</f>
        <v>N/A</v>
      </c>
      <c r="AH635" s="344" t="str">
        <f t="shared" si="245"/>
        <v>N/A</v>
      </c>
      <c r="AI635" s="361" t="str">
        <f t="shared" si="234"/>
        <v>N/A</v>
      </c>
    </row>
    <row r="636" spans="1:35" x14ac:dyDescent="0.2">
      <c r="A636" s="241">
        <f t="shared" si="235"/>
        <v>559</v>
      </c>
      <c r="B636" s="345">
        <f>'AM23.Entity Input'!D576</f>
        <v>0</v>
      </c>
      <c r="C636" s="343">
        <f>'AM23.Entity Input'!F576</f>
        <v>0</v>
      </c>
      <c r="D636" s="343">
        <f>'AM23.Entity Input'!G576</f>
        <v>0</v>
      </c>
      <c r="E636" s="343">
        <f>'AM23.Entity Input'!P576</f>
        <v>0</v>
      </c>
      <c r="F636" s="343">
        <f>'AM23.Entity Input'!AD576</f>
        <v>0</v>
      </c>
      <c r="G636" s="343">
        <f>'AM23.Entity Input'!AN576</f>
        <v>0</v>
      </c>
      <c r="H636" s="353" t="str">
        <f>IFERROR( VLOOKUP($D636, 'AM23.Param'!$C$61:$Q$114, COLUMNS('AM23.Param'!$C$60:$G$60), FALSE), "N/A")</f>
        <v>N/A</v>
      </c>
      <c r="I636" s="360" t="str">
        <f>IFERROR( VLOOKUP($D636, 'AM23.Param'!$C$61:$Q$114, COLUMNS('AM23.Param'!$C$60:$H$60), FALSE), "N/A")</f>
        <v>N/A</v>
      </c>
      <c r="J636" s="344" t="str">
        <f t="shared" si="236"/>
        <v>N/A</v>
      </c>
      <c r="K636" s="361" t="str">
        <f t="shared" si="237"/>
        <v>N/A</v>
      </c>
      <c r="L636" s="356" t="str">
        <f>IFERROR( VLOOKUP($D636, 'AM23.Param'!$C$61:$Q$114, COLUMNS('AM23.Param'!$C$60:$I$60), FALSE), "N/A")</f>
        <v>N/A</v>
      </c>
      <c r="M636" s="344" t="str">
        <f t="shared" si="238"/>
        <v>N/A</v>
      </c>
      <c r="N636" s="366" t="str">
        <f t="shared" si="227"/>
        <v>N/A</v>
      </c>
      <c r="O636" s="360" t="str">
        <f>IFERROR( VLOOKUP($D636, 'AM23.Param'!$C$61:$Q$114, COLUMNS('AM23.Param'!$C$60:$J$60), FALSE), "N/A")</f>
        <v>N/A</v>
      </c>
      <c r="P636" s="344" t="str">
        <f t="shared" si="239"/>
        <v>N/A</v>
      </c>
      <c r="Q636" s="361" t="str">
        <f t="shared" si="228"/>
        <v>N/A</v>
      </c>
      <c r="R636" s="356" t="str">
        <f>IFERROR( VLOOKUP($D636, 'AM23.Param'!$C$61:$Q$114, COLUMNS('AM23.Param'!$C$60:$K$60), FALSE), "N/A")</f>
        <v>N/A</v>
      </c>
      <c r="S636" s="344" t="str">
        <f t="shared" si="240"/>
        <v>N/A</v>
      </c>
      <c r="T636" s="366">
        <f t="shared" si="229"/>
        <v>0</v>
      </c>
      <c r="U636" s="360" t="str">
        <f>IFERROR( VLOOKUP($D636, 'AM23.Param'!$C$61:$Q$114, COLUMNS('AM23.Param'!$C$60:$L$60), FALSE), "N/A")</f>
        <v>N/A</v>
      </c>
      <c r="V636" s="344" t="str">
        <f t="shared" si="241"/>
        <v>N/A</v>
      </c>
      <c r="W636" s="361" t="str">
        <f t="shared" si="230"/>
        <v>N/A</v>
      </c>
      <c r="X636" s="356" t="str">
        <f>IFERROR( VLOOKUP($D636, 'AM23.Param'!$C$61:$Q$114, COLUMNS('AM23.Param'!$C$60:$M$60), FALSE), "N/A")</f>
        <v>N/A</v>
      </c>
      <c r="Y636" s="344" t="str">
        <f t="shared" si="242"/>
        <v>N/A</v>
      </c>
      <c r="Z636" s="366">
        <f t="shared" si="231"/>
        <v>0</v>
      </c>
      <c r="AA636" s="360" t="str">
        <f>IFERROR( VLOOKUP($D636, 'AM23.Param'!$C$61:$Q$114, COLUMNS('AM23.Param'!$C$60:$N$60), FALSE), "N/A")</f>
        <v>N/A</v>
      </c>
      <c r="AB636" s="344" t="str">
        <f t="shared" si="243"/>
        <v>N/A</v>
      </c>
      <c r="AC636" s="366" t="str">
        <f t="shared" si="232"/>
        <v>N/A</v>
      </c>
      <c r="AD636" s="360" t="str">
        <f>IFERROR( VLOOKUP($D636, 'AM23.Param'!$C$61:$Q$114, COLUMNS('AM23.Param'!$C$60:$O$60), FALSE), "N/A")</f>
        <v>N/A</v>
      </c>
      <c r="AE636" s="344" t="str">
        <f t="shared" si="244"/>
        <v>N/A</v>
      </c>
      <c r="AF636" s="361" t="str">
        <f t="shared" si="233"/>
        <v>N/A</v>
      </c>
      <c r="AG636" s="356" t="str">
        <f>IFERROR( VLOOKUP($D636, 'AM23.Param'!$C$61:$Q$114, COLUMNS('AM23.Param'!$C$60:$P$60), FALSE), "N/A")</f>
        <v>N/A</v>
      </c>
      <c r="AH636" s="344" t="str">
        <f t="shared" si="245"/>
        <v>N/A</v>
      </c>
      <c r="AI636" s="361" t="str">
        <f t="shared" si="234"/>
        <v>N/A</v>
      </c>
    </row>
    <row r="637" spans="1:35" x14ac:dyDescent="0.2">
      <c r="A637" s="241">
        <f t="shared" si="235"/>
        <v>560</v>
      </c>
      <c r="B637" s="345">
        <f>'AM23.Entity Input'!D577</f>
        <v>0</v>
      </c>
      <c r="C637" s="343">
        <f>'AM23.Entity Input'!F577</f>
        <v>0</v>
      </c>
      <c r="D637" s="343">
        <f>'AM23.Entity Input'!G577</f>
        <v>0</v>
      </c>
      <c r="E637" s="343">
        <f>'AM23.Entity Input'!P577</f>
        <v>0</v>
      </c>
      <c r="F637" s="343">
        <f>'AM23.Entity Input'!AD577</f>
        <v>0</v>
      </c>
      <c r="G637" s="343">
        <f>'AM23.Entity Input'!AN577</f>
        <v>0</v>
      </c>
      <c r="H637" s="353" t="str">
        <f>IFERROR( VLOOKUP($D637, 'AM23.Param'!$C$61:$Q$114, COLUMNS('AM23.Param'!$C$60:$G$60), FALSE), "N/A")</f>
        <v>N/A</v>
      </c>
      <c r="I637" s="360" t="str">
        <f>IFERROR( VLOOKUP($D637, 'AM23.Param'!$C$61:$Q$114, COLUMNS('AM23.Param'!$C$60:$H$60), FALSE), "N/A")</f>
        <v>N/A</v>
      </c>
      <c r="J637" s="344" t="str">
        <f t="shared" si="236"/>
        <v>N/A</v>
      </c>
      <c r="K637" s="361" t="str">
        <f t="shared" si="237"/>
        <v>N/A</v>
      </c>
      <c r="L637" s="356" t="str">
        <f>IFERROR( VLOOKUP($D637, 'AM23.Param'!$C$61:$Q$114, COLUMNS('AM23.Param'!$C$60:$I$60), FALSE), "N/A")</f>
        <v>N/A</v>
      </c>
      <c r="M637" s="344" t="str">
        <f t="shared" si="238"/>
        <v>N/A</v>
      </c>
      <c r="N637" s="366" t="str">
        <f t="shared" si="227"/>
        <v>N/A</v>
      </c>
      <c r="O637" s="360" t="str">
        <f>IFERROR( VLOOKUP($D637, 'AM23.Param'!$C$61:$Q$114, COLUMNS('AM23.Param'!$C$60:$J$60), FALSE), "N/A")</f>
        <v>N/A</v>
      </c>
      <c r="P637" s="344" t="str">
        <f t="shared" si="239"/>
        <v>N/A</v>
      </c>
      <c r="Q637" s="361" t="str">
        <f t="shared" si="228"/>
        <v>N/A</v>
      </c>
      <c r="R637" s="356" t="str">
        <f>IFERROR( VLOOKUP($D637, 'AM23.Param'!$C$61:$Q$114, COLUMNS('AM23.Param'!$C$60:$K$60), FALSE), "N/A")</f>
        <v>N/A</v>
      </c>
      <c r="S637" s="344" t="str">
        <f t="shared" si="240"/>
        <v>N/A</v>
      </c>
      <c r="T637" s="366">
        <f t="shared" si="229"/>
        <v>0</v>
      </c>
      <c r="U637" s="360" t="str">
        <f>IFERROR( VLOOKUP($D637, 'AM23.Param'!$C$61:$Q$114, COLUMNS('AM23.Param'!$C$60:$L$60), FALSE), "N/A")</f>
        <v>N/A</v>
      </c>
      <c r="V637" s="344" t="str">
        <f t="shared" si="241"/>
        <v>N/A</v>
      </c>
      <c r="W637" s="361" t="str">
        <f t="shared" si="230"/>
        <v>N/A</v>
      </c>
      <c r="X637" s="356" t="str">
        <f>IFERROR( VLOOKUP($D637, 'AM23.Param'!$C$61:$Q$114, COLUMNS('AM23.Param'!$C$60:$M$60), FALSE), "N/A")</f>
        <v>N/A</v>
      </c>
      <c r="Y637" s="344" t="str">
        <f t="shared" si="242"/>
        <v>N/A</v>
      </c>
      <c r="Z637" s="366">
        <f t="shared" si="231"/>
        <v>0</v>
      </c>
      <c r="AA637" s="360" t="str">
        <f>IFERROR( VLOOKUP($D637, 'AM23.Param'!$C$61:$Q$114, COLUMNS('AM23.Param'!$C$60:$N$60), FALSE), "N/A")</f>
        <v>N/A</v>
      </c>
      <c r="AB637" s="344" t="str">
        <f t="shared" si="243"/>
        <v>N/A</v>
      </c>
      <c r="AC637" s="366" t="str">
        <f t="shared" si="232"/>
        <v>N/A</v>
      </c>
      <c r="AD637" s="360" t="str">
        <f>IFERROR( VLOOKUP($D637, 'AM23.Param'!$C$61:$Q$114, COLUMNS('AM23.Param'!$C$60:$O$60), FALSE), "N/A")</f>
        <v>N/A</v>
      </c>
      <c r="AE637" s="344" t="str">
        <f t="shared" si="244"/>
        <v>N/A</v>
      </c>
      <c r="AF637" s="361" t="str">
        <f t="shared" si="233"/>
        <v>N/A</v>
      </c>
      <c r="AG637" s="356" t="str">
        <f>IFERROR( VLOOKUP($D637, 'AM23.Param'!$C$61:$Q$114, COLUMNS('AM23.Param'!$C$60:$P$60), FALSE), "N/A")</f>
        <v>N/A</v>
      </c>
      <c r="AH637" s="344" t="str">
        <f t="shared" si="245"/>
        <v>N/A</v>
      </c>
      <c r="AI637" s="361" t="str">
        <f t="shared" si="234"/>
        <v>N/A</v>
      </c>
    </row>
    <row r="638" spans="1:35" x14ac:dyDescent="0.2">
      <c r="A638" s="241">
        <f t="shared" si="235"/>
        <v>561</v>
      </c>
      <c r="B638" s="345">
        <f>'AM23.Entity Input'!D578</f>
        <v>0</v>
      </c>
      <c r="C638" s="343">
        <f>'AM23.Entity Input'!F578</f>
        <v>0</v>
      </c>
      <c r="D638" s="343">
        <f>'AM23.Entity Input'!G578</f>
        <v>0</v>
      </c>
      <c r="E638" s="343">
        <f>'AM23.Entity Input'!P578</f>
        <v>0</v>
      </c>
      <c r="F638" s="343">
        <f>'AM23.Entity Input'!AD578</f>
        <v>0</v>
      </c>
      <c r="G638" s="343">
        <f>'AM23.Entity Input'!AN578</f>
        <v>0</v>
      </c>
      <c r="H638" s="353" t="str">
        <f>IFERROR( VLOOKUP($D638, 'AM23.Param'!$C$61:$Q$114, COLUMNS('AM23.Param'!$C$60:$G$60), FALSE), "N/A")</f>
        <v>N/A</v>
      </c>
      <c r="I638" s="360" t="str">
        <f>IFERROR( VLOOKUP($D638, 'AM23.Param'!$C$61:$Q$114, COLUMNS('AM23.Param'!$C$60:$H$60), FALSE), "N/A")</f>
        <v>N/A</v>
      </c>
      <c r="J638" s="344" t="str">
        <f t="shared" si="236"/>
        <v>N/A</v>
      </c>
      <c r="K638" s="361" t="str">
        <f t="shared" si="237"/>
        <v>N/A</v>
      </c>
      <c r="L638" s="356" t="str">
        <f>IFERROR( VLOOKUP($D638, 'AM23.Param'!$C$61:$Q$114, COLUMNS('AM23.Param'!$C$60:$I$60), FALSE), "N/A")</f>
        <v>N/A</v>
      </c>
      <c r="M638" s="344" t="str">
        <f t="shared" si="238"/>
        <v>N/A</v>
      </c>
      <c r="N638" s="366" t="str">
        <f t="shared" si="227"/>
        <v>N/A</v>
      </c>
      <c r="O638" s="360" t="str">
        <f>IFERROR( VLOOKUP($D638, 'AM23.Param'!$C$61:$Q$114, COLUMNS('AM23.Param'!$C$60:$J$60), FALSE), "N/A")</f>
        <v>N/A</v>
      </c>
      <c r="P638" s="344" t="str">
        <f t="shared" si="239"/>
        <v>N/A</v>
      </c>
      <c r="Q638" s="361" t="str">
        <f t="shared" si="228"/>
        <v>N/A</v>
      </c>
      <c r="R638" s="356" t="str">
        <f>IFERROR( VLOOKUP($D638, 'AM23.Param'!$C$61:$Q$114, COLUMNS('AM23.Param'!$C$60:$K$60), FALSE), "N/A")</f>
        <v>N/A</v>
      </c>
      <c r="S638" s="344" t="str">
        <f t="shared" si="240"/>
        <v>N/A</v>
      </c>
      <c r="T638" s="366">
        <f t="shared" si="229"/>
        <v>0</v>
      </c>
      <c r="U638" s="360" t="str">
        <f>IFERROR( VLOOKUP($D638, 'AM23.Param'!$C$61:$Q$114, COLUMNS('AM23.Param'!$C$60:$L$60), FALSE), "N/A")</f>
        <v>N/A</v>
      </c>
      <c r="V638" s="344" t="str">
        <f t="shared" si="241"/>
        <v>N/A</v>
      </c>
      <c r="W638" s="361" t="str">
        <f t="shared" si="230"/>
        <v>N/A</v>
      </c>
      <c r="X638" s="356" t="str">
        <f>IFERROR( VLOOKUP($D638, 'AM23.Param'!$C$61:$Q$114, COLUMNS('AM23.Param'!$C$60:$M$60), FALSE), "N/A")</f>
        <v>N/A</v>
      </c>
      <c r="Y638" s="344" t="str">
        <f t="shared" si="242"/>
        <v>N/A</v>
      </c>
      <c r="Z638" s="366">
        <f t="shared" si="231"/>
        <v>0</v>
      </c>
      <c r="AA638" s="360" t="str">
        <f>IFERROR( VLOOKUP($D638, 'AM23.Param'!$C$61:$Q$114, COLUMNS('AM23.Param'!$C$60:$N$60), FALSE), "N/A")</f>
        <v>N/A</v>
      </c>
      <c r="AB638" s="344" t="str">
        <f t="shared" si="243"/>
        <v>N/A</v>
      </c>
      <c r="AC638" s="366" t="str">
        <f t="shared" si="232"/>
        <v>N/A</v>
      </c>
      <c r="AD638" s="360" t="str">
        <f>IFERROR( VLOOKUP($D638, 'AM23.Param'!$C$61:$Q$114, COLUMNS('AM23.Param'!$C$60:$O$60), FALSE), "N/A")</f>
        <v>N/A</v>
      </c>
      <c r="AE638" s="344" t="str">
        <f t="shared" si="244"/>
        <v>N/A</v>
      </c>
      <c r="AF638" s="361" t="str">
        <f t="shared" si="233"/>
        <v>N/A</v>
      </c>
      <c r="AG638" s="356" t="str">
        <f>IFERROR( VLOOKUP($D638, 'AM23.Param'!$C$61:$Q$114, COLUMNS('AM23.Param'!$C$60:$P$60), FALSE), "N/A")</f>
        <v>N/A</v>
      </c>
      <c r="AH638" s="344" t="str">
        <f t="shared" si="245"/>
        <v>N/A</v>
      </c>
      <c r="AI638" s="361" t="str">
        <f t="shared" si="234"/>
        <v>N/A</v>
      </c>
    </row>
    <row r="639" spans="1:35" x14ac:dyDescent="0.2">
      <c r="A639" s="241">
        <f t="shared" si="235"/>
        <v>562</v>
      </c>
      <c r="B639" s="345">
        <f>'AM23.Entity Input'!D579</f>
        <v>0</v>
      </c>
      <c r="C639" s="343">
        <f>'AM23.Entity Input'!F579</f>
        <v>0</v>
      </c>
      <c r="D639" s="343">
        <f>'AM23.Entity Input'!G579</f>
        <v>0</v>
      </c>
      <c r="E639" s="343">
        <f>'AM23.Entity Input'!P579</f>
        <v>0</v>
      </c>
      <c r="F639" s="343">
        <f>'AM23.Entity Input'!AD579</f>
        <v>0</v>
      </c>
      <c r="G639" s="343">
        <f>'AM23.Entity Input'!AN579</f>
        <v>0</v>
      </c>
      <c r="H639" s="353" t="str">
        <f>IFERROR( VLOOKUP($D639, 'AM23.Param'!$C$61:$Q$114, COLUMNS('AM23.Param'!$C$60:$G$60), FALSE), "N/A")</f>
        <v>N/A</v>
      </c>
      <c r="I639" s="360" t="str">
        <f>IFERROR( VLOOKUP($D639, 'AM23.Param'!$C$61:$Q$114, COLUMNS('AM23.Param'!$C$60:$H$60), FALSE), "N/A")</f>
        <v>N/A</v>
      </c>
      <c r="J639" s="344" t="str">
        <f t="shared" si="236"/>
        <v>N/A</v>
      </c>
      <c r="K639" s="361" t="str">
        <f t="shared" si="237"/>
        <v>N/A</v>
      </c>
      <c r="L639" s="356" t="str">
        <f>IFERROR( VLOOKUP($D639, 'AM23.Param'!$C$61:$Q$114, COLUMNS('AM23.Param'!$C$60:$I$60), FALSE), "N/A")</f>
        <v>N/A</v>
      </c>
      <c r="M639" s="344" t="str">
        <f t="shared" si="238"/>
        <v>N/A</v>
      </c>
      <c r="N639" s="366" t="str">
        <f t="shared" si="227"/>
        <v>N/A</v>
      </c>
      <c r="O639" s="360" t="str">
        <f>IFERROR( VLOOKUP($D639, 'AM23.Param'!$C$61:$Q$114, COLUMNS('AM23.Param'!$C$60:$J$60), FALSE), "N/A")</f>
        <v>N/A</v>
      </c>
      <c r="P639" s="344" t="str">
        <f t="shared" si="239"/>
        <v>N/A</v>
      </c>
      <c r="Q639" s="361" t="str">
        <f t="shared" si="228"/>
        <v>N/A</v>
      </c>
      <c r="R639" s="356" t="str">
        <f>IFERROR( VLOOKUP($D639, 'AM23.Param'!$C$61:$Q$114, COLUMNS('AM23.Param'!$C$60:$K$60), FALSE), "N/A")</f>
        <v>N/A</v>
      </c>
      <c r="S639" s="344" t="str">
        <f t="shared" si="240"/>
        <v>N/A</v>
      </c>
      <c r="T639" s="366">
        <f t="shared" si="229"/>
        <v>0</v>
      </c>
      <c r="U639" s="360" t="str">
        <f>IFERROR( VLOOKUP($D639, 'AM23.Param'!$C$61:$Q$114, COLUMNS('AM23.Param'!$C$60:$L$60), FALSE), "N/A")</f>
        <v>N/A</v>
      </c>
      <c r="V639" s="344" t="str">
        <f t="shared" si="241"/>
        <v>N/A</v>
      </c>
      <c r="W639" s="361" t="str">
        <f t="shared" si="230"/>
        <v>N/A</v>
      </c>
      <c r="X639" s="356" t="str">
        <f>IFERROR( VLOOKUP($D639, 'AM23.Param'!$C$61:$Q$114, COLUMNS('AM23.Param'!$C$60:$M$60), FALSE), "N/A")</f>
        <v>N/A</v>
      </c>
      <c r="Y639" s="344" t="str">
        <f t="shared" si="242"/>
        <v>N/A</v>
      </c>
      <c r="Z639" s="366">
        <f t="shared" si="231"/>
        <v>0</v>
      </c>
      <c r="AA639" s="360" t="str">
        <f>IFERROR( VLOOKUP($D639, 'AM23.Param'!$C$61:$Q$114, COLUMNS('AM23.Param'!$C$60:$N$60), FALSE), "N/A")</f>
        <v>N/A</v>
      </c>
      <c r="AB639" s="344" t="str">
        <f t="shared" si="243"/>
        <v>N/A</v>
      </c>
      <c r="AC639" s="366" t="str">
        <f t="shared" si="232"/>
        <v>N/A</v>
      </c>
      <c r="AD639" s="360" t="str">
        <f>IFERROR( VLOOKUP($D639, 'AM23.Param'!$C$61:$Q$114, COLUMNS('AM23.Param'!$C$60:$O$60), FALSE), "N/A")</f>
        <v>N/A</v>
      </c>
      <c r="AE639" s="344" t="str">
        <f t="shared" si="244"/>
        <v>N/A</v>
      </c>
      <c r="AF639" s="361" t="str">
        <f t="shared" si="233"/>
        <v>N/A</v>
      </c>
      <c r="AG639" s="356" t="str">
        <f>IFERROR( VLOOKUP($D639, 'AM23.Param'!$C$61:$Q$114, COLUMNS('AM23.Param'!$C$60:$P$60), FALSE), "N/A")</f>
        <v>N/A</v>
      </c>
      <c r="AH639" s="344" t="str">
        <f t="shared" si="245"/>
        <v>N/A</v>
      </c>
      <c r="AI639" s="361" t="str">
        <f t="shared" si="234"/>
        <v>N/A</v>
      </c>
    </row>
    <row r="640" spans="1:35" x14ac:dyDescent="0.2">
      <c r="A640" s="241">
        <f t="shared" si="235"/>
        <v>563</v>
      </c>
      <c r="B640" s="345">
        <f>'AM23.Entity Input'!D580</f>
        <v>0</v>
      </c>
      <c r="C640" s="343">
        <f>'AM23.Entity Input'!F580</f>
        <v>0</v>
      </c>
      <c r="D640" s="343">
        <f>'AM23.Entity Input'!G580</f>
        <v>0</v>
      </c>
      <c r="E640" s="343">
        <f>'AM23.Entity Input'!P580</f>
        <v>0</v>
      </c>
      <c r="F640" s="343">
        <f>'AM23.Entity Input'!AD580</f>
        <v>0</v>
      </c>
      <c r="G640" s="343">
        <f>'AM23.Entity Input'!AN580</f>
        <v>0</v>
      </c>
      <c r="H640" s="353" t="str">
        <f>IFERROR( VLOOKUP($D640, 'AM23.Param'!$C$61:$Q$114, COLUMNS('AM23.Param'!$C$60:$G$60), FALSE), "N/A")</f>
        <v>N/A</v>
      </c>
      <c r="I640" s="360" t="str">
        <f>IFERROR( VLOOKUP($D640, 'AM23.Param'!$C$61:$Q$114, COLUMNS('AM23.Param'!$C$60:$H$60), FALSE), "N/A")</f>
        <v>N/A</v>
      </c>
      <c r="J640" s="344" t="str">
        <f t="shared" si="236"/>
        <v>N/A</v>
      </c>
      <c r="K640" s="361" t="str">
        <f t="shared" si="237"/>
        <v>N/A</v>
      </c>
      <c r="L640" s="356" t="str">
        <f>IFERROR( VLOOKUP($D640, 'AM23.Param'!$C$61:$Q$114, COLUMNS('AM23.Param'!$C$60:$I$60), FALSE), "N/A")</f>
        <v>N/A</v>
      </c>
      <c r="M640" s="344" t="str">
        <f t="shared" si="238"/>
        <v>N/A</v>
      </c>
      <c r="N640" s="366" t="str">
        <f t="shared" si="227"/>
        <v>N/A</v>
      </c>
      <c r="O640" s="360" t="str">
        <f>IFERROR( VLOOKUP($D640, 'AM23.Param'!$C$61:$Q$114, COLUMNS('AM23.Param'!$C$60:$J$60), FALSE), "N/A")</f>
        <v>N/A</v>
      </c>
      <c r="P640" s="344" t="str">
        <f t="shared" si="239"/>
        <v>N/A</v>
      </c>
      <c r="Q640" s="361" t="str">
        <f t="shared" si="228"/>
        <v>N/A</v>
      </c>
      <c r="R640" s="356" t="str">
        <f>IFERROR( VLOOKUP($D640, 'AM23.Param'!$C$61:$Q$114, COLUMNS('AM23.Param'!$C$60:$K$60), FALSE), "N/A")</f>
        <v>N/A</v>
      </c>
      <c r="S640" s="344" t="str">
        <f t="shared" si="240"/>
        <v>N/A</v>
      </c>
      <c r="T640" s="366">
        <f t="shared" si="229"/>
        <v>0</v>
      </c>
      <c r="U640" s="360" t="str">
        <f>IFERROR( VLOOKUP($D640, 'AM23.Param'!$C$61:$Q$114, COLUMNS('AM23.Param'!$C$60:$L$60), FALSE), "N/A")</f>
        <v>N/A</v>
      </c>
      <c r="V640" s="344" t="str">
        <f t="shared" si="241"/>
        <v>N/A</v>
      </c>
      <c r="W640" s="361" t="str">
        <f t="shared" si="230"/>
        <v>N/A</v>
      </c>
      <c r="X640" s="356" t="str">
        <f>IFERROR( VLOOKUP($D640, 'AM23.Param'!$C$61:$Q$114, COLUMNS('AM23.Param'!$C$60:$M$60), FALSE), "N/A")</f>
        <v>N/A</v>
      </c>
      <c r="Y640" s="344" t="str">
        <f t="shared" si="242"/>
        <v>N/A</v>
      </c>
      <c r="Z640" s="366">
        <f t="shared" si="231"/>
        <v>0</v>
      </c>
      <c r="AA640" s="360" t="str">
        <f>IFERROR( VLOOKUP($D640, 'AM23.Param'!$C$61:$Q$114, COLUMNS('AM23.Param'!$C$60:$N$60), FALSE), "N/A")</f>
        <v>N/A</v>
      </c>
      <c r="AB640" s="344" t="str">
        <f t="shared" si="243"/>
        <v>N/A</v>
      </c>
      <c r="AC640" s="366" t="str">
        <f t="shared" si="232"/>
        <v>N/A</v>
      </c>
      <c r="AD640" s="360" t="str">
        <f>IFERROR( VLOOKUP($D640, 'AM23.Param'!$C$61:$Q$114, COLUMNS('AM23.Param'!$C$60:$O$60), FALSE), "N/A")</f>
        <v>N/A</v>
      </c>
      <c r="AE640" s="344" t="str">
        <f t="shared" si="244"/>
        <v>N/A</v>
      </c>
      <c r="AF640" s="361" t="str">
        <f t="shared" si="233"/>
        <v>N/A</v>
      </c>
      <c r="AG640" s="356" t="str">
        <f>IFERROR( VLOOKUP($D640, 'AM23.Param'!$C$61:$Q$114, COLUMNS('AM23.Param'!$C$60:$P$60), FALSE), "N/A")</f>
        <v>N/A</v>
      </c>
      <c r="AH640" s="344" t="str">
        <f t="shared" si="245"/>
        <v>N/A</v>
      </c>
      <c r="AI640" s="361" t="str">
        <f t="shared" si="234"/>
        <v>N/A</v>
      </c>
    </row>
    <row r="641" spans="1:35" x14ac:dyDescent="0.2">
      <c r="A641" s="241">
        <f t="shared" si="235"/>
        <v>564</v>
      </c>
      <c r="B641" s="345">
        <f>'AM23.Entity Input'!D581</f>
        <v>0</v>
      </c>
      <c r="C641" s="343">
        <f>'AM23.Entity Input'!F581</f>
        <v>0</v>
      </c>
      <c r="D641" s="343">
        <f>'AM23.Entity Input'!G581</f>
        <v>0</v>
      </c>
      <c r="E641" s="343">
        <f>'AM23.Entity Input'!P581</f>
        <v>0</v>
      </c>
      <c r="F641" s="343">
        <f>'AM23.Entity Input'!AD581</f>
        <v>0</v>
      </c>
      <c r="G641" s="343">
        <f>'AM23.Entity Input'!AN581</f>
        <v>0</v>
      </c>
      <c r="H641" s="353" t="str">
        <f>IFERROR( VLOOKUP($D641, 'AM23.Param'!$C$61:$Q$114, COLUMNS('AM23.Param'!$C$60:$G$60), FALSE), "N/A")</f>
        <v>N/A</v>
      </c>
      <c r="I641" s="360" t="str">
        <f>IFERROR( VLOOKUP($D641, 'AM23.Param'!$C$61:$Q$114, COLUMNS('AM23.Param'!$C$60:$H$60), FALSE), "N/A")</f>
        <v>N/A</v>
      </c>
      <c r="J641" s="344" t="str">
        <f t="shared" si="236"/>
        <v>N/A</v>
      </c>
      <c r="K641" s="361" t="str">
        <f t="shared" si="237"/>
        <v>N/A</v>
      </c>
      <c r="L641" s="356" t="str">
        <f>IFERROR( VLOOKUP($D641, 'AM23.Param'!$C$61:$Q$114, COLUMNS('AM23.Param'!$C$60:$I$60), FALSE), "N/A")</f>
        <v>N/A</v>
      </c>
      <c r="M641" s="344" t="str">
        <f t="shared" si="238"/>
        <v>N/A</v>
      </c>
      <c r="N641" s="366" t="str">
        <f t="shared" si="227"/>
        <v>N/A</v>
      </c>
      <c r="O641" s="360" t="str">
        <f>IFERROR( VLOOKUP($D641, 'AM23.Param'!$C$61:$Q$114, COLUMNS('AM23.Param'!$C$60:$J$60), FALSE), "N/A")</f>
        <v>N/A</v>
      </c>
      <c r="P641" s="344" t="str">
        <f t="shared" si="239"/>
        <v>N/A</v>
      </c>
      <c r="Q641" s="361" t="str">
        <f t="shared" si="228"/>
        <v>N/A</v>
      </c>
      <c r="R641" s="356" t="str">
        <f>IFERROR( VLOOKUP($D641, 'AM23.Param'!$C$61:$Q$114, COLUMNS('AM23.Param'!$C$60:$K$60), FALSE), "N/A")</f>
        <v>N/A</v>
      </c>
      <c r="S641" s="344" t="str">
        <f t="shared" si="240"/>
        <v>N/A</v>
      </c>
      <c r="T641" s="366">
        <f t="shared" si="229"/>
        <v>0</v>
      </c>
      <c r="U641" s="360" t="str">
        <f>IFERROR( VLOOKUP($D641, 'AM23.Param'!$C$61:$Q$114, COLUMNS('AM23.Param'!$C$60:$L$60), FALSE), "N/A")</f>
        <v>N/A</v>
      </c>
      <c r="V641" s="344" t="str">
        <f t="shared" si="241"/>
        <v>N/A</v>
      </c>
      <c r="W641" s="361" t="str">
        <f t="shared" si="230"/>
        <v>N/A</v>
      </c>
      <c r="X641" s="356" t="str">
        <f>IFERROR( VLOOKUP($D641, 'AM23.Param'!$C$61:$Q$114, COLUMNS('AM23.Param'!$C$60:$M$60), FALSE), "N/A")</f>
        <v>N/A</v>
      </c>
      <c r="Y641" s="344" t="str">
        <f t="shared" si="242"/>
        <v>N/A</v>
      </c>
      <c r="Z641" s="366">
        <f t="shared" si="231"/>
        <v>0</v>
      </c>
      <c r="AA641" s="360" t="str">
        <f>IFERROR( VLOOKUP($D641, 'AM23.Param'!$C$61:$Q$114, COLUMNS('AM23.Param'!$C$60:$N$60), FALSE), "N/A")</f>
        <v>N/A</v>
      </c>
      <c r="AB641" s="344" t="str">
        <f t="shared" si="243"/>
        <v>N/A</v>
      </c>
      <c r="AC641" s="366" t="str">
        <f t="shared" si="232"/>
        <v>N/A</v>
      </c>
      <c r="AD641" s="360" t="str">
        <f>IFERROR( VLOOKUP($D641, 'AM23.Param'!$C$61:$Q$114, COLUMNS('AM23.Param'!$C$60:$O$60), FALSE), "N/A")</f>
        <v>N/A</v>
      </c>
      <c r="AE641" s="344" t="str">
        <f t="shared" si="244"/>
        <v>N/A</v>
      </c>
      <c r="AF641" s="361" t="str">
        <f t="shared" si="233"/>
        <v>N/A</v>
      </c>
      <c r="AG641" s="356" t="str">
        <f>IFERROR( VLOOKUP($D641, 'AM23.Param'!$C$61:$Q$114, COLUMNS('AM23.Param'!$C$60:$P$60), FALSE), "N/A")</f>
        <v>N/A</v>
      </c>
      <c r="AH641" s="344" t="str">
        <f t="shared" si="245"/>
        <v>N/A</v>
      </c>
      <c r="AI641" s="361" t="str">
        <f t="shared" si="234"/>
        <v>N/A</v>
      </c>
    </row>
    <row r="642" spans="1:35" x14ac:dyDescent="0.2">
      <c r="A642" s="241">
        <f t="shared" si="235"/>
        <v>565</v>
      </c>
      <c r="B642" s="345">
        <f>'AM23.Entity Input'!D582</f>
        <v>0</v>
      </c>
      <c r="C642" s="343">
        <f>'AM23.Entity Input'!F582</f>
        <v>0</v>
      </c>
      <c r="D642" s="343">
        <f>'AM23.Entity Input'!G582</f>
        <v>0</v>
      </c>
      <c r="E642" s="343">
        <f>'AM23.Entity Input'!P582</f>
        <v>0</v>
      </c>
      <c r="F642" s="343">
        <f>'AM23.Entity Input'!AD582</f>
        <v>0</v>
      </c>
      <c r="G642" s="343">
        <f>'AM23.Entity Input'!AN582</f>
        <v>0</v>
      </c>
      <c r="H642" s="353" t="str">
        <f>IFERROR( VLOOKUP($D642, 'AM23.Param'!$C$61:$Q$114, COLUMNS('AM23.Param'!$C$60:$G$60), FALSE), "N/A")</f>
        <v>N/A</v>
      </c>
      <c r="I642" s="360" t="str">
        <f>IFERROR( VLOOKUP($D642, 'AM23.Param'!$C$61:$Q$114, COLUMNS('AM23.Param'!$C$60:$H$60), FALSE), "N/A")</f>
        <v>N/A</v>
      </c>
      <c r="J642" s="344" t="str">
        <f t="shared" si="236"/>
        <v>N/A</v>
      </c>
      <c r="K642" s="361" t="str">
        <f t="shared" si="237"/>
        <v>N/A</v>
      </c>
      <c r="L642" s="356" t="str">
        <f>IFERROR( VLOOKUP($D642, 'AM23.Param'!$C$61:$Q$114, COLUMNS('AM23.Param'!$C$60:$I$60), FALSE), "N/A")</f>
        <v>N/A</v>
      </c>
      <c r="M642" s="344" t="str">
        <f t="shared" si="238"/>
        <v>N/A</v>
      </c>
      <c r="N642" s="366" t="str">
        <f t="shared" si="227"/>
        <v>N/A</v>
      </c>
      <c r="O642" s="360" t="str">
        <f>IFERROR( VLOOKUP($D642, 'AM23.Param'!$C$61:$Q$114, COLUMNS('AM23.Param'!$C$60:$J$60), FALSE), "N/A")</f>
        <v>N/A</v>
      </c>
      <c r="P642" s="344" t="str">
        <f t="shared" si="239"/>
        <v>N/A</v>
      </c>
      <c r="Q642" s="361" t="str">
        <f t="shared" si="228"/>
        <v>N/A</v>
      </c>
      <c r="R642" s="356" t="str">
        <f>IFERROR( VLOOKUP($D642, 'AM23.Param'!$C$61:$Q$114, COLUMNS('AM23.Param'!$C$60:$K$60), FALSE), "N/A")</f>
        <v>N/A</v>
      </c>
      <c r="S642" s="344" t="str">
        <f t="shared" si="240"/>
        <v>N/A</v>
      </c>
      <c r="T642" s="366">
        <f t="shared" si="229"/>
        <v>0</v>
      </c>
      <c r="U642" s="360" t="str">
        <f>IFERROR( VLOOKUP($D642, 'AM23.Param'!$C$61:$Q$114, COLUMNS('AM23.Param'!$C$60:$L$60), FALSE), "N/A")</f>
        <v>N/A</v>
      </c>
      <c r="V642" s="344" t="str">
        <f t="shared" si="241"/>
        <v>N/A</v>
      </c>
      <c r="W642" s="361" t="str">
        <f t="shared" si="230"/>
        <v>N/A</v>
      </c>
      <c r="X642" s="356" t="str">
        <f>IFERROR( VLOOKUP($D642, 'AM23.Param'!$C$61:$Q$114, COLUMNS('AM23.Param'!$C$60:$M$60), FALSE), "N/A")</f>
        <v>N/A</v>
      </c>
      <c r="Y642" s="344" t="str">
        <f t="shared" si="242"/>
        <v>N/A</v>
      </c>
      <c r="Z642" s="366">
        <f t="shared" si="231"/>
        <v>0</v>
      </c>
      <c r="AA642" s="360" t="str">
        <f>IFERROR( VLOOKUP($D642, 'AM23.Param'!$C$61:$Q$114, COLUMNS('AM23.Param'!$C$60:$N$60), FALSE), "N/A")</f>
        <v>N/A</v>
      </c>
      <c r="AB642" s="344" t="str">
        <f t="shared" si="243"/>
        <v>N/A</v>
      </c>
      <c r="AC642" s="366" t="str">
        <f t="shared" si="232"/>
        <v>N/A</v>
      </c>
      <c r="AD642" s="360" t="str">
        <f>IFERROR( VLOOKUP($D642, 'AM23.Param'!$C$61:$Q$114, COLUMNS('AM23.Param'!$C$60:$O$60), FALSE), "N/A")</f>
        <v>N/A</v>
      </c>
      <c r="AE642" s="344" t="str">
        <f t="shared" si="244"/>
        <v>N/A</v>
      </c>
      <c r="AF642" s="361" t="str">
        <f t="shared" si="233"/>
        <v>N/A</v>
      </c>
      <c r="AG642" s="356" t="str">
        <f>IFERROR( VLOOKUP($D642, 'AM23.Param'!$C$61:$Q$114, COLUMNS('AM23.Param'!$C$60:$P$60), FALSE), "N/A")</f>
        <v>N/A</v>
      </c>
      <c r="AH642" s="344" t="str">
        <f t="shared" si="245"/>
        <v>N/A</v>
      </c>
      <c r="AI642" s="361" t="str">
        <f t="shared" si="234"/>
        <v>N/A</v>
      </c>
    </row>
    <row r="643" spans="1:35" x14ac:dyDescent="0.2">
      <c r="A643" s="241">
        <f t="shared" si="235"/>
        <v>566</v>
      </c>
      <c r="B643" s="345">
        <f>'AM23.Entity Input'!D583</f>
        <v>0</v>
      </c>
      <c r="C643" s="343">
        <f>'AM23.Entity Input'!F583</f>
        <v>0</v>
      </c>
      <c r="D643" s="343">
        <f>'AM23.Entity Input'!G583</f>
        <v>0</v>
      </c>
      <c r="E643" s="343">
        <f>'AM23.Entity Input'!P583</f>
        <v>0</v>
      </c>
      <c r="F643" s="343">
        <f>'AM23.Entity Input'!AD583</f>
        <v>0</v>
      </c>
      <c r="G643" s="343">
        <f>'AM23.Entity Input'!AN583</f>
        <v>0</v>
      </c>
      <c r="H643" s="353" t="str">
        <f>IFERROR( VLOOKUP($D643, 'AM23.Param'!$C$61:$Q$114, COLUMNS('AM23.Param'!$C$60:$G$60), FALSE), "N/A")</f>
        <v>N/A</v>
      </c>
      <c r="I643" s="360" t="str">
        <f>IFERROR( VLOOKUP($D643, 'AM23.Param'!$C$61:$Q$114, COLUMNS('AM23.Param'!$C$60:$H$60), FALSE), "N/A")</f>
        <v>N/A</v>
      </c>
      <c r="J643" s="344" t="str">
        <f t="shared" si="236"/>
        <v>N/A</v>
      </c>
      <c r="K643" s="361" t="str">
        <f t="shared" si="237"/>
        <v>N/A</v>
      </c>
      <c r="L643" s="356" t="str">
        <f>IFERROR( VLOOKUP($D643, 'AM23.Param'!$C$61:$Q$114, COLUMNS('AM23.Param'!$C$60:$I$60), FALSE), "N/A")</f>
        <v>N/A</v>
      </c>
      <c r="M643" s="344" t="str">
        <f t="shared" si="238"/>
        <v>N/A</v>
      </c>
      <c r="N643" s="366" t="str">
        <f t="shared" si="227"/>
        <v>N/A</v>
      </c>
      <c r="O643" s="360" t="str">
        <f>IFERROR( VLOOKUP($D643, 'AM23.Param'!$C$61:$Q$114, COLUMNS('AM23.Param'!$C$60:$J$60), FALSE), "N/A")</f>
        <v>N/A</v>
      </c>
      <c r="P643" s="344" t="str">
        <f t="shared" si="239"/>
        <v>N/A</v>
      </c>
      <c r="Q643" s="361" t="str">
        <f t="shared" si="228"/>
        <v>N/A</v>
      </c>
      <c r="R643" s="356" t="str">
        <f>IFERROR( VLOOKUP($D643, 'AM23.Param'!$C$61:$Q$114, COLUMNS('AM23.Param'!$C$60:$K$60), FALSE), "N/A")</f>
        <v>N/A</v>
      </c>
      <c r="S643" s="344" t="str">
        <f t="shared" si="240"/>
        <v>N/A</v>
      </c>
      <c r="T643" s="366">
        <f t="shared" si="229"/>
        <v>0</v>
      </c>
      <c r="U643" s="360" t="str">
        <f>IFERROR( VLOOKUP($D643, 'AM23.Param'!$C$61:$Q$114, COLUMNS('AM23.Param'!$C$60:$L$60), FALSE), "N/A")</f>
        <v>N/A</v>
      </c>
      <c r="V643" s="344" t="str">
        <f t="shared" si="241"/>
        <v>N/A</v>
      </c>
      <c r="W643" s="361" t="str">
        <f t="shared" si="230"/>
        <v>N/A</v>
      </c>
      <c r="X643" s="356" t="str">
        <f>IFERROR( VLOOKUP($D643, 'AM23.Param'!$C$61:$Q$114, COLUMNS('AM23.Param'!$C$60:$M$60), FALSE), "N/A")</f>
        <v>N/A</v>
      </c>
      <c r="Y643" s="344" t="str">
        <f t="shared" si="242"/>
        <v>N/A</v>
      </c>
      <c r="Z643" s="366">
        <f t="shared" si="231"/>
        <v>0</v>
      </c>
      <c r="AA643" s="360" t="str">
        <f>IFERROR( VLOOKUP($D643, 'AM23.Param'!$C$61:$Q$114, COLUMNS('AM23.Param'!$C$60:$N$60), FALSE), "N/A")</f>
        <v>N/A</v>
      </c>
      <c r="AB643" s="344" t="str">
        <f t="shared" si="243"/>
        <v>N/A</v>
      </c>
      <c r="AC643" s="366" t="str">
        <f t="shared" si="232"/>
        <v>N/A</v>
      </c>
      <c r="AD643" s="360" t="str">
        <f>IFERROR( VLOOKUP($D643, 'AM23.Param'!$C$61:$Q$114, COLUMNS('AM23.Param'!$C$60:$O$60), FALSE), "N/A")</f>
        <v>N/A</v>
      </c>
      <c r="AE643" s="344" t="str">
        <f t="shared" si="244"/>
        <v>N/A</v>
      </c>
      <c r="AF643" s="361" t="str">
        <f t="shared" si="233"/>
        <v>N/A</v>
      </c>
      <c r="AG643" s="356" t="str">
        <f>IFERROR( VLOOKUP($D643, 'AM23.Param'!$C$61:$Q$114, COLUMNS('AM23.Param'!$C$60:$P$60), FALSE), "N/A")</f>
        <v>N/A</v>
      </c>
      <c r="AH643" s="344" t="str">
        <f t="shared" si="245"/>
        <v>N/A</v>
      </c>
      <c r="AI643" s="361" t="str">
        <f t="shared" si="234"/>
        <v>N/A</v>
      </c>
    </row>
    <row r="644" spans="1:35" x14ac:dyDescent="0.2">
      <c r="A644" s="241">
        <f t="shared" si="235"/>
        <v>567</v>
      </c>
      <c r="B644" s="345">
        <f>'AM23.Entity Input'!D584</f>
        <v>0</v>
      </c>
      <c r="C644" s="343">
        <f>'AM23.Entity Input'!F584</f>
        <v>0</v>
      </c>
      <c r="D644" s="343">
        <f>'AM23.Entity Input'!G584</f>
        <v>0</v>
      </c>
      <c r="E644" s="343">
        <f>'AM23.Entity Input'!P584</f>
        <v>0</v>
      </c>
      <c r="F644" s="343">
        <f>'AM23.Entity Input'!AD584</f>
        <v>0</v>
      </c>
      <c r="G644" s="343">
        <f>'AM23.Entity Input'!AN584</f>
        <v>0</v>
      </c>
      <c r="H644" s="353" t="str">
        <f>IFERROR( VLOOKUP($D644, 'AM23.Param'!$C$61:$Q$114, COLUMNS('AM23.Param'!$C$60:$G$60), FALSE), "N/A")</f>
        <v>N/A</v>
      </c>
      <c r="I644" s="360" t="str">
        <f>IFERROR( VLOOKUP($D644, 'AM23.Param'!$C$61:$Q$114, COLUMNS('AM23.Param'!$C$60:$H$60), FALSE), "N/A")</f>
        <v>N/A</v>
      </c>
      <c r="J644" s="344" t="str">
        <f t="shared" si="236"/>
        <v>N/A</v>
      </c>
      <c r="K644" s="361" t="str">
        <f t="shared" si="237"/>
        <v>N/A</v>
      </c>
      <c r="L644" s="356" t="str">
        <f>IFERROR( VLOOKUP($D644, 'AM23.Param'!$C$61:$Q$114, COLUMNS('AM23.Param'!$C$60:$I$60), FALSE), "N/A")</f>
        <v>N/A</v>
      </c>
      <c r="M644" s="344" t="str">
        <f t="shared" si="238"/>
        <v>N/A</v>
      </c>
      <c r="N644" s="366" t="str">
        <f t="shared" si="227"/>
        <v>N/A</v>
      </c>
      <c r="O644" s="360" t="str">
        <f>IFERROR( VLOOKUP($D644, 'AM23.Param'!$C$61:$Q$114, COLUMNS('AM23.Param'!$C$60:$J$60), FALSE), "N/A")</f>
        <v>N/A</v>
      </c>
      <c r="P644" s="344" t="str">
        <f t="shared" si="239"/>
        <v>N/A</v>
      </c>
      <c r="Q644" s="361" t="str">
        <f t="shared" si="228"/>
        <v>N/A</v>
      </c>
      <c r="R644" s="356" t="str">
        <f>IFERROR( VLOOKUP($D644, 'AM23.Param'!$C$61:$Q$114, COLUMNS('AM23.Param'!$C$60:$K$60), FALSE), "N/A")</f>
        <v>N/A</v>
      </c>
      <c r="S644" s="344" t="str">
        <f t="shared" si="240"/>
        <v>N/A</v>
      </c>
      <c r="T644" s="366">
        <f t="shared" si="229"/>
        <v>0</v>
      </c>
      <c r="U644" s="360" t="str">
        <f>IFERROR( VLOOKUP($D644, 'AM23.Param'!$C$61:$Q$114, COLUMNS('AM23.Param'!$C$60:$L$60), FALSE), "N/A")</f>
        <v>N/A</v>
      </c>
      <c r="V644" s="344" t="str">
        <f t="shared" si="241"/>
        <v>N/A</v>
      </c>
      <c r="W644" s="361" t="str">
        <f t="shared" si="230"/>
        <v>N/A</v>
      </c>
      <c r="X644" s="356" t="str">
        <f>IFERROR( VLOOKUP($D644, 'AM23.Param'!$C$61:$Q$114, COLUMNS('AM23.Param'!$C$60:$M$60), FALSE), "N/A")</f>
        <v>N/A</v>
      </c>
      <c r="Y644" s="344" t="str">
        <f t="shared" si="242"/>
        <v>N/A</v>
      </c>
      <c r="Z644" s="366">
        <f t="shared" si="231"/>
        <v>0</v>
      </c>
      <c r="AA644" s="360" t="str">
        <f>IFERROR( VLOOKUP($D644, 'AM23.Param'!$C$61:$Q$114, COLUMNS('AM23.Param'!$C$60:$N$60), FALSE), "N/A")</f>
        <v>N/A</v>
      </c>
      <c r="AB644" s="344" t="str">
        <f t="shared" si="243"/>
        <v>N/A</v>
      </c>
      <c r="AC644" s="366" t="str">
        <f t="shared" si="232"/>
        <v>N/A</v>
      </c>
      <c r="AD644" s="360" t="str">
        <f>IFERROR( VLOOKUP($D644, 'AM23.Param'!$C$61:$Q$114, COLUMNS('AM23.Param'!$C$60:$O$60), FALSE), "N/A")</f>
        <v>N/A</v>
      </c>
      <c r="AE644" s="344" t="str">
        <f t="shared" si="244"/>
        <v>N/A</v>
      </c>
      <c r="AF644" s="361" t="str">
        <f t="shared" si="233"/>
        <v>N/A</v>
      </c>
      <c r="AG644" s="356" t="str">
        <f>IFERROR( VLOOKUP($D644, 'AM23.Param'!$C$61:$Q$114, COLUMNS('AM23.Param'!$C$60:$P$60), FALSE), "N/A")</f>
        <v>N/A</v>
      </c>
      <c r="AH644" s="344" t="str">
        <f t="shared" si="245"/>
        <v>N/A</v>
      </c>
      <c r="AI644" s="361" t="str">
        <f t="shared" si="234"/>
        <v>N/A</v>
      </c>
    </row>
    <row r="645" spans="1:35" x14ac:dyDescent="0.2">
      <c r="A645" s="241">
        <f t="shared" si="235"/>
        <v>568</v>
      </c>
      <c r="B645" s="345">
        <f>'AM23.Entity Input'!D585</f>
        <v>0</v>
      </c>
      <c r="C645" s="343">
        <f>'AM23.Entity Input'!F585</f>
        <v>0</v>
      </c>
      <c r="D645" s="343">
        <f>'AM23.Entity Input'!G585</f>
        <v>0</v>
      </c>
      <c r="E645" s="343">
        <f>'AM23.Entity Input'!P585</f>
        <v>0</v>
      </c>
      <c r="F645" s="343">
        <f>'AM23.Entity Input'!AD585</f>
        <v>0</v>
      </c>
      <c r="G645" s="343">
        <f>'AM23.Entity Input'!AN585</f>
        <v>0</v>
      </c>
      <c r="H645" s="353" t="str">
        <f>IFERROR( VLOOKUP($D645, 'AM23.Param'!$C$61:$Q$114, COLUMNS('AM23.Param'!$C$60:$G$60), FALSE), "N/A")</f>
        <v>N/A</v>
      </c>
      <c r="I645" s="360" t="str">
        <f>IFERROR( VLOOKUP($D645, 'AM23.Param'!$C$61:$Q$114, COLUMNS('AM23.Param'!$C$60:$H$60), FALSE), "N/A")</f>
        <v>N/A</v>
      </c>
      <c r="J645" s="344" t="str">
        <f t="shared" si="236"/>
        <v>N/A</v>
      </c>
      <c r="K645" s="361" t="str">
        <f t="shared" si="237"/>
        <v>N/A</v>
      </c>
      <c r="L645" s="356" t="str">
        <f>IFERROR( VLOOKUP($D645, 'AM23.Param'!$C$61:$Q$114, COLUMNS('AM23.Param'!$C$60:$I$60), FALSE), "N/A")</f>
        <v>N/A</v>
      </c>
      <c r="M645" s="344" t="str">
        <f t="shared" si="238"/>
        <v>N/A</v>
      </c>
      <c r="N645" s="366" t="str">
        <f t="shared" si="227"/>
        <v>N/A</v>
      </c>
      <c r="O645" s="360" t="str">
        <f>IFERROR( VLOOKUP($D645, 'AM23.Param'!$C$61:$Q$114, COLUMNS('AM23.Param'!$C$60:$J$60), FALSE), "N/A")</f>
        <v>N/A</v>
      </c>
      <c r="P645" s="344" t="str">
        <f t="shared" si="239"/>
        <v>N/A</v>
      </c>
      <c r="Q645" s="361" t="str">
        <f t="shared" si="228"/>
        <v>N/A</v>
      </c>
      <c r="R645" s="356" t="str">
        <f>IFERROR( VLOOKUP($D645, 'AM23.Param'!$C$61:$Q$114, COLUMNS('AM23.Param'!$C$60:$K$60), FALSE), "N/A")</f>
        <v>N/A</v>
      </c>
      <c r="S645" s="344" t="str">
        <f t="shared" si="240"/>
        <v>N/A</v>
      </c>
      <c r="T645" s="366">
        <f t="shared" si="229"/>
        <v>0</v>
      </c>
      <c r="U645" s="360" t="str">
        <f>IFERROR( VLOOKUP($D645, 'AM23.Param'!$C$61:$Q$114, COLUMNS('AM23.Param'!$C$60:$L$60), FALSE), "N/A")</f>
        <v>N/A</v>
      </c>
      <c r="V645" s="344" t="str">
        <f t="shared" si="241"/>
        <v>N/A</v>
      </c>
      <c r="W645" s="361" t="str">
        <f t="shared" si="230"/>
        <v>N/A</v>
      </c>
      <c r="X645" s="356" t="str">
        <f>IFERROR( VLOOKUP($D645, 'AM23.Param'!$C$61:$Q$114, COLUMNS('AM23.Param'!$C$60:$M$60), FALSE), "N/A")</f>
        <v>N/A</v>
      </c>
      <c r="Y645" s="344" t="str">
        <f t="shared" si="242"/>
        <v>N/A</v>
      </c>
      <c r="Z645" s="366">
        <f t="shared" si="231"/>
        <v>0</v>
      </c>
      <c r="AA645" s="360" t="str">
        <f>IFERROR( VLOOKUP($D645, 'AM23.Param'!$C$61:$Q$114, COLUMNS('AM23.Param'!$C$60:$N$60), FALSE), "N/A")</f>
        <v>N/A</v>
      </c>
      <c r="AB645" s="344" t="str">
        <f t="shared" si="243"/>
        <v>N/A</v>
      </c>
      <c r="AC645" s="366" t="str">
        <f t="shared" si="232"/>
        <v>N/A</v>
      </c>
      <c r="AD645" s="360" t="str">
        <f>IFERROR( VLOOKUP($D645, 'AM23.Param'!$C$61:$Q$114, COLUMNS('AM23.Param'!$C$60:$O$60), FALSE), "N/A")</f>
        <v>N/A</v>
      </c>
      <c r="AE645" s="344" t="str">
        <f t="shared" si="244"/>
        <v>N/A</v>
      </c>
      <c r="AF645" s="361" t="str">
        <f t="shared" si="233"/>
        <v>N/A</v>
      </c>
      <c r="AG645" s="356" t="str">
        <f>IFERROR( VLOOKUP($D645, 'AM23.Param'!$C$61:$Q$114, COLUMNS('AM23.Param'!$C$60:$P$60), FALSE), "N/A")</f>
        <v>N/A</v>
      </c>
      <c r="AH645" s="344" t="str">
        <f t="shared" si="245"/>
        <v>N/A</v>
      </c>
      <c r="AI645" s="361" t="str">
        <f t="shared" si="234"/>
        <v>N/A</v>
      </c>
    </row>
    <row r="646" spans="1:35" x14ac:dyDescent="0.2">
      <c r="A646" s="241">
        <f t="shared" si="235"/>
        <v>569</v>
      </c>
      <c r="B646" s="345">
        <f>'AM23.Entity Input'!D586</f>
        <v>0</v>
      </c>
      <c r="C646" s="343">
        <f>'AM23.Entity Input'!F586</f>
        <v>0</v>
      </c>
      <c r="D646" s="343">
        <f>'AM23.Entity Input'!G586</f>
        <v>0</v>
      </c>
      <c r="E646" s="343">
        <f>'AM23.Entity Input'!P586</f>
        <v>0</v>
      </c>
      <c r="F646" s="343">
        <f>'AM23.Entity Input'!AD586</f>
        <v>0</v>
      </c>
      <c r="G646" s="343">
        <f>'AM23.Entity Input'!AN586</f>
        <v>0</v>
      </c>
      <c r="H646" s="353" t="str">
        <f>IFERROR( VLOOKUP($D646, 'AM23.Param'!$C$61:$Q$114, COLUMNS('AM23.Param'!$C$60:$G$60), FALSE), "N/A")</f>
        <v>N/A</v>
      </c>
      <c r="I646" s="360" t="str">
        <f>IFERROR( VLOOKUP($D646, 'AM23.Param'!$C$61:$Q$114, COLUMNS('AM23.Param'!$C$60:$H$60), FALSE), "N/A")</f>
        <v>N/A</v>
      </c>
      <c r="J646" s="344" t="str">
        <f t="shared" si="236"/>
        <v>N/A</v>
      </c>
      <c r="K646" s="361" t="str">
        <f t="shared" si="237"/>
        <v>N/A</v>
      </c>
      <c r="L646" s="356" t="str">
        <f>IFERROR( VLOOKUP($D646, 'AM23.Param'!$C$61:$Q$114, COLUMNS('AM23.Param'!$C$60:$I$60), FALSE), "N/A")</f>
        <v>N/A</v>
      </c>
      <c r="M646" s="344" t="str">
        <f t="shared" si="238"/>
        <v>N/A</v>
      </c>
      <c r="N646" s="366" t="str">
        <f t="shared" si="227"/>
        <v>N/A</v>
      </c>
      <c r="O646" s="360" t="str">
        <f>IFERROR( VLOOKUP($D646, 'AM23.Param'!$C$61:$Q$114, COLUMNS('AM23.Param'!$C$60:$J$60), FALSE), "N/A")</f>
        <v>N/A</v>
      </c>
      <c r="P646" s="344" t="str">
        <f t="shared" si="239"/>
        <v>N/A</v>
      </c>
      <c r="Q646" s="361" t="str">
        <f t="shared" si="228"/>
        <v>N/A</v>
      </c>
      <c r="R646" s="356" t="str">
        <f>IFERROR( VLOOKUP($D646, 'AM23.Param'!$C$61:$Q$114, COLUMNS('AM23.Param'!$C$60:$K$60), FALSE), "N/A")</f>
        <v>N/A</v>
      </c>
      <c r="S646" s="344" t="str">
        <f t="shared" si="240"/>
        <v>N/A</v>
      </c>
      <c r="T646" s="366">
        <f t="shared" si="229"/>
        <v>0</v>
      </c>
      <c r="U646" s="360" t="str">
        <f>IFERROR( VLOOKUP($D646, 'AM23.Param'!$C$61:$Q$114, COLUMNS('AM23.Param'!$C$60:$L$60), FALSE), "N/A")</f>
        <v>N/A</v>
      </c>
      <c r="V646" s="344" t="str">
        <f t="shared" si="241"/>
        <v>N/A</v>
      </c>
      <c r="W646" s="361" t="str">
        <f t="shared" si="230"/>
        <v>N/A</v>
      </c>
      <c r="X646" s="356" t="str">
        <f>IFERROR( VLOOKUP($D646, 'AM23.Param'!$C$61:$Q$114, COLUMNS('AM23.Param'!$C$60:$M$60), FALSE), "N/A")</f>
        <v>N/A</v>
      </c>
      <c r="Y646" s="344" t="str">
        <f t="shared" si="242"/>
        <v>N/A</v>
      </c>
      <c r="Z646" s="366">
        <f t="shared" si="231"/>
        <v>0</v>
      </c>
      <c r="AA646" s="360" t="str">
        <f>IFERROR( VLOOKUP($D646, 'AM23.Param'!$C$61:$Q$114, COLUMNS('AM23.Param'!$C$60:$N$60), FALSE), "N/A")</f>
        <v>N/A</v>
      </c>
      <c r="AB646" s="344" t="str">
        <f t="shared" si="243"/>
        <v>N/A</v>
      </c>
      <c r="AC646" s="366" t="str">
        <f t="shared" si="232"/>
        <v>N/A</v>
      </c>
      <c r="AD646" s="360" t="str">
        <f>IFERROR( VLOOKUP($D646, 'AM23.Param'!$C$61:$Q$114, COLUMNS('AM23.Param'!$C$60:$O$60), FALSE), "N/A")</f>
        <v>N/A</v>
      </c>
      <c r="AE646" s="344" t="str">
        <f t="shared" si="244"/>
        <v>N/A</v>
      </c>
      <c r="AF646" s="361" t="str">
        <f t="shared" si="233"/>
        <v>N/A</v>
      </c>
      <c r="AG646" s="356" t="str">
        <f>IFERROR( VLOOKUP($D646, 'AM23.Param'!$C$61:$Q$114, COLUMNS('AM23.Param'!$C$60:$P$60), FALSE), "N/A")</f>
        <v>N/A</v>
      </c>
      <c r="AH646" s="344" t="str">
        <f t="shared" si="245"/>
        <v>N/A</v>
      </c>
      <c r="AI646" s="361" t="str">
        <f t="shared" si="234"/>
        <v>N/A</v>
      </c>
    </row>
    <row r="647" spans="1:35" x14ac:dyDescent="0.2">
      <c r="A647" s="241">
        <f t="shared" si="235"/>
        <v>570</v>
      </c>
      <c r="B647" s="345">
        <f>'AM23.Entity Input'!D587</f>
        <v>0</v>
      </c>
      <c r="C647" s="343">
        <f>'AM23.Entity Input'!F587</f>
        <v>0</v>
      </c>
      <c r="D647" s="343">
        <f>'AM23.Entity Input'!G587</f>
        <v>0</v>
      </c>
      <c r="E647" s="343">
        <f>'AM23.Entity Input'!P587</f>
        <v>0</v>
      </c>
      <c r="F647" s="343">
        <f>'AM23.Entity Input'!AD587</f>
        <v>0</v>
      </c>
      <c r="G647" s="343">
        <f>'AM23.Entity Input'!AN587</f>
        <v>0</v>
      </c>
      <c r="H647" s="353" t="str">
        <f>IFERROR( VLOOKUP($D647, 'AM23.Param'!$C$61:$Q$114, COLUMNS('AM23.Param'!$C$60:$G$60), FALSE), "N/A")</f>
        <v>N/A</v>
      </c>
      <c r="I647" s="360" t="str">
        <f>IFERROR( VLOOKUP($D647, 'AM23.Param'!$C$61:$Q$114, COLUMNS('AM23.Param'!$C$60:$H$60), FALSE), "N/A")</f>
        <v>N/A</v>
      </c>
      <c r="J647" s="344" t="str">
        <f t="shared" si="236"/>
        <v>N/A</v>
      </c>
      <c r="K647" s="361" t="str">
        <f t="shared" si="237"/>
        <v>N/A</v>
      </c>
      <c r="L647" s="356" t="str">
        <f>IFERROR( VLOOKUP($D647, 'AM23.Param'!$C$61:$Q$114, COLUMNS('AM23.Param'!$C$60:$I$60), FALSE), "N/A")</f>
        <v>N/A</v>
      </c>
      <c r="M647" s="344" t="str">
        <f t="shared" si="238"/>
        <v>N/A</v>
      </c>
      <c r="N647" s="366" t="str">
        <f t="shared" si="227"/>
        <v>N/A</v>
      </c>
      <c r="O647" s="360" t="str">
        <f>IFERROR( VLOOKUP($D647, 'AM23.Param'!$C$61:$Q$114, COLUMNS('AM23.Param'!$C$60:$J$60), FALSE), "N/A")</f>
        <v>N/A</v>
      </c>
      <c r="P647" s="344" t="str">
        <f t="shared" si="239"/>
        <v>N/A</v>
      </c>
      <c r="Q647" s="361" t="str">
        <f t="shared" si="228"/>
        <v>N/A</v>
      </c>
      <c r="R647" s="356" t="str">
        <f>IFERROR( VLOOKUP($D647, 'AM23.Param'!$C$61:$Q$114, COLUMNS('AM23.Param'!$C$60:$K$60), FALSE), "N/A")</f>
        <v>N/A</v>
      </c>
      <c r="S647" s="344" t="str">
        <f t="shared" si="240"/>
        <v>N/A</v>
      </c>
      <c r="T647" s="366">
        <f t="shared" si="229"/>
        <v>0</v>
      </c>
      <c r="U647" s="360" t="str">
        <f>IFERROR( VLOOKUP($D647, 'AM23.Param'!$C$61:$Q$114, COLUMNS('AM23.Param'!$C$60:$L$60), FALSE), "N/A")</f>
        <v>N/A</v>
      </c>
      <c r="V647" s="344" t="str">
        <f t="shared" si="241"/>
        <v>N/A</v>
      </c>
      <c r="W647" s="361" t="str">
        <f t="shared" si="230"/>
        <v>N/A</v>
      </c>
      <c r="X647" s="356" t="str">
        <f>IFERROR( VLOOKUP($D647, 'AM23.Param'!$C$61:$Q$114, COLUMNS('AM23.Param'!$C$60:$M$60), FALSE), "N/A")</f>
        <v>N/A</v>
      </c>
      <c r="Y647" s="344" t="str">
        <f t="shared" si="242"/>
        <v>N/A</v>
      </c>
      <c r="Z647" s="366">
        <f t="shared" si="231"/>
        <v>0</v>
      </c>
      <c r="AA647" s="360" t="str">
        <f>IFERROR( VLOOKUP($D647, 'AM23.Param'!$C$61:$Q$114, COLUMNS('AM23.Param'!$C$60:$N$60), FALSE), "N/A")</f>
        <v>N/A</v>
      </c>
      <c r="AB647" s="344" t="str">
        <f t="shared" si="243"/>
        <v>N/A</v>
      </c>
      <c r="AC647" s="366" t="str">
        <f t="shared" si="232"/>
        <v>N/A</v>
      </c>
      <c r="AD647" s="360" t="str">
        <f>IFERROR( VLOOKUP($D647, 'AM23.Param'!$C$61:$Q$114, COLUMNS('AM23.Param'!$C$60:$O$60), FALSE), "N/A")</f>
        <v>N/A</v>
      </c>
      <c r="AE647" s="344" t="str">
        <f t="shared" si="244"/>
        <v>N/A</v>
      </c>
      <c r="AF647" s="361" t="str">
        <f t="shared" si="233"/>
        <v>N/A</v>
      </c>
      <c r="AG647" s="356" t="str">
        <f>IFERROR( VLOOKUP($D647, 'AM23.Param'!$C$61:$Q$114, COLUMNS('AM23.Param'!$C$60:$P$60), FALSE), "N/A")</f>
        <v>N/A</v>
      </c>
      <c r="AH647" s="344" t="str">
        <f t="shared" si="245"/>
        <v>N/A</v>
      </c>
      <c r="AI647" s="361" t="str">
        <f t="shared" si="234"/>
        <v>N/A</v>
      </c>
    </row>
    <row r="648" spans="1:35" x14ac:dyDescent="0.2">
      <c r="A648" s="241">
        <f t="shared" si="235"/>
        <v>571</v>
      </c>
      <c r="B648" s="345">
        <f>'AM23.Entity Input'!D588</f>
        <v>0</v>
      </c>
      <c r="C648" s="343">
        <f>'AM23.Entity Input'!F588</f>
        <v>0</v>
      </c>
      <c r="D648" s="343">
        <f>'AM23.Entity Input'!G588</f>
        <v>0</v>
      </c>
      <c r="E648" s="343">
        <f>'AM23.Entity Input'!P588</f>
        <v>0</v>
      </c>
      <c r="F648" s="343">
        <f>'AM23.Entity Input'!AD588</f>
        <v>0</v>
      </c>
      <c r="G648" s="343">
        <f>'AM23.Entity Input'!AN588</f>
        <v>0</v>
      </c>
      <c r="H648" s="353" t="str">
        <f>IFERROR( VLOOKUP($D648, 'AM23.Param'!$C$61:$Q$114, COLUMNS('AM23.Param'!$C$60:$G$60), FALSE), "N/A")</f>
        <v>N/A</v>
      </c>
      <c r="I648" s="360" t="str">
        <f>IFERROR( VLOOKUP($D648, 'AM23.Param'!$C$61:$Q$114, COLUMNS('AM23.Param'!$C$60:$H$60), FALSE), "N/A")</f>
        <v>N/A</v>
      </c>
      <c r="J648" s="344" t="str">
        <f t="shared" si="236"/>
        <v>N/A</v>
      </c>
      <c r="K648" s="361" t="str">
        <f t="shared" si="237"/>
        <v>N/A</v>
      </c>
      <c r="L648" s="356" t="str">
        <f>IFERROR( VLOOKUP($D648, 'AM23.Param'!$C$61:$Q$114, COLUMNS('AM23.Param'!$C$60:$I$60), FALSE), "N/A")</f>
        <v>N/A</v>
      </c>
      <c r="M648" s="344" t="str">
        <f t="shared" si="238"/>
        <v>N/A</v>
      </c>
      <c r="N648" s="366" t="str">
        <f t="shared" si="227"/>
        <v>N/A</v>
      </c>
      <c r="O648" s="360" t="str">
        <f>IFERROR( VLOOKUP($D648, 'AM23.Param'!$C$61:$Q$114, COLUMNS('AM23.Param'!$C$60:$J$60), FALSE), "N/A")</f>
        <v>N/A</v>
      </c>
      <c r="P648" s="344" t="str">
        <f t="shared" si="239"/>
        <v>N/A</v>
      </c>
      <c r="Q648" s="361" t="str">
        <f t="shared" si="228"/>
        <v>N/A</v>
      </c>
      <c r="R648" s="356" t="str">
        <f>IFERROR( VLOOKUP($D648, 'AM23.Param'!$C$61:$Q$114, COLUMNS('AM23.Param'!$C$60:$K$60), FALSE), "N/A")</f>
        <v>N/A</v>
      </c>
      <c r="S648" s="344" t="str">
        <f t="shared" si="240"/>
        <v>N/A</v>
      </c>
      <c r="T648" s="366">
        <f t="shared" si="229"/>
        <v>0</v>
      </c>
      <c r="U648" s="360" t="str">
        <f>IFERROR( VLOOKUP($D648, 'AM23.Param'!$C$61:$Q$114, COLUMNS('AM23.Param'!$C$60:$L$60), FALSE), "N/A")</f>
        <v>N/A</v>
      </c>
      <c r="V648" s="344" t="str">
        <f t="shared" si="241"/>
        <v>N/A</v>
      </c>
      <c r="W648" s="361" t="str">
        <f t="shared" si="230"/>
        <v>N/A</v>
      </c>
      <c r="X648" s="356" t="str">
        <f>IFERROR( VLOOKUP($D648, 'AM23.Param'!$C$61:$Q$114, COLUMNS('AM23.Param'!$C$60:$M$60), FALSE), "N/A")</f>
        <v>N/A</v>
      </c>
      <c r="Y648" s="344" t="str">
        <f t="shared" si="242"/>
        <v>N/A</v>
      </c>
      <c r="Z648" s="366">
        <f t="shared" si="231"/>
        <v>0</v>
      </c>
      <c r="AA648" s="360" t="str">
        <f>IFERROR( VLOOKUP($D648, 'AM23.Param'!$C$61:$Q$114, COLUMNS('AM23.Param'!$C$60:$N$60), FALSE), "N/A")</f>
        <v>N/A</v>
      </c>
      <c r="AB648" s="344" t="str">
        <f t="shared" si="243"/>
        <v>N/A</v>
      </c>
      <c r="AC648" s="366" t="str">
        <f t="shared" si="232"/>
        <v>N/A</v>
      </c>
      <c r="AD648" s="360" t="str">
        <f>IFERROR( VLOOKUP($D648, 'AM23.Param'!$C$61:$Q$114, COLUMNS('AM23.Param'!$C$60:$O$60), FALSE), "N/A")</f>
        <v>N/A</v>
      </c>
      <c r="AE648" s="344" t="str">
        <f t="shared" si="244"/>
        <v>N/A</v>
      </c>
      <c r="AF648" s="361" t="str">
        <f t="shared" si="233"/>
        <v>N/A</v>
      </c>
      <c r="AG648" s="356" t="str">
        <f>IFERROR( VLOOKUP($D648, 'AM23.Param'!$C$61:$Q$114, COLUMNS('AM23.Param'!$C$60:$P$60), FALSE), "N/A")</f>
        <v>N/A</v>
      </c>
      <c r="AH648" s="344" t="str">
        <f t="shared" si="245"/>
        <v>N/A</v>
      </c>
      <c r="AI648" s="361" t="str">
        <f t="shared" si="234"/>
        <v>N/A</v>
      </c>
    </row>
    <row r="649" spans="1:35" x14ac:dyDescent="0.2">
      <c r="A649" s="241">
        <f t="shared" si="235"/>
        <v>572</v>
      </c>
      <c r="B649" s="345">
        <f>'AM23.Entity Input'!D589</f>
        <v>0</v>
      </c>
      <c r="C649" s="343">
        <f>'AM23.Entity Input'!F589</f>
        <v>0</v>
      </c>
      <c r="D649" s="343">
        <f>'AM23.Entity Input'!G589</f>
        <v>0</v>
      </c>
      <c r="E649" s="343">
        <f>'AM23.Entity Input'!P589</f>
        <v>0</v>
      </c>
      <c r="F649" s="343">
        <f>'AM23.Entity Input'!AD589</f>
        <v>0</v>
      </c>
      <c r="G649" s="343">
        <f>'AM23.Entity Input'!AN589</f>
        <v>0</v>
      </c>
      <c r="H649" s="353" t="str">
        <f>IFERROR( VLOOKUP($D649, 'AM23.Param'!$C$61:$Q$114, COLUMNS('AM23.Param'!$C$60:$G$60), FALSE), "N/A")</f>
        <v>N/A</v>
      </c>
      <c r="I649" s="360" t="str">
        <f>IFERROR( VLOOKUP($D649, 'AM23.Param'!$C$61:$Q$114, COLUMNS('AM23.Param'!$C$60:$H$60), FALSE), "N/A")</f>
        <v>N/A</v>
      </c>
      <c r="J649" s="344" t="str">
        <f t="shared" si="236"/>
        <v>N/A</v>
      </c>
      <c r="K649" s="361" t="str">
        <f t="shared" si="237"/>
        <v>N/A</v>
      </c>
      <c r="L649" s="356" t="str">
        <f>IFERROR( VLOOKUP($D649, 'AM23.Param'!$C$61:$Q$114, COLUMNS('AM23.Param'!$C$60:$I$60), FALSE), "N/A")</f>
        <v>N/A</v>
      </c>
      <c r="M649" s="344" t="str">
        <f t="shared" si="238"/>
        <v>N/A</v>
      </c>
      <c r="N649" s="366" t="str">
        <f t="shared" si="227"/>
        <v>N/A</v>
      </c>
      <c r="O649" s="360" t="str">
        <f>IFERROR( VLOOKUP($D649, 'AM23.Param'!$C$61:$Q$114, COLUMNS('AM23.Param'!$C$60:$J$60), FALSE), "N/A")</f>
        <v>N/A</v>
      </c>
      <c r="P649" s="344" t="str">
        <f t="shared" si="239"/>
        <v>N/A</v>
      </c>
      <c r="Q649" s="361" t="str">
        <f t="shared" si="228"/>
        <v>N/A</v>
      </c>
      <c r="R649" s="356" t="str">
        <f>IFERROR( VLOOKUP($D649, 'AM23.Param'!$C$61:$Q$114, COLUMNS('AM23.Param'!$C$60:$K$60), FALSE), "N/A")</f>
        <v>N/A</v>
      </c>
      <c r="S649" s="344" t="str">
        <f t="shared" si="240"/>
        <v>N/A</v>
      </c>
      <c r="T649" s="366">
        <f t="shared" si="229"/>
        <v>0</v>
      </c>
      <c r="U649" s="360" t="str">
        <f>IFERROR( VLOOKUP($D649, 'AM23.Param'!$C$61:$Q$114, COLUMNS('AM23.Param'!$C$60:$L$60), FALSE), "N/A")</f>
        <v>N/A</v>
      </c>
      <c r="V649" s="344" t="str">
        <f t="shared" si="241"/>
        <v>N/A</v>
      </c>
      <c r="W649" s="361" t="str">
        <f t="shared" si="230"/>
        <v>N/A</v>
      </c>
      <c r="X649" s="356" t="str">
        <f>IFERROR( VLOOKUP($D649, 'AM23.Param'!$C$61:$Q$114, COLUMNS('AM23.Param'!$C$60:$M$60), FALSE), "N/A")</f>
        <v>N/A</v>
      </c>
      <c r="Y649" s="344" t="str">
        <f t="shared" si="242"/>
        <v>N/A</v>
      </c>
      <c r="Z649" s="366">
        <f t="shared" si="231"/>
        <v>0</v>
      </c>
      <c r="AA649" s="360" t="str">
        <f>IFERROR( VLOOKUP($D649, 'AM23.Param'!$C$61:$Q$114, COLUMNS('AM23.Param'!$C$60:$N$60), FALSE), "N/A")</f>
        <v>N/A</v>
      </c>
      <c r="AB649" s="344" t="str">
        <f t="shared" si="243"/>
        <v>N/A</v>
      </c>
      <c r="AC649" s="366" t="str">
        <f t="shared" si="232"/>
        <v>N/A</v>
      </c>
      <c r="AD649" s="360" t="str">
        <f>IFERROR( VLOOKUP($D649, 'AM23.Param'!$C$61:$Q$114, COLUMNS('AM23.Param'!$C$60:$O$60), FALSE), "N/A")</f>
        <v>N/A</v>
      </c>
      <c r="AE649" s="344" t="str">
        <f t="shared" si="244"/>
        <v>N/A</v>
      </c>
      <c r="AF649" s="361" t="str">
        <f t="shared" si="233"/>
        <v>N/A</v>
      </c>
      <c r="AG649" s="356" t="str">
        <f>IFERROR( VLOOKUP($D649, 'AM23.Param'!$C$61:$Q$114, COLUMNS('AM23.Param'!$C$60:$P$60), FALSE), "N/A")</f>
        <v>N/A</v>
      </c>
      <c r="AH649" s="344" t="str">
        <f t="shared" si="245"/>
        <v>N/A</v>
      </c>
      <c r="AI649" s="361" t="str">
        <f t="shared" si="234"/>
        <v>N/A</v>
      </c>
    </row>
    <row r="650" spans="1:35" x14ac:dyDescent="0.2">
      <c r="A650" s="241">
        <f t="shared" si="235"/>
        <v>573</v>
      </c>
      <c r="B650" s="345">
        <f>'AM23.Entity Input'!D590</f>
        <v>0</v>
      </c>
      <c r="C650" s="343">
        <f>'AM23.Entity Input'!F590</f>
        <v>0</v>
      </c>
      <c r="D650" s="343">
        <f>'AM23.Entity Input'!G590</f>
        <v>0</v>
      </c>
      <c r="E650" s="343">
        <f>'AM23.Entity Input'!P590</f>
        <v>0</v>
      </c>
      <c r="F650" s="343">
        <f>'AM23.Entity Input'!AD590</f>
        <v>0</v>
      </c>
      <c r="G650" s="343">
        <f>'AM23.Entity Input'!AN590</f>
        <v>0</v>
      </c>
      <c r="H650" s="353" t="str">
        <f>IFERROR( VLOOKUP($D650, 'AM23.Param'!$C$61:$Q$114, COLUMNS('AM23.Param'!$C$60:$G$60), FALSE), "N/A")</f>
        <v>N/A</v>
      </c>
      <c r="I650" s="360" t="str">
        <f>IFERROR( VLOOKUP($D650, 'AM23.Param'!$C$61:$Q$114, COLUMNS('AM23.Param'!$C$60:$H$60), FALSE), "N/A")</f>
        <v>N/A</v>
      </c>
      <c r="J650" s="344" t="str">
        <f t="shared" si="236"/>
        <v>N/A</v>
      </c>
      <c r="K650" s="361" t="str">
        <f t="shared" si="237"/>
        <v>N/A</v>
      </c>
      <c r="L650" s="356" t="str">
        <f>IFERROR( VLOOKUP($D650, 'AM23.Param'!$C$61:$Q$114, COLUMNS('AM23.Param'!$C$60:$I$60), FALSE), "N/A")</f>
        <v>N/A</v>
      </c>
      <c r="M650" s="344" t="str">
        <f t="shared" si="238"/>
        <v>N/A</v>
      </c>
      <c r="N650" s="366" t="str">
        <f t="shared" si="227"/>
        <v>N/A</v>
      </c>
      <c r="O650" s="360" t="str">
        <f>IFERROR( VLOOKUP($D650, 'AM23.Param'!$C$61:$Q$114, COLUMNS('AM23.Param'!$C$60:$J$60), FALSE), "N/A")</f>
        <v>N/A</v>
      </c>
      <c r="P650" s="344" t="str">
        <f t="shared" si="239"/>
        <v>N/A</v>
      </c>
      <c r="Q650" s="361" t="str">
        <f t="shared" si="228"/>
        <v>N/A</v>
      </c>
      <c r="R650" s="356" t="str">
        <f>IFERROR( VLOOKUP($D650, 'AM23.Param'!$C$61:$Q$114, COLUMNS('AM23.Param'!$C$60:$K$60), FALSE), "N/A")</f>
        <v>N/A</v>
      </c>
      <c r="S650" s="344" t="str">
        <f t="shared" si="240"/>
        <v>N/A</v>
      </c>
      <c r="T650" s="366">
        <f t="shared" si="229"/>
        <v>0</v>
      </c>
      <c r="U650" s="360" t="str">
        <f>IFERROR( VLOOKUP($D650, 'AM23.Param'!$C$61:$Q$114, COLUMNS('AM23.Param'!$C$60:$L$60), FALSE), "N/A")</f>
        <v>N/A</v>
      </c>
      <c r="V650" s="344" t="str">
        <f t="shared" si="241"/>
        <v>N/A</v>
      </c>
      <c r="W650" s="361" t="str">
        <f t="shared" si="230"/>
        <v>N/A</v>
      </c>
      <c r="X650" s="356" t="str">
        <f>IFERROR( VLOOKUP($D650, 'AM23.Param'!$C$61:$Q$114, COLUMNS('AM23.Param'!$C$60:$M$60), FALSE), "N/A")</f>
        <v>N/A</v>
      </c>
      <c r="Y650" s="344" t="str">
        <f t="shared" si="242"/>
        <v>N/A</v>
      </c>
      <c r="Z650" s="366">
        <f t="shared" si="231"/>
        <v>0</v>
      </c>
      <c r="AA650" s="360" t="str">
        <f>IFERROR( VLOOKUP($D650, 'AM23.Param'!$C$61:$Q$114, COLUMNS('AM23.Param'!$C$60:$N$60), FALSE), "N/A")</f>
        <v>N/A</v>
      </c>
      <c r="AB650" s="344" t="str">
        <f t="shared" si="243"/>
        <v>N/A</v>
      </c>
      <c r="AC650" s="366" t="str">
        <f t="shared" si="232"/>
        <v>N/A</v>
      </c>
      <c r="AD650" s="360" t="str">
        <f>IFERROR( VLOOKUP($D650, 'AM23.Param'!$C$61:$Q$114, COLUMNS('AM23.Param'!$C$60:$O$60), FALSE), "N/A")</f>
        <v>N/A</v>
      </c>
      <c r="AE650" s="344" t="str">
        <f t="shared" si="244"/>
        <v>N/A</v>
      </c>
      <c r="AF650" s="361" t="str">
        <f t="shared" si="233"/>
        <v>N/A</v>
      </c>
      <c r="AG650" s="356" t="str">
        <f>IFERROR( VLOOKUP($D650, 'AM23.Param'!$C$61:$Q$114, COLUMNS('AM23.Param'!$C$60:$P$60), FALSE), "N/A")</f>
        <v>N/A</v>
      </c>
      <c r="AH650" s="344" t="str">
        <f t="shared" si="245"/>
        <v>N/A</v>
      </c>
      <c r="AI650" s="361" t="str">
        <f t="shared" si="234"/>
        <v>N/A</v>
      </c>
    </row>
    <row r="651" spans="1:35" x14ac:dyDescent="0.2">
      <c r="A651" s="241">
        <f t="shared" si="235"/>
        <v>574</v>
      </c>
      <c r="B651" s="345">
        <f>'AM23.Entity Input'!D591</f>
        <v>0</v>
      </c>
      <c r="C651" s="343">
        <f>'AM23.Entity Input'!F591</f>
        <v>0</v>
      </c>
      <c r="D651" s="343">
        <f>'AM23.Entity Input'!G591</f>
        <v>0</v>
      </c>
      <c r="E651" s="343">
        <f>'AM23.Entity Input'!P591</f>
        <v>0</v>
      </c>
      <c r="F651" s="343">
        <f>'AM23.Entity Input'!AD591</f>
        <v>0</v>
      </c>
      <c r="G651" s="343">
        <f>'AM23.Entity Input'!AN591</f>
        <v>0</v>
      </c>
      <c r="H651" s="353" t="str">
        <f>IFERROR( VLOOKUP($D651, 'AM23.Param'!$C$61:$Q$114, COLUMNS('AM23.Param'!$C$60:$G$60), FALSE), "N/A")</f>
        <v>N/A</v>
      </c>
      <c r="I651" s="360" t="str">
        <f>IFERROR( VLOOKUP($D651, 'AM23.Param'!$C$61:$Q$114, COLUMNS('AM23.Param'!$C$60:$H$60), FALSE), "N/A")</f>
        <v>N/A</v>
      </c>
      <c r="J651" s="344" t="str">
        <f t="shared" si="236"/>
        <v>N/A</v>
      </c>
      <c r="K651" s="361" t="str">
        <f t="shared" si="237"/>
        <v>N/A</v>
      </c>
      <c r="L651" s="356" t="str">
        <f>IFERROR( VLOOKUP($D651, 'AM23.Param'!$C$61:$Q$114, COLUMNS('AM23.Param'!$C$60:$I$60), FALSE), "N/A")</f>
        <v>N/A</v>
      </c>
      <c r="M651" s="344" t="str">
        <f t="shared" si="238"/>
        <v>N/A</v>
      </c>
      <c r="N651" s="366" t="str">
        <f t="shared" si="227"/>
        <v>N/A</v>
      </c>
      <c r="O651" s="360" t="str">
        <f>IFERROR( VLOOKUP($D651, 'AM23.Param'!$C$61:$Q$114, COLUMNS('AM23.Param'!$C$60:$J$60), FALSE), "N/A")</f>
        <v>N/A</v>
      </c>
      <c r="P651" s="344" t="str">
        <f t="shared" si="239"/>
        <v>N/A</v>
      </c>
      <c r="Q651" s="361" t="str">
        <f t="shared" si="228"/>
        <v>N/A</v>
      </c>
      <c r="R651" s="356" t="str">
        <f>IFERROR( VLOOKUP($D651, 'AM23.Param'!$C$61:$Q$114, COLUMNS('AM23.Param'!$C$60:$K$60), FALSE), "N/A")</f>
        <v>N/A</v>
      </c>
      <c r="S651" s="344" t="str">
        <f t="shared" si="240"/>
        <v>N/A</v>
      </c>
      <c r="T651" s="366">
        <f t="shared" si="229"/>
        <v>0</v>
      </c>
      <c r="U651" s="360" t="str">
        <f>IFERROR( VLOOKUP($D651, 'AM23.Param'!$C$61:$Q$114, COLUMNS('AM23.Param'!$C$60:$L$60), FALSE), "N/A")</f>
        <v>N/A</v>
      </c>
      <c r="V651" s="344" t="str">
        <f t="shared" si="241"/>
        <v>N/A</v>
      </c>
      <c r="W651" s="361" t="str">
        <f t="shared" si="230"/>
        <v>N/A</v>
      </c>
      <c r="X651" s="356" t="str">
        <f>IFERROR( VLOOKUP($D651, 'AM23.Param'!$C$61:$Q$114, COLUMNS('AM23.Param'!$C$60:$M$60), FALSE), "N/A")</f>
        <v>N/A</v>
      </c>
      <c r="Y651" s="344" t="str">
        <f t="shared" si="242"/>
        <v>N/A</v>
      </c>
      <c r="Z651" s="366">
        <f t="shared" si="231"/>
        <v>0</v>
      </c>
      <c r="AA651" s="360" t="str">
        <f>IFERROR( VLOOKUP($D651, 'AM23.Param'!$C$61:$Q$114, COLUMNS('AM23.Param'!$C$60:$N$60), FALSE), "N/A")</f>
        <v>N/A</v>
      </c>
      <c r="AB651" s="344" t="str">
        <f t="shared" si="243"/>
        <v>N/A</v>
      </c>
      <c r="AC651" s="366" t="str">
        <f t="shared" si="232"/>
        <v>N/A</v>
      </c>
      <c r="AD651" s="360" t="str">
        <f>IFERROR( VLOOKUP($D651, 'AM23.Param'!$C$61:$Q$114, COLUMNS('AM23.Param'!$C$60:$O$60), FALSE), "N/A")</f>
        <v>N/A</v>
      </c>
      <c r="AE651" s="344" t="str">
        <f t="shared" si="244"/>
        <v>N/A</v>
      </c>
      <c r="AF651" s="361" t="str">
        <f t="shared" si="233"/>
        <v>N/A</v>
      </c>
      <c r="AG651" s="356" t="str">
        <f>IFERROR( VLOOKUP($D651, 'AM23.Param'!$C$61:$Q$114, COLUMNS('AM23.Param'!$C$60:$P$60), FALSE), "N/A")</f>
        <v>N/A</v>
      </c>
      <c r="AH651" s="344" t="str">
        <f t="shared" si="245"/>
        <v>N/A</v>
      </c>
      <c r="AI651" s="361" t="str">
        <f t="shared" si="234"/>
        <v>N/A</v>
      </c>
    </row>
    <row r="652" spans="1:35" x14ac:dyDescent="0.2">
      <c r="A652" s="241">
        <f t="shared" si="235"/>
        <v>575</v>
      </c>
      <c r="B652" s="345">
        <f>'AM23.Entity Input'!D592</f>
        <v>0</v>
      </c>
      <c r="C652" s="343">
        <f>'AM23.Entity Input'!F592</f>
        <v>0</v>
      </c>
      <c r="D652" s="343">
        <f>'AM23.Entity Input'!G592</f>
        <v>0</v>
      </c>
      <c r="E652" s="343">
        <f>'AM23.Entity Input'!P592</f>
        <v>0</v>
      </c>
      <c r="F652" s="343">
        <f>'AM23.Entity Input'!AD592</f>
        <v>0</v>
      </c>
      <c r="G652" s="343">
        <f>'AM23.Entity Input'!AN592</f>
        <v>0</v>
      </c>
      <c r="H652" s="353" t="str">
        <f>IFERROR( VLOOKUP($D652, 'AM23.Param'!$C$61:$Q$114, COLUMNS('AM23.Param'!$C$60:$G$60), FALSE), "N/A")</f>
        <v>N/A</v>
      </c>
      <c r="I652" s="360" t="str">
        <f>IFERROR( VLOOKUP($D652, 'AM23.Param'!$C$61:$Q$114, COLUMNS('AM23.Param'!$C$60:$H$60), FALSE), "N/A")</f>
        <v>N/A</v>
      </c>
      <c r="J652" s="344" t="str">
        <f t="shared" si="236"/>
        <v>N/A</v>
      </c>
      <c r="K652" s="361" t="str">
        <f t="shared" si="237"/>
        <v>N/A</v>
      </c>
      <c r="L652" s="356" t="str">
        <f>IFERROR( VLOOKUP($D652, 'AM23.Param'!$C$61:$Q$114, COLUMNS('AM23.Param'!$C$60:$I$60), FALSE), "N/A")</f>
        <v>N/A</v>
      </c>
      <c r="M652" s="344" t="str">
        <f t="shared" si="238"/>
        <v>N/A</v>
      </c>
      <c r="N652" s="366" t="str">
        <f t="shared" si="227"/>
        <v>N/A</v>
      </c>
      <c r="O652" s="360" t="str">
        <f>IFERROR( VLOOKUP($D652, 'AM23.Param'!$C$61:$Q$114, COLUMNS('AM23.Param'!$C$60:$J$60), FALSE), "N/A")</f>
        <v>N/A</v>
      </c>
      <c r="P652" s="344" t="str">
        <f t="shared" si="239"/>
        <v>N/A</v>
      </c>
      <c r="Q652" s="361" t="str">
        <f t="shared" si="228"/>
        <v>N/A</v>
      </c>
      <c r="R652" s="356" t="str">
        <f>IFERROR( VLOOKUP($D652, 'AM23.Param'!$C$61:$Q$114, COLUMNS('AM23.Param'!$C$60:$K$60), FALSE), "N/A")</f>
        <v>N/A</v>
      </c>
      <c r="S652" s="344" t="str">
        <f t="shared" si="240"/>
        <v>N/A</v>
      </c>
      <c r="T652" s="366">
        <f t="shared" si="229"/>
        <v>0</v>
      </c>
      <c r="U652" s="360" t="str">
        <f>IFERROR( VLOOKUP($D652, 'AM23.Param'!$C$61:$Q$114, COLUMNS('AM23.Param'!$C$60:$L$60), FALSE), "N/A")</f>
        <v>N/A</v>
      </c>
      <c r="V652" s="344" t="str">
        <f t="shared" si="241"/>
        <v>N/A</v>
      </c>
      <c r="W652" s="361" t="str">
        <f t="shared" si="230"/>
        <v>N/A</v>
      </c>
      <c r="X652" s="356" t="str">
        <f>IFERROR( VLOOKUP($D652, 'AM23.Param'!$C$61:$Q$114, COLUMNS('AM23.Param'!$C$60:$M$60), FALSE), "N/A")</f>
        <v>N/A</v>
      </c>
      <c r="Y652" s="344" t="str">
        <f t="shared" si="242"/>
        <v>N/A</v>
      </c>
      <c r="Z652" s="366">
        <f t="shared" si="231"/>
        <v>0</v>
      </c>
      <c r="AA652" s="360" t="str">
        <f>IFERROR( VLOOKUP($D652, 'AM23.Param'!$C$61:$Q$114, COLUMNS('AM23.Param'!$C$60:$N$60), FALSE), "N/A")</f>
        <v>N/A</v>
      </c>
      <c r="AB652" s="344" t="str">
        <f t="shared" si="243"/>
        <v>N/A</v>
      </c>
      <c r="AC652" s="366" t="str">
        <f t="shared" si="232"/>
        <v>N/A</v>
      </c>
      <c r="AD652" s="360" t="str">
        <f>IFERROR( VLOOKUP($D652, 'AM23.Param'!$C$61:$Q$114, COLUMNS('AM23.Param'!$C$60:$O$60), FALSE), "N/A")</f>
        <v>N/A</v>
      </c>
      <c r="AE652" s="344" t="str">
        <f t="shared" si="244"/>
        <v>N/A</v>
      </c>
      <c r="AF652" s="361" t="str">
        <f t="shared" si="233"/>
        <v>N/A</v>
      </c>
      <c r="AG652" s="356" t="str">
        <f>IFERROR( VLOOKUP($D652, 'AM23.Param'!$C$61:$Q$114, COLUMNS('AM23.Param'!$C$60:$P$60), FALSE), "N/A")</f>
        <v>N/A</v>
      </c>
      <c r="AH652" s="344" t="str">
        <f t="shared" si="245"/>
        <v>N/A</v>
      </c>
      <c r="AI652" s="361" t="str">
        <f t="shared" si="234"/>
        <v>N/A</v>
      </c>
    </row>
    <row r="653" spans="1:35" x14ac:dyDescent="0.2">
      <c r="A653" s="241">
        <f t="shared" si="235"/>
        <v>576</v>
      </c>
      <c r="B653" s="345">
        <f>'AM23.Entity Input'!D593</f>
        <v>0</v>
      </c>
      <c r="C653" s="343">
        <f>'AM23.Entity Input'!F593</f>
        <v>0</v>
      </c>
      <c r="D653" s="343">
        <f>'AM23.Entity Input'!G593</f>
        <v>0</v>
      </c>
      <c r="E653" s="343">
        <f>'AM23.Entity Input'!P593</f>
        <v>0</v>
      </c>
      <c r="F653" s="343">
        <f>'AM23.Entity Input'!AD593</f>
        <v>0</v>
      </c>
      <c r="G653" s="343">
        <f>'AM23.Entity Input'!AN593</f>
        <v>0</v>
      </c>
      <c r="H653" s="353" t="str">
        <f>IFERROR( VLOOKUP($D653, 'AM23.Param'!$C$61:$Q$114, COLUMNS('AM23.Param'!$C$60:$G$60), FALSE), "N/A")</f>
        <v>N/A</v>
      </c>
      <c r="I653" s="360" t="str">
        <f>IFERROR( VLOOKUP($D653, 'AM23.Param'!$C$61:$Q$114, COLUMNS('AM23.Param'!$C$60:$H$60), FALSE), "N/A")</f>
        <v>N/A</v>
      </c>
      <c r="J653" s="344" t="str">
        <f t="shared" si="236"/>
        <v>N/A</v>
      </c>
      <c r="K653" s="361" t="str">
        <f t="shared" si="237"/>
        <v>N/A</v>
      </c>
      <c r="L653" s="356" t="str">
        <f>IFERROR( VLOOKUP($D653, 'AM23.Param'!$C$61:$Q$114, COLUMNS('AM23.Param'!$C$60:$I$60), FALSE), "N/A")</f>
        <v>N/A</v>
      </c>
      <c r="M653" s="344" t="str">
        <f t="shared" si="238"/>
        <v>N/A</v>
      </c>
      <c r="N653" s="366" t="str">
        <f t="shared" si="227"/>
        <v>N/A</v>
      </c>
      <c r="O653" s="360" t="str">
        <f>IFERROR( VLOOKUP($D653, 'AM23.Param'!$C$61:$Q$114, COLUMNS('AM23.Param'!$C$60:$J$60), FALSE), "N/A")</f>
        <v>N/A</v>
      </c>
      <c r="P653" s="344" t="str">
        <f t="shared" si="239"/>
        <v>N/A</v>
      </c>
      <c r="Q653" s="361" t="str">
        <f t="shared" si="228"/>
        <v>N/A</v>
      </c>
      <c r="R653" s="356" t="str">
        <f>IFERROR( VLOOKUP($D653, 'AM23.Param'!$C$61:$Q$114, COLUMNS('AM23.Param'!$C$60:$K$60), FALSE), "N/A")</f>
        <v>N/A</v>
      </c>
      <c r="S653" s="344" t="str">
        <f t="shared" si="240"/>
        <v>N/A</v>
      </c>
      <c r="T653" s="366">
        <f t="shared" si="229"/>
        <v>0</v>
      </c>
      <c r="U653" s="360" t="str">
        <f>IFERROR( VLOOKUP($D653, 'AM23.Param'!$C$61:$Q$114, COLUMNS('AM23.Param'!$C$60:$L$60), FALSE), "N/A")</f>
        <v>N/A</v>
      </c>
      <c r="V653" s="344" t="str">
        <f t="shared" si="241"/>
        <v>N/A</v>
      </c>
      <c r="W653" s="361" t="str">
        <f t="shared" si="230"/>
        <v>N/A</v>
      </c>
      <c r="X653" s="356" t="str">
        <f>IFERROR( VLOOKUP($D653, 'AM23.Param'!$C$61:$Q$114, COLUMNS('AM23.Param'!$C$60:$M$60), FALSE), "N/A")</f>
        <v>N/A</v>
      </c>
      <c r="Y653" s="344" t="str">
        <f t="shared" si="242"/>
        <v>N/A</v>
      </c>
      <c r="Z653" s="366">
        <f t="shared" si="231"/>
        <v>0</v>
      </c>
      <c r="AA653" s="360" t="str">
        <f>IFERROR( VLOOKUP($D653, 'AM23.Param'!$C$61:$Q$114, COLUMNS('AM23.Param'!$C$60:$N$60), FALSE), "N/A")</f>
        <v>N/A</v>
      </c>
      <c r="AB653" s="344" t="str">
        <f t="shared" si="243"/>
        <v>N/A</v>
      </c>
      <c r="AC653" s="366" t="str">
        <f t="shared" si="232"/>
        <v>N/A</v>
      </c>
      <c r="AD653" s="360" t="str">
        <f>IFERROR( VLOOKUP($D653, 'AM23.Param'!$C$61:$Q$114, COLUMNS('AM23.Param'!$C$60:$O$60), FALSE), "N/A")</f>
        <v>N/A</v>
      </c>
      <c r="AE653" s="344" t="str">
        <f t="shared" si="244"/>
        <v>N/A</v>
      </c>
      <c r="AF653" s="361" t="str">
        <f t="shared" si="233"/>
        <v>N/A</v>
      </c>
      <c r="AG653" s="356" t="str">
        <f>IFERROR( VLOOKUP($D653, 'AM23.Param'!$C$61:$Q$114, COLUMNS('AM23.Param'!$C$60:$P$60), FALSE), "N/A")</f>
        <v>N/A</v>
      </c>
      <c r="AH653" s="344" t="str">
        <f t="shared" si="245"/>
        <v>N/A</v>
      </c>
      <c r="AI653" s="361" t="str">
        <f t="shared" si="234"/>
        <v>N/A</v>
      </c>
    </row>
    <row r="654" spans="1:35" x14ac:dyDescent="0.2">
      <c r="A654" s="241">
        <f t="shared" si="235"/>
        <v>577</v>
      </c>
      <c r="B654" s="345">
        <f>'AM23.Entity Input'!D594</f>
        <v>0</v>
      </c>
      <c r="C654" s="343">
        <f>'AM23.Entity Input'!F594</f>
        <v>0</v>
      </c>
      <c r="D654" s="343">
        <f>'AM23.Entity Input'!G594</f>
        <v>0</v>
      </c>
      <c r="E654" s="343">
        <f>'AM23.Entity Input'!P594</f>
        <v>0</v>
      </c>
      <c r="F654" s="343">
        <f>'AM23.Entity Input'!AD594</f>
        <v>0</v>
      </c>
      <c r="G654" s="343">
        <f>'AM23.Entity Input'!AN594</f>
        <v>0</v>
      </c>
      <c r="H654" s="353" t="str">
        <f>IFERROR( VLOOKUP($D654, 'AM23.Param'!$C$61:$Q$114, COLUMNS('AM23.Param'!$C$60:$G$60), FALSE), "N/A")</f>
        <v>N/A</v>
      </c>
      <c r="I654" s="360" t="str">
        <f>IFERROR( VLOOKUP($D654, 'AM23.Param'!$C$61:$Q$114, COLUMNS('AM23.Param'!$C$60:$H$60), FALSE), "N/A")</f>
        <v>N/A</v>
      </c>
      <c r="J654" s="344" t="str">
        <f t="shared" si="236"/>
        <v>N/A</v>
      </c>
      <c r="K654" s="361" t="str">
        <f t="shared" si="237"/>
        <v>N/A</v>
      </c>
      <c r="L654" s="356" t="str">
        <f>IFERROR( VLOOKUP($D654, 'AM23.Param'!$C$61:$Q$114, COLUMNS('AM23.Param'!$C$60:$I$60), FALSE), "N/A")</f>
        <v>N/A</v>
      </c>
      <c r="M654" s="344" t="str">
        <f t="shared" si="238"/>
        <v>N/A</v>
      </c>
      <c r="N654" s="366" t="str">
        <f t="shared" ref="N654:N717" si="246">IF(L654="N/A","N/A",$F654)</f>
        <v>N/A</v>
      </c>
      <c r="O654" s="360" t="str">
        <f>IFERROR( VLOOKUP($D654, 'AM23.Param'!$C$61:$Q$114, COLUMNS('AM23.Param'!$C$60:$J$60), FALSE), "N/A")</f>
        <v>N/A</v>
      </c>
      <c r="P654" s="344" t="str">
        <f t="shared" si="239"/>
        <v>N/A</v>
      </c>
      <c r="Q654" s="361" t="str">
        <f t="shared" ref="Q654:Q717" si="247">IF(O654="N/A","N/A",$F654)</f>
        <v>N/A</v>
      </c>
      <c r="R654" s="356" t="str">
        <f>IFERROR( VLOOKUP($D654, 'AM23.Param'!$C$61:$Q$114, COLUMNS('AM23.Param'!$C$60:$K$60), FALSE), "N/A")</f>
        <v>N/A</v>
      </c>
      <c r="S654" s="344" t="str">
        <f t="shared" si="240"/>
        <v>N/A</v>
      </c>
      <c r="T654" s="366">
        <f t="shared" ref="T654:T717" si="248">IF(S654="N/A",0,N654-M654+S654)</f>
        <v>0</v>
      </c>
      <c r="U654" s="360" t="str">
        <f>IFERROR( VLOOKUP($D654, 'AM23.Param'!$C$61:$Q$114, COLUMNS('AM23.Param'!$C$60:$L$60), FALSE), "N/A")</f>
        <v>N/A</v>
      </c>
      <c r="V654" s="344" t="str">
        <f t="shared" si="241"/>
        <v>N/A</v>
      </c>
      <c r="W654" s="361" t="str">
        <f t="shared" ref="W654:W717" si="249">IF(U654="N/A","N/A",$F654)</f>
        <v>N/A</v>
      </c>
      <c r="X654" s="356" t="str">
        <f>IFERROR( VLOOKUP($D654, 'AM23.Param'!$C$61:$Q$114, COLUMNS('AM23.Param'!$C$60:$M$60), FALSE), "N/A")</f>
        <v>N/A</v>
      </c>
      <c r="Y654" s="344" t="str">
        <f t="shared" si="242"/>
        <v>N/A</v>
      </c>
      <c r="Z654" s="366">
        <f t="shared" ref="Z654:Z717" si="250">IF(Y654="N/A",0,T654-S654+Y654)</f>
        <v>0</v>
      </c>
      <c r="AA654" s="360" t="str">
        <f>IFERROR( VLOOKUP($D654, 'AM23.Param'!$C$61:$Q$114, COLUMNS('AM23.Param'!$C$60:$N$60), FALSE), "N/A")</f>
        <v>N/A</v>
      </c>
      <c r="AB654" s="344" t="str">
        <f t="shared" si="243"/>
        <v>N/A</v>
      </c>
      <c r="AC654" s="366" t="str">
        <f t="shared" ref="AC654:AC717" si="251">IF(AA654="N/A","N/A",$F654)</f>
        <v>N/A</v>
      </c>
      <c r="AD654" s="360" t="str">
        <f>IFERROR( VLOOKUP($D654, 'AM23.Param'!$C$61:$Q$114, COLUMNS('AM23.Param'!$C$60:$O$60), FALSE), "N/A")</f>
        <v>N/A</v>
      </c>
      <c r="AE654" s="344" t="str">
        <f t="shared" si="244"/>
        <v>N/A</v>
      </c>
      <c r="AF654" s="361" t="str">
        <f t="shared" ref="AF654:AF717" si="252">IF(AD654="N/A","N/A",$F654)</f>
        <v>N/A</v>
      </c>
      <c r="AG654" s="356" t="str">
        <f>IFERROR( VLOOKUP($D654, 'AM23.Param'!$C$61:$Q$114, COLUMNS('AM23.Param'!$C$60:$P$60), FALSE), "N/A")</f>
        <v>N/A</v>
      </c>
      <c r="AH654" s="344" t="str">
        <f t="shared" si="245"/>
        <v>N/A</v>
      </c>
      <c r="AI654" s="361" t="str">
        <f t="shared" ref="AI654:AI717" si="253">IF(AG654="N/A","N/A",$F654)</f>
        <v>N/A</v>
      </c>
    </row>
    <row r="655" spans="1:35" x14ac:dyDescent="0.2">
      <c r="A655" s="241">
        <f t="shared" ref="A655:A718" si="254">A654+1</f>
        <v>578</v>
      </c>
      <c r="B655" s="345">
        <f>'AM23.Entity Input'!D595</f>
        <v>0</v>
      </c>
      <c r="C655" s="343">
        <f>'AM23.Entity Input'!F595</f>
        <v>0</v>
      </c>
      <c r="D655" s="343">
        <f>'AM23.Entity Input'!G595</f>
        <v>0</v>
      </c>
      <c r="E655" s="343">
        <f>'AM23.Entity Input'!P595</f>
        <v>0</v>
      </c>
      <c r="F655" s="343">
        <f>'AM23.Entity Input'!AD595</f>
        <v>0</v>
      </c>
      <c r="G655" s="343">
        <f>'AM23.Entity Input'!AN595</f>
        <v>0</v>
      </c>
      <c r="H655" s="353" t="str">
        <f>IFERROR( VLOOKUP($D655, 'AM23.Param'!$C$61:$Q$114, COLUMNS('AM23.Param'!$C$60:$G$60), FALSE), "N/A")</f>
        <v>N/A</v>
      </c>
      <c r="I655" s="360" t="str">
        <f>IFERROR( VLOOKUP($D655, 'AM23.Param'!$C$61:$Q$114, COLUMNS('AM23.Param'!$C$60:$H$60), FALSE), "N/A")</f>
        <v>N/A</v>
      </c>
      <c r="J655" s="344" t="str">
        <f t="shared" ref="J655:J718" si="255">IF(I655="N/A", "N/A", I655 * IF($H655 = "Scalar", $G655, IF($H655="Carrying Value", $F655, IF($H655 = "Carrying Value with safeguard", MAX($G$75 * $F655, $G655), $E655) )) )</f>
        <v>N/A</v>
      </c>
      <c r="K655" s="361" t="str">
        <f t="shared" ref="K655:K718" si="256">IF(I655="N/A","N/A",$F655)</f>
        <v>N/A</v>
      </c>
      <c r="L655" s="356" t="str">
        <f>IFERROR( VLOOKUP($D655, 'AM23.Param'!$C$61:$Q$114, COLUMNS('AM23.Param'!$C$60:$I$60), FALSE), "N/A")</f>
        <v>N/A</v>
      </c>
      <c r="M655" s="344" t="str">
        <f t="shared" ref="M655:M718" si="257">IF(L655="N/A", "N/A", L655 * IF($H655 = "Scalar", $G655, IF($H655="Carrying Value", $F655, IF($H655 = "Carrying Value with safeguard", MAX($G$75 * $F655, $G655), $E655) )) )</f>
        <v>N/A</v>
      </c>
      <c r="N655" s="366" t="str">
        <f t="shared" si="246"/>
        <v>N/A</v>
      </c>
      <c r="O655" s="360" t="str">
        <f>IFERROR( VLOOKUP($D655, 'AM23.Param'!$C$61:$Q$114, COLUMNS('AM23.Param'!$C$60:$J$60), FALSE), "N/A")</f>
        <v>N/A</v>
      </c>
      <c r="P655" s="344" t="str">
        <f t="shared" ref="P655:P718" si="258">IF(O655="N/A", "N/A", O655 * IF($H655 = "Scalar", $G655, IF($H655="Carrying Value", $F655, IF($H655 = "Carrying Value with safeguard", MAX($G$75 * $F655, $G655), $E655) )) )</f>
        <v>N/A</v>
      </c>
      <c r="Q655" s="361" t="str">
        <f t="shared" si="247"/>
        <v>N/A</v>
      </c>
      <c r="R655" s="356" t="str">
        <f>IFERROR( VLOOKUP($D655, 'AM23.Param'!$C$61:$Q$114, COLUMNS('AM23.Param'!$C$60:$K$60), FALSE), "N/A")</f>
        <v>N/A</v>
      </c>
      <c r="S655" s="344" t="str">
        <f t="shared" ref="S655:S718" si="259">IF(R655="N/A", "N/A", R655 * IF($H655 = "Scalar", $G655, IF($H655="Carrying Value", $F655, IF($H655 = "Carrying Value with safeguard", MAX($G$75 * $F655, $G655), $E655) )) )</f>
        <v>N/A</v>
      </c>
      <c r="T655" s="366">
        <f t="shared" si="248"/>
        <v>0</v>
      </c>
      <c r="U655" s="360" t="str">
        <f>IFERROR( VLOOKUP($D655, 'AM23.Param'!$C$61:$Q$114, COLUMNS('AM23.Param'!$C$60:$L$60), FALSE), "N/A")</f>
        <v>N/A</v>
      </c>
      <c r="V655" s="344" t="str">
        <f t="shared" ref="V655:V718" si="260">IF(U655="N/A", "N/A", U655 * IF($H655 = "Scalar", $G655, IF($H655="Carrying Value", $F655, IF($H655 = "Carrying Value with safeguard", MAX($G$75 * $F655, $G655), $E655) )) )</f>
        <v>N/A</v>
      </c>
      <c r="W655" s="361" t="str">
        <f t="shared" si="249"/>
        <v>N/A</v>
      </c>
      <c r="X655" s="356" t="str">
        <f>IFERROR( VLOOKUP($D655, 'AM23.Param'!$C$61:$Q$114, COLUMNS('AM23.Param'!$C$60:$M$60), FALSE), "N/A")</f>
        <v>N/A</v>
      </c>
      <c r="Y655" s="344" t="str">
        <f t="shared" ref="Y655:Y718" si="261">IF(X655="N/A", "N/A", X655 * IF($H655 = "Scalar", $G655, IF($H655="Carrying Value", $F655, IF($H655 = "Carrying Value with safeguard", MAX($G$75 * $F655, $G655), $E655) )) )</f>
        <v>N/A</v>
      </c>
      <c r="Z655" s="366">
        <f t="shared" si="250"/>
        <v>0</v>
      </c>
      <c r="AA655" s="360" t="str">
        <f>IFERROR( VLOOKUP($D655, 'AM23.Param'!$C$61:$Q$114, COLUMNS('AM23.Param'!$C$60:$N$60), FALSE), "N/A")</f>
        <v>N/A</v>
      </c>
      <c r="AB655" s="344" t="str">
        <f t="shared" ref="AB655:AB718" si="262">IF(AA655="N/A", "N/A", AA655 * IF($H655 = "Scalar", $G655, IF($H655="Carrying Value", $F655, IF($H655 = "Carrying Value with safeguard", MAX($G$75 * $F655, $G655), $E655) )) )</f>
        <v>N/A</v>
      </c>
      <c r="AC655" s="366" t="str">
        <f t="shared" si="251"/>
        <v>N/A</v>
      </c>
      <c r="AD655" s="360" t="str">
        <f>IFERROR( VLOOKUP($D655, 'AM23.Param'!$C$61:$Q$114, COLUMNS('AM23.Param'!$C$60:$O$60), FALSE), "N/A")</f>
        <v>N/A</v>
      </c>
      <c r="AE655" s="344" t="str">
        <f t="shared" ref="AE655:AE718" si="263">IF(AD655="N/A", "N/A", AD655 * IF($H655 = "Scalar", $G655, IF($H655="Carrying Value", $F655, IF($H655 = "Carrying Value with safeguard", MAX($G$75 * $F655, $G655), $E655) )) )</f>
        <v>N/A</v>
      </c>
      <c r="AF655" s="361" t="str">
        <f t="shared" si="252"/>
        <v>N/A</v>
      </c>
      <c r="AG655" s="356" t="str">
        <f>IFERROR( VLOOKUP($D655, 'AM23.Param'!$C$61:$Q$114, COLUMNS('AM23.Param'!$C$60:$P$60), FALSE), "N/A")</f>
        <v>N/A</v>
      </c>
      <c r="AH655" s="344" t="str">
        <f t="shared" ref="AH655:AH718" si="264">IF(AG655="N/A", "N/A", AG655 * IF($H655 = "Scalar", $G655, IF($H655="Carrying Value", $F655, IF($H655 = "Carrying Value with safeguard", MAX($G$75 * $F655, $G655), $E655) )) )</f>
        <v>N/A</v>
      </c>
      <c r="AI655" s="361" t="str">
        <f t="shared" si="253"/>
        <v>N/A</v>
      </c>
    </row>
    <row r="656" spans="1:35" x14ac:dyDescent="0.2">
      <c r="A656" s="241">
        <f t="shared" si="254"/>
        <v>579</v>
      </c>
      <c r="B656" s="345">
        <f>'AM23.Entity Input'!D596</f>
        <v>0</v>
      </c>
      <c r="C656" s="343">
        <f>'AM23.Entity Input'!F596</f>
        <v>0</v>
      </c>
      <c r="D656" s="343">
        <f>'AM23.Entity Input'!G596</f>
        <v>0</v>
      </c>
      <c r="E656" s="343">
        <f>'AM23.Entity Input'!P596</f>
        <v>0</v>
      </c>
      <c r="F656" s="343">
        <f>'AM23.Entity Input'!AD596</f>
        <v>0</v>
      </c>
      <c r="G656" s="343">
        <f>'AM23.Entity Input'!AN596</f>
        <v>0</v>
      </c>
      <c r="H656" s="353" t="str">
        <f>IFERROR( VLOOKUP($D656, 'AM23.Param'!$C$61:$Q$114, COLUMNS('AM23.Param'!$C$60:$G$60), FALSE), "N/A")</f>
        <v>N/A</v>
      </c>
      <c r="I656" s="360" t="str">
        <f>IFERROR( VLOOKUP($D656, 'AM23.Param'!$C$61:$Q$114, COLUMNS('AM23.Param'!$C$60:$H$60), FALSE), "N/A")</f>
        <v>N/A</v>
      </c>
      <c r="J656" s="344" t="str">
        <f t="shared" si="255"/>
        <v>N/A</v>
      </c>
      <c r="K656" s="361" t="str">
        <f t="shared" si="256"/>
        <v>N/A</v>
      </c>
      <c r="L656" s="356" t="str">
        <f>IFERROR( VLOOKUP($D656, 'AM23.Param'!$C$61:$Q$114, COLUMNS('AM23.Param'!$C$60:$I$60), FALSE), "N/A")</f>
        <v>N/A</v>
      </c>
      <c r="M656" s="344" t="str">
        <f t="shared" si="257"/>
        <v>N/A</v>
      </c>
      <c r="N656" s="366" t="str">
        <f t="shared" si="246"/>
        <v>N/A</v>
      </c>
      <c r="O656" s="360" t="str">
        <f>IFERROR( VLOOKUP($D656, 'AM23.Param'!$C$61:$Q$114, COLUMNS('AM23.Param'!$C$60:$J$60), FALSE), "N/A")</f>
        <v>N/A</v>
      </c>
      <c r="P656" s="344" t="str">
        <f t="shared" si="258"/>
        <v>N/A</v>
      </c>
      <c r="Q656" s="361" t="str">
        <f t="shared" si="247"/>
        <v>N/A</v>
      </c>
      <c r="R656" s="356" t="str">
        <f>IFERROR( VLOOKUP($D656, 'AM23.Param'!$C$61:$Q$114, COLUMNS('AM23.Param'!$C$60:$K$60), FALSE), "N/A")</f>
        <v>N/A</v>
      </c>
      <c r="S656" s="344" t="str">
        <f t="shared" si="259"/>
        <v>N/A</v>
      </c>
      <c r="T656" s="366">
        <f t="shared" si="248"/>
        <v>0</v>
      </c>
      <c r="U656" s="360" t="str">
        <f>IFERROR( VLOOKUP($D656, 'AM23.Param'!$C$61:$Q$114, COLUMNS('AM23.Param'!$C$60:$L$60), FALSE), "N/A")</f>
        <v>N/A</v>
      </c>
      <c r="V656" s="344" t="str">
        <f t="shared" si="260"/>
        <v>N/A</v>
      </c>
      <c r="W656" s="361" t="str">
        <f t="shared" si="249"/>
        <v>N/A</v>
      </c>
      <c r="X656" s="356" t="str">
        <f>IFERROR( VLOOKUP($D656, 'AM23.Param'!$C$61:$Q$114, COLUMNS('AM23.Param'!$C$60:$M$60), FALSE), "N/A")</f>
        <v>N/A</v>
      </c>
      <c r="Y656" s="344" t="str">
        <f t="shared" si="261"/>
        <v>N/A</v>
      </c>
      <c r="Z656" s="366">
        <f t="shared" si="250"/>
        <v>0</v>
      </c>
      <c r="AA656" s="360" t="str">
        <f>IFERROR( VLOOKUP($D656, 'AM23.Param'!$C$61:$Q$114, COLUMNS('AM23.Param'!$C$60:$N$60), FALSE), "N/A")</f>
        <v>N/A</v>
      </c>
      <c r="AB656" s="344" t="str">
        <f t="shared" si="262"/>
        <v>N/A</v>
      </c>
      <c r="AC656" s="366" t="str">
        <f t="shared" si="251"/>
        <v>N/A</v>
      </c>
      <c r="AD656" s="360" t="str">
        <f>IFERROR( VLOOKUP($D656, 'AM23.Param'!$C$61:$Q$114, COLUMNS('AM23.Param'!$C$60:$O$60), FALSE), "N/A")</f>
        <v>N/A</v>
      </c>
      <c r="AE656" s="344" t="str">
        <f t="shared" si="263"/>
        <v>N/A</v>
      </c>
      <c r="AF656" s="361" t="str">
        <f t="shared" si="252"/>
        <v>N/A</v>
      </c>
      <c r="AG656" s="356" t="str">
        <f>IFERROR( VLOOKUP($D656, 'AM23.Param'!$C$61:$Q$114, COLUMNS('AM23.Param'!$C$60:$P$60), FALSE), "N/A")</f>
        <v>N/A</v>
      </c>
      <c r="AH656" s="344" t="str">
        <f t="shared" si="264"/>
        <v>N/A</v>
      </c>
      <c r="AI656" s="361" t="str">
        <f t="shared" si="253"/>
        <v>N/A</v>
      </c>
    </row>
    <row r="657" spans="1:35" x14ac:dyDescent="0.2">
      <c r="A657" s="241">
        <f t="shared" si="254"/>
        <v>580</v>
      </c>
      <c r="B657" s="345">
        <f>'AM23.Entity Input'!D597</f>
        <v>0</v>
      </c>
      <c r="C657" s="343">
        <f>'AM23.Entity Input'!F597</f>
        <v>0</v>
      </c>
      <c r="D657" s="343">
        <f>'AM23.Entity Input'!G597</f>
        <v>0</v>
      </c>
      <c r="E657" s="343">
        <f>'AM23.Entity Input'!P597</f>
        <v>0</v>
      </c>
      <c r="F657" s="343">
        <f>'AM23.Entity Input'!AD597</f>
        <v>0</v>
      </c>
      <c r="G657" s="343">
        <f>'AM23.Entity Input'!AN597</f>
        <v>0</v>
      </c>
      <c r="H657" s="353" t="str">
        <f>IFERROR( VLOOKUP($D657, 'AM23.Param'!$C$61:$Q$114, COLUMNS('AM23.Param'!$C$60:$G$60), FALSE), "N/A")</f>
        <v>N/A</v>
      </c>
      <c r="I657" s="360" t="str">
        <f>IFERROR( VLOOKUP($D657, 'AM23.Param'!$C$61:$Q$114, COLUMNS('AM23.Param'!$C$60:$H$60), FALSE), "N/A")</f>
        <v>N/A</v>
      </c>
      <c r="J657" s="344" t="str">
        <f t="shared" si="255"/>
        <v>N/A</v>
      </c>
      <c r="K657" s="361" t="str">
        <f t="shared" si="256"/>
        <v>N/A</v>
      </c>
      <c r="L657" s="356" t="str">
        <f>IFERROR( VLOOKUP($D657, 'AM23.Param'!$C$61:$Q$114, COLUMNS('AM23.Param'!$C$60:$I$60), FALSE), "N/A")</f>
        <v>N/A</v>
      </c>
      <c r="M657" s="344" t="str">
        <f t="shared" si="257"/>
        <v>N/A</v>
      </c>
      <c r="N657" s="366" t="str">
        <f t="shared" si="246"/>
        <v>N/A</v>
      </c>
      <c r="O657" s="360" t="str">
        <f>IFERROR( VLOOKUP($D657, 'AM23.Param'!$C$61:$Q$114, COLUMNS('AM23.Param'!$C$60:$J$60), FALSE), "N/A")</f>
        <v>N/A</v>
      </c>
      <c r="P657" s="344" t="str">
        <f t="shared" si="258"/>
        <v>N/A</v>
      </c>
      <c r="Q657" s="361" t="str">
        <f t="shared" si="247"/>
        <v>N/A</v>
      </c>
      <c r="R657" s="356" t="str">
        <f>IFERROR( VLOOKUP($D657, 'AM23.Param'!$C$61:$Q$114, COLUMNS('AM23.Param'!$C$60:$K$60), FALSE), "N/A")</f>
        <v>N/A</v>
      </c>
      <c r="S657" s="344" t="str">
        <f t="shared" si="259"/>
        <v>N/A</v>
      </c>
      <c r="T657" s="366">
        <f t="shared" si="248"/>
        <v>0</v>
      </c>
      <c r="U657" s="360" t="str">
        <f>IFERROR( VLOOKUP($D657, 'AM23.Param'!$C$61:$Q$114, COLUMNS('AM23.Param'!$C$60:$L$60), FALSE), "N/A")</f>
        <v>N/A</v>
      </c>
      <c r="V657" s="344" t="str">
        <f t="shared" si="260"/>
        <v>N/A</v>
      </c>
      <c r="W657" s="361" t="str">
        <f t="shared" si="249"/>
        <v>N/A</v>
      </c>
      <c r="X657" s="356" t="str">
        <f>IFERROR( VLOOKUP($D657, 'AM23.Param'!$C$61:$Q$114, COLUMNS('AM23.Param'!$C$60:$M$60), FALSE), "N/A")</f>
        <v>N/A</v>
      </c>
      <c r="Y657" s="344" t="str">
        <f t="shared" si="261"/>
        <v>N/A</v>
      </c>
      <c r="Z657" s="366">
        <f t="shared" si="250"/>
        <v>0</v>
      </c>
      <c r="AA657" s="360" t="str">
        <f>IFERROR( VLOOKUP($D657, 'AM23.Param'!$C$61:$Q$114, COLUMNS('AM23.Param'!$C$60:$N$60), FALSE), "N/A")</f>
        <v>N/A</v>
      </c>
      <c r="AB657" s="344" t="str">
        <f t="shared" si="262"/>
        <v>N/A</v>
      </c>
      <c r="AC657" s="366" t="str">
        <f t="shared" si="251"/>
        <v>N/A</v>
      </c>
      <c r="AD657" s="360" t="str">
        <f>IFERROR( VLOOKUP($D657, 'AM23.Param'!$C$61:$Q$114, COLUMNS('AM23.Param'!$C$60:$O$60), FALSE), "N/A")</f>
        <v>N/A</v>
      </c>
      <c r="AE657" s="344" t="str">
        <f t="shared" si="263"/>
        <v>N/A</v>
      </c>
      <c r="AF657" s="361" t="str">
        <f t="shared" si="252"/>
        <v>N/A</v>
      </c>
      <c r="AG657" s="356" t="str">
        <f>IFERROR( VLOOKUP($D657, 'AM23.Param'!$C$61:$Q$114, COLUMNS('AM23.Param'!$C$60:$P$60), FALSE), "N/A")</f>
        <v>N/A</v>
      </c>
      <c r="AH657" s="344" t="str">
        <f t="shared" si="264"/>
        <v>N/A</v>
      </c>
      <c r="AI657" s="361" t="str">
        <f t="shared" si="253"/>
        <v>N/A</v>
      </c>
    </row>
    <row r="658" spans="1:35" x14ac:dyDescent="0.2">
      <c r="A658" s="241">
        <f t="shared" si="254"/>
        <v>581</v>
      </c>
      <c r="B658" s="345">
        <f>'AM23.Entity Input'!D598</f>
        <v>0</v>
      </c>
      <c r="C658" s="343">
        <f>'AM23.Entity Input'!F598</f>
        <v>0</v>
      </c>
      <c r="D658" s="343">
        <f>'AM23.Entity Input'!G598</f>
        <v>0</v>
      </c>
      <c r="E658" s="343">
        <f>'AM23.Entity Input'!P598</f>
        <v>0</v>
      </c>
      <c r="F658" s="343">
        <f>'AM23.Entity Input'!AD598</f>
        <v>0</v>
      </c>
      <c r="G658" s="343">
        <f>'AM23.Entity Input'!AN598</f>
        <v>0</v>
      </c>
      <c r="H658" s="353" t="str">
        <f>IFERROR( VLOOKUP($D658, 'AM23.Param'!$C$61:$Q$114, COLUMNS('AM23.Param'!$C$60:$G$60), FALSE), "N/A")</f>
        <v>N/A</v>
      </c>
      <c r="I658" s="360" t="str">
        <f>IFERROR( VLOOKUP($D658, 'AM23.Param'!$C$61:$Q$114, COLUMNS('AM23.Param'!$C$60:$H$60), FALSE), "N/A")</f>
        <v>N/A</v>
      </c>
      <c r="J658" s="344" t="str">
        <f t="shared" si="255"/>
        <v>N/A</v>
      </c>
      <c r="K658" s="361" t="str">
        <f t="shared" si="256"/>
        <v>N/A</v>
      </c>
      <c r="L658" s="356" t="str">
        <f>IFERROR( VLOOKUP($D658, 'AM23.Param'!$C$61:$Q$114, COLUMNS('AM23.Param'!$C$60:$I$60), FALSE), "N/A")</f>
        <v>N/A</v>
      </c>
      <c r="M658" s="344" t="str">
        <f t="shared" si="257"/>
        <v>N/A</v>
      </c>
      <c r="N658" s="366" t="str">
        <f t="shared" si="246"/>
        <v>N/A</v>
      </c>
      <c r="O658" s="360" t="str">
        <f>IFERROR( VLOOKUP($D658, 'AM23.Param'!$C$61:$Q$114, COLUMNS('AM23.Param'!$C$60:$J$60), FALSE), "N/A")</f>
        <v>N/A</v>
      </c>
      <c r="P658" s="344" t="str">
        <f t="shared" si="258"/>
        <v>N/A</v>
      </c>
      <c r="Q658" s="361" t="str">
        <f t="shared" si="247"/>
        <v>N/A</v>
      </c>
      <c r="R658" s="356" t="str">
        <f>IFERROR( VLOOKUP($D658, 'AM23.Param'!$C$61:$Q$114, COLUMNS('AM23.Param'!$C$60:$K$60), FALSE), "N/A")</f>
        <v>N/A</v>
      </c>
      <c r="S658" s="344" t="str">
        <f t="shared" si="259"/>
        <v>N/A</v>
      </c>
      <c r="T658" s="366">
        <f t="shared" si="248"/>
        <v>0</v>
      </c>
      <c r="U658" s="360" t="str">
        <f>IFERROR( VLOOKUP($D658, 'AM23.Param'!$C$61:$Q$114, COLUMNS('AM23.Param'!$C$60:$L$60), FALSE), "N/A")</f>
        <v>N/A</v>
      </c>
      <c r="V658" s="344" t="str">
        <f t="shared" si="260"/>
        <v>N/A</v>
      </c>
      <c r="W658" s="361" t="str">
        <f t="shared" si="249"/>
        <v>N/A</v>
      </c>
      <c r="X658" s="356" t="str">
        <f>IFERROR( VLOOKUP($D658, 'AM23.Param'!$C$61:$Q$114, COLUMNS('AM23.Param'!$C$60:$M$60), FALSE), "N/A")</f>
        <v>N/A</v>
      </c>
      <c r="Y658" s="344" t="str">
        <f t="shared" si="261"/>
        <v>N/A</v>
      </c>
      <c r="Z658" s="366">
        <f t="shared" si="250"/>
        <v>0</v>
      </c>
      <c r="AA658" s="360" t="str">
        <f>IFERROR( VLOOKUP($D658, 'AM23.Param'!$C$61:$Q$114, COLUMNS('AM23.Param'!$C$60:$N$60), FALSE), "N/A")</f>
        <v>N/A</v>
      </c>
      <c r="AB658" s="344" t="str">
        <f t="shared" si="262"/>
        <v>N/A</v>
      </c>
      <c r="AC658" s="366" t="str">
        <f t="shared" si="251"/>
        <v>N/A</v>
      </c>
      <c r="AD658" s="360" t="str">
        <f>IFERROR( VLOOKUP($D658, 'AM23.Param'!$C$61:$Q$114, COLUMNS('AM23.Param'!$C$60:$O$60), FALSE), "N/A")</f>
        <v>N/A</v>
      </c>
      <c r="AE658" s="344" t="str">
        <f t="shared" si="263"/>
        <v>N/A</v>
      </c>
      <c r="AF658" s="361" t="str">
        <f t="shared" si="252"/>
        <v>N/A</v>
      </c>
      <c r="AG658" s="356" t="str">
        <f>IFERROR( VLOOKUP($D658, 'AM23.Param'!$C$61:$Q$114, COLUMNS('AM23.Param'!$C$60:$P$60), FALSE), "N/A")</f>
        <v>N/A</v>
      </c>
      <c r="AH658" s="344" t="str">
        <f t="shared" si="264"/>
        <v>N/A</v>
      </c>
      <c r="AI658" s="361" t="str">
        <f t="shared" si="253"/>
        <v>N/A</v>
      </c>
    </row>
    <row r="659" spans="1:35" x14ac:dyDescent="0.2">
      <c r="A659" s="241">
        <f t="shared" si="254"/>
        <v>582</v>
      </c>
      <c r="B659" s="345">
        <f>'AM23.Entity Input'!D599</f>
        <v>0</v>
      </c>
      <c r="C659" s="343">
        <f>'AM23.Entity Input'!F599</f>
        <v>0</v>
      </c>
      <c r="D659" s="343">
        <f>'AM23.Entity Input'!G599</f>
        <v>0</v>
      </c>
      <c r="E659" s="343">
        <f>'AM23.Entity Input'!P599</f>
        <v>0</v>
      </c>
      <c r="F659" s="343">
        <f>'AM23.Entity Input'!AD599</f>
        <v>0</v>
      </c>
      <c r="G659" s="343">
        <f>'AM23.Entity Input'!AN599</f>
        <v>0</v>
      </c>
      <c r="H659" s="353" t="str">
        <f>IFERROR( VLOOKUP($D659, 'AM23.Param'!$C$61:$Q$114, COLUMNS('AM23.Param'!$C$60:$G$60), FALSE), "N/A")</f>
        <v>N/A</v>
      </c>
      <c r="I659" s="360" t="str">
        <f>IFERROR( VLOOKUP($D659, 'AM23.Param'!$C$61:$Q$114, COLUMNS('AM23.Param'!$C$60:$H$60), FALSE), "N/A")</f>
        <v>N/A</v>
      </c>
      <c r="J659" s="344" t="str">
        <f t="shared" si="255"/>
        <v>N/A</v>
      </c>
      <c r="K659" s="361" t="str">
        <f t="shared" si="256"/>
        <v>N/A</v>
      </c>
      <c r="L659" s="356" t="str">
        <f>IFERROR( VLOOKUP($D659, 'AM23.Param'!$C$61:$Q$114, COLUMNS('AM23.Param'!$C$60:$I$60), FALSE), "N/A")</f>
        <v>N/A</v>
      </c>
      <c r="M659" s="344" t="str">
        <f t="shared" si="257"/>
        <v>N/A</v>
      </c>
      <c r="N659" s="366" t="str">
        <f t="shared" si="246"/>
        <v>N/A</v>
      </c>
      <c r="O659" s="360" t="str">
        <f>IFERROR( VLOOKUP($D659, 'AM23.Param'!$C$61:$Q$114, COLUMNS('AM23.Param'!$C$60:$J$60), FALSE), "N/A")</f>
        <v>N/A</v>
      </c>
      <c r="P659" s="344" t="str">
        <f t="shared" si="258"/>
        <v>N/A</v>
      </c>
      <c r="Q659" s="361" t="str">
        <f t="shared" si="247"/>
        <v>N/A</v>
      </c>
      <c r="R659" s="356" t="str">
        <f>IFERROR( VLOOKUP($D659, 'AM23.Param'!$C$61:$Q$114, COLUMNS('AM23.Param'!$C$60:$K$60), FALSE), "N/A")</f>
        <v>N/A</v>
      </c>
      <c r="S659" s="344" t="str">
        <f t="shared" si="259"/>
        <v>N/A</v>
      </c>
      <c r="T659" s="366">
        <f t="shared" si="248"/>
        <v>0</v>
      </c>
      <c r="U659" s="360" t="str">
        <f>IFERROR( VLOOKUP($D659, 'AM23.Param'!$C$61:$Q$114, COLUMNS('AM23.Param'!$C$60:$L$60), FALSE), "N/A")</f>
        <v>N/A</v>
      </c>
      <c r="V659" s="344" t="str">
        <f t="shared" si="260"/>
        <v>N/A</v>
      </c>
      <c r="W659" s="361" t="str">
        <f t="shared" si="249"/>
        <v>N/A</v>
      </c>
      <c r="X659" s="356" t="str">
        <f>IFERROR( VLOOKUP($D659, 'AM23.Param'!$C$61:$Q$114, COLUMNS('AM23.Param'!$C$60:$M$60), FALSE), "N/A")</f>
        <v>N/A</v>
      </c>
      <c r="Y659" s="344" t="str">
        <f t="shared" si="261"/>
        <v>N/A</v>
      </c>
      <c r="Z659" s="366">
        <f t="shared" si="250"/>
        <v>0</v>
      </c>
      <c r="AA659" s="360" t="str">
        <f>IFERROR( VLOOKUP($D659, 'AM23.Param'!$C$61:$Q$114, COLUMNS('AM23.Param'!$C$60:$N$60), FALSE), "N/A")</f>
        <v>N/A</v>
      </c>
      <c r="AB659" s="344" t="str">
        <f t="shared" si="262"/>
        <v>N/A</v>
      </c>
      <c r="AC659" s="366" t="str">
        <f t="shared" si="251"/>
        <v>N/A</v>
      </c>
      <c r="AD659" s="360" t="str">
        <f>IFERROR( VLOOKUP($D659, 'AM23.Param'!$C$61:$Q$114, COLUMNS('AM23.Param'!$C$60:$O$60), FALSE), "N/A")</f>
        <v>N/A</v>
      </c>
      <c r="AE659" s="344" t="str">
        <f t="shared" si="263"/>
        <v>N/A</v>
      </c>
      <c r="AF659" s="361" t="str">
        <f t="shared" si="252"/>
        <v>N/A</v>
      </c>
      <c r="AG659" s="356" t="str">
        <f>IFERROR( VLOOKUP($D659, 'AM23.Param'!$C$61:$Q$114, COLUMNS('AM23.Param'!$C$60:$P$60), FALSE), "N/A")</f>
        <v>N/A</v>
      </c>
      <c r="AH659" s="344" t="str">
        <f t="shared" si="264"/>
        <v>N/A</v>
      </c>
      <c r="AI659" s="361" t="str">
        <f t="shared" si="253"/>
        <v>N/A</v>
      </c>
    </row>
    <row r="660" spans="1:35" x14ac:dyDescent="0.2">
      <c r="A660" s="241">
        <f t="shared" si="254"/>
        <v>583</v>
      </c>
      <c r="B660" s="345">
        <f>'AM23.Entity Input'!D600</f>
        <v>0</v>
      </c>
      <c r="C660" s="343">
        <f>'AM23.Entity Input'!F600</f>
        <v>0</v>
      </c>
      <c r="D660" s="343">
        <f>'AM23.Entity Input'!G600</f>
        <v>0</v>
      </c>
      <c r="E660" s="343">
        <f>'AM23.Entity Input'!P600</f>
        <v>0</v>
      </c>
      <c r="F660" s="343">
        <f>'AM23.Entity Input'!AD600</f>
        <v>0</v>
      </c>
      <c r="G660" s="343">
        <f>'AM23.Entity Input'!AN600</f>
        <v>0</v>
      </c>
      <c r="H660" s="353" t="str">
        <f>IFERROR( VLOOKUP($D660, 'AM23.Param'!$C$61:$Q$114, COLUMNS('AM23.Param'!$C$60:$G$60), FALSE), "N/A")</f>
        <v>N/A</v>
      </c>
      <c r="I660" s="360" t="str">
        <f>IFERROR( VLOOKUP($D660, 'AM23.Param'!$C$61:$Q$114, COLUMNS('AM23.Param'!$C$60:$H$60), FALSE), "N/A")</f>
        <v>N/A</v>
      </c>
      <c r="J660" s="344" t="str">
        <f t="shared" si="255"/>
        <v>N/A</v>
      </c>
      <c r="K660" s="361" t="str">
        <f t="shared" si="256"/>
        <v>N/A</v>
      </c>
      <c r="L660" s="356" t="str">
        <f>IFERROR( VLOOKUP($D660, 'AM23.Param'!$C$61:$Q$114, COLUMNS('AM23.Param'!$C$60:$I$60), FALSE), "N/A")</f>
        <v>N/A</v>
      </c>
      <c r="M660" s="344" t="str">
        <f t="shared" si="257"/>
        <v>N/A</v>
      </c>
      <c r="N660" s="366" t="str">
        <f t="shared" si="246"/>
        <v>N/A</v>
      </c>
      <c r="O660" s="360" t="str">
        <f>IFERROR( VLOOKUP($D660, 'AM23.Param'!$C$61:$Q$114, COLUMNS('AM23.Param'!$C$60:$J$60), FALSE), "N/A")</f>
        <v>N/A</v>
      </c>
      <c r="P660" s="344" t="str">
        <f t="shared" si="258"/>
        <v>N/A</v>
      </c>
      <c r="Q660" s="361" t="str">
        <f t="shared" si="247"/>
        <v>N/A</v>
      </c>
      <c r="R660" s="356" t="str">
        <f>IFERROR( VLOOKUP($D660, 'AM23.Param'!$C$61:$Q$114, COLUMNS('AM23.Param'!$C$60:$K$60), FALSE), "N/A")</f>
        <v>N/A</v>
      </c>
      <c r="S660" s="344" t="str">
        <f t="shared" si="259"/>
        <v>N/A</v>
      </c>
      <c r="T660" s="366">
        <f t="shared" si="248"/>
        <v>0</v>
      </c>
      <c r="U660" s="360" t="str">
        <f>IFERROR( VLOOKUP($D660, 'AM23.Param'!$C$61:$Q$114, COLUMNS('AM23.Param'!$C$60:$L$60), FALSE), "N/A")</f>
        <v>N/A</v>
      </c>
      <c r="V660" s="344" t="str">
        <f t="shared" si="260"/>
        <v>N/A</v>
      </c>
      <c r="W660" s="361" t="str">
        <f t="shared" si="249"/>
        <v>N/A</v>
      </c>
      <c r="X660" s="356" t="str">
        <f>IFERROR( VLOOKUP($D660, 'AM23.Param'!$C$61:$Q$114, COLUMNS('AM23.Param'!$C$60:$M$60), FALSE), "N/A")</f>
        <v>N/A</v>
      </c>
      <c r="Y660" s="344" t="str">
        <f t="shared" si="261"/>
        <v>N/A</v>
      </c>
      <c r="Z660" s="366">
        <f t="shared" si="250"/>
        <v>0</v>
      </c>
      <c r="AA660" s="360" t="str">
        <f>IFERROR( VLOOKUP($D660, 'AM23.Param'!$C$61:$Q$114, COLUMNS('AM23.Param'!$C$60:$N$60), FALSE), "N/A")</f>
        <v>N/A</v>
      </c>
      <c r="AB660" s="344" t="str">
        <f t="shared" si="262"/>
        <v>N/A</v>
      </c>
      <c r="AC660" s="366" t="str">
        <f t="shared" si="251"/>
        <v>N/A</v>
      </c>
      <c r="AD660" s="360" t="str">
        <f>IFERROR( VLOOKUP($D660, 'AM23.Param'!$C$61:$Q$114, COLUMNS('AM23.Param'!$C$60:$O$60), FALSE), "N/A")</f>
        <v>N/A</v>
      </c>
      <c r="AE660" s="344" t="str">
        <f t="shared" si="263"/>
        <v>N/A</v>
      </c>
      <c r="AF660" s="361" t="str">
        <f t="shared" si="252"/>
        <v>N/A</v>
      </c>
      <c r="AG660" s="356" t="str">
        <f>IFERROR( VLOOKUP($D660, 'AM23.Param'!$C$61:$Q$114, COLUMNS('AM23.Param'!$C$60:$P$60), FALSE), "N/A")</f>
        <v>N/A</v>
      </c>
      <c r="AH660" s="344" t="str">
        <f t="shared" si="264"/>
        <v>N/A</v>
      </c>
      <c r="AI660" s="361" t="str">
        <f t="shared" si="253"/>
        <v>N/A</v>
      </c>
    </row>
    <row r="661" spans="1:35" x14ac:dyDescent="0.2">
      <c r="A661" s="241">
        <f t="shared" si="254"/>
        <v>584</v>
      </c>
      <c r="B661" s="345">
        <f>'AM23.Entity Input'!D601</f>
        <v>0</v>
      </c>
      <c r="C661" s="343">
        <f>'AM23.Entity Input'!F601</f>
        <v>0</v>
      </c>
      <c r="D661" s="343">
        <f>'AM23.Entity Input'!G601</f>
        <v>0</v>
      </c>
      <c r="E661" s="343">
        <f>'AM23.Entity Input'!P601</f>
        <v>0</v>
      </c>
      <c r="F661" s="343">
        <f>'AM23.Entity Input'!AD601</f>
        <v>0</v>
      </c>
      <c r="G661" s="343">
        <f>'AM23.Entity Input'!AN601</f>
        <v>0</v>
      </c>
      <c r="H661" s="353" t="str">
        <f>IFERROR( VLOOKUP($D661, 'AM23.Param'!$C$61:$Q$114, COLUMNS('AM23.Param'!$C$60:$G$60), FALSE), "N/A")</f>
        <v>N/A</v>
      </c>
      <c r="I661" s="360" t="str">
        <f>IFERROR( VLOOKUP($D661, 'AM23.Param'!$C$61:$Q$114, COLUMNS('AM23.Param'!$C$60:$H$60), FALSE), "N/A")</f>
        <v>N/A</v>
      </c>
      <c r="J661" s="344" t="str">
        <f t="shared" si="255"/>
        <v>N/A</v>
      </c>
      <c r="K661" s="361" t="str">
        <f t="shared" si="256"/>
        <v>N/A</v>
      </c>
      <c r="L661" s="356" t="str">
        <f>IFERROR( VLOOKUP($D661, 'AM23.Param'!$C$61:$Q$114, COLUMNS('AM23.Param'!$C$60:$I$60), FALSE), "N/A")</f>
        <v>N/A</v>
      </c>
      <c r="M661" s="344" t="str">
        <f t="shared" si="257"/>
        <v>N/A</v>
      </c>
      <c r="N661" s="366" t="str">
        <f t="shared" si="246"/>
        <v>N/A</v>
      </c>
      <c r="O661" s="360" t="str">
        <f>IFERROR( VLOOKUP($D661, 'AM23.Param'!$C$61:$Q$114, COLUMNS('AM23.Param'!$C$60:$J$60), FALSE), "N/A")</f>
        <v>N/A</v>
      </c>
      <c r="P661" s="344" t="str">
        <f t="shared" si="258"/>
        <v>N/A</v>
      </c>
      <c r="Q661" s="361" t="str">
        <f t="shared" si="247"/>
        <v>N/A</v>
      </c>
      <c r="R661" s="356" t="str">
        <f>IFERROR( VLOOKUP($D661, 'AM23.Param'!$C$61:$Q$114, COLUMNS('AM23.Param'!$C$60:$K$60), FALSE), "N/A")</f>
        <v>N/A</v>
      </c>
      <c r="S661" s="344" t="str">
        <f t="shared" si="259"/>
        <v>N/A</v>
      </c>
      <c r="T661" s="366">
        <f t="shared" si="248"/>
        <v>0</v>
      </c>
      <c r="U661" s="360" t="str">
        <f>IFERROR( VLOOKUP($D661, 'AM23.Param'!$C$61:$Q$114, COLUMNS('AM23.Param'!$C$60:$L$60), FALSE), "N/A")</f>
        <v>N/A</v>
      </c>
      <c r="V661" s="344" t="str">
        <f t="shared" si="260"/>
        <v>N/A</v>
      </c>
      <c r="W661" s="361" t="str">
        <f t="shared" si="249"/>
        <v>N/A</v>
      </c>
      <c r="X661" s="356" t="str">
        <f>IFERROR( VLOOKUP($D661, 'AM23.Param'!$C$61:$Q$114, COLUMNS('AM23.Param'!$C$60:$M$60), FALSE), "N/A")</f>
        <v>N/A</v>
      </c>
      <c r="Y661" s="344" t="str">
        <f t="shared" si="261"/>
        <v>N/A</v>
      </c>
      <c r="Z661" s="366">
        <f t="shared" si="250"/>
        <v>0</v>
      </c>
      <c r="AA661" s="360" t="str">
        <f>IFERROR( VLOOKUP($D661, 'AM23.Param'!$C$61:$Q$114, COLUMNS('AM23.Param'!$C$60:$N$60), FALSE), "N/A")</f>
        <v>N/A</v>
      </c>
      <c r="AB661" s="344" t="str">
        <f t="shared" si="262"/>
        <v>N/A</v>
      </c>
      <c r="AC661" s="366" t="str">
        <f t="shared" si="251"/>
        <v>N/A</v>
      </c>
      <c r="AD661" s="360" t="str">
        <f>IFERROR( VLOOKUP($D661, 'AM23.Param'!$C$61:$Q$114, COLUMNS('AM23.Param'!$C$60:$O$60), FALSE), "N/A")</f>
        <v>N/A</v>
      </c>
      <c r="AE661" s="344" t="str">
        <f t="shared" si="263"/>
        <v>N/A</v>
      </c>
      <c r="AF661" s="361" t="str">
        <f t="shared" si="252"/>
        <v>N/A</v>
      </c>
      <c r="AG661" s="356" t="str">
        <f>IFERROR( VLOOKUP($D661, 'AM23.Param'!$C$61:$Q$114, COLUMNS('AM23.Param'!$C$60:$P$60), FALSE), "N/A")</f>
        <v>N/A</v>
      </c>
      <c r="AH661" s="344" t="str">
        <f t="shared" si="264"/>
        <v>N/A</v>
      </c>
      <c r="AI661" s="361" t="str">
        <f t="shared" si="253"/>
        <v>N/A</v>
      </c>
    </row>
    <row r="662" spans="1:35" x14ac:dyDescent="0.2">
      <c r="A662" s="241">
        <f t="shared" si="254"/>
        <v>585</v>
      </c>
      <c r="B662" s="345">
        <f>'AM23.Entity Input'!D602</f>
        <v>0</v>
      </c>
      <c r="C662" s="343">
        <f>'AM23.Entity Input'!F602</f>
        <v>0</v>
      </c>
      <c r="D662" s="343">
        <f>'AM23.Entity Input'!G602</f>
        <v>0</v>
      </c>
      <c r="E662" s="343">
        <f>'AM23.Entity Input'!P602</f>
        <v>0</v>
      </c>
      <c r="F662" s="343">
        <f>'AM23.Entity Input'!AD602</f>
        <v>0</v>
      </c>
      <c r="G662" s="343">
        <f>'AM23.Entity Input'!AN602</f>
        <v>0</v>
      </c>
      <c r="H662" s="353" t="str">
        <f>IFERROR( VLOOKUP($D662, 'AM23.Param'!$C$61:$Q$114, COLUMNS('AM23.Param'!$C$60:$G$60), FALSE), "N/A")</f>
        <v>N/A</v>
      </c>
      <c r="I662" s="360" t="str">
        <f>IFERROR( VLOOKUP($D662, 'AM23.Param'!$C$61:$Q$114, COLUMNS('AM23.Param'!$C$60:$H$60), FALSE), "N/A")</f>
        <v>N/A</v>
      </c>
      <c r="J662" s="344" t="str">
        <f t="shared" si="255"/>
        <v>N/A</v>
      </c>
      <c r="K662" s="361" t="str">
        <f t="shared" si="256"/>
        <v>N/A</v>
      </c>
      <c r="L662" s="356" t="str">
        <f>IFERROR( VLOOKUP($D662, 'AM23.Param'!$C$61:$Q$114, COLUMNS('AM23.Param'!$C$60:$I$60), FALSE), "N/A")</f>
        <v>N/A</v>
      </c>
      <c r="M662" s="344" t="str">
        <f t="shared" si="257"/>
        <v>N/A</v>
      </c>
      <c r="N662" s="366" t="str">
        <f t="shared" si="246"/>
        <v>N/A</v>
      </c>
      <c r="O662" s="360" t="str">
        <f>IFERROR( VLOOKUP($D662, 'AM23.Param'!$C$61:$Q$114, COLUMNS('AM23.Param'!$C$60:$J$60), FALSE), "N/A")</f>
        <v>N/A</v>
      </c>
      <c r="P662" s="344" t="str">
        <f t="shared" si="258"/>
        <v>N/A</v>
      </c>
      <c r="Q662" s="361" t="str">
        <f t="shared" si="247"/>
        <v>N/A</v>
      </c>
      <c r="R662" s="356" t="str">
        <f>IFERROR( VLOOKUP($D662, 'AM23.Param'!$C$61:$Q$114, COLUMNS('AM23.Param'!$C$60:$K$60), FALSE), "N/A")</f>
        <v>N/A</v>
      </c>
      <c r="S662" s="344" t="str">
        <f t="shared" si="259"/>
        <v>N/A</v>
      </c>
      <c r="T662" s="366">
        <f t="shared" si="248"/>
        <v>0</v>
      </c>
      <c r="U662" s="360" t="str">
        <f>IFERROR( VLOOKUP($D662, 'AM23.Param'!$C$61:$Q$114, COLUMNS('AM23.Param'!$C$60:$L$60), FALSE), "N/A")</f>
        <v>N/A</v>
      </c>
      <c r="V662" s="344" t="str">
        <f t="shared" si="260"/>
        <v>N/A</v>
      </c>
      <c r="W662" s="361" t="str">
        <f t="shared" si="249"/>
        <v>N/A</v>
      </c>
      <c r="X662" s="356" t="str">
        <f>IFERROR( VLOOKUP($D662, 'AM23.Param'!$C$61:$Q$114, COLUMNS('AM23.Param'!$C$60:$M$60), FALSE), "N/A")</f>
        <v>N/A</v>
      </c>
      <c r="Y662" s="344" t="str">
        <f t="shared" si="261"/>
        <v>N/A</v>
      </c>
      <c r="Z662" s="366">
        <f t="shared" si="250"/>
        <v>0</v>
      </c>
      <c r="AA662" s="360" t="str">
        <f>IFERROR( VLOOKUP($D662, 'AM23.Param'!$C$61:$Q$114, COLUMNS('AM23.Param'!$C$60:$N$60), FALSE), "N/A")</f>
        <v>N/A</v>
      </c>
      <c r="AB662" s="344" t="str">
        <f t="shared" si="262"/>
        <v>N/A</v>
      </c>
      <c r="AC662" s="366" t="str">
        <f t="shared" si="251"/>
        <v>N/A</v>
      </c>
      <c r="AD662" s="360" t="str">
        <f>IFERROR( VLOOKUP($D662, 'AM23.Param'!$C$61:$Q$114, COLUMNS('AM23.Param'!$C$60:$O$60), FALSE), "N/A")</f>
        <v>N/A</v>
      </c>
      <c r="AE662" s="344" t="str">
        <f t="shared" si="263"/>
        <v>N/A</v>
      </c>
      <c r="AF662" s="361" t="str">
        <f t="shared" si="252"/>
        <v>N/A</v>
      </c>
      <c r="AG662" s="356" t="str">
        <f>IFERROR( VLOOKUP($D662, 'AM23.Param'!$C$61:$Q$114, COLUMNS('AM23.Param'!$C$60:$P$60), FALSE), "N/A")</f>
        <v>N/A</v>
      </c>
      <c r="AH662" s="344" t="str">
        <f t="shared" si="264"/>
        <v>N/A</v>
      </c>
      <c r="AI662" s="361" t="str">
        <f t="shared" si="253"/>
        <v>N/A</v>
      </c>
    </row>
    <row r="663" spans="1:35" x14ac:dyDescent="0.2">
      <c r="A663" s="241">
        <f t="shared" si="254"/>
        <v>586</v>
      </c>
      <c r="B663" s="345">
        <f>'AM23.Entity Input'!D603</f>
        <v>0</v>
      </c>
      <c r="C663" s="343">
        <f>'AM23.Entity Input'!F603</f>
        <v>0</v>
      </c>
      <c r="D663" s="343">
        <f>'AM23.Entity Input'!G603</f>
        <v>0</v>
      </c>
      <c r="E663" s="343">
        <f>'AM23.Entity Input'!P603</f>
        <v>0</v>
      </c>
      <c r="F663" s="343">
        <f>'AM23.Entity Input'!AD603</f>
        <v>0</v>
      </c>
      <c r="G663" s="343">
        <f>'AM23.Entity Input'!AN603</f>
        <v>0</v>
      </c>
      <c r="H663" s="353" t="str">
        <f>IFERROR( VLOOKUP($D663, 'AM23.Param'!$C$61:$Q$114, COLUMNS('AM23.Param'!$C$60:$G$60), FALSE), "N/A")</f>
        <v>N/A</v>
      </c>
      <c r="I663" s="360" t="str">
        <f>IFERROR( VLOOKUP($D663, 'AM23.Param'!$C$61:$Q$114, COLUMNS('AM23.Param'!$C$60:$H$60), FALSE), "N/A")</f>
        <v>N/A</v>
      </c>
      <c r="J663" s="344" t="str">
        <f t="shared" si="255"/>
        <v>N/A</v>
      </c>
      <c r="K663" s="361" t="str">
        <f t="shared" si="256"/>
        <v>N/A</v>
      </c>
      <c r="L663" s="356" t="str">
        <f>IFERROR( VLOOKUP($D663, 'AM23.Param'!$C$61:$Q$114, COLUMNS('AM23.Param'!$C$60:$I$60), FALSE), "N/A")</f>
        <v>N/A</v>
      </c>
      <c r="M663" s="344" t="str">
        <f t="shared" si="257"/>
        <v>N/A</v>
      </c>
      <c r="N663" s="366" t="str">
        <f t="shared" si="246"/>
        <v>N/A</v>
      </c>
      <c r="O663" s="360" t="str">
        <f>IFERROR( VLOOKUP($D663, 'AM23.Param'!$C$61:$Q$114, COLUMNS('AM23.Param'!$C$60:$J$60), FALSE), "N/A")</f>
        <v>N/A</v>
      </c>
      <c r="P663" s="344" t="str">
        <f t="shared" si="258"/>
        <v>N/A</v>
      </c>
      <c r="Q663" s="361" t="str">
        <f t="shared" si="247"/>
        <v>N/A</v>
      </c>
      <c r="R663" s="356" t="str">
        <f>IFERROR( VLOOKUP($D663, 'AM23.Param'!$C$61:$Q$114, COLUMNS('AM23.Param'!$C$60:$K$60), FALSE), "N/A")</f>
        <v>N/A</v>
      </c>
      <c r="S663" s="344" t="str">
        <f t="shared" si="259"/>
        <v>N/A</v>
      </c>
      <c r="T663" s="366">
        <f t="shared" si="248"/>
        <v>0</v>
      </c>
      <c r="U663" s="360" t="str">
        <f>IFERROR( VLOOKUP($D663, 'AM23.Param'!$C$61:$Q$114, COLUMNS('AM23.Param'!$C$60:$L$60), FALSE), "N/A")</f>
        <v>N/A</v>
      </c>
      <c r="V663" s="344" t="str">
        <f t="shared" si="260"/>
        <v>N/A</v>
      </c>
      <c r="W663" s="361" t="str">
        <f t="shared" si="249"/>
        <v>N/A</v>
      </c>
      <c r="X663" s="356" t="str">
        <f>IFERROR( VLOOKUP($D663, 'AM23.Param'!$C$61:$Q$114, COLUMNS('AM23.Param'!$C$60:$M$60), FALSE), "N/A")</f>
        <v>N/A</v>
      </c>
      <c r="Y663" s="344" t="str">
        <f t="shared" si="261"/>
        <v>N/A</v>
      </c>
      <c r="Z663" s="366">
        <f t="shared" si="250"/>
        <v>0</v>
      </c>
      <c r="AA663" s="360" t="str">
        <f>IFERROR( VLOOKUP($D663, 'AM23.Param'!$C$61:$Q$114, COLUMNS('AM23.Param'!$C$60:$N$60), FALSE), "N/A")</f>
        <v>N/A</v>
      </c>
      <c r="AB663" s="344" t="str">
        <f t="shared" si="262"/>
        <v>N/A</v>
      </c>
      <c r="AC663" s="366" t="str">
        <f t="shared" si="251"/>
        <v>N/A</v>
      </c>
      <c r="AD663" s="360" t="str">
        <f>IFERROR( VLOOKUP($D663, 'AM23.Param'!$C$61:$Q$114, COLUMNS('AM23.Param'!$C$60:$O$60), FALSE), "N/A")</f>
        <v>N/A</v>
      </c>
      <c r="AE663" s="344" t="str">
        <f t="shared" si="263"/>
        <v>N/A</v>
      </c>
      <c r="AF663" s="361" t="str">
        <f t="shared" si="252"/>
        <v>N/A</v>
      </c>
      <c r="AG663" s="356" t="str">
        <f>IFERROR( VLOOKUP($D663, 'AM23.Param'!$C$61:$Q$114, COLUMNS('AM23.Param'!$C$60:$P$60), FALSE), "N/A")</f>
        <v>N/A</v>
      </c>
      <c r="AH663" s="344" t="str">
        <f t="shared" si="264"/>
        <v>N/A</v>
      </c>
      <c r="AI663" s="361" t="str">
        <f t="shared" si="253"/>
        <v>N/A</v>
      </c>
    </row>
    <row r="664" spans="1:35" x14ac:dyDescent="0.2">
      <c r="A664" s="241">
        <f t="shared" si="254"/>
        <v>587</v>
      </c>
      <c r="B664" s="345">
        <f>'AM23.Entity Input'!D604</f>
        <v>0</v>
      </c>
      <c r="C664" s="343">
        <f>'AM23.Entity Input'!F604</f>
        <v>0</v>
      </c>
      <c r="D664" s="343">
        <f>'AM23.Entity Input'!G604</f>
        <v>0</v>
      </c>
      <c r="E664" s="343">
        <f>'AM23.Entity Input'!P604</f>
        <v>0</v>
      </c>
      <c r="F664" s="343">
        <f>'AM23.Entity Input'!AD604</f>
        <v>0</v>
      </c>
      <c r="G664" s="343">
        <f>'AM23.Entity Input'!AN604</f>
        <v>0</v>
      </c>
      <c r="H664" s="353" t="str">
        <f>IFERROR( VLOOKUP($D664, 'AM23.Param'!$C$61:$Q$114, COLUMNS('AM23.Param'!$C$60:$G$60), FALSE), "N/A")</f>
        <v>N/A</v>
      </c>
      <c r="I664" s="360" t="str">
        <f>IFERROR( VLOOKUP($D664, 'AM23.Param'!$C$61:$Q$114, COLUMNS('AM23.Param'!$C$60:$H$60), FALSE), "N/A")</f>
        <v>N/A</v>
      </c>
      <c r="J664" s="344" t="str">
        <f t="shared" si="255"/>
        <v>N/A</v>
      </c>
      <c r="K664" s="361" t="str">
        <f t="shared" si="256"/>
        <v>N/A</v>
      </c>
      <c r="L664" s="356" t="str">
        <f>IFERROR( VLOOKUP($D664, 'AM23.Param'!$C$61:$Q$114, COLUMNS('AM23.Param'!$C$60:$I$60), FALSE), "N/A")</f>
        <v>N/A</v>
      </c>
      <c r="M664" s="344" t="str">
        <f t="shared" si="257"/>
        <v>N/A</v>
      </c>
      <c r="N664" s="366" t="str">
        <f t="shared" si="246"/>
        <v>N/A</v>
      </c>
      <c r="O664" s="360" t="str">
        <f>IFERROR( VLOOKUP($D664, 'AM23.Param'!$C$61:$Q$114, COLUMNS('AM23.Param'!$C$60:$J$60), FALSE), "N/A")</f>
        <v>N/A</v>
      </c>
      <c r="P664" s="344" t="str">
        <f t="shared" si="258"/>
        <v>N/A</v>
      </c>
      <c r="Q664" s="361" t="str">
        <f t="shared" si="247"/>
        <v>N/A</v>
      </c>
      <c r="R664" s="356" t="str">
        <f>IFERROR( VLOOKUP($D664, 'AM23.Param'!$C$61:$Q$114, COLUMNS('AM23.Param'!$C$60:$K$60), FALSE), "N/A")</f>
        <v>N/A</v>
      </c>
      <c r="S664" s="344" t="str">
        <f t="shared" si="259"/>
        <v>N/A</v>
      </c>
      <c r="T664" s="366">
        <f t="shared" si="248"/>
        <v>0</v>
      </c>
      <c r="U664" s="360" t="str">
        <f>IFERROR( VLOOKUP($D664, 'AM23.Param'!$C$61:$Q$114, COLUMNS('AM23.Param'!$C$60:$L$60), FALSE), "N/A")</f>
        <v>N/A</v>
      </c>
      <c r="V664" s="344" t="str">
        <f t="shared" si="260"/>
        <v>N/A</v>
      </c>
      <c r="W664" s="361" t="str">
        <f t="shared" si="249"/>
        <v>N/A</v>
      </c>
      <c r="X664" s="356" t="str">
        <f>IFERROR( VLOOKUP($D664, 'AM23.Param'!$C$61:$Q$114, COLUMNS('AM23.Param'!$C$60:$M$60), FALSE), "N/A")</f>
        <v>N/A</v>
      </c>
      <c r="Y664" s="344" t="str">
        <f t="shared" si="261"/>
        <v>N/A</v>
      </c>
      <c r="Z664" s="366">
        <f t="shared" si="250"/>
        <v>0</v>
      </c>
      <c r="AA664" s="360" t="str">
        <f>IFERROR( VLOOKUP($D664, 'AM23.Param'!$C$61:$Q$114, COLUMNS('AM23.Param'!$C$60:$N$60), FALSE), "N/A")</f>
        <v>N/A</v>
      </c>
      <c r="AB664" s="344" t="str">
        <f t="shared" si="262"/>
        <v>N/A</v>
      </c>
      <c r="AC664" s="366" t="str">
        <f t="shared" si="251"/>
        <v>N/A</v>
      </c>
      <c r="AD664" s="360" t="str">
        <f>IFERROR( VLOOKUP($D664, 'AM23.Param'!$C$61:$Q$114, COLUMNS('AM23.Param'!$C$60:$O$60), FALSE), "N/A")</f>
        <v>N/A</v>
      </c>
      <c r="AE664" s="344" t="str">
        <f t="shared" si="263"/>
        <v>N/A</v>
      </c>
      <c r="AF664" s="361" t="str">
        <f t="shared" si="252"/>
        <v>N/A</v>
      </c>
      <c r="AG664" s="356" t="str">
        <f>IFERROR( VLOOKUP($D664, 'AM23.Param'!$C$61:$Q$114, COLUMNS('AM23.Param'!$C$60:$P$60), FALSE), "N/A")</f>
        <v>N/A</v>
      </c>
      <c r="AH664" s="344" t="str">
        <f t="shared" si="264"/>
        <v>N/A</v>
      </c>
      <c r="AI664" s="361" t="str">
        <f t="shared" si="253"/>
        <v>N/A</v>
      </c>
    </row>
    <row r="665" spans="1:35" x14ac:dyDescent="0.2">
      <c r="A665" s="241">
        <f t="shared" si="254"/>
        <v>588</v>
      </c>
      <c r="B665" s="345">
        <f>'AM23.Entity Input'!D605</f>
        <v>0</v>
      </c>
      <c r="C665" s="343">
        <f>'AM23.Entity Input'!F605</f>
        <v>0</v>
      </c>
      <c r="D665" s="343">
        <f>'AM23.Entity Input'!G605</f>
        <v>0</v>
      </c>
      <c r="E665" s="343">
        <f>'AM23.Entity Input'!P605</f>
        <v>0</v>
      </c>
      <c r="F665" s="343">
        <f>'AM23.Entity Input'!AD605</f>
        <v>0</v>
      </c>
      <c r="G665" s="343">
        <f>'AM23.Entity Input'!AN605</f>
        <v>0</v>
      </c>
      <c r="H665" s="353" t="str">
        <f>IFERROR( VLOOKUP($D665, 'AM23.Param'!$C$61:$Q$114, COLUMNS('AM23.Param'!$C$60:$G$60), FALSE), "N/A")</f>
        <v>N/A</v>
      </c>
      <c r="I665" s="360" t="str">
        <f>IFERROR( VLOOKUP($D665, 'AM23.Param'!$C$61:$Q$114, COLUMNS('AM23.Param'!$C$60:$H$60), FALSE), "N/A")</f>
        <v>N/A</v>
      </c>
      <c r="J665" s="344" t="str">
        <f t="shared" si="255"/>
        <v>N/A</v>
      </c>
      <c r="K665" s="361" t="str">
        <f t="shared" si="256"/>
        <v>N/A</v>
      </c>
      <c r="L665" s="356" t="str">
        <f>IFERROR( VLOOKUP($D665, 'AM23.Param'!$C$61:$Q$114, COLUMNS('AM23.Param'!$C$60:$I$60), FALSE), "N/A")</f>
        <v>N/A</v>
      </c>
      <c r="M665" s="344" t="str">
        <f t="shared" si="257"/>
        <v>N/A</v>
      </c>
      <c r="N665" s="366" t="str">
        <f t="shared" si="246"/>
        <v>N/A</v>
      </c>
      <c r="O665" s="360" t="str">
        <f>IFERROR( VLOOKUP($D665, 'AM23.Param'!$C$61:$Q$114, COLUMNS('AM23.Param'!$C$60:$J$60), FALSE), "N/A")</f>
        <v>N/A</v>
      </c>
      <c r="P665" s="344" t="str">
        <f t="shared" si="258"/>
        <v>N/A</v>
      </c>
      <c r="Q665" s="361" t="str">
        <f t="shared" si="247"/>
        <v>N/A</v>
      </c>
      <c r="R665" s="356" t="str">
        <f>IFERROR( VLOOKUP($D665, 'AM23.Param'!$C$61:$Q$114, COLUMNS('AM23.Param'!$C$60:$K$60), FALSE), "N/A")</f>
        <v>N/A</v>
      </c>
      <c r="S665" s="344" t="str">
        <f t="shared" si="259"/>
        <v>N/A</v>
      </c>
      <c r="T665" s="366">
        <f t="shared" si="248"/>
        <v>0</v>
      </c>
      <c r="U665" s="360" t="str">
        <f>IFERROR( VLOOKUP($D665, 'AM23.Param'!$C$61:$Q$114, COLUMNS('AM23.Param'!$C$60:$L$60), FALSE), "N/A")</f>
        <v>N/A</v>
      </c>
      <c r="V665" s="344" t="str">
        <f t="shared" si="260"/>
        <v>N/A</v>
      </c>
      <c r="W665" s="361" t="str">
        <f t="shared" si="249"/>
        <v>N/A</v>
      </c>
      <c r="X665" s="356" t="str">
        <f>IFERROR( VLOOKUP($D665, 'AM23.Param'!$C$61:$Q$114, COLUMNS('AM23.Param'!$C$60:$M$60), FALSE), "N/A")</f>
        <v>N/A</v>
      </c>
      <c r="Y665" s="344" t="str">
        <f t="shared" si="261"/>
        <v>N/A</v>
      </c>
      <c r="Z665" s="366">
        <f t="shared" si="250"/>
        <v>0</v>
      </c>
      <c r="AA665" s="360" t="str">
        <f>IFERROR( VLOOKUP($D665, 'AM23.Param'!$C$61:$Q$114, COLUMNS('AM23.Param'!$C$60:$N$60), FALSE), "N/A")</f>
        <v>N/A</v>
      </c>
      <c r="AB665" s="344" t="str">
        <f t="shared" si="262"/>
        <v>N/A</v>
      </c>
      <c r="AC665" s="366" t="str">
        <f t="shared" si="251"/>
        <v>N/A</v>
      </c>
      <c r="AD665" s="360" t="str">
        <f>IFERROR( VLOOKUP($D665, 'AM23.Param'!$C$61:$Q$114, COLUMNS('AM23.Param'!$C$60:$O$60), FALSE), "N/A")</f>
        <v>N/A</v>
      </c>
      <c r="AE665" s="344" t="str">
        <f t="shared" si="263"/>
        <v>N/A</v>
      </c>
      <c r="AF665" s="361" t="str">
        <f t="shared" si="252"/>
        <v>N/A</v>
      </c>
      <c r="AG665" s="356" t="str">
        <f>IFERROR( VLOOKUP($D665, 'AM23.Param'!$C$61:$Q$114, COLUMNS('AM23.Param'!$C$60:$P$60), FALSE), "N/A")</f>
        <v>N/A</v>
      </c>
      <c r="AH665" s="344" t="str">
        <f t="shared" si="264"/>
        <v>N/A</v>
      </c>
      <c r="AI665" s="361" t="str">
        <f t="shared" si="253"/>
        <v>N/A</v>
      </c>
    </row>
    <row r="666" spans="1:35" x14ac:dyDescent="0.2">
      <c r="A666" s="241">
        <f t="shared" si="254"/>
        <v>589</v>
      </c>
      <c r="B666" s="345">
        <f>'AM23.Entity Input'!D606</f>
        <v>0</v>
      </c>
      <c r="C666" s="343">
        <f>'AM23.Entity Input'!F606</f>
        <v>0</v>
      </c>
      <c r="D666" s="343">
        <f>'AM23.Entity Input'!G606</f>
        <v>0</v>
      </c>
      <c r="E666" s="343">
        <f>'AM23.Entity Input'!P606</f>
        <v>0</v>
      </c>
      <c r="F666" s="343">
        <f>'AM23.Entity Input'!AD606</f>
        <v>0</v>
      </c>
      <c r="G666" s="343">
        <f>'AM23.Entity Input'!AN606</f>
        <v>0</v>
      </c>
      <c r="H666" s="353" t="str">
        <f>IFERROR( VLOOKUP($D666, 'AM23.Param'!$C$61:$Q$114, COLUMNS('AM23.Param'!$C$60:$G$60), FALSE), "N/A")</f>
        <v>N/A</v>
      </c>
      <c r="I666" s="360" t="str">
        <f>IFERROR( VLOOKUP($D666, 'AM23.Param'!$C$61:$Q$114, COLUMNS('AM23.Param'!$C$60:$H$60), FALSE), "N/A")</f>
        <v>N/A</v>
      </c>
      <c r="J666" s="344" t="str">
        <f t="shared" si="255"/>
        <v>N/A</v>
      </c>
      <c r="K666" s="361" t="str">
        <f t="shared" si="256"/>
        <v>N/A</v>
      </c>
      <c r="L666" s="356" t="str">
        <f>IFERROR( VLOOKUP($D666, 'AM23.Param'!$C$61:$Q$114, COLUMNS('AM23.Param'!$C$60:$I$60), FALSE), "N/A")</f>
        <v>N/A</v>
      </c>
      <c r="M666" s="344" t="str">
        <f t="shared" si="257"/>
        <v>N/A</v>
      </c>
      <c r="N666" s="366" t="str">
        <f t="shared" si="246"/>
        <v>N/A</v>
      </c>
      <c r="O666" s="360" t="str">
        <f>IFERROR( VLOOKUP($D666, 'AM23.Param'!$C$61:$Q$114, COLUMNS('AM23.Param'!$C$60:$J$60), FALSE), "N/A")</f>
        <v>N/A</v>
      </c>
      <c r="P666" s="344" t="str">
        <f t="shared" si="258"/>
        <v>N/A</v>
      </c>
      <c r="Q666" s="361" t="str">
        <f t="shared" si="247"/>
        <v>N/A</v>
      </c>
      <c r="R666" s="356" t="str">
        <f>IFERROR( VLOOKUP($D666, 'AM23.Param'!$C$61:$Q$114, COLUMNS('AM23.Param'!$C$60:$K$60), FALSE), "N/A")</f>
        <v>N/A</v>
      </c>
      <c r="S666" s="344" t="str">
        <f t="shared" si="259"/>
        <v>N/A</v>
      </c>
      <c r="T666" s="366">
        <f t="shared" si="248"/>
        <v>0</v>
      </c>
      <c r="U666" s="360" t="str">
        <f>IFERROR( VLOOKUP($D666, 'AM23.Param'!$C$61:$Q$114, COLUMNS('AM23.Param'!$C$60:$L$60), FALSE), "N/A")</f>
        <v>N/A</v>
      </c>
      <c r="V666" s="344" t="str">
        <f t="shared" si="260"/>
        <v>N/A</v>
      </c>
      <c r="W666" s="361" t="str">
        <f t="shared" si="249"/>
        <v>N/A</v>
      </c>
      <c r="X666" s="356" t="str">
        <f>IFERROR( VLOOKUP($D666, 'AM23.Param'!$C$61:$Q$114, COLUMNS('AM23.Param'!$C$60:$M$60), FALSE), "N/A")</f>
        <v>N/A</v>
      </c>
      <c r="Y666" s="344" t="str">
        <f t="shared" si="261"/>
        <v>N/A</v>
      </c>
      <c r="Z666" s="366">
        <f t="shared" si="250"/>
        <v>0</v>
      </c>
      <c r="AA666" s="360" t="str">
        <f>IFERROR( VLOOKUP($D666, 'AM23.Param'!$C$61:$Q$114, COLUMNS('AM23.Param'!$C$60:$N$60), FALSE), "N/A")</f>
        <v>N/A</v>
      </c>
      <c r="AB666" s="344" t="str">
        <f t="shared" si="262"/>
        <v>N/A</v>
      </c>
      <c r="AC666" s="366" t="str">
        <f t="shared" si="251"/>
        <v>N/A</v>
      </c>
      <c r="AD666" s="360" t="str">
        <f>IFERROR( VLOOKUP($D666, 'AM23.Param'!$C$61:$Q$114, COLUMNS('AM23.Param'!$C$60:$O$60), FALSE), "N/A")</f>
        <v>N/A</v>
      </c>
      <c r="AE666" s="344" t="str">
        <f t="shared" si="263"/>
        <v>N/A</v>
      </c>
      <c r="AF666" s="361" t="str">
        <f t="shared" si="252"/>
        <v>N/A</v>
      </c>
      <c r="AG666" s="356" t="str">
        <f>IFERROR( VLOOKUP($D666, 'AM23.Param'!$C$61:$Q$114, COLUMNS('AM23.Param'!$C$60:$P$60), FALSE), "N/A")</f>
        <v>N/A</v>
      </c>
      <c r="AH666" s="344" t="str">
        <f t="shared" si="264"/>
        <v>N/A</v>
      </c>
      <c r="AI666" s="361" t="str">
        <f t="shared" si="253"/>
        <v>N/A</v>
      </c>
    </row>
    <row r="667" spans="1:35" x14ac:dyDescent="0.2">
      <c r="A667" s="241">
        <f t="shared" si="254"/>
        <v>590</v>
      </c>
      <c r="B667" s="345">
        <f>'AM23.Entity Input'!D607</f>
        <v>0</v>
      </c>
      <c r="C667" s="343">
        <f>'AM23.Entity Input'!F607</f>
        <v>0</v>
      </c>
      <c r="D667" s="343">
        <f>'AM23.Entity Input'!G607</f>
        <v>0</v>
      </c>
      <c r="E667" s="343">
        <f>'AM23.Entity Input'!P607</f>
        <v>0</v>
      </c>
      <c r="F667" s="343">
        <f>'AM23.Entity Input'!AD607</f>
        <v>0</v>
      </c>
      <c r="G667" s="343">
        <f>'AM23.Entity Input'!AN607</f>
        <v>0</v>
      </c>
      <c r="H667" s="353" t="str">
        <f>IFERROR( VLOOKUP($D667, 'AM23.Param'!$C$61:$Q$114, COLUMNS('AM23.Param'!$C$60:$G$60), FALSE), "N/A")</f>
        <v>N/A</v>
      </c>
      <c r="I667" s="360" t="str">
        <f>IFERROR( VLOOKUP($D667, 'AM23.Param'!$C$61:$Q$114, COLUMNS('AM23.Param'!$C$60:$H$60), FALSE), "N/A")</f>
        <v>N/A</v>
      </c>
      <c r="J667" s="344" t="str">
        <f t="shared" si="255"/>
        <v>N/A</v>
      </c>
      <c r="K667" s="361" t="str">
        <f t="shared" si="256"/>
        <v>N/A</v>
      </c>
      <c r="L667" s="356" t="str">
        <f>IFERROR( VLOOKUP($D667, 'AM23.Param'!$C$61:$Q$114, COLUMNS('AM23.Param'!$C$60:$I$60), FALSE), "N/A")</f>
        <v>N/A</v>
      </c>
      <c r="M667" s="344" t="str">
        <f t="shared" si="257"/>
        <v>N/A</v>
      </c>
      <c r="N667" s="366" t="str">
        <f t="shared" si="246"/>
        <v>N/A</v>
      </c>
      <c r="O667" s="360" t="str">
        <f>IFERROR( VLOOKUP($D667, 'AM23.Param'!$C$61:$Q$114, COLUMNS('AM23.Param'!$C$60:$J$60), FALSE), "N/A")</f>
        <v>N/A</v>
      </c>
      <c r="P667" s="344" t="str">
        <f t="shared" si="258"/>
        <v>N/A</v>
      </c>
      <c r="Q667" s="361" t="str">
        <f t="shared" si="247"/>
        <v>N/A</v>
      </c>
      <c r="R667" s="356" t="str">
        <f>IFERROR( VLOOKUP($D667, 'AM23.Param'!$C$61:$Q$114, COLUMNS('AM23.Param'!$C$60:$K$60), FALSE), "N/A")</f>
        <v>N/A</v>
      </c>
      <c r="S667" s="344" t="str">
        <f t="shared" si="259"/>
        <v>N/A</v>
      </c>
      <c r="T667" s="366">
        <f t="shared" si="248"/>
        <v>0</v>
      </c>
      <c r="U667" s="360" t="str">
        <f>IFERROR( VLOOKUP($D667, 'AM23.Param'!$C$61:$Q$114, COLUMNS('AM23.Param'!$C$60:$L$60), FALSE), "N/A")</f>
        <v>N/A</v>
      </c>
      <c r="V667" s="344" t="str">
        <f t="shared" si="260"/>
        <v>N/A</v>
      </c>
      <c r="W667" s="361" t="str">
        <f t="shared" si="249"/>
        <v>N/A</v>
      </c>
      <c r="X667" s="356" t="str">
        <f>IFERROR( VLOOKUP($D667, 'AM23.Param'!$C$61:$Q$114, COLUMNS('AM23.Param'!$C$60:$M$60), FALSE), "N/A")</f>
        <v>N/A</v>
      </c>
      <c r="Y667" s="344" t="str">
        <f t="shared" si="261"/>
        <v>N/A</v>
      </c>
      <c r="Z667" s="366">
        <f t="shared" si="250"/>
        <v>0</v>
      </c>
      <c r="AA667" s="360" t="str">
        <f>IFERROR( VLOOKUP($D667, 'AM23.Param'!$C$61:$Q$114, COLUMNS('AM23.Param'!$C$60:$N$60), FALSE), "N/A")</f>
        <v>N/A</v>
      </c>
      <c r="AB667" s="344" t="str">
        <f t="shared" si="262"/>
        <v>N/A</v>
      </c>
      <c r="AC667" s="366" t="str">
        <f t="shared" si="251"/>
        <v>N/A</v>
      </c>
      <c r="AD667" s="360" t="str">
        <f>IFERROR( VLOOKUP($D667, 'AM23.Param'!$C$61:$Q$114, COLUMNS('AM23.Param'!$C$60:$O$60), FALSE), "N/A")</f>
        <v>N/A</v>
      </c>
      <c r="AE667" s="344" t="str">
        <f t="shared" si="263"/>
        <v>N/A</v>
      </c>
      <c r="AF667" s="361" t="str">
        <f t="shared" si="252"/>
        <v>N/A</v>
      </c>
      <c r="AG667" s="356" t="str">
        <f>IFERROR( VLOOKUP($D667, 'AM23.Param'!$C$61:$Q$114, COLUMNS('AM23.Param'!$C$60:$P$60), FALSE), "N/A")</f>
        <v>N/A</v>
      </c>
      <c r="AH667" s="344" t="str">
        <f t="shared" si="264"/>
        <v>N/A</v>
      </c>
      <c r="AI667" s="361" t="str">
        <f t="shared" si="253"/>
        <v>N/A</v>
      </c>
    </row>
    <row r="668" spans="1:35" x14ac:dyDescent="0.2">
      <c r="A668" s="241">
        <f t="shared" si="254"/>
        <v>591</v>
      </c>
      <c r="B668" s="345">
        <f>'AM23.Entity Input'!D608</f>
        <v>0</v>
      </c>
      <c r="C668" s="343">
        <f>'AM23.Entity Input'!F608</f>
        <v>0</v>
      </c>
      <c r="D668" s="343">
        <f>'AM23.Entity Input'!G608</f>
        <v>0</v>
      </c>
      <c r="E668" s="343">
        <f>'AM23.Entity Input'!P608</f>
        <v>0</v>
      </c>
      <c r="F668" s="343">
        <f>'AM23.Entity Input'!AD608</f>
        <v>0</v>
      </c>
      <c r="G668" s="343">
        <f>'AM23.Entity Input'!AN608</f>
        <v>0</v>
      </c>
      <c r="H668" s="353" t="str">
        <f>IFERROR( VLOOKUP($D668, 'AM23.Param'!$C$61:$Q$114, COLUMNS('AM23.Param'!$C$60:$G$60), FALSE), "N/A")</f>
        <v>N/A</v>
      </c>
      <c r="I668" s="360" t="str">
        <f>IFERROR( VLOOKUP($D668, 'AM23.Param'!$C$61:$Q$114, COLUMNS('AM23.Param'!$C$60:$H$60), FALSE), "N/A")</f>
        <v>N/A</v>
      </c>
      <c r="J668" s="344" t="str">
        <f t="shared" si="255"/>
        <v>N/A</v>
      </c>
      <c r="K668" s="361" t="str">
        <f t="shared" si="256"/>
        <v>N/A</v>
      </c>
      <c r="L668" s="356" t="str">
        <f>IFERROR( VLOOKUP($D668, 'AM23.Param'!$C$61:$Q$114, COLUMNS('AM23.Param'!$C$60:$I$60), FALSE), "N/A")</f>
        <v>N/A</v>
      </c>
      <c r="M668" s="344" t="str">
        <f t="shared" si="257"/>
        <v>N/A</v>
      </c>
      <c r="N668" s="366" t="str">
        <f t="shared" si="246"/>
        <v>N/A</v>
      </c>
      <c r="O668" s="360" t="str">
        <f>IFERROR( VLOOKUP($D668, 'AM23.Param'!$C$61:$Q$114, COLUMNS('AM23.Param'!$C$60:$J$60), FALSE), "N/A")</f>
        <v>N/A</v>
      </c>
      <c r="P668" s="344" t="str">
        <f t="shared" si="258"/>
        <v>N/A</v>
      </c>
      <c r="Q668" s="361" t="str">
        <f t="shared" si="247"/>
        <v>N/A</v>
      </c>
      <c r="R668" s="356" t="str">
        <f>IFERROR( VLOOKUP($D668, 'AM23.Param'!$C$61:$Q$114, COLUMNS('AM23.Param'!$C$60:$K$60), FALSE), "N/A")</f>
        <v>N/A</v>
      </c>
      <c r="S668" s="344" t="str">
        <f t="shared" si="259"/>
        <v>N/A</v>
      </c>
      <c r="T668" s="366">
        <f t="shared" si="248"/>
        <v>0</v>
      </c>
      <c r="U668" s="360" t="str">
        <f>IFERROR( VLOOKUP($D668, 'AM23.Param'!$C$61:$Q$114, COLUMNS('AM23.Param'!$C$60:$L$60), FALSE), "N/A")</f>
        <v>N/A</v>
      </c>
      <c r="V668" s="344" t="str">
        <f t="shared" si="260"/>
        <v>N/A</v>
      </c>
      <c r="W668" s="361" t="str">
        <f t="shared" si="249"/>
        <v>N/A</v>
      </c>
      <c r="X668" s="356" t="str">
        <f>IFERROR( VLOOKUP($D668, 'AM23.Param'!$C$61:$Q$114, COLUMNS('AM23.Param'!$C$60:$M$60), FALSE), "N/A")</f>
        <v>N/A</v>
      </c>
      <c r="Y668" s="344" t="str">
        <f t="shared" si="261"/>
        <v>N/A</v>
      </c>
      <c r="Z668" s="366">
        <f t="shared" si="250"/>
        <v>0</v>
      </c>
      <c r="AA668" s="360" t="str">
        <f>IFERROR( VLOOKUP($D668, 'AM23.Param'!$C$61:$Q$114, COLUMNS('AM23.Param'!$C$60:$N$60), FALSE), "N/A")</f>
        <v>N/A</v>
      </c>
      <c r="AB668" s="344" t="str">
        <f t="shared" si="262"/>
        <v>N/A</v>
      </c>
      <c r="AC668" s="366" t="str">
        <f t="shared" si="251"/>
        <v>N/A</v>
      </c>
      <c r="AD668" s="360" t="str">
        <f>IFERROR( VLOOKUP($D668, 'AM23.Param'!$C$61:$Q$114, COLUMNS('AM23.Param'!$C$60:$O$60), FALSE), "N/A")</f>
        <v>N/A</v>
      </c>
      <c r="AE668" s="344" t="str">
        <f t="shared" si="263"/>
        <v>N/A</v>
      </c>
      <c r="AF668" s="361" t="str">
        <f t="shared" si="252"/>
        <v>N/A</v>
      </c>
      <c r="AG668" s="356" t="str">
        <f>IFERROR( VLOOKUP($D668, 'AM23.Param'!$C$61:$Q$114, COLUMNS('AM23.Param'!$C$60:$P$60), FALSE), "N/A")</f>
        <v>N/A</v>
      </c>
      <c r="AH668" s="344" t="str">
        <f t="shared" si="264"/>
        <v>N/A</v>
      </c>
      <c r="AI668" s="361" t="str">
        <f t="shared" si="253"/>
        <v>N/A</v>
      </c>
    </row>
    <row r="669" spans="1:35" x14ac:dyDescent="0.2">
      <c r="A669" s="241">
        <f t="shared" si="254"/>
        <v>592</v>
      </c>
      <c r="B669" s="345">
        <f>'AM23.Entity Input'!D609</f>
        <v>0</v>
      </c>
      <c r="C669" s="343">
        <f>'AM23.Entity Input'!F609</f>
        <v>0</v>
      </c>
      <c r="D669" s="343">
        <f>'AM23.Entity Input'!G609</f>
        <v>0</v>
      </c>
      <c r="E669" s="343">
        <f>'AM23.Entity Input'!P609</f>
        <v>0</v>
      </c>
      <c r="F669" s="343">
        <f>'AM23.Entity Input'!AD609</f>
        <v>0</v>
      </c>
      <c r="G669" s="343">
        <f>'AM23.Entity Input'!AN609</f>
        <v>0</v>
      </c>
      <c r="H669" s="353" t="str">
        <f>IFERROR( VLOOKUP($D669, 'AM23.Param'!$C$61:$Q$114, COLUMNS('AM23.Param'!$C$60:$G$60), FALSE), "N/A")</f>
        <v>N/A</v>
      </c>
      <c r="I669" s="360" t="str">
        <f>IFERROR( VLOOKUP($D669, 'AM23.Param'!$C$61:$Q$114, COLUMNS('AM23.Param'!$C$60:$H$60), FALSE), "N/A")</f>
        <v>N/A</v>
      </c>
      <c r="J669" s="344" t="str">
        <f t="shared" si="255"/>
        <v>N/A</v>
      </c>
      <c r="K669" s="361" t="str">
        <f t="shared" si="256"/>
        <v>N/A</v>
      </c>
      <c r="L669" s="356" t="str">
        <f>IFERROR( VLOOKUP($D669, 'AM23.Param'!$C$61:$Q$114, COLUMNS('AM23.Param'!$C$60:$I$60), FALSE), "N/A")</f>
        <v>N/A</v>
      </c>
      <c r="M669" s="344" t="str">
        <f t="shared" si="257"/>
        <v>N/A</v>
      </c>
      <c r="N669" s="366" t="str">
        <f t="shared" si="246"/>
        <v>N/A</v>
      </c>
      <c r="O669" s="360" t="str">
        <f>IFERROR( VLOOKUP($D669, 'AM23.Param'!$C$61:$Q$114, COLUMNS('AM23.Param'!$C$60:$J$60), FALSE), "N/A")</f>
        <v>N/A</v>
      </c>
      <c r="P669" s="344" t="str">
        <f t="shared" si="258"/>
        <v>N/A</v>
      </c>
      <c r="Q669" s="361" t="str">
        <f t="shared" si="247"/>
        <v>N/A</v>
      </c>
      <c r="R669" s="356" t="str">
        <f>IFERROR( VLOOKUP($D669, 'AM23.Param'!$C$61:$Q$114, COLUMNS('AM23.Param'!$C$60:$K$60), FALSE), "N/A")</f>
        <v>N/A</v>
      </c>
      <c r="S669" s="344" t="str">
        <f t="shared" si="259"/>
        <v>N/A</v>
      </c>
      <c r="T669" s="366">
        <f t="shared" si="248"/>
        <v>0</v>
      </c>
      <c r="U669" s="360" t="str">
        <f>IFERROR( VLOOKUP($D669, 'AM23.Param'!$C$61:$Q$114, COLUMNS('AM23.Param'!$C$60:$L$60), FALSE), "N/A")</f>
        <v>N/A</v>
      </c>
      <c r="V669" s="344" t="str">
        <f t="shared" si="260"/>
        <v>N/A</v>
      </c>
      <c r="W669" s="361" t="str">
        <f t="shared" si="249"/>
        <v>N/A</v>
      </c>
      <c r="X669" s="356" t="str">
        <f>IFERROR( VLOOKUP($D669, 'AM23.Param'!$C$61:$Q$114, COLUMNS('AM23.Param'!$C$60:$M$60), FALSE), "N/A")</f>
        <v>N/A</v>
      </c>
      <c r="Y669" s="344" t="str">
        <f t="shared" si="261"/>
        <v>N/A</v>
      </c>
      <c r="Z669" s="366">
        <f t="shared" si="250"/>
        <v>0</v>
      </c>
      <c r="AA669" s="360" t="str">
        <f>IFERROR( VLOOKUP($D669, 'AM23.Param'!$C$61:$Q$114, COLUMNS('AM23.Param'!$C$60:$N$60), FALSE), "N/A")</f>
        <v>N/A</v>
      </c>
      <c r="AB669" s="344" t="str">
        <f t="shared" si="262"/>
        <v>N/A</v>
      </c>
      <c r="AC669" s="366" t="str">
        <f t="shared" si="251"/>
        <v>N/A</v>
      </c>
      <c r="AD669" s="360" t="str">
        <f>IFERROR( VLOOKUP($D669, 'AM23.Param'!$C$61:$Q$114, COLUMNS('AM23.Param'!$C$60:$O$60), FALSE), "N/A")</f>
        <v>N/A</v>
      </c>
      <c r="AE669" s="344" t="str">
        <f t="shared" si="263"/>
        <v>N/A</v>
      </c>
      <c r="AF669" s="361" t="str">
        <f t="shared" si="252"/>
        <v>N/A</v>
      </c>
      <c r="AG669" s="356" t="str">
        <f>IFERROR( VLOOKUP($D669, 'AM23.Param'!$C$61:$Q$114, COLUMNS('AM23.Param'!$C$60:$P$60), FALSE), "N/A")</f>
        <v>N/A</v>
      </c>
      <c r="AH669" s="344" t="str">
        <f t="shared" si="264"/>
        <v>N/A</v>
      </c>
      <c r="AI669" s="361" t="str">
        <f t="shared" si="253"/>
        <v>N/A</v>
      </c>
    </row>
    <row r="670" spans="1:35" x14ac:dyDescent="0.2">
      <c r="A670" s="241">
        <f t="shared" si="254"/>
        <v>593</v>
      </c>
      <c r="B670" s="345">
        <f>'AM23.Entity Input'!D610</f>
        <v>0</v>
      </c>
      <c r="C670" s="343">
        <f>'AM23.Entity Input'!F610</f>
        <v>0</v>
      </c>
      <c r="D670" s="343">
        <f>'AM23.Entity Input'!G610</f>
        <v>0</v>
      </c>
      <c r="E670" s="343">
        <f>'AM23.Entity Input'!P610</f>
        <v>0</v>
      </c>
      <c r="F670" s="343">
        <f>'AM23.Entity Input'!AD610</f>
        <v>0</v>
      </c>
      <c r="G670" s="343">
        <f>'AM23.Entity Input'!AN610</f>
        <v>0</v>
      </c>
      <c r="H670" s="353" t="str">
        <f>IFERROR( VLOOKUP($D670, 'AM23.Param'!$C$61:$Q$114, COLUMNS('AM23.Param'!$C$60:$G$60), FALSE), "N/A")</f>
        <v>N/A</v>
      </c>
      <c r="I670" s="360" t="str">
        <f>IFERROR( VLOOKUP($D670, 'AM23.Param'!$C$61:$Q$114, COLUMNS('AM23.Param'!$C$60:$H$60), FALSE), "N/A")</f>
        <v>N/A</v>
      </c>
      <c r="J670" s="344" t="str">
        <f t="shared" si="255"/>
        <v>N/A</v>
      </c>
      <c r="K670" s="361" t="str">
        <f t="shared" si="256"/>
        <v>N/A</v>
      </c>
      <c r="L670" s="356" t="str">
        <f>IFERROR( VLOOKUP($D670, 'AM23.Param'!$C$61:$Q$114, COLUMNS('AM23.Param'!$C$60:$I$60), FALSE), "N/A")</f>
        <v>N/A</v>
      </c>
      <c r="M670" s="344" t="str">
        <f t="shared" si="257"/>
        <v>N/A</v>
      </c>
      <c r="N670" s="366" t="str">
        <f t="shared" si="246"/>
        <v>N/A</v>
      </c>
      <c r="O670" s="360" t="str">
        <f>IFERROR( VLOOKUP($D670, 'AM23.Param'!$C$61:$Q$114, COLUMNS('AM23.Param'!$C$60:$J$60), FALSE), "N/A")</f>
        <v>N/A</v>
      </c>
      <c r="P670" s="344" t="str">
        <f t="shared" si="258"/>
        <v>N/A</v>
      </c>
      <c r="Q670" s="361" t="str">
        <f t="shared" si="247"/>
        <v>N/A</v>
      </c>
      <c r="R670" s="356" t="str">
        <f>IFERROR( VLOOKUP($D670, 'AM23.Param'!$C$61:$Q$114, COLUMNS('AM23.Param'!$C$60:$K$60), FALSE), "N/A")</f>
        <v>N/A</v>
      </c>
      <c r="S670" s="344" t="str">
        <f t="shared" si="259"/>
        <v>N/A</v>
      </c>
      <c r="T670" s="366">
        <f t="shared" si="248"/>
        <v>0</v>
      </c>
      <c r="U670" s="360" t="str">
        <f>IFERROR( VLOOKUP($D670, 'AM23.Param'!$C$61:$Q$114, COLUMNS('AM23.Param'!$C$60:$L$60), FALSE), "N/A")</f>
        <v>N/A</v>
      </c>
      <c r="V670" s="344" t="str">
        <f t="shared" si="260"/>
        <v>N/A</v>
      </c>
      <c r="W670" s="361" t="str">
        <f t="shared" si="249"/>
        <v>N/A</v>
      </c>
      <c r="X670" s="356" t="str">
        <f>IFERROR( VLOOKUP($D670, 'AM23.Param'!$C$61:$Q$114, COLUMNS('AM23.Param'!$C$60:$M$60), FALSE), "N/A")</f>
        <v>N/A</v>
      </c>
      <c r="Y670" s="344" t="str">
        <f t="shared" si="261"/>
        <v>N/A</v>
      </c>
      <c r="Z670" s="366">
        <f t="shared" si="250"/>
        <v>0</v>
      </c>
      <c r="AA670" s="360" t="str">
        <f>IFERROR( VLOOKUP($D670, 'AM23.Param'!$C$61:$Q$114, COLUMNS('AM23.Param'!$C$60:$N$60), FALSE), "N/A")</f>
        <v>N/A</v>
      </c>
      <c r="AB670" s="344" t="str">
        <f t="shared" si="262"/>
        <v>N/A</v>
      </c>
      <c r="AC670" s="366" t="str">
        <f t="shared" si="251"/>
        <v>N/A</v>
      </c>
      <c r="AD670" s="360" t="str">
        <f>IFERROR( VLOOKUP($D670, 'AM23.Param'!$C$61:$Q$114, COLUMNS('AM23.Param'!$C$60:$O$60), FALSE), "N/A")</f>
        <v>N/A</v>
      </c>
      <c r="AE670" s="344" t="str">
        <f t="shared" si="263"/>
        <v>N/A</v>
      </c>
      <c r="AF670" s="361" t="str">
        <f t="shared" si="252"/>
        <v>N/A</v>
      </c>
      <c r="AG670" s="356" t="str">
        <f>IFERROR( VLOOKUP($D670, 'AM23.Param'!$C$61:$Q$114, COLUMNS('AM23.Param'!$C$60:$P$60), FALSE), "N/A")</f>
        <v>N/A</v>
      </c>
      <c r="AH670" s="344" t="str">
        <f t="shared" si="264"/>
        <v>N/A</v>
      </c>
      <c r="AI670" s="361" t="str">
        <f t="shared" si="253"/>
        <v>N/A</v>
      </c>
    </row>
    <row r="671" spans="1:35" x14ac:dyDescent="0.2">
      <c r="A671" s="241">
        <f t="shared" si="254"/>
        <v>594</v>
      </c>
      <c r="B671" s="345">
        <f>'AM23.Entity Input'!D611</f>
        <v>0</v>
      </c>
      <c r="C671" s="343">
        <f>'AM23.Entity Input'!F611</f>
        <v>0</v>
      </c>
      <c r="D671" s="343">
        <f>'AM23.Entity Input'!G611</f>
        <v>0</v>
      </c>
      <c r="E671" s="343">
        <f>'AM23.Entity Input'!P611</f>
        <v>0</v>
      </c>
      <c r="F671" s="343">
        <f>'AM23.Entity Input'!AD611</f>
        <v>0</v>
      </c>
      <c r="G671" s="343">
        <f>'AM23.Entity Input'!AN611</f>
        <v>0</v>
      </c>
      <c r="H671" s="353" t="str">
        <f>IFERROR( VLOOKUP($D671, 'AM23.Param'!$C$61:$Q$114, COLUMNS('AM23.Param'!$C$60:$G$60), FALSE), "N/A")</f>
        <v>N/A</v>
      </c>
      <c r="I671" s="360" t="str">
        <f>IFERROR( VLOOKUP($D671, 'AM23.Param'!$C$61:$Q$114, COLUMNS('AM23.Param'!$C$60:$H$60), FALSE), "N/A")</f>
        <v>N/A</v>
      </c>
      <c r="J671" s="344" t="str">
        <f t="shared" si="255"/>
        <v>N/A</v>
      </c>
      <c r="K671" s="361" t="str">
        <f t="shared" si="256"/>
        <v>N/A</v>
      </c>
      <c r="L671" s="356" t="str">
        <f>IFERROR( VLOOKUP($D671, 'AM23.Param'!$C$61:$Q$114, COLUMNS('AM23.Param'!$C$60:$I$60), FALSE), "N/A")</f>
        <v>N/A</v>
      </c>
      <c r="M671" s="344" t="str">
        <f t="shared" si="257"/>
        <v>N/A</v>
      </c>
      <c r="N671" s="366" t="str">
        <f t="shared" si="246"/>
        <v>N/A</v>
      </c>
      <c r="O671" s="360" t="str">
        <f>IFERROR( VLOOKUP($D671, 'AM23.Param'!$C$61:$Q$114, COLUMNS('AM23.Param'!$C$60:$J$60), FALSE), "N/A")</f>
        <v>N/A</v>
      </c>
      <c r="P671" s="344" t="str">
        <f t="shared" si="258"/>
        <v>N/A</v>
      </c>
      <c r="Q671" s="361" t="str">
        <f t="shared" si="247"/>
        <v>N/A</v>
      </c>
      <c r="R671" s="356" t="str">
        <f>IFERROR( VLOOKUP($D671, 'AM23.Param'!$C$61:$Q$114, COLUMNS('AM23.Param'!$C$60:$K$60), FALSE), "N/A")</f>
        <v>N/A</v>
      </c>
      <c r="S671" s="344" t="str">
        <f t="shared" si="259"/>
        <v>N/A</v>
      </c>
      <c r="T671" s="366">
        <f t="shared" si="248"/>
        <v>0</v>
      </c>
      <c r="U671" s="360" t="str">
        <f>IFERROR( VLOOKUP($D671, 'AM23.Param'!$C$61:$Q$114, COLUMNS('AM23.Param'!$C$60:$L$60), FALSE), "N/A")</f>
        <v>N/A</v>
      </c>
      <c r="V671" s="344" t="str">
        <f t="shared" si="260"/>
        <v>N/A</v>
      </c>
      <c r="W671" s="361" t="str">
        <f t="shared" si="249"/>
        <v>N/A</v>
      </c>
      <c r="X671" s="356" t="str">
        <f>IFERROR( VLOOKUP($D671, 'AM23.Param'!$C$61:$Q$114, COLUMNS('AM23.Param'!$C$60:$M$60), FALSE), "N/A")</f>
        <v>N/A</v>
      </c>
      <c r="Y671" s="344" t="str">
        <f t="shared" si="261"/>
        <v>N/A</v>
      </c>
      <c r="Z671" s="366">
        <f t="shared" si="250"/>
        <v>0</v>
      </c>
      <c r="AA671" s="360" t="str">
        <f>IFERROR( VLOOKUP($D671, 'AM23.Param'!$C$61:$Q$114, COLUMNS('AM23.Param'!$C$60:$N$60), FALSE), "N/A")</f>
        <v>N/A</v>
      </c>
      <c r="AB671" s="344" t="str">
        <f t="shared" si="262"/>
        <v>N/A</v>
      </c>
      <c r="AC671" s="366" t="str">
        <f t="shared" si="251"/>
        <v>N/A</v>
      </c>
      <c r="AD671" s="360" t="str">
        <f>IFERROR( VLOOKUP($D671, 'AM23.Param'!$C$61:$Q$114, COLUMNS('AM23.Param'!$C$60:$O$60), FALSE), "N/A")</f>
        <v>N/A</v>
      </c>
      <c r="AE671" s="344" t="str">
        <f t="shared" si="263"/>
        <v>N/A</v>
      </c>
      <c r="AF671" s="361" t="str">
        <f t="shared" si="252"/>
        <v>N/A</v>
      </c>
      <c r="AG671" s="356" t="str">
        <f>IFERROR( VLOOKUP($D671, 'AM23.Param'!$C$61:$Q$114, COLUMNS('AM23.Param'!$C$60:$P$60), FALSE), "N/A")</f>
        <v>N/A</v>
      </c>
      <c r="AH671" s="344" t="str">
        <f t="shared" si="264"/>
        <v>N/A</v>
      </c>
      <c r="AI671" s="361" t="str">
        <f t="shared" si="253"/>
        <v>N/A</v>
      </c>
    </row>
    <row r="672" spans="1:35" x14ac:dyDescent="0.2">
      <c r="A672" s="241">
        <f t="shared" si="254"/>
        <v>595</v>
      </c>
      <c r="B672" s="345">
        <f>'AM23.Entity Input'!D612</f>
        <v>0</v>
      </c>
      <c r="C672" s="343">
        <f>'AM23.Entity Input'!F612</f>
        <v>0</v>
      </c>
      <c r="D672" s="343">
        <f>'AM23.Entity Input'!G612</f>
        <v>0</v>
      </c>
      <c r="E672" s="343">
        <f>'AM23.Entity Input'!P612</f>
        <v>0</v>
      </c>
      <c r="F672" s="343">
        <f>'AM23.Entity Input'!AD612</f>
        <v>0</v>
      </c>
      <c r="G672" s="343">
        <f>'AM23.Entity Input'!AN612</f>
        <v>0</v>
      </c>
      <c r="H672" s="353" t="str">
        <f>IFERROR( VLOOKUP($D672, 'AM23.Param'!$C$61:$Q$114, COLUMNS('AM23.Param'!$C$60:$G$60), FALSE), "N/A")</f>
        <v>N/A</v>
      </c>
      <c r="I672" s="360" t="str">
        <f>IFERROR( VLOOKUP($D672, 'AM23.Param'!$C$61:$Q$114, COLUMNS('AM23.Param'!$C$60:$H$60), FALSE), "N/A")</f>
        <v>N/A</v>
      </c>
      <c r="J672" s="344" t="str">
        <f t="shared" si="255"/>
        <v>N/A</v>
      </c>
      <c r="K672" s="361" t="str">
        <f t="shared" si="256"/>
        <v>N/A</v>
      </c>
      <c r="L672" s="356" t="str">
        <f>IFERROR( VLOOKUP($D672, 'AM23.Param'!$C$61:$Q$114, COLUMNS('AM23.Param'!$C$60:$I$60), FALSE), "N/A")</f>
        <v>N/A</v>
      </c>
      <c r="M672" s="344" t="str">
        <f t="shared" si="257"/>
        <v>N/A</v>
      </c>
      <c r="N672" s="366" t="str">
        <f t="shared" si="246"/>
        <v>N/A</v>
      </c>
      <c r="O672" s="360" t="str">
        <f>IFERROR( VLOOKUP($D672, 'AM23.Param'!$C$61:$Q$114, COLUMNS('AM23.Param'!$C$60:$J$60), FALSE), "N/A")</f>
        <v>N/A</v>
      </c>
      <c r="P672" s="344" t="str">
        <f t="shared" si="258"/>
        <v>N/A</v>
      </c>
      <c r="Q672" s="361" t="str">
        <f t="shared" si="247"/>
        <v>N/A</v>
      </c>
      <c r="R672" s="356" t="str">
        <f>IFERROR( VLOOKUP($D672, 'AM23.Param'!$C$61:$Q$114, COLUMNS('AM23.Param'!$C$60:$K$60), FALSE), "N/A")</f>
        <v>N/A</v>
      </c>
      <c r="S672" s="344" t="str">
        <f t="shared" si="259"/>
        <v>N/A</v>
      </c>
      <c r="T672" s="366">
        <f t="shared" si="248"/>
        <v>0</v>
      </c>
      <c r="U672" s="360" t="str">
        <f>IFERROR( VLOOKUP($D672, 'AM23.Param'!$C$61:$Q$114, COLUMNS('AM23.Param'!$C$60:$L$60), FALSE), "N/A")</f>
        <v>N/A</v>
      </c>
      <c r="V672" s="344" t="str">
        <f t="shared" si="260"/>
        <v>N/A</v>
      </c>
      <c r="W672" s="361" t="str">
        <f t="shared" si="249"/>
        <v>N/A</v>
      </c>
      <c r="X672" s="356" t="str">
        <f>IFERROR( VLOOKUP($D672, 'AM23.Param'!$C$61:$Q$114, COLUMNS('AM23.Param'!$C$60:$M$60), FALSE), "N/A")</f>
        <v>N/A</v>
      </c>
      <c r="Y672" s="344" t="str">
        <f t="shared" si="261"/>
        <v>N/A</v>
      </c>
      <c r="Z672" s="366">
        <f t="shared" si="250"/>
        <v>0</v>
      </c>
      <c r="AA672" s="360" t="str">
        <f>IFERROR( VLOOKUP($D672, 'AM23.Param'!$C$61:$Q$114, COLUMNS('AM23.Param'!$C$60:$N$60), FALSE), "N/A")</f>
        <v>N/A</v>
      </c>
      <c r="AB672" s="344" t="str">
        <f t="shared" si="262"/>
        <v>N/A</v>
      </c>
      <c r="AC672" s="366" t="str">
        <f t="shared" si="251"/>
        <v>N/A</v>
      </c>
      <c r="AD672" s="360" t="str">
        <f>IFERROR( VLOOKUP($D672, 'AM23.Param'!$C$61:$Q$114, COLUMNS('AM23.Param'!$C$60:$O$60), FALSE), "N/A")</f>
        <v>N/A</v>
      </c>
      <c r="AE672" s="344" t="str">
        <f t="shared" si="263"/>
        <v>N/A</v>
      </c>
      <c r="AF672" s="361" t="str">
        <f t="shared" si="252"/>
        <v>N/A</v>
      </c>
      <c r="AG672" s="356" t="str">
        <f>IFERROR( VLOOKUP($D672, 'AM23.Param'!$C$61:$Q$114, COLUMNS('AM23.Param'!$C$60:$P$60), FALSE), "N/A")</f>
        <v>N/A</v>
      </c>
      <c r="AH672" s="344" t="str">
        <f t="shared" si="264"/>
        <v>N/A</v>
      </c>
      <c r="AI672" s="361" t="str">
        <f t="shared" si="253"/>
        <v>N/A</v>
      </c>
    </row>
    <row r="673" spans="1:35" x14ac:dyDescent="0.2">
      <c r="A673" s="241">
        <f t="shared" si="254"/>
        <v>596</v>
      </c>
      <c r="B673" s="345">
        <f>'AM23.Entity Input'!D613</f>
        <v>0</v>
      </c>
      <c r="C673" s="343">
        <f>'AM23.Entity Input'!F613</f>
        <v>0</v>
      </c>
      <c r="D673" s="343">
        <f>'AM23.Entity Input'!G613</f>
        <v>0</v>
      </c>
      <c r="E673" s="343">
        <f>'AM23.Entity Input'!P613</f>
        <v>0</v>
      </c>
      <c r="F673" s="343">
        <f>'AM23.Entity Input'!AD613</f>
        <v>0</v>
      </c>
      <c r="G673" s="343">
        <f>'AM23.Entity Input'!AN613</f>
        <v>0</v>
      </c>
      <c r="H673" s="353" t="str">
        <f>IFERROR( VLOOKUP($D673, 'AM23.Param'!$C$61:$Q$114, COLUMNS('AM23.Param'!$C$60:$G$60), FALSE), "N/A")</f>
        <v>N/A</v>
      </c>
      <c r="I673" s="360" t="str">
        <f>IFERROR( VLOOKUP($D673, 'AM23.Param'!$C$61:$Q$114, COLUMNS('AM23.Param'!$C$60:$H$60), FALSE), "N/A")</f>
        <v>N/A</v>
      </c>
      <c r="J673" s="344" t="str">
        <f t="shared" si="255"/>
        <v>N/A</v>
      </c>
      <c r="K673" s="361" t="str">
        <f t="shared" si="256"/>
        <v>N/A</v>
      </c>
      <c r="L673" s="356" t="str">
        <f>IFERROR( VLOOKUP($D673, 'AM23.Param'!$C$61:$Q$114, COLUMNS('AM23.Param'!$C$60:$I$60), FALSE), "N/A")</f>
        <v>N/A</v>
      </c>
      <c r="M673" s="344" t="str">
        <f t="shared" si="257"/>
        <v>N/A</v>
      </c>
      <c r="N673" s="366" t="str">
        <f t="shared" si="246"/>
        <v>N/A</v>
      </c>
      <c r="O673" s="360" t="str">
        <f>IFERROR( VLOOKUP($D673, 'AM23.Param'!$C$61:$Q$114, COLUMNS('AM23.Param'!$C$60:$J$60), FALSE), "N/A")</f>
        <v>N/A</v>
      </c>
      <c r="P673" s="344" t="str">
        <f t="shared" si="258"/>
        <v>N/A</v>
      </c>
      <c r="Q673" s="361" t="str">
        <f t="shared" si="247"/>
        <v>N/A</v>
      </c>
      <c r="R673" s="356" t="str">
        <f>IFERROR( VLOOKUP($D673, 'AM23.Param'!$C$61:$Q$114, COLUMNS('AM23.Param'!$C$60:$K$60), FALSE), "N/A")</f>
        <v>N/A</v>
      </c>
      <c r="S673" s="344" t="str">
        <f t="shared" si="259"/>
        <v>N/A</v>
      </c>
      <c r="T673" s="366">
        <f t="shared" si="248"/>
        <v>0</v>
      </c>
      <c r="U673" s="360" t="str">
        <f>IFERROR( VLOOKUP($D673, 'AM23.Param'!$C$61:$Q$114, COLUMNS('AM23.Param'!$C$60:$L$60), FALSE), "N/A")</f>
        <v>N/A</v>
      </c>
      <c r="V673" s="344" t="str">
        <f t="shared" si="260"/>
        <v>N/A</v>
      </c>
      <c r="W673" s="361" t="str">
        <f t="shared" si="249"/>
        <v>N/A</v>
      </c>
      <c r="X673" s="356" t="str">
        <f>IFERROR( VLOOKUP($D673, 'AM23.Param'!$C$61:$Q$114, COLUMNS('AM23.Param'!$C$60:$M$60), FALSE), "N/A")</f>
        <v>N/A</v>
      </c>
      <c r="Y673" s="344" t="str">
        <f t="shared" si="261"/>
        <v>N/A</v>
      </c>
      <c r="Z673" s="366">
        <f t="shared" si="250"/>
        <v>0</v>
      </c>
      <c r="AA673" s="360" t="str">
        <f>IFERROR( VLOOKUP($D673, 'AM23.Param'!$C$61:$Q$114, COLUMNS('AM23.Param'!$C$60:$N$60), FALSE), "N/A")</f>
        <v>N/A</v>
      </c>
      <c r="AB673" s="344" t="str">
        <f t="shared" si="262"/>
        <v>N/A</v>
      </c>
      <c r="AC673" s="366" t="str">
        <f t="shared" si="251"/>
        <v>N/A</v>
      </c>
      <c r="AD673" s="360" t="str">
        <f>IFERROR( VLOOKUP($D673, 'AM23.Param'!$C$61:$Q$114, COLUMNS('AM23.Param'!$C$60:$O$60), FALSE), "N/A")</f>
        <v>N/A</v>
      </c>
      <c r="AE673" s="344" t="str">
        <f t="shared" si="263"/>
        <v>N/A</v>
      </c>
      <c r="AF673" s="361" t="str">
        <f t="shared" si="252"/>
        <v>N/A</v>
      </c>
      <c r="AG673" s="356" t="str">
        <f>IFERROR( VLOOKUP($D673, 'AM23.Param'!$C$61:$Q$114, COLUMNS('AM23.Param'!$C$60:$P$60), FALSE), "N/A")</f>
        <v>N/A</v>
      </c>
      <c r="AH673" s="344" t="str">
        <f t="shared" si="264"/>
        <v>N/A</v>
      </c>
      <c r="AI673" s="361" t="str">
        <f t="shared" si="253"/>
        <v>N/A</v>
      </c>
    </row>
    <row r="674" spans="1:35" x14ac:dyDescent="0.2">
      <c r="A674" s="241">
        <f t="shared" si="254"/>
        <v>597</v>
      </c>
      <c r="B674" s="345">
        <f>'AM23.Entity Input'!D614</f>
        <v>0</v>
      </c>
      <c r="C674" s="343">
        <f>'AM23.Entity Input'!F614</f>
        <v>0</v>
      </c>
      <c r="D674" s="343">
        <f>'AM23.Entity Input'!G614</f>
        <v>0</v>
      </c>
      <c r="E674" s="343">
        <f>'AM23.Entity Input'!P614</f>
        <v>0</v>
      </c>
      <c r="F674" s="343">
        <f>'AM23.Entity Input'!AD614</f>
        <v>0</v>
      </c>
      <c r="G674" s="343">
        <f>'AM23.Entity Input'!AN614</f>
        <v>0</v>
      </c>
      <c r="H674" s="353" t="str">
        <f>IFERROR( VLOOKUP($D674, 'AM23.Param'!$C$61:$Q$114, COLUMNS('AM23.Param'!$C$60:$G$60), FALSE), "N/A")</f>
        <v>N/A</v>
      </c>
      <c r="I674" s="360" t="str">
        <f>IFERROR( VLOOKUP($D674, 'AM23.Param'!$C$61:$Q$114, COLUMNS('AM23.Param'!$C$60:$H$60), FALSE), "N/A")</f>
        <v>N/A</v>
      </c>
      <c r="J674" s="344" t="str">
        <f t="shared" si="255"/>
        <v>N/A</v>
      </c>
      <c r="K674" s="361" t="str">
        <f t="shared" si="256"/>
        <v>N/A</v>
      </c>
      <c r="L674" s="356" t="str">
        <f>IFERROR( VLOOKUP($D674, 'AM23.Param'!$C$61:$Q$114, COLUMNS('AM23.Param'!$C$60:$I$60), FALSE), "N/A")</f>
        <v>N/A</v>
      </c>
      <c r="M674" s="344" t="str">
        <f t="shared" si="257"/>
        <v>N/A</v>
      </c>
      <c r="N674" s="366" t="str">
        <f t="shared" si="246"/>
        <v>N/A</v>
      </c>
      <c r="O674" s="360" t="str">
        <f>IFERROR( VLOOKUP($D674, 'AM23.Param'!$C$61:$Q$114, COLUMNS('AM23.Param'!$C$60:$J$60), FALSE), "N/A")</f>
        <v>N/A</v>
      </c>
      <c r="P674" s="344" t="str">
        <f t="shared" si="258"/>
        <v>N/A</v>
      </c>
      <c r="Q674" s="361" t="str">
        <f t="shared" si="247"/>
        <v>N/A</v>
      </c>
      <c r="R674" s="356" t="str">
        <f>IFERROR( VLOOKUP($D674, 'AM23.Param'!$C$61:$Q$114, COLUMNS('AM23.Param'!$C$60:$K$60), FALSE), "N/A")</f>
        <v>N/A</v>
      </c>
      <c r="S674" s="344" t="str">
        <f t="shared" si="259"/>
        <v>N/A</v>
      </c>
      <c r="T674" s="366">
        <f t="shared" si="248"/>
        <v>0</v>
      </c>
      <c r="U674" s="360" t="str">
        <f>IFERROR( VLOOKUP($D674, 'AM23.Param'!$C$61:$Q$114, COLUMNS('AM23.Param'!$C$60:$L$60), FALSE), "N/A")</f>
        <v>N/A</v>
      </c>
      <c r="V674" s="344" t="str">
        <f t="shared" si="260"/>
        <v>N/A</v>
      </c>
      <c r="W674" s="361" t="str">
        <f t="shared" si="249"/>
        <v>N/A</v>
      </c>
      <c r="X674" s="356" t="str">
        <f>IFERROR( VLOOKUP($D674, 'AM23.Param'!$C$61:$Q$114, COLUMNS('AM23.Param'!$C$60:$M$60), FALSE), "N/A")</f>
        <v>N/A</v>
      </c>
      <c r="Y674" s="344" t="str">
        <f t="shared" si="261"/>
        <v>N/A</v>
      </c>
      <c r="Z674" s="366">
        <f t="shared" si="250"/>
        <v>0</v>
      </c>
      <c r="AA674" s="360" t="str">
        <f>IFERROR( VLOOKUP($D674, 'AM23.Param'!$C$61:$Q$114, COLUMNS('AM23.Param'!$C$60:$N$60), FALSE), "N/A")</f>
        <v>N/A</v>
      </c>
      <c r="AB674" s="344" t="str">
        <f t="shared" si="262"/>
        <v>N/A</v>
      </c>
      <c r="AC674" s="366" t="str">
        <f t="shared" si="251"/>
        <v>N/A</v>
      </c>
      <c r="AD674" s="360" t="str">
        <f>IFERROR( VLOOKUP($D674, 'AM23.Param'!$C$61:$Q$114, COLUMNS('AM23.Param'!$C$60:$O$60), FALSE), "N/A")</f>
        <v>N/A</v>
      </c>
      <c r="AE674" s="344" t="str">
        <f t="shared" si="263"/>
        <v>N/A</v>
      </c>
      <c r="AF674" s="361" t="str">
        <f t="shared" si="252"/>
        <v>N/A</v>
      </c>
      <c r="AG674" s="356" t="str">
        <f>IFERROR( VLOOKUP($D674, 'AM23.Param'!$C$61:$Q$114, COLUMNS('AM23.Param'!$C$60:$P$60), FALSE), "N/A")</f>
        <v>N/A</v>
      </c>
      <c r="AH674" s="344" t="str">
        <f t="shared" si="264"/>
        <v>N/A</v>
      </c>
      <c r="AI674" s="361" t="str">
        <f t="shared" si="253"/>
        <v>N/A</v>
      </c>
    </row>
    <row r="675" spans="1:35" x14ac:dyDescent="0.2">
      <c r="A675" s="241">
        <f t="shared" si="254"/>
        <v>598</v>
      </c>
      <c r="B675" s="345">
        <f>'AM23.Entity Input'!D615</f>
        <v>0</v>
      </c>
      <c r="C675" s="343">
        <f>'AM23.Entity Input'!F615</f>
        <v>0</v>
      </c>
      <c r="D675" s="343">
        <f>'AM23.Entity Input'!G615</f>
        <v>0</v>
      </c>
      <c r="E675" s="343">
        <f>'AM23.Entity Input'!P615</f>
        <v>0</v>
      </c>
      <c r="F675" s="343">
        <f>'AM23.Entity Input'!AD615</f>
        <v>0</v>
      </c>
      <c r="G675" s="343">
        <f>'AM23.Entity Input'!AN615</f>
        <v>0</v>
      </c>
      <c r="H675" s="353" t="str">
        <f>IFERROR( VLOOKUP($D675, 'AM23.Param'!$C$61:$Q$114, COLUMNS('AM23.Param'!$C$60:$G$60), FALSE), "N/A")</f>
        <v>N/A</v>
      </c>
      <c r="I675" s="360" t="str">
        <f>IFERROR( VLOOKUP($D675, 'AM23.Param'!$C$61:$Q$114, COLUMNS('AM23.Param'!$C$60:$H$60), FALSE), "N/A")</f>
        <v>N/A</v>
      </c>
      <c r="J675" s="344" t="str">
        <f t="shared" si="255"/>
        <v>N/A</v>
      </c>
      <c r="K675" s="361" t="str">
        <f t="shared" si="256"/>
        <v>N/A</v>
      </c>
      <c r="L675" s="356" t="str">
        <f>IFERROR( VLOOKUP($D675, 'AM23.Param'!$C$61:$Q$114, COLUMNS('AM23.Param'!$C$60:$I$60), FALSE), "N/A")</f>
        <v>N/A</v>
      </c>
      <c r="M675" s="344" t="str">
        <f t="shared" si="257"/>
        <v>N/A</v>
      </c>
      <c r="N675" s="366" t="str">
        <f t="shared" si="246"/>
        <v>N/A</v>
      </c>
      <c r="O675" s="360" t="str">
        <f>IFERROR( VLOOKUP($D675, 'AM23.Param'!$C$61:$Q$114, COLUMNS('AM23.Param'!$C$60:$J$60), FALSE), "N/A")</f>
        <v>N/A</v>
      </c>
      <c r="P675" s="344" t="str">
        <f t="shared" si="258"/>
        <v>N/A</v>
      </c>
      <c r="Q675" s="361" t="str">
        <f t="shared" si="247"/>
        <v>N/A</v>
      </c>
      <c r="R675" s="356" t="str">
        <f>IFERROR( VLOOKUP($D675, 'AM23.Param'!$C$61:$Q$114, COLUMNS('AM23.Param'!$C$60:$K$60), FALSE), "N/A")</f>
        <v>N/A</v>
      </c>
      <c r="S675" s="344" t="str">
        <f t="shared" si="259"/>
        <v>N/A</v>
      </c>
      <c r="T675" s="366">
        <f t="shared" si="248"/>
        <v>0</v>
      </c>
      <c r="U675" s="360" t="str">
        <f>IFERROR( VLOOKUP($D675, 'AM23.Param'!$C$61:$Q$114, COLUMNS('AM23.Param'!$C$60:$L$60), FALSE), "N/A")</f>
        <v>N/A</v>
      </c>
      <c r="V675" s="344" t="str">
        <f t="shared" si="260"/>
        <v>N/A</v>
      </c>
      <c r="W675" s="361" t="str">
        <f t="shared" si="249"/>
        <v>N/A</v>
      </c>
      <c r="X675" s="356" t="str">
        <f>IFERROR( VLOOKUP($D675, 'AM23.Param'!$C$61:$Q$114, COLUMNS('AM23.Param'!$C$60:$M$60), FALSE), "N/A")</f>
        <v>N/A</v>
      </c>
      <c r="Y675" s="344" t="str">
        <f t="shared" si="261"/>
        <v>N/A</v>
      </c>
      <c r="Z675" s="366">
        <f t="shared" si="250"/>
        <v>0</v>
      </c>
      <c r="AA675" s="360" t="str">
        <f>IFERROR( VLOOKUP($D675, 'AM23.Param'!$C$61:$Q$114, COLUMNS('AM23.Param'!$C$60:$N$60), FALSE), "N/A")</f>
        <v>N/A</v>
      </c>
      <c r="AB675" s="344" t="str">
        <f t="shared" si="262"/>
        <v>N/A</v>
      </c>
      <c r="AC675" s="366" t="str">
        <f t="shared" si="251"/>
        <v>N/A</v>
      </c>
      <c r="AD675" s="360" t="str">
        <f>IFERROR( VLOOKUP($D675, 'AM23.Param'!$C$61:$Q$114, COLUMNS('AM23.Param'!$C$60:$O$60), FALSE), "N/A")</f>
        <v>N/A</v>
      </c>
      <c r="AE675" s="344" t="str">
        <f t="shared" si="263"/>
        <v>N/A</v>
      </c>
      <c r="AF675" s="361" t="str">
        <f t="shared" si="252"/>
        <v>N/A</v>
      </c>
      <c r="AG675" s="356" t="str">
        <f>IFERROR( VLOOKUP($D675, 'AM23.Param'!$C$61:$Q$114, COLUMNS('AM23.Param'!$C$60:$P$60), FALSE), "N/A")</f>
        <v>N/A</v>
      </c>
      <c r="AH675" s="344" t="str">
        <f t="shared" si="264"/>
        <v>N/A</v>
      </c>
      <c r="AI675" s="361" t="str">
        <f t="shared" si="253"/>
        <v>N/A</v>
      </c>
    </row>
    <row r="676" spans="1:35" x14ac:dyDescent="0.2">
      <c r="A676" s="241">
        <f t="shared" si="254"/>
        <v>599</v>
      </c>
      <c r="B676" s="345">
        <f>'AM23.Entity Input'!D616</f>
        <v>0</v>
      </c>
      <c r="C676" s="343">
        <f>'AM23.Entity Input'!F616</f>
        <v>0</v>
      </c>
      <c r="D676" s="343">
        <f>'AM23.Entity Input'!G616</f>
        <v>0</v>
      </c>
      <c r="E676" s="343">
        <f>'AM23.Entity Input'!P616</f>
        <v>0</v>
      </c>
      <c r="F676" s="343">
        <f>'AM23.Entity Input'!AD616</f>
        <v>0</v>
      </c>
      <c r="G676" s="343">
        <f>'AM23.Entity Input'!AN616</f>
        <v>0</v>
      </c>
      <c r="H676" s="353" t="str">
        <f>IFERROR( VLOOKUP($D676, 'AM23.Param'!$C$61:$Q$114, COLUMNS('AM23.Param'!$C$60:$G$60), FALSE), "N/A")</f>
        <v>N/A</v>
      </c>
      <c r="I676" s="360" t="str">
        <f>IFERROR( VLOOKUP($D676, 'AM23.Param'!$C$61:$Q$114, COLUMNS('AM23.Param'!$C$60:$H$60), FALSE), "N/A")</f>
        <v>N/A</v>
      </c>
      <c r="J676" s="344" t="str">
        <f t="shared" si="255"/>
        <v>N/A</v>
      </c>
      <c r="K676" s="361" t="str">
        <f t="shared" si="256"/>
        <v>N/A</v>
      </c>
      <c r="L676" s="356" t="str">
        <f>IFERROR( VLOOKUP($D676, 'AM23.Param'!$C$61:$Q$114, COLUMNS('AM23.Param'!$C$60:$I$60), FALSE), "N/A")</f>
        <v>N/A</v>
      </c>
      <c r="M676" s="344" t="str">
        <f t="shared" si="257"/>
        <v>N/A</v>
      </c>
      <c r="N676" s="366" t="str">
        <f t="shared" si="246"/>
        <v>N/A</v>
      </c>
      <c r="O676" s="360" t="str">
        <f>IFERROR( VLOOKUP($D676, 'AM23.Param'!$C$61:$Q$114, COLUMNS('AM23.Param'!$C$60:$J$60), FALSE), "N/A")</f>
        <v>N/A</v>
      </c>
      <c r="P676" s="344" t="str">
        <f t="shared" si="258"/>
        <v>N/A</v>
      </c>
      <c r="Q676" s="361" t="str">
        <f t="shared" si="247"/>
        <v>N/A</v>
      </c>
      <c r="R676" s="356" t="str">
        <f>IFERROR( VLOOKUP($D676, 'AM23.Param'!$C$61:$Q$114, COLUMNS('AM23.Param'!$C$60:$K$60), FALSE), "N/A")</f>
        <v>N/A</v>
      </c>
      <c r="S676" s="344" t="str">
        <f t="shared" si="259"/>
        <v>N/A</v>
      </c>
      <c r="T676" s="366">
        <f t="shared" si="248"/>
        <v>0</v>
      </c>
      <c r="U676" s="360" t="str">
        <f>IFERROR( VLOOKUP($D676, 'AM23.Param'!$C$61:$Q$114, COLUMNS('AM23.Param'!$C$60:$L$60), FALSE), "N/A")</f>
        <v>N/A</v>
      </c>
      <c r="V676" s="344" t="str">
        <f t="shared" si="260"/>
        <v>N/A</v>
      </c>
      <c r="W676" s="361" t="str">
        <f t="shared" si="249"/>
        <v>N/A</v>
      </c>
      <c r="X676" s="356" t="str">
        <f>IFERROR( VLOOKUP($D676, 'AM23.Param'!$C$61:$Q$114, COLUMNS('AM23.Param'!$C$60:$M$60), FALSE), "N/A")</f>
        <v>N/A</v>
      </c>
      <c r="Y676" s="344" t="str">
        <f t="shared" si="261"/>
        <v>N/A</v>
      </c>
      <c r="Z676" s="366">
        <f t="shared" si="250"/>
        <v>0</v>
      </c>
      <c r="AA676" s="360" t="str">
        <f>IFERROR( VLOOKUP($D676, 'AM23.Param'!$C$61:$Q$114, COLUMNS('AM23.Param'!$C$60:$N$60), FALSE), "N/A")</f>
        <v>N/A</v>
      </c>
      <c r="AB676" s="344" t="str">
        <f t="shared" si="262"/>
        <v>N/A</v>
      </c>
      <c r="AC676" s="366" t="str">
        <f t="shared" si="251"/>
        <v>N/A</v>
      </c>
      <c r="AD676" s="360" t="str">
        <f>IFERROR( VLOOKUP($D676, 'AM23.Param'!$C$61:$Q$114, COLUMNS('AM23.Param'!$C$60:$O$60), FALSE), "N/A")</f>
        <v>N/A</v>
      </c>
      <c r="AE676" s="344" t="str">
        <f t="shared" si="263"/>
        <v>N/A</v>
      </c>
      <c r="AF676" s="361" t="str">
        <f t="shared" si="252"/>
        <v>N/A</v>
      </c>
      <c r="AG676" s="356" t="str">
        <f>IFERROR( VLOOKUP($D676, 'AM23.Param'!$C$61:$Q$114, COLUMNS('AM23.Param'!$C$60:$P$60), FALSE), "N/A")</f>
        <v>N/A</v>
      </c>
      <c r="AH676" s="344" t="str">
        <f t="shared" si="264"/>
        <v>N/A</v>
      </c>
      <c r="AI676" s="361" t="str">
        <f t="shared" si="253"/>
        <v>N/A</v>
      </c>
    </row>
    <row r="677" spans="1:35" x14ac:dyDescent="0.2">
      <c r="A677" s="241">
        <f t="shared" si="254"/>
        <v>600</v>
      </c>
      <c r="B677" s="345">
        <f>'AM23.Entity Input'!D617</f>
        <v>0</v>
      </c>
      <c r="C677" s="343">
        <f>'AM23.Entity Input'!F617</f>
        <v>0</v>
      </c>
      <c r="D677" s="343">
        <f>'AM23.Entity Input'!G617</f>
        <v>0</v>
      </c>
      <c r="E677" s="343">
        <f>'AM23.Entity Input'!P617</f>
        <v>0</v>
      </c>
      <c r="F677" s="343">
        <f>'AM23.Entity Input'!AD617</f>
        <v>0</v>
      </c>
      <c r="G677" s="343">
        <f>'AM23.Entity Input'!AN617</f>
        <v>0</v>
      </c>
      <c r="H677" s="353" t="str">
        <f>IFERROR( VLOOKUP($D677, 'AM23.Param'!$C$61:$Q$114, COLUMNS('AM23.Param'!$C$60:$G$60), FALSE), "N/A")</f>
        <v>N/A</v>
      </c>
      <c r="I677" s="360" t="str">
        <f>IFERROR( VLOOKUP($D677, 'AM23.Param'!$C$61:$Q$114, COLUMNS('AM23.Param'!$C$60:$H$60), FALSE), "N/A")</f>
        <v>N/A</v>
      </c>
      <c r="J677" s="344" t="str">
        <f t="shared" si="255"/>
        <v>N/A</v>
      </c>
      <c r="K677" s="361" t="str">
        <f t="shared" si="256"/>
        <v>N/A</v>
      </c>
      <c r="L677" s="356" t="str">
        <f>IFERROR( VLOOKUP($D677, 'AM23.Param'!$C$61:$Q$114, COLUMNS('AM23.Param'!$C$60:$I$60), FALSE), "N/A")</f>
        <v>N/A</v>
      </c>
      <c r="M677" s="344" t="str">
        <f t="shared" si="257"/>
        <v>N/A</v>
      </c>
      <c r="N677" s="366" t="str">
        <f t="shared" si="246"/>
        <v>N/A</v>
      </c>
      <c r="O677" s="360" t="str">
        <f>IFERROR( VLOOKUP($D677, 'AM23.Param'!$C$61:$Q$114, COLUMNS('AM23.Param'!$C$60:$J$60), FALSE), "N/A")</f>
        <v>N/A</v>
      </c>
      <c r="P677" s="344" t="str">
        <f t="shared" si="258"/>
        <v>N/A</v>
      </c>
      <c r="Q677" s="361" t="str">
        <f t="shared" si="247"/>
        <v>N/A</v>
      </c>
      <c r="R677" s="356" t="str">
        <f>IFERROR( VLOOKUP($D677, 'AM23.Param'!$C$61:$Q$114, COLUMNS('AM23.Param'!$C$60:$K$60), FALSE), "N/A")</f>
        <v>N/A</v>
      </c>
      <c r="S677" s="344" t="str">
        <f t="shared" si="259"/>
        <v>N/A</v>
      </c>
      <c r="T677" s="366">
        <f t="shared" si="248"/>
        <v>0</v>
      </c>
      <c r="U677" s="360" t="str">
        <f>IFERROR( VLOOKUP($D677, 'AM23.Param'!$C$61:$Q$114, COLUMNS('AM23.Param'!$C$60:$L$60), FALSE), "N/A")</f>
        <v>N/A</v>
      </c>
      <c r="V677" s="344" t="str">
        <f t="shared" si="260"/>
        <v>N/A</v>
      </c>
      <c r="W677" s="361" t="str">
        <f t="shared" si="249"/>
        <v>N/A</v>
      </c>
      <c r="X677" s="356" t="str">
        <f>IFERROR( VLOOKUP($D677, 'AM23.Param'!$C$61:$Q$114, COLUMNS('AM23.Param'!$C$60:$M$60), FALSE), "N/A")</f>
        <v>N/A</v>
      </c>
      <c r="Y677" s="344" t="str">
        <f t="shared" si="261"/>
        <v>N/A</v>
      </c>
      <c r="Z677" s="366">
        <f t="shared" si="250"/>
        <v>0</v>
      </c>
      <c r="AA677" s="360" t="str">
        <f>IFERROR( VLOOKUP($D677, 'AM23.Param'!$C$61:$Q$114, COLUMNS('AM23.Param'!$C$60:$N$60), FALSE), "N/A")</f>
        <v>N/A</v>
      </c>
      <c r="AB677" s="344" t="str">
        <f t="shared" si="262"/>
        <v>N/A</v>
      </c>
      <c r="AC677" s="366" t="str">
        <f t="shared" si="251"/>
        <v>N/A</v>
      </c>
      <c r="AD677" s="360" t="str">
        <f>IFERROR( VLOOKUP($D677, 'AM23.Param'!$C$61:$Q$114, COLUMNS('AM23.Param'!$C$60:$O$60), FALSE), "N/A")</f>
        <v>N/A</v>
      </c>
      <c r="AE677" s="344" t="str">
        <f t="shared" si="263"/>
        <v>N/A</v>
      </c>
      <c r="AF677" s="361" t="str">
        <f t="shared" si="252"/>
        <v>N/A</v>
      </c>
      <c r="AG677" s="356" t="str">
        <f>IFERROR( VLOOKUP($D677, 'AM23.Param'!$C$61:$Q$114, COLUMNS('AM23.Param'!$C$60:$P$60), FALSE), "N/A")</f>
        <v>N/A</v>
      </c>
      <c r="AH677" s="344" t="str">
        <f t="shared" si="264"/>
        <v>N/A</v>
      </c>
      <c r="AI677" s="361" t="str">
        <f t="shared" si="253"/>
        <v>N/A</v>
      </c>
    </row>
    <row r="678" spans="1:35" x14ac:dyDescent="0.2">
      <c r="A678" s="241">
        <f t="shared" si="254"/>
        <v>601</v>
      </c>
      <c r="B678" s="345">
        <f>'AM23.Entity Input'!D618</f>
        <v>0</v>
      </c>
      <c r="C678" s="343">
        <f>'AM23.Entity Input'!F618</f>
        <v>0</v>
      </c>
      <c r="D678" s="343">
        <f>'AM23.Entity Input'!G618</f>
        <v>0</v>
      </c>
      <c r="E678" s="343">
        <f>'AM23.Entity Input'!P618</f>
        <v>0</v>
      </c>
      <c r="F678" s="343">
        <f>'AM23.Entity Input'!AD618</f>
        <v>0</v>
      </c>
      <c r="G678" s="343">
        <f>'AM23.Entity Input'!AN618</f>
        <v>0</v>
      </c>
      <c r="H678" s="353" t="str">
        <f>IFERROR( VLOOKUP($D678, 'AM23.Param'!$C$61:$Q$114, COLUMNS('AM23.Param'!$C$60:$G$60), FALSE), "N/A")</f>
        <v>N/A</v>
      </c>
      <c r="I678" s="360" t="str">
        <f>IFERROR( VLOOKUP($D678, 'AM23.Param'!$C$61:$Q$114, COLUMNS('AM23.Param'!$C$60:$H$60), FALSE), "N/A")</f>
        <v>N/A</v>
      </c>
      <c r="J678" s="344" t="str">
        <f t="shared" si="255"/>
        <v>N/A</v>
      </c>
      <c r="K678" s="361" t="str">
        <f t="shared" si="256"/>
        <v>N/A</v>
      </c>
      <c r="L678" s="356" t="str">
        <f>IFERROR( VLOOKUP($D678, 'AM23.Param'!$C$61:$Q$114, COLUMNS('AM23.Param'!$C$60:$I$60), FALSE), "N/A")</f>
        <v>N/A</v>
      </c>
      <c r="M678" s="344" t="str">
        <f t="shared" si="257"/>
        <v>N/A</v>
      </c>
      <c r="N678" s="366" t="str">
        <f t="shared" si="246"/>
        <v>N/A</v>
      </c>
      <c r="O678" s="360" t="str">
        <f>IFERROR( VLOOKUP($D678, 'AM23.Param'!$C$61:$Q$114, COLUMNS('AM23.Param'!$C$60:$J$60), FALSE), "N/A")</f>
        <v>N/A</v>
      </c>
      <c r="P678" s="344" t="str">
        <f t="shared" si="258"/>
        <v>N/A</v>
      </c>
      <c r="Q678" s="361" t="str">
        <f t="shared" si="247"/>
        <v>N/A</v>
      </c>
      <c r="R678" s="356" t="str">
        <f>IFERROR( VLOOKUP($D678, 'AM23.Param'!$C$61:$Q$114, COLUMNS('AM23.Param'!$C$60:$K$60), FALSE), "N/A")</f>
        <v>N/A</v>
      </c>
      <c r="S678" s="344" t="str">
        <f t="shared" si="259"/>
        <v>N/A</v>
      </c>
      <c r="T678" s="366">
        <f t="shared" si="248"/>
        <v>0</v>
      </c>
      <c r="U678" s="360" t="str">
        <f>IFERROR( VLOOKUP($D678, 'AM23.Param'!$C$61:$Q$114, COLUMNS('AM23.Param'!$C$60:$L$60), FALSE), "N/A")</f>
        <v>N/A</v>
      </c>
      <c r="V678" s="344" t="str">
        <f t="shared" si="260"/>
        <v>N/A</v>
      </c>
      <c r="W678" s="361" t="str">
        <f t="shared" si="249"/>
        <v>N/A</v>
      </c>
      <c r="X678" s="356" t="str">
        <f>IFERROR( VLOOKUP($D678, 'AM23.Param'!$C$61:$Q$114, COLUMNS('AM23.Param'!$C$60:$M$60), FALSE), "N/A")</f>
        <v>N/A</v>
      </c>
      <c r="Y678" s="344" t="str">
        <f t="shared" si="261"/>
        <v>N/A</v>
      </c>
      <c r="Z678" s="366">
        <f t="shared" si="250"/>
        <v>0</v>
      </c>
      <c r="AA678" s="360" t="str">
        <f>IFERROR( VLOOKUP($D678, 'AM23.Param'!$C$61:$Q$114, COLUMNS('AM23.Param'!$C$60:$N$60), FALSE), "N/A")</f>
        <v>N/A</v>
      </c>
      <c r="AB678" s="344" t="str">
        <f t="shared" si="262"/>
        <v>N/A</v>
      </c>
      <c r="AC678" s="366" t="str">
        <f t="shared" si="251"/>
        <v>N/A</v>
      </c>
      <c r="AD678" s="360" t="str">
        <f>IFERROR( VLOOKUP($D678, 'AM23.Param'!$C$61:$Q$114, COLUMNS('AM23.Param'!$C$60:$O$60), FALSE), "N/A")</f>
        <v>N/A</v>
      </c>
      <c r="AE678" s="344" t="str">
        <f t="shared" si="263"/>
        <v>N/A</v>
      </c>
      <c r="AF678" s="361" t="str">
        <f t="shared" si="252"/>
        <v>N/A</v>
      </c>
      <c r="AG678" s="356" t="str">
        <f>IFERROR( VLOOKUP($D678, 'AM23.Param'!$C$61:$Q$114, COLUMNS('AM23.Param'!$C$60:$P$60), FALSE), "N/A")</f>
        <v>N/A</v>
      </c>
      <c r="AH678" s="344" t="str">
        <f t="shared" si="264"/>
        <v>N/A</v>
      </c>
      <c r="AI678" s="361" t="str">
        <f t="shared" si="253"/>
        <v>N/A</v>
      </c>
    </row>
    <row r="679" spans="1:35" x14ac:dyDescent="0.2">
      <c r="A679" s="241">
        <f t="shared" si="254"/>
        <v>602</v>
      </c>
      <c r="B679" s="345">
        <f>'AM23.Entity Input'!D619</f>
        <v>0</v>
      </c>
      <c r="C679" s="343">
        <f>'AM23.Entity Input'!F619</f>
        <v>0</v>
      </c>
      <c r="D679" s="343">
        <f>'AM23.Entity Input'!G619</f>
        <v>0</v>
      </c>
      <c r="E679" s="343">
        <f>'AM23.Entity Input'!P619</f>
        <v>0</v>
      </c>
      <c r="F679" s="343">
        <f>'AM23.Entity Input'!AD619</f>
        <v>0</v>
      </c>
      <c r="G679" s="343">
        <f>'AM23.Entity Input'!AN619</f>
        <v>0</v>
      </c>
      <c r="H679" s="353" t="str">
        <f>IFERROR( VLOOKUP($D679, 'AM23.Param'!$C$61:$Q$114, COLUMNS('AM23.Param'!$C$60:$G$60), FALSE), "N/A")</f>
        <v>N/A</v>
      </c>
      <c r="I679" s="360" t="str">
        <f>IFERROR( VLOOKUP($D679, 'AM23.Param'!$C$61:$Q$114, COLUMNS('AM23.Param'!$C$60:$H$60), FALSE), "N/A")</f>
        <v>N/A</v>
      </c>
      <c r="J679" s="344" t="str">
        <f t="shared" si="255"/>
        <v>N/A</v>
      </c>
      <c r="K679" s="361" t="str">
        <f t="shared" si="256"/>
        <v>N/A</v>
      </c>
      <c r="L679" s="356" t="str">
        <f>IFERROR( VLOOKUP($D679, 'AM23.Param'!$C$61:$Q$114, COLUMNS('AM23.Param'!$C$60:$I$60), FALSE), "N/A")</f>
        <v>N/A</v>
      </c>
      <c r="M679" s="344" t="str">
        <f t="shared" si="257"/>
        <v>N/A</v>
      </c>
      <c r="N679" s="366" t="str">
        <f t="shared" si="246"/>
        <v>N/A</v>
      </c>
      <c r="O679" s="360" t="str">
        <f>IFERROR( VLOOKUP($D679, 'AM23.Param'!$C$61:$Q$114, COLUMNS('AM23.Param'!$C$60:$J$60), FALSE), "N/A")</f>
        <v>N/A</v>
      </c>
      <c r="P679" s="344" t="str">
        <f t="shared" si="258"/>
        <v>N/A</v>
      </c>
      <c r="Q679" s="361" t="str">
        <f t="shared" si="247"/>
        <v>N/A</v>
      </c>
      <c r="R679" s="356" t="str">
        <f>IFERROR( VLOOKUP($D679, 'AM23.Param'!$C$61:$Q$114, COLUMNS('AM23.Param'!$C$60:$K$60), FALSE), "N/A")</f>
        <v>N/A</v>
      </c>
      <c r="S679" s="344" t="str">
        <f t="shared" si="259"/>
        <v>N/A</v>
      </c>
      <c r="T679" s="366">
        <f t="shared" si="248"/>
        <v>0</v>
      </c>
      <c r="U679" s="360" t="str">
        <f>IFERROR( VLOOKUP($D679, 'AM23.Param'!$C$61:$Q$114, COLUMNS('AM23.Param'!$C$60:$L$60), FALSE), "N/A")</f>
        <v>N/A</v>
      </c>
      <c r="V679" s="344" t="str">
        <f t="shared" si="260"/>
        <v>N/A</v>
      </c>
      <c r="W679" s="361" t="str">
        <f t="shared" si="249"/>
        <v>N/A</v>
      </c>
      <c r="X679" s="356" t="str">
        <f>IFERROR( VLOOKUP($D679, 'AM23.Param'!$C$61:$Q$114, COLUMNS('AM23.Param'!$C$60:$M$60), FALSE), "N/A")</f>
        <v>N/A</v>
      </c>
      <c r="Y679" s="344" t="str">
        <f t="shared" si="261"/>
        <v>N/A</v>
      </c>
      <c r="Z679" s="366">
        <f t="shared" si="250"/>
        <v>0</v>
      </c>
      <c r="AA679" s="360" t="str">
        <f>IFERROR( VLOOKUP($D679, 'AM23.Param'!$C$61:$Q$114, COLUMNS('AM23.Param'!$C$60:$N$60), FALSE), "N/A")</f>
        <v>N/A</v>
      </c>
      <c r="AB679" s="344" t="str">
        <f t="shared" si="262"/>
        <v>N/A</v>
      </c>
      <c r="AC679" s="366" t="str">
        <f t="shared" si="251"/>
        <v>N/A</v>
      </c>
      <c r="AD679" s="360" t="str">
        <f>IFERROR( VLOOKUP($D679, 'AM23.Param'!$C$61:$Q$114, COLUMNS('AM23.Param'!$C$60:$O$60), FALSE), "N/A")</f>
        <v>N/A</v>
      </c>
      <c r="AE679" s="344" t="str">
        <f t="shared" si="263"/>
        <v>N/A</v>
      </c>
      <c r="AF679" s="361" t="str">
        <f t="shared" si="252"/>
        <v>N/A</v>
      </c>
      <c r="AG679" s="356" t="str">
        <f>IFERROR( VLOOKUP($D679, 'AM23.Param'!$C$61:$Q$114, COLUMNS('AM23.Param'!$C$60:$P$60), FALSE), "N/A")</f>
        <v>N/A</v>
      </c>
      <c r="AH679" s="344" t="str">
        <f t="shared" si="264"/>
        <v>N/A</v>
      </c>
      <c r="AI679" s="361" t="str">
        <f t="shared" si="253"/>
        <v>N/A</v>
      </c>
    </row>
    <row r="680" spans="1:35" x14ac:dyDescent="0.2">
      <c r="A680" s="241">
        <f t="shared" si="254"/>
        <v>603</v>
      </c>
      <c r="B680" s="345">
        <f>'AM23.Entity Input'!D620</f>
        <v>0</v>
      </c>
      <c r="C680" s="343">
        <f>'AM23.Entity Input'!F620</f>
        <v>0</v>
      </c>
      <c r="D680" s="343">
        <f>'AM23.Entity Input'!G620</f>
        <v>0</v>
      </c>
      <c r="E680" s="343">
        <f>'AM23.Entity Input'!P620</f>
        <v>0</v>
      </c>
      <c r="F680" s="343">
        <f>'AM23.Entity Input'!AD620</f>
        <v>0</v>
      </c>
      <c r="G680" s="343">
        <f>'AM23.Entity Input'!AN620</f>
        <v>0</v>
      </c>
      <c r="H680" s="353" t="str">
        <f>IFERROR( VLOOKUP($D680, 'AM23.Param'!$C$61:$Q$114, COLUMNS('AM23.Param'!$C$60:$G$60), FALSE), "N/A")</f>
        <v>N/A</v>
      </c>
      <c r="I680" s="360" t="str">
        <f>IFERROR( VLOOKUP($D680, 'AM23.Param'!$C$61:$Q$114, COLUMNS('AM23.Param'!$C$60:$H$60), FALSE), "N/A")</f>
        <v>N/A</v>
      </c>
      <c r="J680" s="344" t="str">
        <f t="shared" si="255"/>
        <v>N/A</v>
      </c>
      <c r="K680" s="361" t="str">
        <f t="shared" si="256"/>
        <v>N/A</v>
      </c>
      <c r="L680" s="356" t="str">
        <f>IFERROR( VLOOKUP($D680, 'AM23.Param'!$C$61:$Q$114, COLUMNS('AM23.Param'!$C$60:$I$60), FALSE), "N/A")</f>
        <v>N/A</v>
      </c>
      <c r="M680" s="344" t="str">
        <f t="shared" si="257"/>
        <v>N/A</v>
      </c>
      <c r="N680" s="366" t="str">
        <f t="shared" si="246"/>
        <v>N/A</v>
      </c>
      <c r="O680" s="360" t="str">
        <f>IFERROR( VLOOKUP($D680, 'AM23.Param'!$C$61:$Q$114, COLUMNS('AM23.Param'!$C$60:$J$60), FALSE), "N/A")</f>
        <v>N/A</v>
      </c>
      <c r="P680" s="344" t="str">
        <f t="shared" si="258"/>
        <v>N/A</v>
      </c>
      <c r="Q680" s="361" t="str">
        <f t="shared" si="247"/>
        <v>N/A</v>
      </c>
      <c r="R680" s="356" t="str">
        <f>IFERROR( VLOOKUP($D680, 'AM23.Param'!$C$61:$Q$114, COLUMNS('AM23.Param'!$C$60:$K$60), FALSE), "N/A")</f>
        <v>N/A</v>
      </c>
      <c r="S680" s="344" t="str">
        <f t="shared" si="259"/>
        <v>N/A</v>
      </c>
      <c r="T680" s="366">
        <f t="shared" si="248"/>
        <v>0</v>
      </c>
      <c r="U680" s="360" t="str">
        <f>IFERROR( VLOOKUP($D680, 'AM23.Param'!$C$61:$Q$114, COLUMNS('AM23.Param'!$C$60:$L$60), FALSE), "N/A")</f>
        <v>N/A</v>
      </c>
      <c r="V680" s="344" t="str">
        <f t="shared" si="260"/>
        <v>N/A</v>
      </c>
      <c r="W680" s="361" t="str">
        <f t="shared" si="249"/>
        <v>N/A</v>
      </c>
      <c r="X680" s="356" t="str">
        <f>IFERROR( VLOOKUP($D680, 'AM23.Param'!$C$61:$Q$114, COLUMNS('AM23.Param'!$C$60:$M$60), FALSE), "N/A")</f>
        <v>N/A</v>
      </c>
      <c r="Y680" s="344" t="str">
        <f t="shared" si="261"/>
        <v>N/A</v>
      </c>
      <c r="Z680" s="366">
        <f t="shared" si="250"/>
        <v>0</v>
      </c>
      <c r="AA680" s="360" t="str">
        <f>IFERROR( VLOOKUP($D680, 'AM23.Param'!$C$61:$Q$114, COLUMNS('AM23.Param'!$C$60:$N$60), FALSE), "N/A")</f>
        <v>N/A</v>
      </c>
      <c r="AB680" s="344" t="str">
        <f t="shared" si="262"/>
        <v>N/A</v>
      </c>
      <c r="AC680" s="366" t="str">
        <f t="shared" si="251"/>
        <v>N/A</v>
      </c>
      <c r="AD680" s="360" t="str">
        <f>IFERROR( VLOOKUP($D680, 'AM23.Param'!$C$61:$Q$114, COLUMNS('AM23.Param'!$C$60:$O$60), FALSE), "N/A")</f>
        <v>N/A</v>
      </c>
      <c r="AE680" s="344" t="str">
        <f t="shared" si="263"/>
        <v>N/A</v>
      </c>
      <c r="AF680" s="361" t="str">
        <f t="shared" si="252"/>
        <v>N/A</v>
      </c>
      <c r="AG680" s="356" t="str">
        <f>IFERROR( VLOOKUP($D680, 'AM23.Param'!$C$61:$Q$114, COLUMNS('AM23.Param'!$C$60:$P$60), FALSE), "N/A")</f>
        <v>N/A</v>
      </c>
      <c r="AH680" s="344" t="str">
        <f t="shared" si="264"/>
        <v>N/A</v>
      </c>
      <c r="AI680" s="361" t="str">
        <f t="shared" si="253"/>
        <v>N/A</v>
      </c>
    </row>
    <row r="681" spans="1:35" x14ac:dyDescent="0.2">
      <c r="A681" s="241">
        <f t="shared" si="254"/>
        <v>604</v>
      </c>
      <c r="B681" s="345">
        <f>'AM23.Entity Input'!D621</f>
        <v>0</v>
      </c>
      <c r="C681" s="343">
        <f>'AM23.Entity Input'!F621</f>
        <v>0</v>
      </c>
      <c r="D681" s="343">
        <f>'AM23.Entity Input'!G621</f>
        <v>0</v>
      </c>
      <c r="E681" s="343">
        <f>'AM23.Entity Input'!P621</f>
        <v>0</v>
      </c>
      <c r="F681" s="343">
        <f>'AM23.Entity Input'!AD621</f>
        <v>0</v>
      </c>
      <c r="G681" s="343">
        <f>'AM23.Entity Input'!AN621</f>
        <v>0</v>
      </c>
      <c r="H681" s="353" t="str">
        <f>IFERROR( VLOOKUP($D681, 'AM23.Param'!$C$61:$Q$114, COLUMNS('AM23.Param'!$C$60:$G$60), FALSE), "N/A")</f>
        <v>N/A</v>
      </c>
      <c r="I681" s="360" t="str">
        <f>IFERROR( VLOOKUP($D681, 'AM23.Param'!$C$61:$Q$114, COLUMNS('AM23.Param'!$C$60:$H$60), FALSE), "N/A")</f>
        <v>N/A</v>
      </c>
      <c r="J681" s="344" t="str">
        <f t="shared" si="255"/>
        <v>N/A</v>
      </c>
      <c r="K681" s="361" t="str">
        <f t="shared" si="256"/>
        <v>N/A</v>
      </c>
      <c r="L681" s="356" t="str">
        <f>IFERROR( VLOOKUP($D681, 'AM23.Param'!$C$61:$Q$114, COLUMNS('AM23.Param'!$C$60:$I$60), FALSE), "N/A")</f>
        <v>N/A</v>
      </c>
      <c r="M681" s="344" t="str">
        <f t="shared" si="257"/>
        <v>N/A</v>
      </c>
      <c r="N681" s="366" t="str">
        <f t="shared" si="246"/>
        <v>N/A</v>
      </c>
      <c r="O681" s="360" t="str">
        <f>IFERROR( VLOOKUP($D681, 'AM23.Param'!$C$61:$Q$114, COLUMNS('AM23.Param'!$C$60:$J$60), FALSE), "N/A")</f>
        <v>N/A</v>
      </c>
      <c r="P681" s="344" t="str">
        <f t="shared" si="258"/>
        <v>N/A</v>
      </c>
      <c r="Q681" s="361" t="str">
        <f t="shared" si="247"/>
        <v>N/A</v>
      </c>
      <c r="R681" s="356" t="str">
        <f>IFERROR( VLOOKUP($D681, 'AM23.Param'!$C$61:$Q$114, COLUMNS('AM23.Param'!$C$60:$K$60), FALSE), "N/A")</f>
        <v>N/A</v>
      </c>
      <c r="S681" s="344" t="str">
        <f t="shared" si="259"/>
        <v>N/A</v>
      </c>
      <c r="T681" s="366">
        <f t="shared" si="248"/>
        <v>0</v>
      </c>
      <c r="U681" s="360" t="str">
        <f>IFERROR( VLOOKUP($D681, 'AM23.Param'!$C$61:$Q$114, COLUMNS('AM23.Param'!$C$60:$L$60), FALSE), "N/A")</f>
        <v>N/A</v>
      </c>
      <c r="V681" s="344" t="str">
        <f t="shared" si="260"/>
        <v>N/A</v>
      </c>
      <c r="W681" s="361" t="str">
        <f t="shared" si="249"/>
        <v>N/A</v>
      </c>
      <c r="X681" s="356" t="str">
        <f>IFERROR( VLOOKUP($D681, 'AM23.Param'!$C$61:$Q$114, COLUMNS('AM23.Param'!$C$60:$M$60), FALSE), "N/A")</f>
        <v>N/A</v>
      </c>
      <c r="Y681" s="344" t="str">
        <f t="shared" si="261"/>
        <v>N/A</v>
      </c>
      <c r="Z681" s="366">
        <f t="shared" si="250"/>
        <v>0</v>
      </c>
      <c r="AA681" s="360" t="str">
        <f>IFERROR( VLOOKUP($D681, 'AM23.Param'!$C$61:$Q$114, COLUMNS('AM23.Param'!$C$60:$N$60), FALSE), "N/A")</f>
        <v>N/A</v>
      </c>
      <c r="AB681" s="344" t="str">
        <f t="shared" si="262"/>
        <v>N/A</v>
      </c>
      <c r="AC681" s="366" t="str">
        <f t="shared" si="251"/>
        <v>N/A</v>
      </c>
      <c r="AD681" s="360" t="str">
        <f>IFERROR( VLOOKUP($D681, 'AM23.Param'!$C$61:$Q$114, COLUMNS('AM23.Param'!$C$60:$O$60), FALSE), "N/A")</f>
        <v>N/A</v>
      </c>
      <c r="AE681" s="344" t="str">
        <f t="shared" si="263"/>
        <v>N/A</v>
      </c>
      <c r="AF681" s="361" t="str">
        <f t="shared" si="252"/>
        <v>N/A</v>
      </c>
      <c r="AG681" s="356" t="str">
        <f>IFERROR( VLOOKUP($D681, 'AM23.Param'!$C$61:$Q$114, COLUMNS('AM23.Param'!$C$60:$P$60), FALSE), "N/A")</f>
        <v>N/A</v>
      </c>
      <c r="AH681" s="344" t="str">
        <f t="shared" si="264"/>
        <v>N/A</v>
      </c>
      <c r="AI681" s="361" t="str">
        <f t="shared" si="253"/>
        <v>N/A</v>
      </c>
    </row>
    <row r="682" spans="1:35" x14ac:dyDescent="0.2">
      <c r="A682" s="241">
        <f t="shared" si="254"/>
        <v>605</v>
      </c>
      <c r="B682" s="345">
        <f>'AM23.Entity Input'!D622</f>
        <v>0</v>
      </c>
      <c r="C682" s="343">
        <f>'AM23.Entity Input'!F622</f>
        <v>0</v>
      </c>
      <c r="D682" s="343">
        <f>'AM23.Entity Input'!G622</f>
        <v>0</v>
      </c>
      <c r="E682" s="343">
        <f>'AM23.Entity Input'!P622</f>
        <v>0</v>
      </c>
      <c r="F682" s="343">
        <f>'AM23.Entity Input'!AD622</f>
        <v>0</v>
      </c>
      <c r="G682" s="343">
        <f>'AM23.Entity Input'!AN622</f>
        <v>0</v>
      </c>
      <c r="H682" s="353" t="str">
        <f>IFERROR( VLOOKUP($D682, 'AM23.Param'!$C$61:$Q$114, COLUMNS('AM23.Param'!$C$60:$G$60), FALSE), "N/A")</f>
        <v>N/A</v>
      </c>
      <c r="I682" s="360" t="str">
        <f>IFERROR( VLOOKUP($D682, 'AM23.Param'!$C$61:$Q$114, COLUMNS('AM23.Param'!$C$60:$H$60), FALSE), "N/A")</f>
        <v>N/A</v>
      </c>
      <c r="J682" s="344" t="str">
        <f t="shared" si="255"/>
        <v>N/A</v>
      </c>
      <c r="K682" s="361" t="str">
        <f t="shared" si="256"/>
        <v>N/A</v>
      </c>
      <c r="L682" s="356" t="str">
        <f>IFERROR( VLOOKUP($D682, 'AM23.Param'!$C$61:$Q$114, COLUMNS('AM23.Param'!$C$60:$I$60), FALSE), "N/A")</f>
        <v>N/A</v>
      </c>
      <c r="M682" s="344" t="str">
        <f t="shared" si="257"/>
        <v>N/A</v>
      </c>
      <c r="N682" s="366" t="str">
        <f t="shared" si="246"/>
        <v>N/A</v>
      </c>
      <c r="O682" s="360" t="str">
        <f>IFERROR( VLOOKUP($D682, 'AM23.Param'!$C$61:$Q$114, COLUMNS('AM23.Param'!$C$60:$J$60), FALSE), "N/A")</f>
        <v>N/A</v>
      </c>
      <c r="P682" s="344" t="str">
        <f t="shared" si="258"/>
        <v>N/A</v>
      </c>
      <c r="Q682" s="361" t="str">
        <f t="shared" si="247"/>
        <v>N/A</v>
      </c>
      <c r="R682" s="356" t="str">
        <f>IFERROR( VLOOKUP($D682, 'AM23.Param'!$C$61:$Q$114, COLUMNS('AM23.Param'!$C$60:$K$60), FALSE), "N/A")</f>
        <v>N/A</v>
      </c>
      <c r="S682" s="344" t="str">
        <f t="shared" si="259"/>
        <v>N/A</v>
      </c>
      <c r="T682" s="366">
        <f t="shared" si="248"/>
        <v>0</v>
      </c>
      <c r="U682" s="360" t="str">
        <f>IFERROR( VLOOKUP($D682, 'AM23.Param'!$C$61:$Q$114, COLUMNS('AM23.Param'!$C$60:$L$60), FALSE), "N/A")</f>
        <v>N/A</v>
      </c>
      <c r="V682" s="344" t="str">
        <f t="shared" si="260"/>
        <v>N/A</v>
      </c>
      <c r="W682" s="361" t="str">
        <f t="shared" si="249"/>
        <v>N/A</v>
      </c>
      <c r="X682" s="356" t="str">
        <f>IFERROR( VLOOKUP($D682, 'AM23.Param'!$C$61:$Q$114, COLUMNS('AM23.Param'!$C$60:$M$60), FALSE), "N/A")</f>
        <v>N/A</v>
      </c>
      <c r="Y682" s="344" t="str">
        <f t="shared" si="261"/>
        <v>N/A</v>
      </c>
      <c r="Z682" s="366">
        <f t="shared" si="250"/>
        <v>0</v>
      </c>
      <c r="AA682" s="360" t="str">
        <f>IFERROR( VLOOKUP($D682, 'AM23.Param'!$C$61:$Q$114, COLUMNS('AM23.Param'!$C$60:$N$60), FALSE), "N/A")</f>
        <v>N/A</v>
      </c>
      <c r="AB682" s="344" t="str">
        <f t="shared" si="262"/>
        <v>N/A</v>
      </c>
      <c r="AC682" s="366" t="str">
        <f t="shared" si="251"/>
        <v>N/A</v>
      </c>
      <c r="AD682" s="360" t="str">
        <f>IFERROR( VLOOKUP($D682, 'AM23.Param'!$C$61:$Q$114, COLUMNS('AM23.Param'!$C$60:$O$60), FALSE), "N/A")</f>
        <v>N/A</v>
      </c>
      <c r="AE682" s="344" t="str">
        <f t="shared" si="263"/>
        <v>N/A</v>
      </c>
      <c r="AF682" s="361" t="str">
        <f t="shared" si="252"/>
        <v>N/A</v>
      </c>
      <c r="AG682" s="356" t="str">
        <f>IFERROR( VLOOKUP($D682, 'AM23.Param'!$C$61:$Q$114, COLUMNS('AM23.Param'!$C$60:$P$60), FALSE), "N/A")</f>
        <v>N/A</v>
      </c>
      <c r="AH682" s="344" t="str">
        <f t="shared" si="264"/>
        <v>N/A</v>
      </c>
      <c r="AI682" s="361" t="str">
        <f t="shared" si="253"/>
        <v>N/A</v>
      </c>
    </row>
    <row r="683" spans="1:35" x14ac:dyDescent="0.2">
      <c r="A683" s="241">
        <f t="shared" si="254"/>
        <v>606</v>
      </c>
      <c r="B683" s="345">
        <f>'AM23.Entity Input'!D623</f>
        <v>0</v>
      </c>
      <c r="C683" s="343">
        <f>'AM23.Entity Input'!F623</f>
        <v>0</v>
      </c>
      <c r="D683" s="343">
        <f>'AM23.Entity Input'!G623</f>
        <v>0</v>
      </c>
      <c r="E683" s="343">
        <f>'AM23.Entity Input'!P623</f>
        <v>0</v>
      </c>
      <c r="F683" s="343">
        <f>'AM23.Entity Input'!AD623</f>
        <v>0</v>
      </c>
      <c r="G683" s="343">
        <f>'AM23.Entity Input'!AN623</f>
        <v>0</v>
      </c>
      <c r="H683" s="353" t="str">
        <f>IFERROR( VLOOKUP($D683, 'AM23.Param'!$C$61:$Q$114, COLUMNS('AM23.Param'!$C$60:$G$60), FALSE), "N/A")</f>
        <v>N/A</v>
      </c>
      <c r="I683" s="360" t="str">
        <f>IFERROR( VLOOKUP($D683, 'AM23.Param'!$C$61:$Q$114, COLUMNS('AM23.Param'!$C$60:$H$60), FALSE), "N/A")</f>
        <v>N/A</v>
      </c>
      <c r="J683" s="344" t="str">
        <f t="shared" si="255"/>
        <v>N/A</v>
      </c>
      <c r="K683" s="361" t="str">
        <f t="shared" si="256"/>
        <v>N/A</v>
      </c>
      <c r="L683" s="356" t="str">
        <f>IFERROR( VLOOKUP($D683, 'AM23.Param'!$C$61:$Q$114, COLUMNS('AM23.Param'!$C$60:$I$60), FALSE), "N/A")</f>
        <v>N/A</v>
      </c>
      <c r="M683" s="344" t="str">
        <f t="shared" si="257"/>
        <v>N/A</v>
      </c>
      <c r="N683" s="366" t="str">
        <f t="shared" si="246"/>
        <v>N/A</v>
      </c>
      <c r="O683" s="360" t="str">
        <f>IFERROR( VLOOKUP($D683, 'AM23.Param'!$C$61:$Q$114, COLUMNS('AM23.Param'!$C$60:$J$60), FALSE), "N/A")</f>
        <v>N/A</v>
      </c>
      <c r="P683" s="344" t="str">
        <f t="shared" si="258"/>
        <v>N/A</v>
      </c>
      <c r="Q683" s="361" t="str">
        <f t="shared" si="247"/>
        <v>N/A</v>
      </c>
      <c r="R683" s="356" t="str">
        <f>IFERROR( VLOOKUP($D683, 'AM23.Param'!$C$61:$Q$114, COLUMNS('AM23.Param'!$C$60:$K$60), FALSE), "N/A")</f>
        <v>N/A</v>
      </c>
      <c r="S683" s="344" t="str">
        <f t="shared" si="259"/>
        <v>N/A</v>
      </c>
      <c r="T683" s="366">
        <f t="shared" si="248"/>
        <v>0</v>
      </c>
      <c r="U683" s="360" t="str">
        <f>IFERROR( VLOOKUP($D683, 'AM23.Param'!$C$61:$Q$114, COLUMNS('AM23.Param'!$C$60:$L$60), FALSE), "N/A")</f>
        <v>N/A</v>
      </c>
      <c r="V683" s="344" t="str">
        <f t="shared" si="260"/>
        <v>N/A</v>
      </c>
      <c r="W683" s="361" t="str">
        <f t="shared" si="249"/>
        <v>N/A</v>
      </c>
      <c r="X683" s="356" t="str">
        <f>IFERROR( VLOOKUP($D683, 'AM23.Param'!$C$61:$Q$114, COLUMNS('AM23.Param'!$C$60:$M$60), FALSE), "N/A")</f>
        <v>N/A</v>
      </c>
      <c r="Y683" s="344" t="str">
        <f t="shared" si="261"/>
        <v>N/A</v>
      </c>
      <c r="Z683" s="366">
        <f t="shared" si="250"/>
        <v>0</v>
      </c>
      <c r="AA683" s="360" t="str">
        <f>IFERROR( VLOOKUP($D683, 'AM23.Param'!$C$61:$Q$114, COLUMNS('AM23.Param'!$C$60:$N$60), FALSE), "N/A")</f>
        <v>N/A</v>
      </c>
      <c r="AB683" s="344" t="str">
        <f t="shared" si="262"/>
        <v>N/A</v>
      </c>
      <c r="AC683" s="366" t="str">
        <f t="shared" si="251"/>
        <v>N/A</v>
      </c>
      <c r="AD683" s="360" t="str">
        <f>IFERROR( VLOOKUP($D683, 'AM23.Param'!$C$61:$Q$114, COLUMNS('AM23.Param'!$C$60:$O$60), FALSE), "N/A")</f>
        <v>N/A</v>
      </c>
      <c r="AE683" s="344" t="str">
        <f t="shared" si="263"/>
        <v>N/A</v>
      </c>
      <c r="AF683" s="361" t="str">
        <f t="shared" si="252"/>
        <v>N/A</v>
      </c>
      <c r="AG683" s="356" t="str">
        <f>IFERROR( VLOOKUP($D683, 'AM23.Param'!$C$61:$Q$114, COLUMNS('AM23.Param'!$C$60:$P$60), FALSE), "N/A")</f>
        <v>N/A</v>
      </c>
      <c r="AH683" s="344" t="str">
        <f t="shared" si="264"/>
        <v>N/A</v>
      </c>
      <c r="AI683" s="361" t="str">
        <f t="shared" si="253"/>
        <v>N/A</v>
      </c>
    </row>
    <row r="684" spans="1:35" x14ac:dyDescent="0.2">
      <c r="A684" s="241">
        <f t="shared" si="254"/>
        <v>607</v>
      </c>
      <c r="B684" s="345">
        <f>'AM23.Entity Input'!D624</f>
        <v>0</v>
      </c>
      <c r="C684" s="343">
        <f>'AM23.Entity Input'!F624</f>
        <v>0</v>
      </c>
      <c r="D684" s="343">
        <f>'AM23.Entity Input'!G624</f>
        <v>0</v>
      </c>
      <c r="E684" s="343">
        <f>'AM23.Entity Input'!P624</f>
        <v>0</v>
      </c>
      <c r="F684" s="343">
        <f>'AM23.Entity Input'!AD624</f>
        <v>0</v>
      </c>
      <c r="G684" s="343">
        <f>'AM23.Entity Input'!AN624</f>
        <v>0</v>
      </c>
      <c r="H684" s="353" t="str">
        <f>IFERROR( VLOOKUP($D684, 'AM23.Param'!$C$61:$Q$114, COLUMNS('AM23.Param'!$C$60:$G$60), FALSE), "N/A")</f>
        <v>N/A</v>
      </c>
      <c r="I684" s="360" t="str">
        <f>IFERROR( VLOOKUP($D684, 'AM23.Param'!$C$61:$Q$114, COLUMNS('AM23.Param'!$C$60:$H$60), FALSE), "N/A")</f>
        <v>N/A</v>
      </c>
      <c r="J684" s="344" t="str">
        <f t="shared" si="255"/>
        <v>N/A</v>
      </c>
      <c r="K684" s="361" t="str">
        <f t="shared" si="256"/>
        <v>N/A</v>
      </c>
      <c r="L684" s="356" t="str">
        <f>IFERROR( VLOOKUP($D684, 'AM23.Param'!$C$61:$Q$114, COLUMNS('AM23.Param'!$C$60:$I$60), FALSE), "N/A")</f>
        <v>N/A</v>
      </c>
      <c r="M684" s="344" t="str">
        <f t="shared" si="257"/>
        <v>N/A</v>
      </c>
      <c r="N684" s="366" t="str">
        <f t="shared" si="246"/>
        <v>N/A</v>
      </c>
      <c r="O684" s="360" t="str">
        <f>IFERROR( VLOOKUP($D684, 'AM23.Param'!$C$61:$Q$114, COLUMNS('AM23.Param'!$C$60:$J$60), FALSE), "N/A")</f>
        <v>N/A</v>
      </c>
      <c r="P684" s="344" t="str">
        <f t="shared" si="258"/>
        <v>N/A</v>
      </c>
      <c r="Q684" s="361" t="str">
        <f t="shared" si="247"/>
        <v>N/A</v>
      </c>
      <c r="R684" s="356" t="str">
        <f>IFERROR( VLOOKUP($D684, 'AM23.Param'!$C$61:$Q$114, COLUMNS('AM23.Param'!$C$60:$K$60), FALSE), "N/A")</f>
        <v>N/A</v>
      </c>
      <c r="S684" s="344" t="str">
        <f t="shared" si="259"/>
        <v>N/A</v>
      </c>
      <c r="T684" s="366">
        <f t="shared" si="248"/>
        <v>0</v>
      </c>
      <c r="U684" s="360" t="str">
        <f>IFERROR( VLOOKUP($D684, 'AM23.Param'!$C$61:$Q$114, COLUMNS('AM23.Param'!$C$60:$L$60), FALSE), "N/A")</f>
        <v>N/A</v>
      </c>
      <c r="V684" s="344" t="str">
        <f t="shared" si="260"/>
        <v>N/A</v>
      </c>
      <c r="W684" s="361" t="str">
        <f t="shared" si="249"/>
        <v>N/A</v>
      </c>
      <c r="X684" s="356" t="str">
        <f>IFERROR( VLOOKUP($D684, 'AM23.Param'!$C$61:$Q$114, COLUMNS('AM23.Param'!$C$60:$M$60), FALSE), "N/A")</f>
        <v>N/A</v>
      </c>
      <c r="Y684" s="344" t="str">
        <f t="shared" si="261"/>
        <v>N/A</v>
      </c>
      <c r="Z684" s="366">
        <f t="shared" si="250"/>
        <v>0</v>
      </c>
      <c r="AA684" s="360" t="str">
        <f>IFERROR( VLOOKUP($D684, 'AM23.Param'!$C$61:$Q$114, COLUMNS('AM23.Param'!$C$60:$N$60), FALSE), "N/A")</f>
        <v>N/A</v>
      </c>
      <c r="AB684" s="344" t="str">
        <f t="shared" si="262"/>
        <v>N/A</v>
      </c>
      <c r="AC684" s="366" t="str">
        <f t="shared" si="251"/>
        <v>N/A</v>
      </c>
      <c r="AD684" s="360" t="str">
        <f>IFERROR( VLOOKUP($D684, 'AM23.Param'!$C$61:$Q$114, COLUMNS('AM23.Param'!$C$60:$O$60), FALSE), "N/A")</f>
        <v>N/A</v>
      </c>
      <c r="AE684" s="344" t="str">
        <f t="shared" si="263"/>
        <v>N/A</v>
      </c>
      <c r="AF684" s="361" t="str">
        <f t="shared" si="252"/>
        <v>N/A</v>
      </c>
      <c r="AG684" s="356" t="str">
        <f>IFERROR( VLOOKUP($D684, 'AM23.Param'!$C$61:$Q$114, COLUMNS('AM23.Param'!$C$60:$P$60), FALSE), "N/A")</f>
        <v>N/A</v>
      </c>
      <c r="AH684" s="344" t="str">
        <f t="shared" si="264"/>
        <v>N/A</v>
      </c>
      <c r="AI684" s="361" t="str">
        <f t="shared" si="253"/>
        <v>N/A</v>
      </c>
    </row>
    <row r="685" spans="1:35" x14ac:dyDescent="0.2">
      <c r="A685" s="241">
        <f t="shared" si="254"/>
        <v>608</v>
      </c>
      <c r="B685" s="345">
        <f>'AM23.Entity Input'!D625</f>
        <v>0</v>
      </c>
      <c r="C685" s="343">
        <f>'AM23.Entity Input'!F625</f>
        <v>0</v>
      </c>
      <c r="D685" s="343">
        <f>'AM23.Entity Input'!G625</f>
        <v>0</v>
      </c>
      <c r="E685" s="343">
        <f>'AM23.Entity Input'!P625</f>
        <v>0</v>
      </c>
      <c r="F685" s="343">
        <f>'AM23.Entity Input'!AD625</f>
        <v>0</v>
      </c>
      <c r="G685" s="343">
        <f>'AM23.Entity Input'!AN625</f>
        <v>0</v>
      </c>
      <c r="H685" s="353" t="str">
        <f>IFERROR( VLOOKUP($D685, 'AM23.Param'!$C$61:$Q$114, COLUMNS('AM23.Param'!$C$60:$G$60), FALSE), "N/A")</f>
        <v>N/A</v>
      </c>
      <c r="I685" s="360" t="str">
        <f>IFERROR( VLOOKUP($D685, 'AM23.Param'!$C$61:$Q$114, COLUMNS('AM23.Param'!$C$60:$H$60), FALSE), "N/A")</f>
        <v>N/A</v>
      </c>
      <c r="J685" s="344" t="str">
        <f t="shared" si="255"/>
        <v>N/A</v>
      </c>
      <c r="K685" s="361" t="str">
        <f t="shared" si="256"/>
        <v>N/A</v>
      </c>
      <c r="L685" s="356" t="str">
        <f>IFERROR( VLOOKUP($D685, 'AM23.Param'!$C$61:$Q$114, COLUMNS('AM23.Param'!$C$60:$I$60), FALSE), "N/A")</f>
        <v>N/A</v>
      </c>
      <c r="M685" s="344" t="str">
        <f t="shared" si="257"/>
        <v>N/A</v>
      </c>
      <c r="N685" s="366" t="str">
        <f t="shared" si="246"/>
        <v>N/A</v>
      </c>
      <c r="O685" s="360" t="str">
        <f>IFERROR( VLOOKUP($D685, 'AM23.Param'!$C$61:$Q$114, COLUMNS('AM23.Param'!$C$60:$J$60), FALSE), "N/A")</f>
        <v>N/A</v>
      </c>
      <c r="P685" s="344" t="str">
        <f t="shared" si="258"/>
        <v>N/A</v>
      </c>
      <c r="Q685" s="361" t="str">
        <f t="shared" si="247"/>
        <v>N/A</v>
      </c>
      <c r="R685" s="356" t="str">
        <f>IFERROR( VLOOKUP($D685, 'AM23.Param'!$C$61:$Q$114, COLUMNS('AM23.Param'!$C$60:$K$60), FALSE), "N/A")</f>
        <v>N/A</v>
      </c>
      <c r="S685" s="344" t="str">
        <f t="shared" si="259"/>
        <v>N/A</v>
      </c>
      <c r="T685" s="366">
        <f t="shared" si="248"/>
        <v>0</v>
      </c>
      <c r="U685" s="360" t="str">
        <f>IFERROR( VLOOKUP($D685, 'AM23.Param'!$C$61:$Q$114, COLUMNS('AM23.Param'!$C$60:$L$60), FALSE), "N/A")</f>
        <v>N/A</v>
      </c>
      <c r="V685" s="344" t="str">
        <f t="shared" si="260"/>
        <v>N/A</v>
      </c>
      <c r="W685" s="361" t="str">
        <f t="shared" si="249"/>
        <v>N/A</v>
      </c>
      <c r="X685" s="356" t="str">
        <f>IFERROR( VLOOKUP($D685, 'AM23.Param'!$C$61:$Q$114, COLUMNS('AM23.Param'!$C$60:$M$60), FALSE), "N/A")</f>
        <v>N/A</v>
      </c>
      <c r="Y685" s="344" t="str">
        <f t="shared" si="261"/>
        <v>N/A</v>
      </c>
      <c r="Z685" s="366">
        <f t="shared" si="250"/>
        <v>0</v>
      </c>
      <c r="AA685" s="360" t="str">
        <f>IFERROR( VLOOKUP($D685, 'AM23.Param'!$C$61:$Q$114, COLUMNS('AM23.Param'!$C$60:$N$60), FALSE), "N/A")</f>
        <v>N/A</v>
      </c>
      <c r="AB685" s="344" t="str">
        <f t="shared" si="262"/>
        <v>N/A</v>
      </c>
      <c r="AC685" s="366" t="str">
        <f t="shared" si="251"/>
        <v>N/A</v>
      </c>
      <c r="AD685" s="360" t="str">
        <f>IFERROR( VLOOKUP($D685, 'AM23.Param'!$C$61:$Q$114, COLUMNS('AM23.Param'!$C$60:$O$60), FALSE), "N/A")</f>
        <v>N/A</v>
      </c>
      <c r="AE685" s="344" t="str">
        <f t="shared" si="263"/>
        <v>N/A</v>
      </c>
      <c r="AF685" s="361" t="str">
        <f t="shared" si="252"/>
        <v>N/A</v>
      </c>
      <c r="AG685" s="356" t="str">
        <f>IFERROR( VLOOKUP($D685, 'AM23.Param'!$C$61:$Q$114, COLUMNS('AM23.Param'!$C$60:$P$60), FALSE), "N/A")</f>
        <v>N/A</v>
      </c>
      <c r="AH685" s="344" t="str">
        <f t="shared" si="264"/>
        <v>N/A</v>
      </c>
      <c r="AI685" s="361" t="str">
        <f t="shared" si="253"/>
        <v>N/A</v>
      </c>
    </row>
    <row r="686" spans="1:35" x14ac:dyDescent="0.2">
      <c r="A686" s="241">
        <f t="shared" si="254"/>
        <v>609</v>
      </c>
      <c r="B686" s="345">
        <f>'AM23.Entity Input'!D626</f>
        <v>0</v>
      </c>
      <c r="C686" s="343">
        <f>'AM23.Entity Input'!F626</f>
        <v>0</v>
      </c>
      <c r="D686" s="343">
        <f>'AM23.Entity Input'!G626</f>
        <v>0</v>
      </c>
      <c r="E686" s="343">
        <f>'AM23.Entity Input'!P626</f>
        <v>0</v>
      </c>
      <c r="F686" s="343">
        <f>'AM23.Entity Input'!AD626</f>
        <v>0</v>
      </c>
      <c r="G686" s="343">
        <f>'AM23.Entity Input'!AN626</f>
        <v>0</v>
      </c>
      <c r="H686" s="353" t="str">
        <f>IFERROR( VLOOKUP($D686, 'AM23.Param'!$C$61:$Q$114, COLUMNS('AM23.Param'!$C$60:$G$60), FALSE), "N/A")</f>
        <v>N/A</v>
      </c>
      <c r="I686" s="360" t="str">
        <f>IFERROR( VLOOKUP($D686, 'AM23.Param'!$C$61:$Q$114, COLUMNS('AM23.Param'!$C$60:$H$60), FALSE), "N/A")</f>
        <v>N/A</v>
      </c>
      <c r="J686" s="344" t="str">
        <f t="shared" si="255"/>
        <v>N/A</v>
      </c>
      <c r="K686" s="361" t="str">
        <f t="shared" si="256"/>
        <v>N/A</v>
      </c>
      <c r="L686" s="356" t="str">
        <f>IFERROR( VLOOKUP($D686, 'AM23.Param'!$C$61:$Q$114, COLUMNS('AM23.Param'!$C$60:$I$60), FALSE), "N/A")</f>
        <v>N/A</v>
      </c>
      <c r="M686" s="344" t="str">
        <f t="shared" si="257"/>
        <v>N/A</v>
      </c>
      <c r="N686" s="366" t="str">
        <f t="shared" si="246"/>
        <v>N/A</v>
      </c>
      <c r="O686" s="360" t="str">
        <f>IFERROR( VLOOKUP($D686, 'AM23.Param'!$C$61:$Q$114, COLUMNS('AM23.Param'!$C$60:$J$60), FALSE), "N/A")</f>
        <v>N/A</v>
      </c>
      <c r="P686" s="344" t="str">
        <f t="shared" si="258"/>
        <v>N/A</v>
      </c>
      <c r="Q686" s="361" t="str">
        <f t="shared" si="247"/>
        <v>N/A</v>
      </c>
      <c r="R686" s="356" t="str">
        <f>IFERROR( VLOOKUP($D686, 'AM23.Param'!$C$61:$Q$114, COLUMNS('AM23.Param'!$C$60:$K$60), FALSE), "N/A")</f>
        <v>N/A</v>
      </c>
      <c r="S686" s="344" t="str">
        <f t="shared" si="259"/>
        <v>N/A</v>
      </c>
      <c r="T686" s="366">
        <f t="shared" si="248"/>
        <v>0</v>
      </c>
      <c r="U686" s="360" t="str">
        <f>IFERROR( VLOOKUP($D686, 'AM23.Param'!$C$61:$Q$114, COLUMNS('AM23.Param'!$C$60:$L$60), FALSE), "N/A")</f>
        <v>N/A</v>
      </c>
      <c r="V686" s="344" t="str">
        <f t="shared" si="260"/>
        <v>N/A</v>
      </c>
      <c r="W686" s="361" t="str">
        <f t="shared" si="249"/>
        <v>N/A</v>
      </c>
      <c r="X686" s="356" t="str">
        <f>IFERROR( VLOOKUP($D686, 'AM23.Param'!$C$61:$Q$114, COLUMNS('AM23.Param'!$C$60:$M$60), FALSE), "N/A")</f>
        <v>N/A</v>
      </c>
      <c r="Y686" s="344" t="str">
        <f t="shared" si="261"/>
        <v>N/A</v>
      </c>
      <c r="Z686" s="366">
        <f t="shared" si="250"/>
        <v>0</v>
      </c>
      <c r="AA686" s="360" t="str">
        <f>IFERROR( VLOOKUP($D686, 'AM23.Param'!$C$61:$Q$114, COLUMNS('AM23.Param'!$C$60:$N$60), FALSE), "N/A")</f>
        <v>N/A</v>
      </c>
      <c r="AB686" s="344" t="str">
        <f t="shared" si="262"/>
        <v>N/A</v>
      </c>
      <c r="AC686" s="366" t="str">
        <f t="shared" si="251"/>
        <v>N/A</v>
      </c>
      <c r="AD686" s="360" t="str">
        <f>IFERROR( VLOOKUP($D686, 'AM23.Param'!$C$61:$Q$114, COLUMNS('AM23.Param'!$C$60:$O$60), FALSE), "N/A")</f>
        <v>N/A</v>
      </c>
      <c r="AE686" s="344" t="str">
        <f t="shared" si="263"/>
        <v>N/A</v>
      </c>
      <c r="AF686" s="361" t="str">
        <f t="shared" si="252"/>
        <v>N/A</v>
      </c>
      <c r="AG686" s="356" t="str">
        <f>IFERROR( VLOOKUP($D686, 'AM23.Param'!$C$61:$Q$114, COLUMNS('AM23.Param'!$C$60:$P$60), FALSE), "N/A")</f>
        <v>N/A</v>
      </c>
      <c r="AH686" s="344" t="str">
        <f t="shared" si="264"/>
        <v>N/A</v>
      </c>
      <c r="AI686" s="361" t="str">
        <f t="shared" si="253"/>
        <v>N/A</v>
      </c>
    </row>
    <row r="687" spans="1:35" x14ac:dyDescent="0.2">
      <c r="A687" s="241">
        <f t="shared" si="254"/>
        <v>610</v>
      </c>
      <c r="B687" s="345">
        <f>'AM23.Entity Input'!D627</f>
        <v>0</v>
      </c>
      <c r="C687" s="343">
        <f>'AM23.Entity Input'!F627</f>
        <v>0</v>
      </c>
      <c r="D687" s="343">
        <f>'AM23.Entity Input'!G627</f>
        <v>0</v>
      </c>
      <c r="E687" s="343">
        <f>'AM23.Entity Input'!P627</f>
        <v>0</v>
      </c>
      <c r="F687" s="343">
        <f>'AM23.Entity Input'!AD627</f>
        <v>0</v>
      </c>
      <c r="G687" s="343">
        <f>'AM23.Entity Input'!AN627</f>
        <v>0</v>
      </c>
      <c r="H687" s="353" t="str">
        <f>IFERROR( VLOOKUP($D687, 'AM23.Param'!$C$61:$Q$114, COLUMNS('AM23.Param'!$C$60:$G$60), FALSE), "N/A")</f>
        <v>N/A</v>
      </c>
      <c r="I687" s="360" t="str">
        <f>IFERROR( VLOOKUP($D687, 'AM23.Param'!$C$61:$Q$114, COLUMNS('AM23.Param'!$C$60:$H$60), FALSE), "N/A")</f>
        <v>N/A</v>
      </c>
      <c r="J687" s="344" t="str">
        <f t="shared" si="255"/>
        <v>N/A</v>
      </c>
      <c r="K687" s="361" t="str">
        <f t="shared" si="256"/>
        <v>N/A</v>
      </c>
      <c r="L687" s="356" t="str">
        <f>IFERROR( VLOOKUP($D687, 'AM23.Param'!$C$61:$Q$114, COLUMNS('AM23.Param'!$C$60:$I$60), FALSE), "N/A")</f>
        <v>N/A</v>
      </c>
      <c r="M687" s="344" t="str">
        <f t="shared" si="257"/>
        <v>N/A</v>
      </c>
      <c r="N687" s="366" t="str">
        <f t="shared" si="246"/>
        <v>N/A</v>
      </c>
      <c r="O687" s="360" t="str">
        <f>IFERROR( VLOOKUP($D687, 'AM23.Param'!$C$61:$Q$114, COLUMNS('AM23.Param'!$C$60:$J$60), FALSE), "N/A")</f>
        <v>N/A</v>
      </c>
      <c r="P687" s="344" t="str">
        <f t="shared" si="258"/>
        <v>N/A</v>
      </c>
      <c r="Q687" s="361" t="str">
        <f t="shared" si="247"/>
        <v>N/A</v>
      </c>
      <c r="R687" s="356" t="str">
        <f>IFERROR( VLOOKUP($D687, 'AM23.Param'!$C$61:$Q$114, COLUMNS('AM23.Param'!$C$60:$K$60), FALSE), "N/A")</f>
        <v>N/A</v>
      </c>
      <c r="S687" s="344" t="str">
        <f t="shared" si="259"/>
        <v>N/A</v>
      </c>
      <c r="T687" s="366">
        <f t="shared" si="248"/>
        <v>0</v>
      </c>
      <c r="U687" s="360" t="str">
        <f>IFERROR( VLOOKUP($D687, 'AM23.Param'!$C$61:$Q$114, COLUMNS('AM23.Param'!$C$60:$L$60), FALSE), "N/A")</f>
        <v>N/A</v>
      </c>
      <c r="V687" s="344" t="str">
        <f t="shared" si="260"/>
        <v>N/A</v>
      </c>
      <c r="W687" s="361" t="str">
        <f t="shared" si="249"/>
        <v>N/A</v>
      </c>
      <c r="X687" s="356" t="str">
        <f>IFERROR( VLOOKUP($D687, 'AM23.Param'!$C$61:$Q$114, COLUMNS('AM23.Param'!$C$60:$M$60), FALSE), "N/A")</f>
        <v>N/A</v>
      </c>
      <c r="Y687" s="344" t="str">
        <f t="shared" si="261"/>
        <v>N/A</v>
      </c>
      <c r="Z687" s="366">
        <f t="shared" si="250"/>
        <v>0</v>
      </c>
      <c r="AA687" s="360" t="str">
        <f>IFERROR( VLOOKUP($D687, 'AM23.Param'!$C$61:$Q$114, COLUMNS('AM23.Param'!$C$60:$N$60), FALSE), "N/A")</f>
        <v>N/A</v>
      </c>
      <c r="AB687" s="344" t="str">
        <f t="shared" si="262"/>
        <v>N/A</v>
      </c>
      <c r="AC687" s="366" t="str">
        <f t="shared" si="251"/>
        <v>N/A</v>
      </c>
      <c r="AD687" s="360" t="str">
        <f>IFERROR( VLOOKUP($D687, 'AM23.Param'!$C$61:$Q$114, COLUMNS('AM23.Param'!$C$60:$O$60), FALSE), "N/A")</f>
        <v>N/A</v>
      </c>
      <c r="AE687" s="344" t="str">
        <f t="shared" si="263"/>
        <v>N/A</v>
      </c>
      <c r="AF687" s="361" t="str">
        <f t="shared" si="252"/>
        <v>N/A</v>
      </c>
      <c r="AG687" s="356" t="str">
        <f>IFERROR( VLOOKUP($D687, 'AM23.Param'!$C$61:$Q$114, COLUMNS('AM23.Param'!$C$60:$P$60), FALSE), "N/A")</f>
        <v>N/A</v>
      </c>
      <c r="AH687" s="344" t="str">
        <f t="shared" si="264"/>
        <v>N/A</v>
      </c>
      <c r="AI687" s="361" t="str">
        <f t="shared" si="253"/>
        <v>N/A</v>
      </c>
    </row>
    <row r="688" spans="1:35" x14ac:dyDescent="0.2">
      <c r="A688" s="241">
        <f t="shared" si="254"/>
        <v>611</v>
      </c>
      <c r="B688" s="345">
        <f>'AM23.Entity Input'!D628</f>
        <v>0</v>
      </c>
      <c r="C688" s="343">
        <f>'AM23.Entity Input'!F628</f>
        <v>0</v>
      </c>
      <c r="D688" s="343">
        <f>'AM23.Entity Input'!G628</f>
        <v>0</v>
      </c>
      <c r="E688" s="343">
        <f>'AM23.Entity Input'!P628</f>
        <v>0</v>
      </c>
      <c r="F688" s="343">
        <f>'AM23.Entity Input'!AD628</f>
        <v>0</v>
      </c>
      <c r="G688" s="343">
        <f>'AM23.Entity Input'!AN628</f>
        <v>0</v>
      </c>
      <c r="H688" s="353" t="str">
        <f>IFERROR( VLOOKUP($D688, 'AM23.Param'!$C$61:$Q$114, COLUMNS('AM23.Param'!$C$60:$G$60), FALSE), "N/A")</f>
        <v>N/A</v>
      </c>
      <c r="I688" s="360" t="str">
        <f>IFERROR( VLOOKUP($D688, 'AM23.Param'!$C$61:$Q$114, COLUMNS('AM23.Param'!$C$60:$H$60), FALSE), "N/A")</f>
        <v>N/A</v>
      </c>
      <c r="J688" s="344" t="str">
        <f t="shared" si="255"/>
        <v>N/A</v>
      </c>
      <c r="K688" s="361" t="str">
        <f t="shared" si="256"/>
        <v>N/A</v>
      </c>
      <c r="L688" s="356" t="str">
        <f>IFERROR( VLOOKUP($D688, 'AM23.Param'!$C$61:$Q$114, COLUMNS('AM23.Param'!$C$60:$I$60), FALSE), "N/A")</f>
        <v>N/A</v>
      </c>
      <c r="M688" s="344" t="str">
        <f t="shared" si="257"/>
        <v>N/A</v>
      </c>
      <c r="N688" s="366" t="str">
        <f t="shared" si="246"/>
        <v>N/A</v>
      </c>
      <c r="O688" s="360" t="str">
        <f>IFERROR( VLOOKUP($D688, 'AM23.Param'!$C$61:$Q$114, COLUMNS('AM23.Param'!$C$60:$J$60), FALSE), "N/A")</f>
        <v>N/A</v>
      </c>
      <c r="P688" s="344" t="str">
        <f t="shared" si="258"/>
        <v>N/A</v>
      </c>
      <c r="Q688" s="361" t="str">
        <f t="shared" si="247"/>
        <v>N/A</v>
      </c>
      <c r="R688" s="356" t="str">
        <f>IFERROR( VLOOKUP($D688, 'AM23.Param'!$C$61:$Q$114, COLUMNS('AM23.Param'!$C$60:$K$60), FALSE), "N/A")</f>
        <v>N/A</v>
      </c>
      <c r="S688" s="344" t="str">
        <f t="shared" si="259"/>
        <v>N/A</v>
      </c>
      <c r="T688" s="366">
        <f t="shared" si="248"/>
        <v>0</v>
      </c>
      <c r="U688" s="360" t="str">
        <f>IFERROR( VLOOKUP($D688, 'AM23.Param'!$C$61:$Q$114, COLUMNS('AM23.Param'!$C$60:$L$60), FALSE), "N/A")</f>
        <v>N/A</v>
      </c>
      <c r="V688" s="344" t="str">
        <f t="shared" si="260"/>
        <v>N/A</v>
      </c>
      <c r="W688" s="361" t="str">
        <f t="shared" si="249"/>
        <v>N/A</v>
      </c>
      <c r="X688" s="356" t="str">
        <f>IFERROR( VLOOKUP($D688, 'AM23.Param'!$C$61:$Q$114, COLUMNS('AM23.Param'!$C$60:$M$60), FALSE), "N/A")</f>
        <v>N/A</v>
      </c>
      <c r="Y688" s="344" t="str">
        <f t="shared" si="261"/>
        <v>N/A</v>
      </c>
      <c r="Z688" s="366">
        <f t="shared" si="250"/>
        <v>0</v>
      </c>
      <c r="AA688" s="360" t="str">
        <f>IFERROR( VLOOKUP($D688, 'AM23.Param'!$C$61:$Q$114, COLUMNS('AM23.Param'!$C$60:$N$60), FALSE), "N/A")</f>
        <v>N/A</v>
      </c>
      <c r="AB688" s="344" t="str">
        <f t="shared" si="262"/>
        <v>N/A</v>
      </c>
      <c r="AC688" s="366" t="str">
        <f t="shared" si="251"/>
        <v>N/A</v>
      </c>
      <c r="AD688" s="360" t="str">
        <f>IFERROR( VLOOKUP($D688, 'AM23.Param'!$C$61:$Q$114, COLUMNS('AM23.Param'!$C$60:$O$60), FALSE), "N/A")</f>
        <v>N/A</v>
      </c>
      <c r="AE688" s="344" t="str">
        <f t="shared" si="263"/>
        <v>N/A</v>
      </c>
      <c r="AF688" s="361" t="str">
        <f t="shared" si="252"/>
        <v>N/A</v>
      </c>
      <c r="AG688" s="356" t="str">
        <f>IFERROR( VLOOKUP($D688, 'AM23.Param'!$C$61:$Q$114, COLUMNS('AM23.Param'!$C$60:$P$60), FALSE), "N/A")</f>
        <v>N/A</v>
      </c>
      <c r="AH688" s="344" t="str">
        <f t="shared" si="264"/>
        <v>N/A</v>
      </c>
      <c r="AI688" s="361" t="str">
        <f t="shared" si="253"/>
        <v>N/A</v>
      </c>
    </row>
    <row r="689" spans="1:35" x14ac:dyDescent="0.2">
      <c r="A689" s="241">
        <f t="shared" si="254"/>
        <v>612</v>
      </c>
      <c r="B689" s="345">
        <f>'AM23.Entity Input'!D629</f>
        <v>0</v>
      </c>
      <c r="C689" s="343">
        <f>'AM23.Entity Input'!F629</f>
        <v>0</v>
      </c>
      <c r="D689" s="343">
        <f>'AM23.Entity Input'!G629</f>
        <v>0</v>
      </c>
      <c r="E689" s="343">
        <f>'AM23.Entity Input'!P629</f>
        <v>0</v>
      </c>
      <c r="F689" s="343">
        <f>'AM23.Entity Input'!AD629</f>
        <v>0</v>
      </c>
      <c r="G689" s="343">
        <f>'AM23.Entity Input'!AN629</f>
        <v>0</v>
      </c>
      <c r="H689" s="353" t="str">
        <f>IFERROR( VLOOKUP($D689, 'AM23.Param'!$C$61:$Q$114, COLUMNS('AM23.Param'!$C$60:$G$60), FALSE), "N/A")</f>
        <v>N/A</v>
      </c>
      <c r="I689" s="360" t="str">
        <f>IFERROR( VLOOKUP($D689, 'AM23.Param'!$C$61:$Q$114, COLUMNS('AM23.Param'!$C$60:$H$60), FALSE), "N/A")</f>
        <v>N/A</v>
      </c>
      <c r="J689" s="344" t="str">
        <f t="shared" si="255"/>
        <v>N/A</v>
      </c>
      <c r="K689" s="361" t="str">
        <f t="shared" si="256"/>
        <v>N/A</v>
      </c>
      <c r="L689" s="356" t="str">
        <f>IFERROR( VLOOKUP($D689, 'AM23.Param'!$C$61:$Q$114, COLUMNS('AM23.Param'!$C$60:$I$60), FALSE), "N/A")</f>
        <v>N/A</v>
      </c>
      <c r="M689" s="344" t="str">
        <f t="shared" si="257"/>
        <v>N/A</v>
      </c>
      <c r="N689" s="366" t="str">
        <f t="shared" si="246"/>
        <v>N/A</v>
      </c>
      <c r="O689" s="360" t="str">
        <f>IFERROR( VLOOKUP($D689, 'AM23.Param'!$C$61:$Q$114, COLUMNS('AM23.Param'!$C$60:$J$60), FALSE), "N/A")</f>
        <v>N/A</v>
      </c>
      <c r="P689" s="344" t="str">
        <f t="shared" si="258"/>
        <v>N/A</v>
      </c>
      <c r="Q689" s="361" t="str">
        <f t="shared" si="247"/>
        <v>N/A</v>
      </c>
      <c r="R689" s="356" t="str">
        <f>IFERROR( VLOOKUP($D689, 'AM23.Param'!$C$61:$Q$114, COLUMNS('AM23.Param'!$C$60:$K$60), FALSE), "N/A")</f>
        <v>N/A</v>
      </c>
      <c r="S689" s="344" t="str">
        <f t="shared" si="259"/>
        <v>N/A</v>
      </c>
      <c r="T689" s="366">
        <f t="shared" si="248"/>
        <v>0</v>
      </c>
      <c r="U689" s="360" t="str">
        <f>IFERROR( VLOOKUP($D689, 'AM23.Param'!$C$61:$Q$114, COLUMNS('AM23.Param'!$C$60:$L$60), FALSE), "N/A")</f>
        <v>N/A</v>
      </c>
      <c r="V689" s="344" t="str">
        <f t="shared" si="260"/>
        <v>N/A</v>
      </c>
      <c r="W689" s="361" t="str">
        <f t="shared" si="249"/>
        <v>N/A</v>
      </c>
      <c r="X689" s="356" t="str">
        <f>IFERROR( VLOOKUP($D689, 'AM23.Param'!$C$61:$Q$114, COLUMNS('AM23.Param'!$C$60:$M$60), FALSE), "N/A")</f>
        <v>N/A</v>
      </c>
      <c r="Y689" s="344" t="str">
        <f t="shared" si="261"/>
        <v>N/A</v>
      </c>
      <c r="Z689" s="366">
        <f t="shared" si="250"/>
        <v>0</v>
      </c>
      <c r="AA689" s="360" t="str">
        <f>IFERROR( VLOOKUP($D689, 'AM23.Param'!$C$61:$Q$114, COLUMNS('AM23.Param'!$C$60:$N$60), FALSE), "N/A")</f>
        <v>N/A</v>
      </c>
      <c r="AB689" s="344" t="str">
        <f t="shared" si="262"/>
        <v>N/A</v>
      </c>
      <c r="AC689" s="366" t="str">
        <f t="shared" si="251"/>
        <v>N/A</v>
      </c>
      <c r="AD689" s="360" t="str">
        <f>IFERROR( VLOOKUP($D689, 'AM23.Param'!$C$61:$Q$114, COLUMNS('AM23.Param'!$C$60:$O$60), FALSE), "N/A")</f>
        <v>N/A</v>
      </c>
      <c r="AE689" s="344" t="str">
        <f t="shared" si="263"/>
        <v>N/A</v>
      </c>
      <c r="AF689" s="361" t="str">
        <f t="shared" si="252"/>
        <v>N/A</v>
      </c>
      <c r="AG689" s="356" t="str">
        <f>IFERROR( VLOOKUP($D689, 'AM23.Param'!$C$61:$Q$114, COLUMNS('AM23.Param'!$C$60:$P$60), FALSE), "N/A")</f>
        <v>N/A</v>
      </c>
      <c r="AH689" s="344" t="str">
        <f t="shared" si="264"/>
        <v>N/A</v>
      </c>
      <c r="AI689" s="361" t="str">
        <f t="shared" si="253"/>
        <v>N/A</v>
      </c>
    </row>
    <row r="690" spans="1:35" x14ac:dyDescent="0.2">
      <c r="A690" s="241">
        <f t="shared" si="254"/>
        <v>613</v>
      </c>
      <c r="B690" s="345">
        <f>'AM23.Entity Input'!D630</f>
        <v>0</v>
      </c>
      <c r="C690" s="343">
        <f>'AM23.Entity Input'!F630</f>
        <v>0</v>
      </c>
      <c r="D690" s="343">
        <f>'AM23.Entity Input'!G630</f>
        <v>0</v>
      </c>
      <c r="E690" s="343">
        <f>'AM23.Entity Input'!P630</f>
        <v>0</v>
      </c>
      <c r="F690" s="343">
        <f>'AM23.Entity Input'!AD630</f>
        <v>0</v>
      </c>
      <c r="G690" s="343">
        <f>'AM23.Entity Input'!AN630</f>
        <v>0</v>
      </c>
      <c r="H690" s="353" t="str">
        <f>IFERROR( VLOOKUP($D690, 'AM23.Param'!$C$61:$Q$114, COLUMNS('AM23.Param'!$C$60:$G$60), FALSE), "N/A")</f>
        <v>N/A</v>
      </c>
      <c r="I690" s="360" t="str">
        <f>IFERROR( VLOOKUP($D690, 'AM23.Param'!$C$61:$Q$114, COLUMNS('AM23.Param'!$C$60:$H$60), FALSE), "N/A")</f>
        <v>N/A</v>
      </c>
      <c r="J690" s="344" t="str">
        <f t="shared" si="255"/>
        <v>N/A</v>
      </c>
      <c r="K690" s="361" t="str">
        <f t="shared" si="256"/>
        <v>N/A</v>
      </c>
      <c r="L690" s="356" t="str">
        <f>IFERROR( VLOOKUP($D690, 'AM23.Param'!$C$61:$Q$114, COLUMNS('AM23.Param'!$C$60:$I$60), FALSE), "N/A")</f>
        <v>N/A</v>
      </c>
      <c r="M690" s="344" t="str">
        <f t="shared" si="257"/>
        <v>N/A</v>
      </c>
      <c r="N690" s="366" t="str">
        <f t="shared" si="246"/>
        <v>N/A</v>
      </c>
      <c r="O690" s="360" t="str">
        <f>IFERROR( VLOOKUP($D690, 'AM23.Param'!$C$61:$Q$114, COLUMNS('AM23.Param'!$C$60:$J$60), FALSE), "N/A")</f>
        <v>N/A</v>
      </c>
      <c r="P690" s="344" t="str">
        <f t="shared" si="258"/>
        <v>N/A</v>
      </c>
      <c r="Q690" s="361" t="str">
        <f t="shared" si="247"/>
        <v>N/A</v>
      </c>
      <c r="R690" s="356" t="str">
        <f>IFERROR( VLOOKUP($D690, 'AM23.Param'!$C$61:$Q$114, COLUMNS('AM23.Param'!$C$60:$K$60), FALSE), "N/A")</f>
        <v>N/A</v>
      </c>
      <c r="S690" s="344" t="str">
        <f t="shared" si="259"/>
        <v>N/A</v>
      </c>
      <c r="T690" s="366">
        <f t="shared" si="248"/>
        <v>0</v>
      </c>
      <c r="U690" s="360" t="str">
        <f>IFERROR( VLOOKUP($D690, 'AM23.Param'!$C$61:$Q$114, COLUMNS('AM23.Param'!$C$60:$L$60), FALSE), "N/A")</f>
        <v>N/A</v>
      </c>
      <c r="V690" s="344" t="str">
        <f t="shared" si="260"/>
        <v>N/A</v>
      </c>
      <c r="W690" s="361" t="str">
        <f t="shared" si="249"/>
        <v>N/A</v>
      </c>
      <c r="X690" s="356" t="str">
        <f>IFERROR( VLOOKUP($D690, 'AM23.Param'!$C$61:$Q$114, COLUMNS('AM23.Param'!$C$60:$M$60), FALSE), "N/A")</f>
        <v>N/A</v>
      </c>
      <c r="Y690" s="344" t="str">
        <f t="shared" si="261"/>
        <v>N/A</v>
      </c>
      <c r="Z690" s="366">
        <f t="shared" si="250"/>
        <v>0</v>
      </c>
      <c r="AA690" s="360" t="str">
        <f>IFERROR( VLOOKUP($D690, 'AM23.Param'!$C$61:$Q$114, COLUMNS('AM23.Param'!$C$60:$N$60), FALSE), "N/A")</f>
        <v>N/A</v>
      </c>
      <c r="AB690" s="344" t="str">
        <f t="shared" si="262"/>
        <v>N/A</v>
      </c>
      <c r="AC690" s="366" t="str">
        <f t="shared" si="251"/>
        <v>N/A</v>
      </c>
      <c r="AD690" s="360" t="str">
        <f>IFERROR( VLOOKUP($D690, 'AM23.Param'!$C$61:$Q$114, COLUMNS('AM23.Param'!$C$60:$O$60), FALSE), "N/A")</f>
        <v>N/A</v>
      </c>
      <c r="AE690" s="344" t="str">
        <f t="shared" si="263"/>
        <v>N/A</v>
      </c>
      <c r="AF690" s="361" t="str">
        <f t="shared" si="252"/>
        <v>N/A</v>
      </c>
      <c r="AG690" s="356" t="str">
        <f>IFERROR( VLOOKUP($D690, 'AM23.Param'!$C$61:$Q$114, COLUMNS('AM23.Param'!$C$60:$P$60), FALSE), "N/A")</f>
        <v>N/A</v>
      </c>
      <c r="AH690" s="344" t="str">
        <f t="shared" si="264"/>
        <v>N/A</v>
      </c>
      <c r="AI690" s="361" t="str">
        <f t="shared" si="253"/>
        <v>N/A</v>
      </c>
    </row>
    <row r="691" spans="1:35" x14ac:dyDescent="0.2">
      <c r="A691" s="241">
        <f t="shared" si="254"/>
        <v>614</v>
      </c>
      <c r="B691" s="345">
        <f>'AM23.Entity Input'!D631</f>
        <v>0</v>
      </c>
      <c r="C691" s="343">
        <f>'AM23.Entity Input'!F631</f>
        <v>0</v>
      </c>
      <c r="D691" s="343">
        <f>'AM23.Entity Input'!G631</f>
        <v>0</v>
      </c>
      <c r="E691" s="343">
        <f>'AM23.Entity Input'!P631</f>
        <v>0</v>
      </c>
      <c r="F691" s="343">
        <f>'AM23.Entity Input'!AD631</f>
        <v>0</v>
      </c>
      <c r="G691" s="343">
        <f>'AM23.Entity Input'!AN631</f>
        <v>0</v>
      </c>
      <c r="H691" s="353" t="str">
        <f>IFERROR( VLOOKUP($D691, 'AM23.Param'!$C$61:$Q$114, COLUMNS('AM23.Param'!$C$60:$G$60), FALSE), "N/A")</f>
        <v>N/A</v>
      </c>
      <c r="I691" s="360" t="str">
        <f>IFERROR( VLOOKUP($D691, 'AM23.Param'!$C$61:$Q$114, COLUMNS('AM23.Param'!$C$60:$H$60), FALSE), "N/A")</f>
        <v>N/A</v>
      </c>
      <c r="J691" s="344" t="str">
        <f t="shared" si="255"/>
        <v>N/A</v>
      </c>
      <c r="K691" s="361" t="str">
        <f t="shared" si="256"/>
        <v>N/A</v>
      </c>
      <c r="L691" s="356" t="str">
        <f>IFERROR( VLOOKUP($D691, 'AM23.Param'!$C$61:$Q$114, COLUMNS('AM23.Param'!$C$60:$I$60), FALSE), "N/A")</f>
        <v>N/A</v>
      </c>
      <c r="M691" s="344" t="str">
        <f t="shared" si="257"/>
        <v>N/A</v>
      </c>
      <c r="N691" s="366" t="str">
        <f t="shared" si="246"/>
        <v>N/A</v>
      </c>
      <c r="O691" s="360" t="str">
        <f>IFERROR( VLOOKUP($D691, 'AM23.Param'!$C$61:$Q$114, COLUMNS('AM23.Param'!$C$60:$J$60), FALSE), "N/A")</f>
        <v>N/A</v>
      </c>
      <c r="P691" s="344" t="str">
        <f t="shared" si="258"/>
        <v>N/A</v>
      </c>
      <c r="Q691" s="361" t="str">
        <f t="shared" si="247"/>
        <v>N/A</v>
      </c>
      <c r="R691" s="356" t="str">
        <f>IFERROR( VLOOKUP($D691, 'AM23.Param'!$C$61:$Q$114, COLUMNS('AM23.Param'!$C$60:$K$60), FALSE), "N/A")</f>
        <v>N/A</v>
      </c>
      <c r="S691" s="344" t="str">
        <f t="shared" si="259"/>
        <v>N/A</v>
      </c>
      <c r="T691" s="366">
        <f t="shared" si="248"/>
        <v>0</v>
      </c>
      <c r="U691" s="360" t="str">
        <f>IFERROR( VLOOKUP($D691, 'AM23.Param'!$C$61:$Q$114, COLUMNS('AM23.Param'!$C$60:$L$60), FALSE), "N/A")</f>
        <v>N/A</v>
      </c>
      <c r="V691" s="344" t="str">
        <f t="shared" si="260"/>
        <v>N/A</v>
      </c>
      <c r="W691" s="361" t="str">
        <f t="shared" si="249"/>
        <v>N/A</v>
      </c>
      <c r="X691" s="356" t="str">
        <f>IFERROR( VLOOKUP($D691, 'AM23.Param'!$C$61:$Q$114, COLUMNS('AM23.Param'!$C$60:$M$60), FALSE), "N/A")</f>
        <v>N/A</v>
      </c>
      <c r="Y691" s="344" t="str">
        <f t="shared" si="261"/>
        <v>N/A</v>
      </c>
      <c r="Z691" s="366">
        <f t="shared" si="250"/>
        <v>0</v>
      </c>
      <c r="AA691" s="360" t="str">
        <f>IFERROR( VLOOKUP($D691, 'AM23.Param'!$C$61:$Q$114, COLUMNS('AM23.Param'!$C$60:$N$60), FALSE), "N/A")</f>
        <v>N/A</v>
      </c>
      <c r="AB691" s="344" t="str">
        <f t="shared" si="262"/>
        <v>N/A</v>
      </c>
      <c r="AC691" s="366" t="str">
        <f t="shared" si="251"/>
        <v>N/A</v>
      </c>
      <c r="AD691" s="360" t="str">
        <f>IFERROR( VLOOKUP($D691, 'AM23.Param'!$C$61:$Q$114, COLUMNS('AM23.Param'!$C$60:$O$60), FALSE), "N/A")</f>
        <v>N/A</v>
      </c>
      <c r="AE691" s="344" t="str">
        <f t="shared" si="263"/>
        <v>N/A</v>
      </c>
      <c r="AF691" s="361" t="str">
        <f t="shared" si="252"/>
        <v>N/A</v>
      </c>
      <c r="AG691" s="356" t="str">
        <f>IFERROR( VLOOKUP($D691, 'AM23.Param'!$C$61:$Q$114, COLUMNS('AM23.Param'!$C$60:$P$60), FALSE), "N/A")</f>
        <v>N/A</v>
      </c>
      <c r="AH691" s="344" t="str">
        <f t="shared" si="264"/>
        <v>N/A</v>
      </c>
      <c r="AI691" s="361" t="str">
        <f t="shared" si="253"/>
        <v>N/A</v>
      </c>
    </row>
    <row r="692" spans="1:35" x14ac:dyDescent="0.2">
      <c r="A692" s="241">
        <f t="shared" si="254"/>
        <v>615</v>
      </c>
      <c r="B692" s="345">
        <f>'AM23.Entity Input'!D632</f>
        <v>0</v>
      </c>
      <c r="C692" s="343">
        <f>'AM23.Entity Input'!F632</f>
        <v>0</v>
      </c>
      <c r="D692" s="343">
        <f>'AM23.Entity Input'!G632</f>
        <v>0</v>
      </c>
      <c r="E692" s="343">
        <f>'AM23.Entity Input'!P632</f>
        <v>0</v>
      </c>
      <c r="F692" s="343">
        <f>'AM23.Entity Input'!AD632</f>
        <v>0</v>
      </c>
      <c r="G692" s="343">
        <f>'AM23.Entity Input'!AN632</f>
        <v>0</v>
      </c>
      <c r="H692" s="353" t="str">
        <f>IFERROR( VLOOKUP($D692, 'AM23.Param'!$C$61:$Q$114, COLUMNS('AM23.Param'!$C$60:$G$60), FALSE), "N/A")</f>
        <v>N/A</v>
      </c>
      <c r="I692" s="360" t="str">
        <f>IFERROR( VLOOKUP($D692, 'AM23.Param'!$C$61:$Q$114, COLUMNS('AM23.Param'!$C$60:$H$60), FALSE), "N/A")</f>
        <v>N/A</v>
      </c>
      <c r="J692" s="344" t="str">
        <f t="shared" si="255"/>
        <v>N/A</v>
      </c>
      <c r="K692" s="361" t="str">
        <f t="shared" si="256"/>
        <v>N/A</v>
      </c>
      <c r="L692" s="356" t="str">
        <f>IFERROR( VLOOKUP($D692, 'AM23.Param'!$C$61:$Q$114, COLUMNS('AM23.Param'!$C$60:$I$60), FALSE), "N/A")</f>
        <v>N/A</v>
      </c>
      <c r="M692" s="344" t="str">
        <f t="shared" si="257"/>
        <v>N/A</v>
      </c>
      <c r="N692" s="366" t="str">
        <f t="shared" si="246"/>
        <v>N/A</v>
      </c>
      <c r="O692" s="360" t="str">
        <f>IFERROR( VLOOKUP($D692, 'AM23.Param'!$C$61:$Q$114, COLUMNS('AM23.Param'!$C$60:$J$60), FALSE), "N/A")</f>
        <v>N/A</v>
      </c>
      <c r="P692" s="344" t="str">
        <f t="shared" si="258"/>
        <v>N/A</v>
      </c>
      <c r="Q692" s="361" t="str">
        <f t="shared" si="247"/>
        <v>N/A</v>
      </c>
      <c r="R692" s="356" t="str">
        <f>IFERROR( VLOOKUP($D692, 'AM23.Param'!$C$61:$Q$114, COLUMNS('AM23.Param'!$C$60:$K$60), FALSE), "N/A")</f>
        <v>N/A</v>
      </c>
      <c r="S692" s="344" t="str">
        <f t="shared" si="259"/>
        <v>N/A</v>
      </c>
      <c r="T692" s="366">
        <f t="shared" si="248"/>
        <v>0</v>
      </c>
      <c r="U692" s="360" t="str">
        <f>IFERROR( VLOOKUP($D692, 'AM23.Param'!$C$61:$Q$114, COLUMNS('AM23.Param'!$C$60:$L$60), FALSE), "N/A")</f>
        <v>N/A</v>
      </c>
      <c r="V692" s="344" t="str">
        <f t="shared" si="260"/>
        <v>N/A</v>
      </c>
      <c r="W692" s="361" t="str">
        <f t="shared" si="249"/>
        <v>N/A</v>
      </c>
      <c r="X692" s="356" t="str">
        <f>IFERROR( VLOOKUP($D692, 'AM23.Param'!$C$61:$Q$114, COLUMNS('AM23.Param'!$C$60:$M$60), FALSE), "N/A")</f>
        <v>N/A</v>
      </c>
      <c r="Y692" s="344" t="str">
        <f t="shared" si="261"/>
        <v>N/A</v>
      </c>
      <c r="Z692" s="366">
        <f t="shared" si="250"/>
        <v>0</v>
      </c>
      <c r="AA692" s="360" t="str">
        <f>IFERROR( VLOOKUP($D692, 'AM23.Param'!$C$61:$Q$114, COLUMNS('AM23.Param'!$C$60:$N$60), FALSE), "N/A")</f>
        <v>N/A</v>
      </c>
      <c r="AB692" s="344" t="str">
        <f t="shared" si="262"/>
        <v>N/A</v>
      </c>
      <c r="AC692" s="366" t="str">
        <f t="shared" si="251"/>
        <v>N/A</v>
      </c>
      <c r="AD692" s="360" t="str">
        <f>IFERROR( VLOOKUP($D692, 'AM23.Param'!$C$61:$Q$114, COLUMNS('AM23.Param'!$C$60:$O$60), FALSE), "N/A")</f>
        <v>N/A</v>
      </c>
      <c r="AE692" s="344" t="str">
        <f t="shared" si="263"/>
        <v>N/A</v>
      </c>
      <c r="AF692" s="361" t="str">
        <f t="shared" si="252"/>
        <v>N/A</v>
      </c>
      <c r="AG692" s="356" t="str">
        <f>IFERROR( VLOOKUP($D692, 'AM23.Param'!$C$61:$Q$114, COLUMNS('AM23.Param'!$C$60:$P$60), FALSE), "N/A")</f>
        <v>N/A</v>
      </c>
      <c r="AH692" s="344" t="str">
        <f t="shared" si="264"/>
        <v>N/A</v>
      </c>
      <c r="AI692" s="361" t="str">
        <f t="shared" si="253"/>
        <v>N/A</v>
      </c>
    </row>
    <row r="693" spans="1:35" x14ac:dyDescent="0.2">
      <c r="A693" s="241">
        <f t="shared" si="254"/>
        <v>616</v>
      </c>
      <c r="B693" s="345">
        <f>'AM23.Entity Input'!D633</f>
        <v>0</v>
      </c>
      <c r="C693" s="343">
        <f>'AM23.Entity Input'!F633</f>
        <v>0</v>
      </c>
      <c r="D693" s="343">
        <f>'AM23.Entity Input'!G633</f>
        <v>0</v>
      </c>
      <c r="E693" s="343">
        <f>'AM23.Entity Input'!P633</f>
        <v>0</v>
      </c>
      <c r="F693" s="343">
        <f>'AM23.Entity Input'!AD633</f>
        <v>0</v>
      </c>
      <c r="G693" s="343">
        <f>'AM23.Entity Input'!AN633</f>
        <v>0</v>
      </c>
      <c r="H693" s="353" t="str">
        <f>IFERROR( VLOOKUP($D693, 'AM23.Param'!$C$61:$Q$114, COLUMNS('AM23.Param'!$C$60:$G$60), FALSE), "N/A")</f>
        <v>N/A</v>
      </c>
      <c r="I693" s="360" t="str">
        <f>IFERROR( VLOOKUP($D693, 'AM23.Param'!$C$61:$Q$114, COLUMNS('AM23.Param'!$C$60:$H$60), FALSE), "N/A")</f>
        <v>N/A</v>
      </c>
      <c r="J693" s="344" t="str">
        <f t="shared" si="255"/>
        <v>N/A</v>
      </c>
      <c r="K693" s="361" t="str">
        <f t="shared" si="256"/>
        <v>N/A</v>
      </c>
      <c r="L693" s="356" t="str">
        <f>IFERROR( VLOOKUP($D693, 'AM23.Param'!$C$61:$Q$114, COLUMNS('AM23.Param'!$C$60:$I$60), FALSE), "N/A")</f>
        <v>N/A</v>
      </c>
      <c r="M693" s="344" t="str">
        <f t="shared" si="257"/>
        <v>N/A</v>
      </c>
      <c r="N693" s="366" t="str">
        <f t="shared" si="246"/>
        <v>N/A</v>
      </c>
      <c r="O693" s="360" t="str">
        <f>IFERROR( VLOOKUP($D693, 'AM23.Param'!$C$61:$Q$114, COLUMNS('AM23.Param'!$C$60:$J$60), FALSE), "N/A")</f>
        <v>N/A</v>
      </c>
      <c r="P693" s="344" t="str">
        <f t="shared" si="258"/>
        <v>N/A</v>
      </c>
      <c r="Q693" s="361" t="str">
        <f t="shared" si="247"/>
        <v>N/A</v>
      </c>
      <c r="R693" s="356" t="str">
        <f>IFERROR( VLOOKUP($D693, 'AM23.Param'!$C$61:$Q$114, COLUMNS('AM23.Param'!$C$60:$K$60), FALSE), "N/A")</f>
        <v>N/A</v>
      </c>
      <c r="S693" s="344" t="str">
        <f t="shared" si="259"/>
        <v>N/A</v>
      </c>
      <c r="T693" s="366">
        <f t="shared" si="248"/>
        <v>0</v>
      </c>
      <c r="U693" s="360" t="str">
        <f>IFERROR( VLOOKUP($D693, 'AM23.Param'!$C$61:$Q$114, COLUMNS('AM23.Param'!$C$60:$L$60), FALSE), "N/A")</f>
        <v>N/A</v>
      </c>
      <c r="V693" s="344" t="str">
        <f t="shared" si="260"/>
        <v>N/A</v>
      </c>
      <c r="W693" s="361" t="str">
        <f t="shared" si="249"/>
        <v>N/A</v>
      </c>
      <c r="X693" s="356" t="str">
        <f>IFERROR( VLOOKUP($D693, 'AM23.Param'!$C$61:$Q$114, COLUMNS('AM23.Param'!$C$60:$M$60), FALSE), "N/A")</f>
        <v>N/A</v>
      </c>
      <c r="Y693" s="344" t="str">
        <f t="shared" si="261"/>
        <v>N/A</v>
      </c>
      <c r="Z693" s="366">
        <f t="shared" si="250"/>
        <v>0</v>
      </c>
      <c r="AA693" s="360" t="str">
        <f>IFERROR( VLOOKUP($D693, 'AM23.Param'!$C$61:$Q$114, COLUMNS('AM23.Param'!$C$60:$N$60), FALSE), "N/A")</f>
        <v>N/A</v>
      </c>
      <c r="AB693" s="344" t="str">
        <f t="shared" si="262"/>
        <v>N/A</v>
      </c>
      <c r="AC693" s="366" t="str">
        <f t="shared" si="251"/>
        <v>N/A</v>
      </c>
      <c r="AD693" s="360" t="str">
        <f>IFERROR( VLOOKUP($D693, 'AM23.Param'!$C$61:$Q$114, COLUMNS('AM23.Param'!$C$60:$O$60), FALSE), "N/A")</f>
        <v>N/A</v>
      </c>
      <c r="AE693" s="344" t="str">
        <f t="shared" si="263"/>
        <v>N/A</v>
      </c>
      <c r="AF693" s="361" t="str">
        <f t="shared" si="252"/>
        <v>N/A</v>
      </c>
      <c r="AG693" s="356" t="str">
        <f>IFERROR( VLOOKUP($D693, 'AM23.Param'!$C$61:$Q$114, COLUMNS('AM23.Param'!$C$60:$P$60), FALSE), "N/A")</f>
        <v>N/A</v>
      </c>
      <c r="AH693" s="344" t="str">
        <f t="shared" si="264"/>
        <v>N/A</v>
      </c>
      <c r="AI693" s="361" t="str">
        <f t="shared" si="253"/>
        <v>N/A</v>
      </c>
    </row>
    <row r="694" spans="1:35" x14ac:dyDescent="0.2">
      <c r="A694" s="241">
        <f t="shared" si="254"/>
        <v>617</v>
      </c>
      <c r="B694" s="345">
        <f>'AM23.Entity Input'!D634</f>
        <v>0</v>
      </c>
      <c r="C694" s="343">
        <f>'AM23.Entity Input'!F634</f>
        <v>0</v>
      </c>
      <c r="D694" s="343">
        <f>'AM23.Entity Input'!G634</f>
        <v>0</v>
      </c>
      <c r="E694" s="343">
        <f>'AM23.Entity Input'!P634</f>
        <v>0</v>
      </c>
      <c r="F694" s="343">
        <f>'AM23.Entity Input'!AD634</f>
        <v>0</v>
      </c>
      <c r="G694" s="343">
        <f>'AM23.Entity Input'!AN634</f>
        <v>0</v>
      </c>
      <c r="H694" s="353" t="str">
        <f>IFERROR( VLOOKUP($D694, 'AM23.Param'!$C$61:$Q$114, COLUMNS('AM23.Param'!$C$60:$G$60), FALSE), "N/A")</f>
        <v>N/A</v>
      </c>
      <c r="I694" s="360" t="str">
        <f>IFERROR( VLOOKUP($D694, 'AM23.Param'!$C$61:$Q$114, COLUMNS('AM23.Param'!$C$60:$H$60), FALSE), "N/A")</f>
        <v>N/A</v>
      </c>
      <c r="J694" s="344" t="str">
        <f t="shared" si="255"/>
        <v>N/A</v>
      </c>
      <c r="K694" s="361" t="str">
        <f t="shared" si="256"/>
        <v>N/A</v>
      </c>
      <c r="L694" s="356" t="str">
        <f>IFERROR( VLOOKUP($D694, 'AM23.Param'!$C$61:$Q$114, COLUMNS('AM23.Param'!$C$60:$I$60), FALSE), "N/A")</f>
        <v>N/A</v>
      </c>
      <c r="M694" s="344" t="str">
        <f t="shared" si="257"/>
        <v>N/A</v>
      </c>
      <c r="N694" s="366" t="str">
        <f t="shared" si="246"/>
        <v>N/A</v>
      </c>
      <c r="O694" s="360" t="str">
        <f>IFERROR( VLOOKUP($D694, 'AM23.Param'!$C$61:$Q$114, COLUMNS('AM23.Param'!$C$60:$J$60), FALSE), "N/A")</f>
        <v>N/A</v>
      </c>
      <c r="P694" s="344" t="str">
        <f t="shared" si="258"/>
        <v>N/A</v>
      </c>
      <c r="Q694" s="361" t="str">
        <f t="shared" si="247"/>
        <v>N/A</v>
      </c>
      <c r="R694" s="356" t="str">
        <f>IFERROR( VLOOKUP($D694, 'AM23.Param'!$C$61:$Q$114, COLUMNS('AM23.Param'!$C$60:$K$60), FALSE), "N/A")</f>
        <v>N/A</v>
      </c>
      <c r="S694" s="344" t="str">
        <f t="shared" si="259"/>
        <v>N/A</v>
      </c>
      <c r="T694" s="366">
        <f t="shared" si="248"/>
        <v>0</v>
      </c>
      <c r="U694" s="360" t="str">
        <f>IFERROR( VLOOKUP($D694, 'AM23.Param'!$C$61:$Q$114, COLUMNS('AM23.Param'!$C$60:$L$60), FALSE), "N/A")</f>
        <v>N/A</v>
      </c>
      <c r="V694" s="344" t="str">
        <f t="shared" si="260"/>
        <v>N/A</v>
      </c>
      <c r="W694" s="361" t="str">
        <f t="shared" si="249"/>
        <v>N/A</v>
      </c>
      <c r="X694" s="356" t="str">
        <f>IFERROR( VLOOKUP($D694, 'AM23.Param'!$C$61:$Q$114, COLUMNS('AM23.Param'!$C$60:$M$60), FALSE), "N/A")</f>
        <v>N/A</v>
      </c>
      <c r="Y694" s="344" t="str">
        <f t="shared" si="261"/>
        <v>N/A</v>
      </c>
      <c r="Z694" s="366">
        <f t="shared" si="250"/>
        <v>0</v>
      </c>
      <c r="AA694" s="360" t="str">
        <f>IFERROR( VLOOKUP($D694, 'AM23.Param'!$C$61:$Q$114, COLUMNS('AM23.Param'!$C$60:$N$60), FALSE), "N/A")</f>
        <v>N/A</v>
      </c>
      <c r="AB694" s="344" t="str">
        <f t="shared" si="262"/>
        <v>N/A</v>
      </c>
      <c r="AC694" s="366" t="str">
        <f t="shared" si="251"/>
        <v>N/A</v>
      </c>
      <c r="AD694" s="360" t="str">
        <f>IFERROR( VLOOKUP($D694, 'AM23.Param'!$C$61:$Q$114, COLUMNS('AM23.Param'!$C$60:$O$60), FALSE), "N/A")</f>
        <v>N/A</v>
      </c>
      <c r="AE694" s="344" t="str">
        <f t="shared" si="263"/>
        <v>N/A</v>
      </c>
      <c r="AF694" s="361" t="str">
        <f t="shared" si="252"/>
        <v>N/A</v>
      </c>
      <c r="AG694" s="356" t="str">
        <f>IFERROR( VLOOKUP($D694, 'AM23.Param'!$C$61:$Q$114, COLUMNS('AM23.Param'!$C$60:$P$60), FALSE), "N/A")</f>
        <v>N/A</v>
      </c>
      <c r="AH694" s="344" t="str">
        <f t="shared" si="264"/>
        <v>N/A</v>
      </c>
      <c r="AI694" s="361" t="str">
        <f t="shared" si="253"/>
        <v>N/A</v>
      </c>
    </row>
    <row r="695" spans="1:35" x14ac:dyDescent="0.2">
      <c r="A695" s="241">
        <f t="shared" si="254"/>
        <v>618</v>
      </c>
      <c r="B695" s="345">
        <f>'AM23.Entity Input'!D635</f>
        <v>0</v>
      </c>
      <c r="C695" s="343">
        <f>'AM23.Entity Input'!F635</f>
        <v>0</v>
      </c>
      <c r="D695" s="343">
        <f>'AM23.Entity Input'!G635</f>
        <v>0</v>
      </c>
      <c r="E695" s="343">
        <f>'AM23.Entity Input'!P635</f>
        <v>0</v>
      </c>
      <c r="F695" s="343">
        <f>'AM23.Entity Input'!AD635</f>
        <v>0</v>
      </c>
      <c r="G695" s="343">
        <f>'AM23.Entity Input'!AN635</f>
        <v>0</v>
      </c>
      <c r="H695" s="353" t="str">
        <f>IFERROR( VLOOKUP($D695, 'AM23.Param'!$C$61:$Q$114, COLUMNS('AM23.Param'!$C$60:$G$60), FALSE), "N/A")</f>
        <v>N/A</v>
      </c>
      <c r="I695" s="360" t="str">
        <f>IFERROR( VLOOKUP($D695, 'AM23.Param'!$C$61:$Q$114, COLUMNS('AM23.Param'!$C$60:$H$60), FALSE), "N/A")</f>
        <v>N/A</v>
      </c>
      <c r="J695" s="344" t="str">
        <f t="shared" si="255"/>
        <v>N/A</v>
      </c>
      <c r="K695" s="361" t="str">
        <f t="shared" si="256"/>
        <v>N/A</v>
      </c>
      <c r="L695" s="356" t="str">
        <f>IFERROR( VLOOKUP($D695, 'AM23.Param'!$C$61:$Q$114, COLUMNS('AM23.Param'!$C$60:$I$60), FALSE), "N/A")</f>
        <v>N/A</v>
      </c>
      <c r="M695" s="344" t="str">
        <f t="shared" si="257"/>
        <v>N/A</v>
      </c>
      <c r="N695" s="366" t="str">
        <f t="shared" si="246"/>
        <v>N/A</v>
      </c>
      <c r="O695" s="360" t="str">
        <f>IFERROR( VLOOKUP($D695, 'AM23.Param'!$C$61:$Q$114, COLUMNS('AM23.Param'!$C$60:$J$60), FALSE), "N/A")</f>
        <v>N/A</v>
      </c>
      <c r="P695" s="344" t="str">
        <f t="shared" si="258"/>
        <v>N/A</v>
      </c>
      <c r="Q695" s="361" t="str">
        <f t="shared" si="247"/>
        <v>N/A</v>
      </c>
      <c r="R695" s="356" t="str">
        <f>IFERROR( VLOOKUP($D695, 'AM23.Param'!$C$61:$Q$114, COLUMNS('AM23.Param'!$C$60:$K$60), FALSE), "N/A")</f>
        <v>N/A</v>
      </c>
      <c r="S695" s="344" t="str">
        <f t="shared" si="259"/>
        <v>N/A</v>
      </c>
      <c r="T695" s="366">
        <f t="shared" si="248"/>
        <v>0</v>
      </c>
      <c r="U695" s="360" t="str">
        <f>IFERROR( VLOOKUP($D695, 'AM23.Param'!$C$61:$Q$114, COLUMNS('AM23.Param'!$C$60:$L$60), FALSE), "N/A")</f>
        <v>N/A</v>
      </c>
      <c r="V695" s="344" t="str">
        <f t="shared" si="260"/>
        <v>N/A</v>
      </c>
      <c r="W695" s="361" t="str">
        <f t="shared" si="249"/>
        <v>N/A</v>
      </c>
      <c r="X695" s="356" t="str">
        <f>IFERROR( VLOOKUP($D695, 'AM23.Param'!$C$61:$Q$114, COLUMNS('AM23.Param'!$C$60:$M$60), FALSE), "N/A")</f>
        <v>N/A</v>
      </c>
      <c r="Y695" s="344" t="str">
        <f t="shared" si="261"/>
        <v>N/A</v>
      </c>
      <c r="Z695" s="366">
        <f t="shared" si="250"/>
        <v>0</v>
      </c>
      <c r="AA695" s="360" t="str">
        <f>IFERROR( VLOOKUP($D695, 'AM23.Param'!$C$61:$Q$114, COLUMNS('AM23.Param'!$C$60:$N$60), FALSE), "N/A")</f>
        <v>N/A</v>
      </c>
      <c r="AB695" s="344" t="str">
        <f t="shared" si="262"/>
        <v>N/A</v>
      </c>
      <c r="AC695" s="366" t="str">
        <f t="shared" si="251"/>
        <v>N/A</v>
      </c>
      <c r="AD695" s="360" t="str">
        <f>IFERROR( VLOOKUP($D695, 'AM23.Param'!$C$61:$Q$114, COLUMNS('AM23.Param'!$C$60:$O$60), FALSE), "N/A")</f>
        <v>N/A</v>
      </c>
      <c r="AE695" s="344" t="str">
        <f t="shared" si="263"/>
        <v>N/A</v>
      </c>
      <c r="AF695" s="361" t="str">
        <f t="shared" si="252"/>
        <v>N/A</v>
      </c>
      <c r="AG695" s="356" t="str">
        <f>IFERROR( VLOOKUP($D695, 'AM23.Param'!$C$61:$Q$114, COLUMNS('AM23.Param'!$C$60:$P$60), FALSE), "N/A")</f>
        <v>N/A</v>
      </c>
      <c r="AH695" s="344" t="str">
        <f t="shared" si="264"/>
        <v>N/A</v>
      </c>
      <c r="AI695" s="361" t="str">
        <f t="shared" si="253"/>
        <v>N/A</v>
      </c>
    </row>
    <row r="696" spans="1:35" x14ac:dyDescent="0.2">
      <c r="A696" s="241">
        <f t="shared" si="254"/>
        <v>619</v>
      </c>
      <c r="B696" s="345">
        <f>'AM23.Entity Input'!D636</f>
        <v>0</v>
      </c>
      <c r="C696" s="343">
        <f>'AM23.Entity Input'!F636</f>
        <v>0</v>
      </c>
      <c r="D696" s="343">
        <f>'AM23.Entity Input'!G636</f>
        <v>0</v>
      </c>
      <c r="E696" s="343">
        <f>'AM23.Entity Input'!P636</f>
        <v>0</v>
      </c>
      <c r="F696" s="343">
        <f>'AM23.Entity Input'!AD636</f>
        <v>0</v>
      </c>
      <c r="G696" s="343">
        <f>'AM23.Entity Input'!AN636</f>
        <v>0</v>
      </c>
      <c r="H696" s="353" t="str">
        <f>IFERROR( VLOOKUP($D696, 'AM23.Param'!$C$61:$Q$114, COLUMNS('AM23.Param'!$C$60:$G$60), FALSE), "N/A")</f>
        <v>N/A</v>
      </c>
      <c r="I696" s="360" t="str">
        <f>IFERROR( VLOOKUP($D696, 'AM23.Param'!$C$61:$Q$114, COLUMNS('AM23.Param'!$C$60:$H$60), FALSE), "N/A")</f>
        <v>N/A</v>
      </c>
      <c r="J696" s="344" t="str">
        <f t="shared" si="255"/>
        <v>N/A</v>
      </c>
      <c r="K696" s="361" t="str">
        <f t="shared" si="256"/>
        <v>N/A</v>
      </c>
      <c r="L696" s="356" t="str">
        <f>IFERROR( VLOOKUP($D696, 'AM23.Param'!$C$61:$Q$114, COLUMNS('AM23.Param'!$C$60:$I$60), FALSE), "N/A")</f>
        <v>N/A</v>
      </c>
      <c r="M696" s="344" t="str">
        <f t="shared" si="257"/>
        <v>N/A</v>
      </c>
      <c r="N696" s="366" t="str">
        <f t="shared" si="246"/>
        <v>N/A</v>
      </c>
      <c r="O696" s="360" t="str">
        <f>IFERROR( VLOOKUP($D696, 'AM23.Param'!$C$61:$Q$114, COLUMNS('AM23.Param'!$C$60:$J$60), FALSE), "N/A")</f>
        <v>N/A</v>
      </c>
      <c r="P696" s="344" t="str">
        <f t="shared" si="258"/>
        <v>N/A</v>
      </c>
      <c r="Q696" s="361" t="str">
        <f t="shared" si="247"/>
        <v>N/A</v>
      </c>
      <c r="R696" s="356" t="str">
        <f>IFERROR( VLOOKUP($D696, 'AM23.Param'!$C$61:$Q$114, COLUMNS('AM23.Param'!$C$60:$K$60), FALSE), "N/A")</f>
        <v>N/A</v>
      </c>
      <c r="S696" s="344" t="str">
        <f t="shared" si="259"/>
        <v>N/A</v>
      </c>
      <c r="T696" s="366">
        <f t="shared" si="248"/>
        <v>0</v>
      </c>
      <c r="U696" s="360" t="str">
        <f>IFERROR( VLOOKUP($D696, 'AM23.Param'!$C$61:$Q$114, COLUMNS('AM23.Param'!$C$60:$L$60), FALSE), "N/A")</f>
        <v>N/A</v>
      </c>
      <c r="V696" s="344" t="str">
        <f t="shared" si="260"/>
        <v>N/A</v>
      </c>
      <c r="W696" s="361" t="str">
        <f t="shared" si="249"/>
        <v>N/A</v>
      </c>
      <c r="X696" s="356" t="str">
        <f>IFERROR( VLOOKUP($D696, 'AM23.Param'!$C$61:$Q$114, COLUMNS('AM23.Param'!$C$60:$M$60), FALSE), "N/A")</f>
        <v>N/A</v>
      </c>
      <c r="Y696" s="344" t="str">
        <f t="shared" si="261"/>
        <v>N/A</v>
      </c>
      <c r="Z696" s="366">
        <f t="shared" si="250"/>
        <v>0</v>
      </c>
      <c r="AA696" s="360" t="str">
        <f>IFERROR( VLOOKUP($D696, 'AM23.Param'!$C$61:$Q$114, COLUMNS('AM23.Param'!$C$60:$N$60), FALSE), "N/A")</f>
        <v>N/A</v>
      </c>
      <c r="AB696" s="344" t="str">
        <f t="shared" si="262"/>
        <v>N/A</v>
      </c>
      <c r="AC696" s="366" t="str">
        <f t="shared" si="251"/>
        <v>N/A</v>
      </c>
      <c r="AD696" s="360" t="str">
        <f>IFERROR( VLOOKUP($D696, 'AM23.Param'!$C$61:$Q$114, COLUMNS('AM23.Param'!$C$60:$O$60), FALSE), "N/A")</f>
        <v>N/A</v>
      </c>
      <c r="AE696" s="344" t="str">
        <f t="shared" si="263"/>
        <v>N/A</v>
      </c>
      <c r="AF696" s="361" t="str">
        <f t="shared" si="252"/>
        <v>N/A</v>
      </c>
      <c r="AG696" s="356" t="str">
        <f>IFERROR( VLOOKUP($D696, 'AM23.Param'!$C$61:$Q$114, COLUMNS('AM23.Param'!$C$60:$P$60), FALSE), "N/A")</f>
        <v>N/A</v>
      </c>
      <c r="AH696" s="344" t="str">
        <f t="shared" si="264"/>
        <v>N/A</v>
      </c>
      <c r="AI696" s="361" t="str">
        <f t="shared" si="253"/>
        <v>N/A</v>
      </c>
    </row>
    <row r="697" spans="1:35" x14ac:dyDescent="0.2">
      <c r="A697" s="241">
        <f t="shared" si="254"/>
        <v>620</v>
      </c>
      <c r="B697" s="345">
        <f>'AM23.Entity Input'!D637</f>
        <v>0</v>
      </c>
      <c r="C697" s="343">
        <f>'AM23.Entity Input'!F637</f>
        <v>0</v>
      </c>
      <c r="D697" s="343">
        <f>'AM23.Entity Input'!G637</f>
        <v>0</v>
      </c>
      <c r="E697" s="343">
        <f>'AM23.Entity Input'!P637</f>
        <v>0</v>
      </c>
      <c r="F697" s="343">
        <f>'AM23.Entity Input'!AD637</f>
        <v>0</v>
      </c>
      <c r="G697" s="343">
        <f>'AM23.Entity Input'!AN637</f>
        <v>0</v>
      </c>
      <c r="H697" s="353" t="str">
        <f>IFERROR( VLOOKUP($D697, 'AM23.Param'!$C$61:$Q$114, COLUMNS('AM23.Param'!$C$60:$G$60), FALSE), "N/A")</f>
        <v>N/A</v>
      </c>
      <c r="I697" s="360" t="str">
        <f>IFERROR( VLOOKUP($D697, 'AM23.Param'!$C$61:$Q$114, COLUMNS('AM23.Param'!$C$60:$H$60), FALSE), "N/A")</f>
        <v>N/A</v>
      </c>
      <c r="J697" s="344" t="str">
        <f t="shared" si="255"/>
        <v>N/A</v>
      </c>
      <c r="K697" s="361" t="str">
        <f t="shared" si="256"/>
        <v>N/A</v>
      </c>
      <c r="L697" s="356" t="str">
        <f>IFERROR( VLOOKUP($D697, 'AM23.Param'!$C$61:$Q$114, COLUMNS('AM23.Param'!$C$60:$I$60), FALSE), "N/A")</f>
        <v>N/A</v>
      </c>
      <c r="M697" s="344" t="str">
        <f t="shared" si="257"/>
        <v>N/A</v>
      </c>
      <c r="N697" s="366" t="str">
        <f t="shared" si="246"/>
        <v>N/A</v>
      </c>
      <c r="O697" s="360" t="str">
        <f>IFERROR( VLOOKUP($D697, 'AM23.Param'!$C$61:$Q$114, COLUMNS('AM23.Param'!$C$60:$J$60), FALSE), "N/A")</f>
        <v>N/A</v>
      </c>
      <c r="P697" s="344" t="str">
        <f t="shared" si="258"/>
        <v>N/A</v>
      </c>
      <c r="Q697" s="361" t="str">
        <f t="shared" si="247"/>
        <v>N/A</v>
      </c>
      <c r="R697" s="356" t="str">
        <f>IFERROR( VLOOKUP($D697, 'AM23.Param'!$C$61:$Q$114, COLUMNS('AM23.Param'!$C$60:$K$60), FALSE), "N/A")</f>
        <v>N/A</v>
      </c>
      <c r="S697" s="344" t="str">
        <f t="shared" si="259"/>
        <v>N/A</v>
      </c>
      <c r="T697" s="366">
        <f t="shared" si="248"/>
        <v>0</v>
      </c>
      <c r="U697" s="360" t="str">
        <f>IFERROR( VLOOKUP($D697, 'AM23.Param'!$C$61:$Q$114, COLUMNS('AM23.Param'!$C$60:$L$60), FALSE), "N/A")</f>
        <v>N/A</v>
      </c>
      <c r="V697" s="344" t="str">
        <f t="shared" si="260"/>
        <v>N/A</v>
      </c>
      <c r="W697" s="361" t="str">
        <f t="shared" si="249"/>
        <v>N/A</v>
      </c>
      <c r="X697" s="356" t="str">
        <f>IFERROR( VLOOKUP($D697, 'AM23.Param'!$C$61:$Q$114, COLUMNS('AM23.Param'!$C$60:$M$60), FALSE), "N/A")</f>
        <v>N/A</v>
      </c>
      <c r="Y697" s="344" t="str">
        <f t="shared" si="261"/>
        <v>N/A</v>
      </c>
      <c r="Z697" s="366">
        <f t="shared" si="250"/>
        <v>0</v>
      </c>
      <c r="AA697" s="360" t="str">
        <f>IFERROR( VLOOKUP($D697, 'AM23.Param'!$C$61:$Q$114, COLUMNS('AM23.Param'!$C$60:$N$60), FALSE), "N/A")</f>
        <v>N/A</v>
      </c>
      <c r="AB697" s="344" t="str">
        <f t="shared" si="262"/>
        <v>N/A</v>
      </c>
      <c r="AC697" s="366" t="str">
        <f t="shared" si="251"/>
        <v>N/A</v>
      </c>
      <c r="AD697" s="360" t="str">
        <f>IFERROR( VLOOKUP($D697, 'AM23.Param'!$C$61:$Q$114, COLUMNS('AM23.Param'!$C$60:$O$60), FALSE), "N/A")</f>
        <v>N/A</v>
      </c>
      <c r="AE697" s="344" t="str">
        <f t="shared" si="263"/>
        <v>N/A</v>
      </c>
      <c r="AF697" s="361" t="str">
        <f t="shared" si="252"/>
        <v>N/A</v>
      </c>
      <c r="AG697" s="356" t="str">
        <f>IFERROR( VLOOKUP($D697, 'AM23.Param'!$C$61:$Q$114, COLUMNS('AM23.Param'!$C$60:$P$60), FALSE), "N/A")</f>
        <v>N/A</v>
      </c>
      <c r="AH697" s="344" t="str">
        <f t="shared" si="264"/>
        <v>N/A</v>
      </c>
      <c r="AI697" s="361" t="str">
        <f t="shared" si="253"/>
        <v>N/A</v>
      </c>
    </row>
    <row r="698" spans="1:35" x14ac:dyDescent="0.2">
      <c r="A698" s="241">
        <f t="shared" si="254"/>
        <v>621</v>
      </c>
      <c r="B698" s="345">
        <f>'AM23.Entity Input'!D638</f>
        <v>0</v>
      </c>
      <c r="C698" s="343">
        <f>'AM23.Entity Input'!F638</f>
        <v>0</v>
      </c>
      <c r="D698" s="343">
        <f>'AM23.Entity Input'!G638</f>
        <v>0</v>
      </c>
      <c r="E698" s="343">
        <f>'AM23.Entity Input'!P638</f>
        <v>0</v>
      </c>
      <c r="F698" s="343">
        <f>'AM23.Entity Input'!AD638</f>
        <v>0</v>
      </c>
      <c r="G698" s="343">
        <f>'AM23.Entity Input'!AN638</f>
        <v>0</v>
      </c>
      <c r="H698" s="353" t="str">
        <f>IFERROR( VLOOKUP($D698, 'AM23.Param'!$C$61:$Q$114, COLUMNS('AM23.Param'!$C$60:$G$60), FALSE), "N/A")</f>
        <v>N/A</v>
      </c>
      <c r="I698" s="360" t="str">
        <f>IFERROR( VLOOKUP($D698, 'AM23.Param'!$C$61:$Q$114, COLUMNS('AM23.Param'!$C$60:$H$60), FALSE), "N/A")</f>
        <v>N/A</v>
      </c>
      <c r="J698" s="344" t="str">
        <f t="shared" si="255"/>
        <v>N/A</v>
      </c>
      <c r="K698" s="361" t="str">
        <f t="shared" si="256"/>
        <v>N/A</v>
      </c>
      <c r="L698" s="356" t="str">
        <f>IFERROR( VLOOKUP($D698, 'AM23.Param'!$C$61:$Q$114, COLUMNS('AM23.Param'!$C$60:$I$60), FALSE), "N/A")</f>
        <v>N/A</v>
      </c>
      <c r="M698" s="344" t="str">
        <f t="shared" si="257"/>
        <v>N/A</v>
      </c>
      <c r="N698" s="366" t="str">
        <f t="shared" si="246"/>
        <v>N/A</v>
      </c>
      <c r="O698" s="360" t="str">
        <f>IFERROR( VLOOKUP($D698, 'AM23.Param'!$C$61:$Q$114, COLUMNS('AM23.Param'!$C$60:$J$60), FALSE), "N/A")</f>
        <v>N/A</v>
      </c>
      <c r="P698" s="344" t="str">
        <f t="shared" si="258"/>
        <v>N/A</v>
      </c>
      <c r="Q698" s="361" t="str">
        <f t="shared" si="247"/>
        <v>N/A</v>
      </c>
      <c r="R698" s="356" t="str">
        <f>IFERROR( VLOOKUP($D698, 'AM23.Param'!$C$61:$Q$114, COLUMNS('AM23.Param'!$C$60:$K$60), FALSE), "N/A")</f>
        <v>N/A</v>
      </c>
      <c r="S698" s="344" t="str">
        <f t="shared" si="259"/>
        <v>N/A</v>
      </c>
      <c r="T698" s="366">
        <f t="shared" si="248"/>
        <v>0</v>
      </c>
      <c r="U698" s="360" t="str">
        <f>IFERROR( VLOOKUP($D698, 'AM23.Param'!$C$61:$Q$114, COLUMNS('AM23.Param'!$C$60:$L$60), FALSE), "N/A")</f>
        <v>N/A</v>
      </c>
      <c r="V698" s="344" t="str">
        <f t="shared" si="260"/>
        <v>N/A</v>
      </c>
      <c r="W698" s="361" t="str">
        <f t="shared" si="249"/>
        <v>N/A</v>
      </c>
      <c r="X698" s="356" t="str">
        <f>IFERROR( VLOOKUP($D698, 'AM23.Param'!$C$61:$Q$114, COLUMNS('AM23.Param'!$C$60:$M$60), FALSE), "N/A")</f>
        <v>N/A</v>
      </c>
      <c r="Y698" s="344" t="str">
        <f t="shared" si="261"/>
        <v>N/A</v>
      </c>
      <c r="Z698" s="366">
        <f t="shared" si="250"/>
        <v>0</v>
      </c>
      <c r="AA698" s="360" t="str">
        <f>IFERROR( VLOOKUP($D698, 'AM23.Param'!$C$61:$Q$114, COLUMNS('AM23.Param'!$C$60:$N$60), FALSE), "N/A")</f>
        <v>N/A</v>
      </c>
      <c r="AB698" s="344" t="str">
        <f t="shared" si="262"/>
        <v>N/A</v>
      </c>
      <c r="AC698" s="366" t="str">
        <f t="shared" si="251"/>
        <v>N/A</v>
      </c>
      <c r="AD698" s="360" t="str">
        <f>IFERROR( VLOOKUP($D698, 'AM23.Param'!$C$61:$Q$114, COLUMNS('AM23.Param'!$C$60:$O$60), FALSE), "N/A")</f>
        <v>N/A</v>
      </c>
      <c r="AE698" s="344" t="str">
        <f t="shared" si="263"/>
        <v>N/A</v>
      </c>
      <c r="AF698" s="361" t="str">
        <f t="shared" si="252"/>
        <v>N/A</v>
      </c>
      <c r="AG698" s="356" t="str">
        <f>IFERROR( VLOOKUP($D698, 'AM23.Param'!$C$61:$Q$114, COLUMNS('AM23.Param'!$C$60:$P$60), FALSE), "N/A")</f>
        <v>N/A</v>
      </c>
      <c r="AH698" s="344" t="str">
        <f t="shared" si="264"/>
        <v>N/A</v>
      </c>
      <c r="AI698" s="361" t="str">
        <f t="shared" si="253"/>
        <v>N/A</v>
      </c>
    </row>
    <row r="699" spans="1:35" x14ac:dyDescent="0.2">
      <c r="A699" s="241">
        <f t="shared" si="254"/>
        <v>622</v>
      </c>
      <c r="B699" s="345">
        <f>'AM23.Entity Input'!D639</f>
        <v>0</v>
      </c>
      <c r="C699" s="343">
        <f>'AM23.Entity Input'!F639</f>
        <v>0</v>
      </c>
      <c r="D699" s="343">
        <f>'AM23.Entity Input'!G639</f>
        <v>0</v>
      </c>
      <c r="E699" s="343">
        <f>'AM23.Entity Input'!P639</f>
        <v>0</v>
      </c>
      <c r="F699" s="343">
        <f>'AM23.Entity Input'!AD639</f>
        <v>0</v>
      </c>
      <c r="G699" s="343">
        <f>'AM23.Entity Input'!AN639</f>
        <v>0</v>
      </c>
      <c r="H699" s="353" t="str">
        <f>IFERROR( VLOOKUP($D699, 'AM23.Param'!$C$61:$Q$114, COLUMNS('AM23.Param'!$C$60:$G$60), FALSE), "N/A")</f>
        <v>N/A</v>
      </c>
      <c r="I699" s="360" t="str">
        <f>IFERROR( VLOOKUP($D699, 'AM23.Param'!$C$61:$Q$114, COLUMNS('AM23.Param'!$C$60:$H$60), FALSE), "N/A")</f>
        <v>N/A</v>
      </c>
      <c r="J699" s="344" t="str">
        <f t="shared" si="255"/>
        <v>N/A</v>
      </c>
      <c r="K699" s="361" t="str">
        <f t="shared" si="256"/>
        <v>N/A</v>
      </c>
      <c r="L699" s="356" t="str">
        <f>IFERROR( VLOOKUP($D699, 'AM23.Param'!$C$61:$Q$114, COLUMNS('AM23.Param'!$C$60:$I$60), FALSE), "N/A")</f>
        <v>N/A</v>
      </c>
      <c r="M699" s="344" t="str">
        <f t="shared" si="257"/>
        <v>N/A</v>
      </c>
      <c r="N699" s="366" t="str">
        <f t="shared" si="246"/>
        <v>N/A</v>
      </c>
      <c r="O699" s="360" t="str">
        <f>IFERROR( VLOOKUP($D699, 'AM23.Param'!$C$61:$Q$114, COLUMNS('AM23.Param'!$C$60:$J$60), FALSE), "N/A")</f>
        <v>N/A</v>
      </c>
      <c r="P699" s="344" t="str">
        <f t="shared" si="258"/>
        <v>N/A</v>
      </c>
      <c r="Q699" s="361" t="str">
        <f t="shared" si="247"/>
        <v>N/A</v>
      </c>
      <c r="R699" s="356" t="str">
        <f>IFERROR( VLOOKUP($D699, 'AM23.Param'!$C$61:$Q$114, COLUMNS('AM23.Param'!$C$60:$K$60), FALSE), "N/A")</f>
        <v>N/A</v>
      </c>
      <c r="S699" s="344" t="str">
        <f t="shared" si="259"/>
        <v>N/A</v>
      </c>
      <c r="T699" s="366">
        <f t="shared" si="248"/>
        <v>0</v>
      </c>
      <c r="U699" s="360" t="str">
        <f>IFERROR( VLOOKUP($D699, 'AM23.Param'!$C$61:$Q$114, COLUMNS('AM23.Param'!$C$60:$L$60), FALSE), "N/A")</f>
        <v>N/A</v>
      </c>
      <c r="V699" s="344" t="str">
        <f t="shared" si="260"/>
        <v>N/A</v>
      </c>
      <c r="W699" s="361" t="str">
        <f t="shared" si="249"/>
        <v>N/A</v>
      </c>
      <c r="X699" s="356" t="str">
        <f>IFERROR( VLOOKUP($D699, 'AM23.Param'!$C$61:$Q$114, COLUMNS('AM23.Param'!$C$60:$M$60), FALSE), "N/A")</f>
        <v>N/A</v>
      </c>
      <c r="Y699" s="344" t="str">
        <f t="shared" si="261"/>
        <v>N/A</v>
      </c>
      <c r="Z699" s="366">
        <f t="shared" si="250"/>
        <v>0</v>
      </c>
      <c r="AA699" s="360" t="str">
        <f>IFERROR( VLOOKUP($D699, 'AM23.Param'!$C$61:$Q$114, COLUMNS('AM23.Param'!$C$60:$N$60), FALSE), "N/A")</f>
        <v>N/A</v>
      </c>
      <c r="AB699" s="344" t="str">
        <f t="shared" si="262"/>
        <v>N/A</v>
      </c>
      <c r="AC699" s="366" t="str">
        <f t="shared" si="251"/>
        <v>N/A</v>
      </c>
      <c r="AD699" s="360" t="str">
        <f>IFERROR( VLOOKUP($D699, 'AM23.Param'!$C$61:$Q$114, COLUMNS('AM23.Param'!$C$60:$O$60), FALSE), "N/A")</f>
        <v>N/A</v>
      </c>
      <c r="AE699" s="344" t="str">
        <f t="shared" si="263"/>
        <v>N/A</v>
      </c>
      <c r="AF699" s="361" t="str">
        <f t="shared" si="252"/>
        <v>N/A</v>
      </c>
      <c r="AG699" s="356" t="str">
        <f>IFERROR( VLOOKUP($D699, 'AM23.Param'!$C$61:$Q$114, COLUMNS('AM23.Param'!$C$60:$P$60), FALSE), "N/A")</f>
        <v>N/A</v>
      </c>
      <c r="AH699" s="344" t="str">
        <f t="shared" si="264"/>
        <v>N/A</v>
      </c>
      <c r="AI699" s="361" t="str">
        <f t="shared" si="253"/>
        <v>N/A</v>
      </c>
    </row>
    <row r="700" spans="1:35" x14ac:dyDescent="0.2">
      <c r="A700" s="241">
        <f t="shared" si="254"/>
        <v>623</v>
      </c>
      <c r="B700" s="345">
        <f>'AM23.Entity Input'!D640</f>
        <v>0</v>
      </c>
      <c r="C700" s="343">
        <f>'AM23.Entity Input'!F640</f>
        <v>0</v>
      </c>
      <c r="D700" s="343">
        <f>'AM23.Entity Input'!G640</f>
        <v>0</v>
      </c>
      <c r="E700" s="343">
        <f>'AM23.Entity Input'!P640</f>
        <v>0</v>
      </c>
      <c r="F700" s="343">
        <f>'AM23.Entity Input'!AD640</f>
        <v>0</v>
      </c>
      <c r="G700" s="343">
        <f>'AM23.Entity Input'!AN640</f>
        <v>0</v>
      </c>
      <c r="H700" s="353" t="str">
        <f>IFERROR( VLOOKUP($D700, 'AM23.Param'!$C$61:$Q$114, COLUMNS('AM23.Param'!$C$60:$G$60), FALSE), "N/A")</f>
        <v>N/A</v>
      </c>
      <c r="I700" s="360" t="str">
        <f>IFERROR( VLOOKUP($D700, 'AM23.Param'!$C$61:$Q$114, COLUMNS('AM23.Param'!$C$60:$H$60), FALSE), "N/A")</f>
        <v>N/A</v>
      </c>
      <c r="J700" s="344" t="str">
        <f t="shared" si="255"/>
        <v>N/A</v>
      </c>
      <c r="K700" s="361" t="str">
        <f t="shared" si="256"/>
        <v>N/A</v>
      </c>
      <c r="L700" s="356" t="str">
        <f>IFERROR( VLOOKUP($D700, 'AM23.Param'!$C$61:$Q$114, COLUMNS('AM23.Param'!$C$60:$I$60), FALSE), "N/A")</f>
        <v>N/A</v>
      </c>
      <c r="M700" s="344" t="str">
        <f t="shared" si="257"/>
        <v>N/A</v>
      </c>
      <c r="N700" s="366" t="str">
        <f t="shared" si="246"/>
        <v>N/A</v>
      </c>
      <c r="O700" s="360" t="str">
        <f>IFERROR( VLOOKUP($D700, 'AM23.Param'!$C$61:$Q$114, COLUMNS('AM23.Param'!$C$60:$J$60), FALSE), "N/A")</f>
        <v>N/A</v>
      </c>
      <c r="P700" s="344" t="str">
        <f t="shared" si="258"/>
        <v>N/A</v>
      </c>
      <c r="Q700" s="361" t="str">
        <f t="shared" si="247"/>
        <v>N/A</v>
      </c>
      <c r="R700" s="356" t="str">
        <f>IFERROR( VLOOKUP($D700, 'AM23.Param'!$C$61:$Q$114, COLUMNS('AM23.Param'!$C$60:$K$60), FALSE), "N/A")</f>
        <v>N/A</v>
      </c>
      <c r="S700" s="344" t="str">
        <f t="shared" si="259"/>
        <v>N/A</v>
      </c>
      <c r="T700" s="366">
        <f t="shared" si="248"/>
        <v>0</v>
      </c>
      <c r="U700" s="360" t="str">
        <f>IFERROR( VLOOKUP($D700, 'AM23.Param'!$C$61:$Q$114, COLUMNS('AM23.Param'!$C$60:$L$60), FALSE), "N/A")</f>
        <v>N/A</v>
      </c>
      <c r="V700" s="344" t="str">
        <f t="shared" si="260"/>
        <v>N/A</v>
      </c>
      <c r="W700" s="361" t="str">
        <f t="shared" si="249"/>
        <v>N/A</v>
      </c>
      <c r="X700" s="356" t="str">
        <f>IFERROR( VLOOKUP($D700, 'AM23.Param'!$C$61:$Q$114, COLUMNS('AM23.Param'!$C$60:$M$60), FALSE), "N/A")</f>
        <v>N/A</v>
      </c>
      <c r="Y700" s="344" t="str">
        <f t="shared" si="261"/>
        <v>N/A</v>
      </c>
      <c r="Z700" s="366">
        <f t="shared" si="250"/>
        <v>0</v>
      </c>
      <c r="AA700" s="360" t="str">
        <f>IFERROR( VLOOKUP($D700, 'AM23.Param'!$C$61:$Q$114, COLUMNS('AM23.Param'!$C$60:$N$60), FALSE), "N/A")</f>
        <v>N/A</v>
      </c>
      <c r="AB700" s="344" t="str">
        <f t="shared" si="262"/>
        <v>N/A</v>
      </c>
      <c r="AC700" s="366" t="str">
        <f t="shared" si="251"/>
        <v>N/A</v>
      </c>
      <c r="AD700" s="360" t="str">
        <f>IFERROR( VLOOKUP($D700, 'AM23.Param'!$C$61:$Q$114, COLUMNS('AM23.Param'!$C$60:$O$60), FALSE), "N/A")</f>
        <v>N/A</v>
      </c>
      <c r="AE700" s="344" t="str">
        <f t="shared" si="263"/>
        <v>N/A</v>
      </c>
      <c r="AF700" s="361" t="str">
        <f t="shared" si="252"/>
        <v>N/A</v>
      </c>
      <c r="AG700" s="356" t="str">
        <f>IFERROR( VLOOKUP($D700, 'AM23.Param'!$C$61:$Q$114, COLUMNS('AM23.Param'!$C$60:$P$60), FALSE), "N/A")</f>
        <v>N/A</v>
      </c>
      <c r="AH700" s="344" t="str">
        <f t="shared" si="264"/>
        <v>N/A</v>
      </c>
      <c r="AI700" s="361" t="str">
        <f t="shared" si="253"/>
        <v>N/A</v>
      </c>
    </row>
    <row r="701" spans="1:35" x14ac:dyDescent="0.2">
      <c r="A701" s="241">
        <f t="shared" si="254"/>
        <v>624</v>
      </c>
      <c r="B701" s="345">
        <f>'AM23.Entity Input'!D641</f>
        <v>0</v>
      </c>
      <c r="C701" s="343">
        <f>'AM23.Entity Input'!F641</f>
        <v>0</v>
      </c>
      <c r="D701" s="343">
        <f>'AM23.Entity Input'!G641</f>
        <v>0</v>
      </c>
      <c r="E701" s="343">
        <f>'AM23.Entity Input'!P641</f>
        <v>0</v>
      </c>
      <c r="F701" s="343">
        <f>'AM23.Entity Input'!AD641</f>
        <v>0</v>
      </c>
      <c r="G701" s="343">
        <f>'AM23.Entity Input'!AN641</f>
        <v>0</v>
      </c>
      <c r="H701" s="353" t="str">
        <f>IFERROR( VLOOKUP($D701, 'AM23.Param'!$C$61:$Q$114, COLUMNS('AM23.Param'!$C$60:$G$60), FALSE), "N/A")</f>
        <v>N/A</v>
      </c>
      <c r="I701" s="360" t="str">
        <f>IFERROR( VLOOKUP($D701, 'AM23.Param'!$C$61:$Q$114, COLUMNS('AM23.Param'!$C$60:$H$60), FALSE), "N/A")</f>
        <v>N/A</v>
      </c>
      <c r="J701" s="344" t="str">
        <f t="shared" si="255"/>
        <v>N/A</v>
      </c>
      <c r="K701" s="361" t="str">
        <f t="shared" si="256"/>
        <v>N/A</v>
      </c>
      <c r="L701" s="356" t="str">
        <f>IFERROR( VLOOKUP($D701, 'AM23.Param'!$C$61:$Q$114, COLUMNS('AM23.Param'!$C$60:$I$60), FALSE), "N/A")</f>
        <v>N/A</v>
      </c>
      <c r="M701" s="344" t="str">
        <f t="shared" si="257"/>
        <v>N/A</v>
      </c>
      <c r="N701" s="366" t="str">
        <f t="shared" si="246"/>
        <v>N/A</v>
      </c>
      <c r="O701" s="360" t="str">
        <f>IFERROR( VLOOKUP($D701, 'AM23.Param'!$C$61:$Q$114, COLUMNS('AM23.Param'!$C$60:$J$60), FALSE), "N/A")</f>
        <v>N/A</v>
      </c>
      <c r="P701" s="344" t="str">
        <f t="shared" si="258"/>
        <v>N/A</v>
      </c>
      <c r="Q701" s="361" t="str">
        <f t="shared" si="247"/>
        <v>N/A</v>
      </c>
      <c r="R701" s="356" t="str">
        <f>IFERROR( VLOOKUP($D701, 'AM23.Param'!$C$61:$Q$114, COLUMNS('AM23.Param'!$C$60:$K$60), FALSE), "N/A")</f>
        <v>N/A</v>
      </c>
      <c r="S701" s="344" t="str">
        <f t="shared" si="259"/>
        <v>N/A</v>
      </c>
      <c r="T701" s="366">
        <f t="shared" si="248"/>
        <v>0</v>
      </c>
      <c r="U701" s="360" t="str">
        <f>IFERROR( VLOOKUP($D701, 'AM23.Param'!$C$61:$Q$114, COLUMNS('AM23.Param'!$C$60:$L$60), FALSE), "N/A")</f>
        <v>N/A</v>
      </c>
      <c r="V701" s="344" t="str">
        <f t="shared" si="260"/>
        <v>N/A</v>
      </c>
      <c r="W701" s="361" t="str">
        <f t="shared" si="249"/>
        <v>N/A</v>
      </c>
      <c r="X701" s="356" t="str">
        <f>IFERROR( VLOOKUP($D701, 'AM23.Param'!$C$61:$Q$114, COLUMNS('AM23.Param'!$C$60:$M$60), FALSE), "N/A")</f>
        <v>N/A</v>
      </c>
      <c r="Y701" s="344" t="str">
        <f t="shared" si="261"/>
        <v>N/A</v>
      </c>
      <c r="Z701" s="366">
        <f t="shared" si="250"/>
        <v>0</v>
      </c>
      <c r="AA701" s="360" t="str">
        <f>IFERROR( VLOOKUP($D701, 'AM23.Param'!$C$61:$Q$114, COLUMNS('AM23.Param'!$C$60:$N$60), FALSE), "N/A")</f>
        <v>N/A</v>
      </c>
      <c r="AB701" s="344" t="str">
        <f t="shared" si="262"/>
        <v>N/A</v>
      </c>
      <c r="AC701" s="366" t="str">
        <f t="shared" si="251"/>
        <v>N/A</v>
      </c>
      <c r="AD701" s="360" t="str">
        <f>IFERROR( VLOOKUP($D701, 'AM23.Param'!$C$61:$Q$114, COLUMNS('AM23.Param'!$C$60:$O$60), FALSE), "N/A")</f>
        <v>N/A</v>
      </c>
      <c r="AE701" s="344" t="str">
        <f t="shared" si="263"/>
        <v>N/A</v>
      </c>
      <c r="AF701" s="361" t="str">
        <f t="shared" si="252"/>
        <v>N/A</v>
      </c>
      <c r="AG701" s="356" t="str">
        <f>IFERROR( VLOOKUP($D701, 'AM23.Param'!$C$61:$Q$114, COLUMNS('AM23.Param'!$C$60:$P$60), FALSE), "N/A")</f>
        <v>N/A</v>
      </c>
      <c r="AH701" s="344" t="str">
        <f t="shared" si="264"/>
        <v>N/A</v>
      </c>
      <c r="AI701" s="361" t="str">
        <f t="shared" si="253"/>
        <v>N/A</v>
      </c>
    </row>
    <row r="702" spans="1:35" x14ac:dyDescent="0.2">
      <c r="A702" s="241">
        <f t="shared" si="254"/>
        <v>625</v>
      </c>
      <c r="B702" s="345">
        <f>'AM23.Entity Input'!D642</f>
        <v>0</v>
      </c>
      <c r="C702" s="343">
        <f>'AM23.Entity Input'!F642</f>
        <v>0</v>
      </c>
      <c r="D702" s="343">
        <f>'AM23.Entity Input'!G642</f>
        <v>0</v>
      </c>
      <c r="E702" s="343">
        <f>'AM23.Entity Input'!P642</f>
        <v>0</v>
      </c>
      <c r="F702" s="343">
        <f>'AM23.Entity Input'!AD642</f>
        <v>0</v>
      </c>
      <c r="G702" s="343">
        <f>'AM23.Entity Input'!AN642</f>
        <v>0</v>
      </c>
      <c r="H702" s="353" t="str">
        <f>IFERROR( VLOOKUP($D702, 'AM23.Param'!$C$61:$Q$114, COLUMNS('AM23.Param'!$C$60:$G$60), FALSE), "N/A")</f>
        <v>N/A</v>
      </c>
      <c r="I702" s="360" t="str">
        <f>IFERROR( VLOOKUP($D702, 'AM23.Param'!$C$61:$Q$114, COLUMNS('AM23.Param'!$C$60:$H$60), FALSE), "N/A")</f>
        <v>N/A</v>
      </c>
      <c r="J702" s="344" t="str">
        <f t="shared" si="255"/>
        <v>N/A</v>
      </c>
      <c r="K702" s="361" t="str">
        <f t="shared" si="256"/>
        <v>N/A</v>
      </c>
      <c r="L702" s="356" t="str">
        <f>IFERROR( VLOOKUP($D702, 'AM23.Param'!$C$61:$Q$114, COLUMNS('AM23.Param'!$C$60:$I$60), FALSE), "N/A")</f>
        <v>N/A</v>
      </c>
      <c r="M702" s="344" t="str">
        <f t="shared" si="257"/>
        <v>N/A</v>
      </c>
      <c r="N702" s="366" t="str">
        <f t="shared" si="246"/>
        <v>N/A</v>
      </c>
      <c r="O702" s="360" t="str">
        <f>IFERROR( VLOOKUP($D702, 'AM23.Param'!$C$61:$Q$114, COLUMNS('AM23.Param'!$C$60:$J$60), FALSE), "N/A")</f>
        <v>N/A</v>
      </c>
      <c r="P702" s="344" t="str">
        <f t="shared" si="258"/>
        <v>N/A</v>
      </c>
      <c r="Q702" s="361" t="str">
        <f t="shared" si="247"/>
        <v>N/A</v>
      </c>
      <c r="R702" s="356" t="str">
        <f>IFERROR( VLOOKUP($D702, 'AM23.Param'!$C$61:$Q$114, COLUMNS('AM23.Param'!$C$60:$K$60), FALSE), "N/A")</f>
        <v>N/A</v>
      </c>
      <c r="S702" s="344" t="str">
        <f t="shared" si="259"/>
        <v>N/A</v>
      </c>
      <c r="T702" s="366">
        <f t="shared" si="248"/>
        <v>0</v>
      </c>
      <c r="U702" s="360" t="str">
        <f>IFERROR( VLOOKUP($D702, 'AM23.Param'!$C$61:$Q$114, COLUMNS('AM23.Param'!$C$60:$L$60), FALSE), "N/A")</f>
        <v>N/A</v>
      </c>
      <c r="V702" s="344" t="str">
        <f t="shared" si="260"/>
        <v>N/A</v>
      </c>
      <c r="W702" s="361" t="str">
        <f t="shared" si="249"/>
        <v>N/A</v>
      </c>
      <c r="X702" s="356" t="str">
        <f>IFERROR( VLOOKUP($D702, 'AM23.Param'!$C$61:$Q$114, COLUMNS('AM23.Param'!$C$60:$M$60), FALSE), "N/A")</f>
        <v>N/A</v>
      </c>
      <c r="Y702" s="344" t="str">
        <f t="shared" si="261"/>
        <v>N/A</v>
      </c>
      <c r="Z702" s="366">
        <f t="shared" si="250"/>
        <v>0</v>
      </c>
      <c r="AA702" s="360" t="str">
        <f>IFERROR( VLOOKUP($D702, 'AM23.Param'!$C$61:$Q$114, COLUMNS('AM23.Param'!$C$60:$N$60), FALSE), "N/A")</f>
        <v>N/A</v>
      </c>
      <c r="AB702" s="344" t="str">
        <f t="shared" si="262"/>
        <v>N/A</v>
      </c>
      <c r="AC702" s="366" t="str">
        <f t="shared" si="251"/>
        <v>N/A</v>
      </c>
      <c r="AD702" s="360" t="str">
        <f>IFERROR( VLOOKUP($D702, 'AM23.Param'!$C$61:$Q$114, COLUMNS('AM23.Param'!$C$60:$O$60), FALSE), "N/A")</f>
        <v>N/A</v>
      </c>
      <c r="AE702" s="344" t="str">
        <f t="shared" si="263"/>
        <v>N/A</v>
      </c>
      <c r="AF702" s="361" t="str">
        <f t="shared" si="252"/>
        <v>N/A</v>
      </c>
      <c r="AG702" s="356" t="str">
        <f>IFERROR( VLOOKUP($D702, 'AM23.Param'!$C$61:$Q$114, COLUMNS('AM23.Param'!$C$60:$P$60), FALSE), "N/A")</f>
        <v>N/A</v>
      </c>
      <c r="AH702" s="344" t="str">
        <f t="shared" si="264"/>
        <v>N/A</v>
      </c>
      <c r="AI702" s="361" t="str">
        <f t="shared" si="253"/>
        <v>N/A</v>
      </c>
    </row>
    <row r="703" spans="1:35" x14ac:dyDescent="0.2">
      <c r="A703" s="241">
        <f t="shared" si="254"/>
        <v>626</v>
      </c>
      <c r="B703" s="345">
        <f>'AM23.Entity Input'!D643</f>
        <v>0</v>
      </c>
      <c r="C703" s="343">
        <f>'AM23.Entity Input'!F643</f>
        <v>0</v>
      </c>
      <c r="D703" s="343">
        <f>'AM23.Entity Input'!G643</f>
        <v>0</v>
      </c>
      <c r="E703" s="343">
        <f>'AM23.Entity Input'!P643</f>
        <v>0</v>
      </c>
      <c r="F703" s="343">
        <f>'AM23.Entity Input'!AD643</f>
        <v>0</v>
      </c>
      <c r="G703" s="343">
        <f>'AM23.Entity Input'!AN643</f>
        <v>0</v>
      </c>
      <c r="H703" s="353" t="str">
        <f>IFERROR( VLOOKUP($D703, 'AM23.Param'!$C$61:$Q$114, COLUMNS('AM23.Param'!$C$60:$G$60), FALSE), "N/A")</f>
        <v>N/A</v>
      </c>
      <c r="I703" s="360" t="str">
        <f>IFERROR( VLOOKUP($D703, 'AM23.Param'!$C$61:$Q$114, COLUMNS('AM23.Param'!$C$60:$H$60), FALSE), "N/A")</f>
        <v>N/A</v>
      </c>
      <c r="J703" s="344" t="str">
        <f t="shared" si="255"/>
        <v>N/A</v>
      </c>
      <c r="K703" s="361" t="str">
        <f t="shared" si="256"/>
        <v>N/A</v>
      </c>
      <c r="L703" s="356" t="str">
        <f>IFERROR( VLOOKUP($D703, 'AM23.Param'!$C$61:$Q$114, COLUMNS('AM23.Param'!$C$60:$I$60), FALSE), "N/A")</f>
        <v>N/A</v>
      </c>
      <c r="M703" s="344" t="str">
        <f t="shared" si="257"/>
        <v>N/A</v>
      </c>
      <c r="N703" s="366" t="str">
        <f t="shared" si="246"/>
        <v>N/A</v>
      </c>
      <c r="O703" s="360" t="str">
        <f>IFERROR( VLOOKUP($D703, 'AM23.Param'!$C$61:$Q$114, COLUMNS('AM23.Param'!$C$60:$J$60), FALSE), "N/A")</f>
        <v>N/A</v>
      </c>
      <c r="P703" s="344" t="str">
        <f t="shared" si="258"/>
        <v>N/A</v>
      </c>
      <c r="Q703" s="361" t="str">
        <f t="shared" si="247"/>
        <v>N/A</v>
      </c>
      <c r="R703" s="356" t="str">
        <f>IFERROR( VLOOKUP($D703, 'AM23.Param'!$C$61:$Q$114, COLUMNS('AM23.Param'!$C$60:$K$60), FALSE), "N/A")</f>
        <v>N/A</v>
      </c>
      <c r="S703" s="344" t="str">
        <f t="shared" si="259"/>
        <v>N/A</v>
      </c>
      <c r="T703" s="366">
        <f t="shared" si="248"/>
        <v>0</v>
      </c>
      <c r="U703" s="360" t="str">
        <f>IFERROR( VLOOKUP($D703, 'AM23.Param'!$C$61:$Q$114, COLUMNS('AM23.Param'!$C$60:$L$60), FALSE), "N/A")</f>
        <v>N/A</v>
      </c>
      <c r="V703" s="344" t="str">
        <f t="shared" si="260"/>
        <v>N/A</v>
      </c>
      <c r="W703" s="361" t="str">
        <f t="shared" si="249"/>
        <v>N/A</v>
      </c>
      <c r="X703" s="356" t="str">
        <f>IFERROR( VLOOKUP($D703, 'AM23.Param'!$C$61:$Q$114, COLUMNS('AM23.Param'!$C$60:$M$60), FALSE), "N/A")</f>
        <v>N/A</v>
      </c>
      <c r="Y703" s="344" t="str">
        <f t="shared" si="261"/>
        <v>N/A</v>
      </c>
      <c r="Z703" s="366">
        <f t="shared" si="250"/>
        <v>0</v>
      </c>
      <c r="AA703" s="360" t="str">
        <f>IFERROR( VLOOKUP($D703, 'AM23.Param'!$C$61:$Q$114, COLUMNS('AM23.Param'!$C$60:$N$60), FALSE), "N/A")</f>
        <v>N/A</v>
      </c>
      <c r="AB703" s="344" t="str">
        <f t="shared" si="262"/>
        <v>N/A</v>
      </c>
      <c r="AC703" s="366" t="str">
        <f t="shared" si="251"/>
        <v>N/A</v>
      </c>
      <c r="AD703" s="360" t="str">
        <f>IFERROR( VLOOKUP($D703, 'AM23.Param'!$C$61:$Q$114, COLUMNS('AM23.Param'!$C$60:$O$60), FALSE), "N/A")</f>
        <v>N/A</v>
      </c>
      <c r="AE703" s="344" t="str">
        <f t="shared" si="263"/>
        <v>N/A</v>
      </c>
      <c r="AF703" s="361" t="str">
        <f t="shared" si="252"/>
        <v>N/A</v>
      </c>
      <c r="AG703" s="356" t="str">
        <f>IFERROR( VLOOKUP($D703, 'AM23.Param'!$C$61:$Q$114, COLUMNS('AM23.Param'!$C$60:$P$60), FALSE), "N/A")</f>
        <v>N/A</v>
      </c>
      <c r="AH703" s="344" t="str">
        <f t="shared" si="264"/>
        <v>N/A</v>
      </c>
      <c r="AI703" s="361" t="str">
        <f t="shared" si="253"/>
        <v>N/A</v>
      </c>
    </row>
    <row r="704" spans="1:35" x14ac:dyDescent="0.2">
      <c r="A704" s="241">
        <f t="shared" si="254"/>
        <v>627</v>
      </c>
      <c r="B704" s="345">
        <f>'AM23.Entity Input'!D644</f>
        <v>0</v>
      </c>
      <c r="C704" s="343">
        <f>'AM23.Entity Input'!F644</f>
        <v>0</v>
      </c>
      <c r="D704" s="343">
        <f>'AM23.Entity Input'!G644</f>
        <v>0</v>
      </c>
      <c r="E704" s="343">
        <f>'AM23.Entity Input'!P644</f>
        <v>0</v>
      </c>
      <c r="F704" s="343">
        <f>'AM23.Entity Input'!AD644</f>
        <v>0</v>
      </c>
      <c r="G704" s="343">
        <f>'AM23.Entity Input'!AN644</f>
        <v>0</v>
      </c>
      <c r="H704" s="353" t="str">
        <f>IFERROR( VLOOKUP($D704, 'AM23.Param'!$C$61:$Q$114, COLUMNS('AM23.Param'!$C$60:$G$60), FALSE), "N/A")</f>
        <v>N/A</v>
      </c>
      <c r="I704" s="360" t="str">
        <f>IFERROR( VLOOKUP($D704, 'AM23.Param'!$C$61:$Q$114, COLUMNS('AM23.Param'!$C$60:$H$60), FALSE), "N/A")</f>
        <v>N/A</v>
      </c>
      <c r="J704" s="344" t="str">
        <f t="shared" si="255"/>
        <v>N/A</v>
      </c>
      <c r="K704" s="361" t="str">
        <f t="shared" si="256"/>
        <v>N/A</v>
      </c>
      <c r="L704" s="356" t="str">
        <f>IFERROR( VLOOKUP($D704, 'AM23.Param'!$C$61:$Q$114, COLUMNS('AM23.Param'!$C$60:$I$60), FALSE), "N/A")</f>
        <v>N/A</v>
      </c>
      <c r="M704" s="344" t="str">
        <f t="shared" si="257"/>
        <v>N/A</v>
      </c>
      <c r="N704" s="366" t="str">
        <f t="shared" si="246"/>
        <v>N/A</v>
      </c>
      <c r="O704" s="360" t="str">
        <f>IFERROR( VLOOKUP($D704, 'AM23.Param'!$C$61:$Q$114, COLUMNS('AM23.Param'!$C$60:$J$60), FALSE), "N/A")</f>
        <v>N/A</v>
      </c>
      <c r="P704" s="344" t="str">
        <f t="shared" si="258"/>
        <v>N/A</v>
      </c>
      <c r="Q704" s="361" t="str">
        <f t="shared" si="247"/>
        <v>N/A</v>
      </c>
      <c r="R704" s="356" t="str">
        <f>IFERROR( VLOOKUP($D704, 'AM23.Param'!$C$61:$Q$114, COLUMNS('AM23.Param'!$C$60:$K$60), FALSE), "N/A")</f>
        <v>N/A</v>
      </c>
      <c r="S704" s="344" t="str">
        <f t="shared" si="259"/>
        <v>N/A</v>
      </c>
      <c r="T704" s="366">
        <f t="shared" si="248"/>
        <v>0</v>
      </c>
      <c r="U704" s="360" t="str">
        <f>IFERROR( VLOOKUP($D704, 'AM23.Param'!$C$61:$Q$114, COLUMNS('AM23.Param'!$C$60:$L$60), FALSE), "N/A")</f>
        <v>N/A</v>
      </c>
      <c r="V704" s="344" t="str">
        <f t="shared" si="260"/>
        <v>N/A</v>
      </c>
      <c r="W704" s="361" t="str">
        <f t="shared" si="249"/>
        <v>N/A</v>
      </c>
      <c r="X704" s="356" t="str">
        <f>IFERROR( VLOOKUP($D704, 'AM23.Param'!$C$61:$Q$114, COLUMNS('AM23.Param'!$C$60:$M$60), FALSE), "N/A")</f>
        <v>N/A</v>
      </c>
      <c r="Y704" s="344" t="str">
        <f t="shared" si="261"/>
        <v>N/A</v>
      </c>
      <c r="Z704" s="366">
        <f t="shared" si="250"/>
        <v>0</v>
      </c>
      <c r="AA704" s="360" t="str">
        <f>IFERROR( VLOOKUP($D704, 'AM23.Param'!$C$61:$Q$114, COLUMNS('AM23.Param'!$C$60:$N$60), FALSE), "N/A")</f>
        <v>N/A</v>
      </c>
      <c r="AB704" s="344" t="str">
        <f t="shared" si="262"/>
        <v>N/A</v>
      </c>
      <c r="AC704" s="366" t="str">
        <f t="shared" si="251"/>
        <v>N/A</v>
      </c>
      <c r="AD704" s="360" t="str">
        <f>IFERROR( VLOOKUP($D704, 'AM23.Param'!$C$61:$Q$114, COLUMNS('AM23.Param'!$C$60:$O$60), FALSE), "N/A")</f>
        <v>N/A</v>
      </c>
      <c r="AE704" s="344" t="str">
        <f t="shared" si="263"/>
        <v>N/A</v>
      </c>
      <c r="AF704" s="361" t="str">
        <f t="shared" si="252"/>
        <v>N/A</v>
      </c>
      <c r="AG704" s="356" t="str">
        <f>IFERROR( VLOOKUP($D704, 'AM23.Param'!$C$61:$Q$114, COLUMNS('AM23.Param'!$C$60:$P$60), FALSE), "N/A")</f>
        <v>N/A</v>
      </c>
      <c r="AH704" s="344" t="str">
        <f t="shared" si="264"/>
        <v>N/A</v>
      </c>
      <c r="AI704" s="361" t="str">
        <f t="shared" si="253"/>
        <v>N/A</v>
      </c>
    </row>
    <row r="705" spans="1:35" x14ac:dyDescent="0.2">
      <c r="A705" s="241">
        <f t="shared" si="254"/>
        <v>628</v>
      </c>
      <c r="B705" s="345">
        <f>'AM23.Entity Input'!D645</f>
        <v>0</v>
      </c>
      <c r="C705" s="343">
        <f>'AM23.Entity Input'!F645</f>
        <v>0</v>
      </c>
      <c r="D705" s="343">
        <f>'AM23.Entity Input'!G645</f>
        <v>0</v>
      </c>
      <c r="E705" s="343">
        <f>'AM23.Entity Input'!P645</f>
        <v>0</v>
      </c>
      <c r="F705" s="343">
        <f>'AM23.Entity Input'!AD645</f>
        <v>0</v>
      </c>
      <c r="G705" s="343">
        <f>'AM23.Entity Input'!AN645</f>
        <v>0</v>
      </c>
      <c r="H705" s="353" t="str">
        <f>IFERROR( VLOOKUP($D705, 'AM23.Param'!$C$61:$Q$114, COLUMNS('AM23.Param'!$C$60:$G$60), FALSE), "N/A")</f>
        <v>N/A</v>
      </c>
      <c r="I705" s="360" t="str">
        <f>IFERROR( VLOOKUP($D705, 'AM23.Param'!$C$61:$Q$114, COLUMNS('AM23.Param'!$C$60:$H$60), FALSE), "N/A")</f>
        <v>N/A</v>
      </c>
      <c r="J705" s="344" t="str">
        <f t="shared" si="255"/>
        <v>N/A</v>
      </c>
      <c r="K705" s="361" t="str">
        <f t="shared" si="256"/>
        <v>N/A</v>
      </c>
      <c r="L705" s="356" t="str">
        <f>IFERROR( VLOOKUP($D705, 'AM23.Param'!$C$61:$Q$114, COLUMNS('AM23.Param'!$C$60:$I$60), FALSE), "N/A")</f>
        <v>N/A</v>
      </c>
      <c r="M705" s="344" t="str">
        <f t="shared" si="257"/>
        <v>N/A</v>
      </c>
      <c r="N705" s="366" t="str">
        <f t="shared" si="246"/>
        <v>N/A</v>
      </c>
      <c r="O705" s="360" t="str">
        <f>IFERROR( VLOOKUP($D705, 'AM23.Param'!$C$61:$Q$114, COLUMNS('AM23.Param'!$C$60:$J$60), FALSE), "N/A")</f>
        <v>N/A</v>
      </c>
      <c r="P705" s="344" t="str">
        <f t="shared" si="258"/>
        <v>N/A</v>
      </c>
      <c r="Q705" s="361" t="str">
        <f t="shared" si="247"/>
        <v>N/A</v>
      </c>
      <c r="R705" s="356" t="str">
        <f>IFERROR( VLOOKUP($D705, 'AM23.Param'!$C$61:$Q$114, COLUMNS('AM23.Param'!$C$60:$K$60), FALSE), "N/A")</f>
        <v>N/A</v>
      </c>
      <c r="S705" s="344" t="str">
        <f t="shared" si="259"/>
        <v>N/A</v>
      </c>
      <c r="T705" s="366">
        <f t="shared" si="248"/>
        <v>0</v>
      </c>
      <c r="U705" s="360" t="str">
        <f>IFERROR( VLOOKUP($D705, 'AM23.Param'!$C$61:$Q$114, COLUMNS('AM23.Param'!$C$60:$L$60), FALSE), "N/A")</f>
        <v>N/A</v>
      </c>
      <c r="V705" s="344" t="str">
        <f t="shared" si="260"/>
        <v>N/A</v>
      </c>
      <c r="W705" s="361" t="str">
        <f t="shared" si="249"/>
        <v>N/A</v>
      </c>
      <c r="X705" s="356" t="str">
        <f>IFERROR( VLOOKUP($D705, 'AM23.Param'!$C$61:$Q$114, COLUMNS('AM23.Param'!$C$60:$M$60), FALSE), "N/A")</f>
        <v>N/A</v>
      </c>
      <c r="Y705" s="344" t="str">
        <f t="shared" si="261"/>
        <v>N/A</v>
      </c>
      <c r="Z705" s="366">
        <f t="shared" si="250"/>
        <v>0</v>
      </c>
      <c r="AA705" s="360" t="str">
        <f>IFERROR( VLOOKUP($D705, 'AM23.Param'!$C$61:$Q$114, COLUMNS('AM23.Param'!$C$60:$N$60), FALSE), "N/A")</f>
        <v>N/A</v>
      </c>
      <c r="AB705" s="344" t="str">
        <f t="shared" si="262"/>
        <v>N/A</v>
      </c>
      <c r="AC705" s="366" t="str">
        <f t="shared" si="251"/>
        <v>N/A</v>
      </c>
      <c r="AD705" s="360" t="str">
        <f>IFERROR( VLOOKUP($D705, 'AM23.Param'!$C$61:$Q$114, COLUMNS('AM23.Param'!$C$60:$O$60), FALSE), "N/A")</f>
        <v>N/A</v>
      </c>
      <c r="AE705" s="344" t="str">
        <f t="shared" si="263"/>
        <v>N/A</v>
      </c>
      <c r="AF705" s="361" t="str">
        <f t="shared" si="252"/>
        <v>N/A</v>
      </c>
      <c r="AG705" s="356" t="str">
        <f>IFERROR( VLOOKUP($D705, 'AM23.Param'!$C$61:$Q$114, COLUMNS('AM23.Param'!$C$60:$P$60), FALSE), "N/A")</f>
        <v>N/A</v>
      </c>
      <c r="AH705" s="344" t="str">
        <f t="shared" si="264"/>
        <v>N/A</v>
      </c>
      <c r="AI705" s="361" t="str">
        <f t="shared" si="253"/>
        <v>N/A</v>
      </c>
    </row>
    <row r="706" spans="1:35" x14ac:dyDescent="0.2">
      <c r="A706" s="241">
        <f t="shared" si="254"/>
        <v>629</v>
      </c>
      <c r="B706" s="345">
        <f>'AM23.Entity Input'!D646</f>
        <v>0</v>
      </c>
      <c r="C706" s="343">
        <f>'AM23.Entity Input'!F646</f>
        <v>0</v>
      </c>
      <c r="D706" s="343">
        <f>'AM23.Entity Input'!G646</f>
        <v>0</v>
      </c>
      <c r="E706" s="343">
        <f>'AM23.Entity Input'!P646</f>
        <v>0</v>
      </c>
      <c r="F706" s="343">
        <f>'AM23.Entity Input'!AD646</f>
        <v>0</v>
      </c>
      <c r="G706" s="343">
        <f>'AM23.Entity Input'!AN646</f>
        <v>0</v>
      </c>
      <c r="H706" s="353" t="str">
        <f>IFERROR( VLOOKUP($D706, 'AM23.Param'!$C$61:$Q$114, COLUMNS('AM23.Param'!$C$60:$G$60), FALSE), "N/A")</f>
        <v>N/A</v>
      </c>
      <c r="I706" s="360" t="str">
        <f>IFERROR( VLOOKUP($D706, 'AM23.Param'!$C$61:$Q$114, COLUMNS('AM23.Param'!$C$60:$H$60), FALSE), "N/A")</f>
        <v>N/A</v>
      </c>
      <c r="J706" s="344" t="str">
        <f t="shared" si="255"/>
        <v>N/A</v>
      </c>
      <c r="K706" s="361" t="str">
        <f t="shared" si="256"/>
        <v>N/A</v>
      </c>
      <c r="L706" s="356" t="str">
        <f>IFERROR( VLOOKUP($D706, 'AM23.Param'!$C$61:$Q$114, COLUMNS('AM23.Param'!$C$60:$I$60), FALSE), "N/A")</f>
        <v>N/A</v>
      </c>
      <c r="M706" s="344" t="str">
        <f t="shared" si="257"/>
        <v>N/A</v>
      </c>
      <c r="N706" s="366" t="str">
        <f t="shared" si="246"/>
        <v>N/A</v>
      </c>
      <c r="O706" s="360" t="str">
        <f>IFERROR( VLOOKUP($D706, 'AM23.Param'!$C$61:$Q$114, COLUMNS('AM23.Param'!$C$60:$J$60), FALSE), "N/A")</f>
        <v>N/A</v>
      </c>
      <c r="P706" s="344" t="str">
        <f t="shared" si="258"/>
        <v>N/A</v>
      </c>
      <c r="Q706" s="361" t="str">
        <f t="shared" si="247"/>
        <v>N/A</v>
      </c>
      <c r="R706" s="356" t="str">
        <f>IFERROR( VLOOKUP($D706, 'AM23.Param'!$C$61:$Q$114, COLUMNS('AM23.Param'!$C$60:$K$60), FALSE), "N/A")</f>
        <v>N/A</v>
      </c>
      <c r="S706" s="344" t="str">
        <f t="shared" si="259"/>
        <v>N/A</v>
      </c>
      <c r="T706" s="366">
        <f t="shared" si="248"/>
        <v>0</v>
      </c>
      <c r="U706" s="360" t="str">
        <f>IFERROR( VLOOKUP($D706, 'AM23.Param'!$C$61:$Q$114, COLUMNS('AM23.Param'!$C$60:$L$60), FALSE), "N/A")</f>
        <v>N/A</v>
      </c>
      <c r="V706" s="344" t="str">
        <f t="shared" si="260"/>
        <v>N/A</v>
      </c>
      <c r="W706" s="361" t="str">
        <f t="shared" si="249"/>
        <v>N/A</v>
      </c>
      <c r="X706" s="356" t="str">
        <f>IFERROR( VLOOKUP($D706, 'AM23.Param'!$C$61:$Q$114, COLUMNS('AM23.Param'!$C$60:$M$60), FALSE), "N/A")</f>
        <v>N/A</v>
      </c>
      <c r="Y706" s="344" t="str">
        <f t="shared" si="261"/>
        <v>N/A</v>
      </c>
      <c r="Z706" s="366">
        <f t="shared" si="250"/>
        <v>0</v>
      </c>
      <c r="AA706" s="360" t="str">
        <f>IFERROR( VLOOKUP($D706, 'AM23.Param'!$C$61:$Q$114, COLUMNS('AM23.Param'!$C$60:$N$60), FALSE), "N/A")</f>
        <v>N/A</v>
      </c>
      <c r="AB706" s="344" t="str">
        <f t="shared" si="262"/>
        <v>N/A</v>
      </c>
      <c r="AC706" s="366" t="str">
        <f t="shared" si="251"/>
        <v>N/A</v>
      </c>
      <c r="AD706" s="360" t="str">
        <f>IFERROR( VLOOKUP($D706, 'AM23.Param'!$C$61:$Q$114, COLUMNS('AM23.Param'!$C$60:$O$60), FALSE), "N/A")</f>
        <v>N/A</v>
      </c>
      <c r="AE706" s="344" t="str">
        <f t="shared" si="263"/>
        <v>N/A</v>
      </c>
      <c r="AF706" s="361" t="str">
        <f t="shared" si="252"/>
        <v>N/A</v>
      </c>
      <c r="AG706" s="356" t="str">
        <f>IFERROR( VLOOKUP($D706, 'AM23.Param'!$C$61:$Q$114, COLUMNS('AM23.Param'!$C$60:$P$60), FALSE), "N/A")</f>
        <v>N/A</v>
      </c>
      <c r="AH706" s="344" t="str">
        <f t="shared" si="264"/>
        <v>N/A</v>
      </c>
      <c r="AI706" s="361" t="str">
        <f t="shared" si="253"/>
        <v>N/A</v>
      </c>
    </row>
    <row r="707" spans="1:35" x14ac:dyDescent="0.2">
      <c r="A707" s="241">
        <f t="shared" si="254"/>
        <v>630</v>
      </c>
      <c r="B707" s="345">
        <f>'AM23.Entity Input'!D647</f>
        <v>0</v>
      </c>
      <c r="C707" s="343">
        <f>'AM23.Entity Input'!F647</f>
        <v>0</v>
      </c>
      <c r="D707" s="343">
        <f>'AM23.Entity Input'!G647</f>
        <v>0</v>
      </c>
      <c r="E707" s="343">
        <f>'AM23.Entity Input'!P647</f>
        <v>0</v>
      </c>
      <c r="F707" s="343">
        <f>'AM23.Entity Input'!AD647</f>
        <v>0</v>
      </c>
      <c r="G707" s="343">
        <f>'AM23.Entity Input'!AN647</f>
        <v>0</v>
      </c>
      <c r="H707" s="353" t="str">
        <f>IFERROR( VLOOKUP($D707, 'AM23.Param'!$C$61:$Q$114, COLUMNS('AM23.Param'!$C$60:$G$60), FALSE), "N/A")</f>
        <v>N/A</v>
      </c>
      <c r="I707" s="360" t="str">
        <f>IFERROR( VLOOKUP($D707, 'AM23.Param'!$C$61:$Q$114, COLUMNS('AM23.Param'!$C$60:$H$60), FALSE), "N/A")</f>
        <v>N/A</v>
      </c>
      <c r="J707" s="344" t="str">
        <f t="shared" si="255"/>
        <v>N/A</v>
      </c>
      <c r="K707" s="361" t="str">
        <f t="shared" si="256"/>
        <v>N/A</v>
      </c>
      <c r="L707" s="356" t="str">
        <f>IFERROR( VLOOKUP($D707, 'AM23.Param'!$C$61:$Q$114, COLUMNS('AM23.Param'!$C$60:$I$60), FALSE), "N/A")</f>
        <v>N/A</v>
      </c>
      <c r="M707" s="344" t="str">
        <f t="shared" si="257"/>
        <v>N/A</v>
      </c>
      <c r="N707" s="366" t="str">
        <f t="shared" si="246"/>
        <v>N/A</v>
      </c>
      <c r="O707" s="360" t="str">
        <f>IFERROR( VLOOKUP($D707, 'AM23.Param'!$C$61:$Q$114, COLUMNS('AM23.Param'!$C$60:$J$60), FALSE), "N/A")</f>
        <v>N/A</v>
      </c>
      <c r="P707" s="344" t="str">
        <f t="shared" si="258"/>
        <v>N/A</v>
      </c>
      <c r="Q707" s="361" t="str">
        <f t="shared" si="247"/>
        <v>N/A</v>
      </c>
      <c r="R707" s="356" t="str">
        <f>IFERROR( VLOOKUP($D707, 'AM23.Param'!$C$61:$Q$114, COLUMNS('AM23.Param'!$C$60:$K$60), FALSE), "N/A")</f>
        <v>N/A</v>
      </c>
      <c r="S707" s="344" t="str">
        <f t="shared" si="259"/>
        <v>N/A</v>
      </c>
      <c r="T707" s="366">
        <f t="shared" si="248"/>
        <v>0</v>
      </c>
      <c r="U707" s="360" t="str">
        <f>IFERROR( VLOOKUP($D707, 'AM23.Param'!$C$61:$Q$114, COLUMNS('AM23.Param'!$C$60:$L$60), FALSE), "N/A")</f>
        <v>N/A</v>
      </c>
      <c r="V707" s="344" t="str">
        <f t="shared" si="260"/>
        <v>N/A</v>
      </c>
      <c r="W707" s="361" t="str">
        <f t="shared" si="249"/>
        <v>N/A</v>
      </c>
      <c r="X707" s="356" t="str">
        <f>IFERROR( VLOOKUP($D707, 'AM23.Param'!$C$61:$Q$114, COLUMNS('AM23.Param'!$C$60:$M$60), FALSE), "N/A")</f>
        <v>N/A</v>
      </c>
      <c r="Y707" s="344" t="str">
        <f t="shared" si="261"/>
        <v>N/A</v>
      </c>
      <c r="Z707" s="366">
        <f t="shared" si="250"/>
        <v>0</v>
      </c>
      <c r="AA707" s="360" t="str">
        <f>IFERROR( VLOOKUP($D707, 'AM23.Param'!$C$61:$Q$114, COLUMNS('AM23.Param'!$C$60:$N$60), FALSE), "N/A")</f>
        <v>N/A</v>
      </c>
      <c r="AB707" s="344" t="str">
        <f t="shared" si="262"/>
        <v>N/A</v>
      </c>
      <c r="AC707" s="366" t="str">
        <f t="shared" si="251"/>
        <v>N/A</v>
      </c>
      <c r="AD707" s="360" t="str">
        <f>IFERROR( VLOOKUP($D707, 'AM23.Param'!$C$61:$Q$114, COLUMNS('AM23.Param'!$C$60:$O$60), FALSE), "N/A")</f>
        <v>N/A</v>
      </c>
      <c r="AE707" s="344" t="str">
        <f t="shared" si="263"/>
        <v>N/A</v>
      </c>
      <c r="AF707" s="361" t="str">
        <f t="shared" si="252"/>
        <v>N/A</v>
      </c>
      <c r="AG707" s="356" t="str">
        <f>IFERROR( VLOOKUP($D707, 'AM23.Param'!$C$61:$Q$114, COLUMNS('AM23.Param'!$C$60:$P$60), FALSE), "N/A")</f>
        <v>N/A</v>
      </c>
      <c r="AH707" s="344" t="str">
        <f t="shared" si="264"/>
        <v>N/A</v>
      </c>
      <c r="AI707" s="361" t="str">
        <f t="shared" si="253"/>
        <v>N/A</v>
      </c>
    </row>
    <row r="708" spans="1:35" x14ac:dyDescent="0.2">
      <c r="A708" s="241">
        <f t="shared" si="254"/>
        <v>631</v>
      </c>
      <c r="B708" s="345">
        <f>'AM23.Entity Input'!D648</f>
        <v>0</v>
      </c>
      <c r="C708" s="343">
        <f>'AM23.Entity Input'!F648</f>
        <v>0</v>
      </c>
      <c r="D708" s="343">
        <f>'AM23.Entity Input'!G648</f>
        <v>0</v>
      </c>
      <c r="E708" s="343">
        <f>'AM23.Entity Input'!P648</f>
        <v>0</v>
      </c>
      <c r="F708" s="343">
        <f>'AM23.Entity Input'!AD648</f>
        <v>0</v>
      </c>
      <c r="G708" s="343">
        <f>'AM23.Entity Input'!AN648</f>
        <v>0</v>
      </c>
      <c r="H708" s="353" t="str">
        <f>IFERROR( VLOOKUP($D708, 'AM23.Param'!$C$61:$Q$114, COLUMNS('AM23.Param'!$C$60:$G$60), FALSE), "N/A")</f>
        <v>N/A</v>
      </c>
      <c r="I708" s="360" t="str">
        <f>IFERROR( VLOOKUP($D708, 'AM23.Param'!$C$61:$Q$114, COLUMNS('AM23.Param'!$C$60:$H$60), FALSE), "N/A")</f>
        <v>N/A</v>
      </c>
      <c r="J708" s="344" t="str">
        <f t="shared" si="255"/>
        <v>N/A</v>
      </c>
      <c r="K708" s="361" t="str">
        <f t="shared" si="256"/>
        <v>N/A</v>
      </c>
      <c r="L708" s="356" t="str">
        <f>IFERROR( VLOOKUP($D708, 'AM23.Param'!$C$61:$Q$114, COLUMNS('AM23.Param'!$C$60:$I$60), FALSE), "N/A")</f>
        <v>N/A</v>
      </c>
      <c r="M708" s="344" t="str">
        <f t="shared" si="257"/>
        <v>N/A</v>
      </c>
      <c r="N708" s="366" t="str">
        <f t="shared" si="246"/>
        <v>N/A</v>
      </c>
      <c r="O708" s="360" t="str">
        <f>IFERROR( VLOOKUP($D708, 'AM23.Param'!$C$61:$Q$114, COLUMNS('AM23.Param'!$C$60:$J$60), FALSE), "N/A")</f>
        <v>N/A</v>
      </c>
      <c r="P708" s="344" t="str">
        <f t="shared" si="258"/>
        <v>N/A</v>
      </c>
      <c r="Q708" s="361" t="str">
        <f t="shared" si="247"/>
        <v>N/A</v>
      </c>
      <c r="R708" s="356" t="str">
        <f>IFERROR( VLOOKUP($D708, 'AM23.Param'!$C$61:$Q$114, COLUMNS('AM23.Param'!$C$60:$K$60), FALSE), "N/A")</f>
        <v>N/A</v>
      </c>
      <c r="S708" s="344" t="str">
        <f t="shared" si="259"/>
        <v>N/A</v>
      </c>
      <c r="T708" s="366">
        <f t="shared" si="248"/>
        <v>0</v>
      </c>
      <c r="U708" s="360" t="str">
        <f>IFERROR( VLOOKUP($D708, 'AM23.Param'!$C$61:$Q$114, COLUMNS('AM23.Param'!$C$60:$L$60), FALSE), "N/A")</f>
        <v>N/A</v>
      </c>
      <c r="V708" s="344" t="str">
        <f t="shared" si="260"/>
        <v>N/A</v>
      </c>
      <c r="W708" s="361" t="str">
        <f t="shared" si="249"/>
        <v>N/A</v>
      </c>
      <c r="X708" s="356" t="str">
        <f>IFERROR( VLOOKUP($D708, 'AM23.Param'!$C$61:$Q$114, COLUMNS('AM23.Param'!$C$60:$M$60), FALSE), "N/A")</f>
        <v>N/A</v>
      </c>
      <c r="Y708" s="344" t="str">
        <f t="shared" si="261"/>
        <v>N/A</v>
      </c>
      <c r="Z708" s="366">
        <f t="shared" si="250"/>
        <v>0</v>
      </c>
      <c r="AA708" s="360" t="str">
        <f>IFERROR( VLOOKUP($D708, 'AM23.Param'!$C$61:$Q$114, COLUMNS('AM23.Param'!$C$60:$N$60), FALSE), "N/A")</f>
        <v>N/A</v>
      </c>
      <c r="AB708" s="344" t="str">
        <f t="shared" si="262"/>
        <v>N/A</v>
      </c>
      <c r="AC708" s="366" t="str">
        <f t="shared" si="251"/>
        <v>N/A</v>
      </c>
      <c r="AD708" s="360" t="str">
        <f>IFERROR( VLOOKUP($D708, 'AM23.Param'!$C$61:$Q$114, COLUMNS('AM23.Param'!$C$60:$O$60), FALSE), "N/A")</f>
        <v>N/A</v>
      </c>
      <c r="AE708" s="344" t="str">
        <f t="shared" si="263"/>
        <v>N/A</v>
      </c>
      <c r="AF708" s="361" t="str">
        <f t="shared" si="252"/>
        <v>N/A</v>
      </c>
      <c r="AG708" s="356" t="str">
        <f>IFERROR( VLOOKUP($D708, 'AM23.Param'!$C$61:$Q$114, COLUMNS('AM23.Param'!$C$60:$P$60), FALSE), "N/A")</f>
        <v>N/A</v>
      </c>
      <c r="AH708" s="344" t="str">
        <f t="shared" si="264"/>
        <v>N/A</v>
      </c>
      <c r="AI708" s="361" t="str">
        <f t="shared" si="253"/>
        <v>N/A</v>
      </c>
    </row>
    <row r="709" spans="1:35" x14ac:dyDescent="0.2">
      <c r="A709" s="241">
        <f t="shared" si="254"/>
        <v>632</v>
      </c>
      <c r="B709" s="345">
        <f>'AM23.Entity Input'!D649</f>
        <v>0</v>
      </c>
      <c r="C709" s="343">
        <f>'AM23.Entity Input'!F649</f>
        <v>0</v>
      </c>
      <c r="D709" s="343">
        <f>'AM23.Entity Input'!G649</f>
        <v>0</v>
      </c>
      <c r="E709" s="343">
        <f>'AM23.Entity Input'!P649</f>
        <v>0</v>
      </c>
      <c r="F709" s="343">
        <f>'AM23.Entity Input'!AD649</f>
        <v>0</v>
      </c>
      <c r="G709" s="343">
        <f>'AM23.Entity Input'!AN649</f>
        <v>0</v>
      </c>
      <c r="H709" s="353" t="str">
        <f>IFERROR( VLOOKUP($D709, 'AM23.Param'!$C$61:$Q$114, COLUMNS('AM23.Param'!$C$60:$G$60), FALSE), "N/A")</f>
        <v>N/A</v>
      </c>
      <c r="I709" s="360" t="str">
        <f>IFERROR( VLOOKUP($D709, 'AM23.Param'!$C$61:$Q$114, COLUMNS('AM23.Param'!$C$60:$H$60), FALSE), "N/A")</f>
        <v>N/A</v>
      </c>
      <c r="J709" s="344" t="str">
        <f t="shared" si="255"/>
        <v>N/A</v>
      </c>
      <c r="K709" s="361" t="str">
        <f t="shared" si="256"/>
        <v>N/A</v>
      </c>
      <c r="L709" s="356" t="str">
        <f>IFERROR( VLOOKUP($D709, 'AM23.Param'!$C$61:$Q$114, COLUMNS('AM23.Param'!$C$60:$I$60), FALSE), "N/A")</f>
        <v>N/A</v>
      </c>
      <c r="M709" s="344" t="str">
        <f t="shared" si="257"/>
        <v>N/A</v>
      </c>
      <c r="N709" s="366" t="str">
        <f t="shared" si="246"/>
        <v>N/A</v>
      </c>
      <c r="O709" s="360" t="str">
        <f>IFERROR( VLOOKUP($D709, 'AM23.Param'!$C$61:$Q$114, COLUMNS('AM23.Param'!$C$60:$J$60), FALSE), "N/A")</f>
        <v>N/A</v>
      </c>
      <c r="P709" s="344" t="str">
        <f t="shared" si="258"/>
        <v>N/A</v>
      </c>
      <c r="Q709" s="361" t="str">
        <f t="shared" si="247"/>
        <v>N/A</v>
      </c>
      <c r="R709" s="356" t="str">
        <f>IFERROR( VLOOKUP($D709, 'AM23.Param'!$C$61:$Q$114, COLUMNS('AM23.Param'!$C$60:$K$60), FALSE), "N/A")</f>
        <v>N/A</v>
      </c>
      <c r="S709" s="344" t="str">
        <f t="shared" si="259"/>
        <v>N/A</v>
      </c>
      <c r="T709" s="366">
        <f t="shared" si="248"/>
        <v>0</v>
      </c>
      <c r="U709" s="360" t="str">
        <f>IFERROR( VLOOKUP($D709, 'AM23.Param'!$C$61:$Q$114, COLUMNS('AM23.Param'!$C$60:$L$60), FALSE), "N/A")</f>
        <v>N/A</v>
      </c>
      <c r="V709" s="344" t="str">
        <f t="shared" si="260"/>
        <v>N/A</v>
      </c>
      <c r="W709" s="361" t="str">
        <f t="shared" si="249"/>
        <v>N/A</v>
      </c>
      <c r="X709" s="356" t="str">
        <f>IFERROR( VLOOKUP($D709, 'AM23.Param'!$C$61:$Q$114, COLUMNS('AM23.Param'!$C$60:$M$60), FALSE), "N/A")</f>
        <v>N/A</v>
      </c>
      <c r="Y709" s="344" t="str">
        <f t="shared" si="261"/>
        <v>N/A</v>
      </c>
      <c r="Z709" s="366">
        <f t="shared" si="250"/>
        <v>0</v>
      </c>
      <c r="AA709" s="360" t="str">
        <f>IFERROR( VLOOKUP($D709, 'AM23.Param'!$C$61:$Q$114, COLUMNS('AM23.Param'!$C$60:$N$60), FALSE), "N/A")</f>
        <v>N/A</v>
      </c>
      <c r="AB709" s="344" t="str">
        <f t="shared" si="262"/>
        <v>N/A</v>
      </c>
      <c r="AC709" s="366" t="str">
        <f t="shared" si="251"/>
        <v>N/A</v>
      </c>
      <c r="AD709" s="360" t="str">
        <f>IFERROR( VLOOKUP($D709, 'AM23.Param'!$C$61:$Q$114, COLUMNS('AM23.Param'!$C$60:$O$60), FALSE), "N/A")</f>
        <v>N/A</v>
      </c>
      <c r="AE709" s="344" t="str">
        <f t="shared" si="263"/>
        <v>N/A</v>
      </c>
      <c r="AF709" s="361" t="str">
        <f t="shared" si="252"/>
        <v>N/A</v>
      </c>
      <c r="AG709" s="356" t="str">
        <f>IFERROR( VLOOKUP($D709, 'AM23.Param'!$C$61:$Q$114, COLUMNS('AM23.Param'!$C$60:$P$60), FALSE), "N/A")</f>
        <v>N/A</v>
      </c>
      <c r="AH709" s="344" t="str">
        <f t="shared" si="264"/>
        <v>N/A</v>
      </c>
      <c r="AI709" s="361" t="str">
        <f t="shared" si="253"/>
        <v>N/A</v>
      </c>
    </row>
    <row r="710" spans="1:35" x14ac:dyDescent="0.2">
      <c r="A710" s="241">
        <f t="shared" si="254"/>
        <v>633</v>
      </c>
      <c r="B710" s="345">
        <f>'AM23.Entity Input'!D650</f>
        <v>0</v>
      </c>
      <c r="C710" s="343">
        <f>'AM23.Entity Input'!F650</f>
        <v>0</v>
      </c>
      <c r="D710" s="343">
        <f>'AM23.Entity Input'!G650</f>
        <v>0</v>
      </c>
      <c r="E710" s="343">
        <f>'AM23.Entity Input'!P650</f>
        <v>0</v>
      </c>
      <c r="F710" s="343">
        <f>'AM23.Entity Input'!AD650</f>
        <v>0</v>
      </c>
      <c r="G710" s="343">
        <f>'AM23.Entity Input'!AN650</f>
        <v>0</v>
      </c>
      <c r="H710" s="353" t="str">
        <f>IFERROR( VLOOKUP($D710, 'AM23.Param'!$C$61:$Q$114, COLUMNS('AM23.Param'!$C$60:$G$60), FALSE), "N/A")</f>
        <v>N/A</v>
      </c>
      <c r="I710" s="360" t="str">
        <f>IFERROR( VLOOKUP($D710, 'AM23.Param'!$C$61:$Q$114, COLUMNS('AM23.Param'!$C$60:$H$60), FALSE), "N/A")</f>
        <v>N/A</v>
      </c>
      <c r="J710" s="344" t="str">
        <f t="shared" si="255"/>
        <v>N/A</v>
      </c>
      <c r="K710" s="361" t="str">
        <f t="shared" si="256"/>
        <v>N/A</v>
      </c>
      <c r="L710" s="356" t="str">
        <f>IFERROR( VLOOKUP($D710, 'AM23.Param'!$C$61:$Q$114, COLUMNS('AM23.Param'!$C$60:$I$60), FALSE), "N/A")</f>
        <v>N/A</v>
      </c>
      <c r="M710" s="344" t="str">
        <f t="shared" si="257"/>
        <v>N/A</v>
      </c>
      <c r="N710" s="366" t="str">
        <f t="shared" si="246"/>
        <v>N/A</v>
      </c>
      <c r="O710" s="360" t="str">
        <f>IFERROR( VLOOKUP($D710, 'AM23.Param'!$C$61:$Q$114, COLUMNS('AM23.Param'!$C$60:$J$60), FALSE), "N/A")</f>
        <v>N/A</v>
      </c>
      <c r="P710" s="344" t="str">
        <f t="shared" si="258"/>
        <v>N/A</v>
      </c>
      <c r="Q710" s="361" t="str">
        <f t="shared" si="247"/>
        <v>N/A</v>
      </c>
      <c r="R710" s="356" t="str">
        <f>IFERROR( VLOOKUP($D710, 'AM23.Param'!$C$61:$Q$114, COLUMNS('AM23.Param'!$C$60:$K$60), FALSE), "N/A")</f>
        <v>N/A</v>
      </c>
      <c r="S710" s="344" t="str">
        <f t="shared" si="259"/>
        <v>N/A</v>
      </c>
      <c r="T710" s="366">
        <f t="shared" si="248"/>
        <v>0</v>
      </c>
      <c r="U710" s="360" t="str">
        <f>IFERROR( VLOOKUP($D710, 'AM23.Param'!$C$61:$Q$114, COLUMNS('AM23.Param'!$C$60:$L$60), FALSE), "N/A")</f>
        <v>N/A</v>
      </c>
      <c r="V710" s="344" t="str">
        <f t="shared" si="260"/>
        <v>N/A</v>
      </c>
      <c r="W710" s="361" t="str">
        <f t="shared" si="249"/>
        <v>N/A</v>
      </c>
      <c r="X710" s="356" t="str">
        <f>IFERROR( VLOOKUP($D710, 'AM23.Param'!$C$61:$Q$114, COLUMNS('AM23.Param'!$C$60:$M$60), FALSE), "N/A")</f>
        <v>N/A</v>
      </c>
      <c r="Y710" s="344" t="str">
        <f t="shared" si="261"/>
        <v>N/A</v>
      </c>
      <c r="Z710" s="366">
        <f t="shared" si="250"/>
        <v>0</v>
      </c>
      <c r="AA710" s="360" t="str">
        <f>IFERROR( VLOOKUP($D710, 'AM23.Param'!$C$61:$Q$114, COLUMNS('AM23.Param'!$C$60:$N$60), FALSE), "N/A")</f>
        <v>N/A</v>
      </c>
      <c r="AB710" s="344" t="str">
        <f t="shared" si="262"/>
        <v>N/A</v>
      </c>
      <c r="AC710" s="366" t="str">
        <f t="shared" si="251"/>
        <v>N/A</v>
      </c>
      <c r="AD710" s="360" t="str">
        <f>IFERROR( VLOOKUP($D710, 'AM23.Param'!$C$61:$Q$114, COLUMNS('AM23.Param'!$C$60:$O$60), FALSE), "N/A")</f>
        <v>N/A</v>
      </c>
      <c r="AE710" s="344" t="str">
        <f t="shared" si="263"/>
        <v>N/A</v>
      </c>
      <c r="AF710" s="361" t="str">
        <f t="shared" si="252"/>
        <v>N/A</v>
      </c>
      <c r="AG710" s="356" t="str">
        <f>IFERROR( VLOOKUP($D710, 'AM23.Param'!$C$61:$Q$114, COLUMNS('AM23.Param'!$C$60:$P$60), FALSE), "N/A")</f>
        <v>N/A</v>
      </c>
      <c r="AH710" s="344" t="str">
        <f t="shared" si="264"/>
        <v>N/A</v>
      </c>
      <c r="AI710" s="361" t="str">
        <f t="shared" si="253"/>
        <v>N/A</v>
      </c>
    </row>
    <row r="711" spans="1:35" x14ac:dyDescent="0.2">
      <c r="A711" s="241">
        <f t="shared" si="254"/>
        <v>634</v>
      </c>
      <c r="B711" s="345">
        <f>'AM23.Entity Input'!D651</f>
        <v>0</v>
      </c>
      <c r="C711" s="343">
        <f>'AM23.Entity Input'!F651</f>
        <v>0</v>
      </c>
      <c r="D711" s="343">
        <f>'AM23.Entity Input'!G651</f>
        <v>0</v>
      </c>
      <c r="E711" s="343">
        <f>'AM23.Entity Input'!P651</f>
        <v>0</v>
      </c>
      <c r="F711" s="343">
        <f>'AM23.Entity Input'!AD651</f>
        <v>0</v>
      </c>
      <c r="G711" s="343">
        <f>'AM23.Entity Input'!AN651</f>
        <v>0</v>
      </c>
      <c r="H711" s="353" t="str">
        <f>IFERROR( VLOOKUP($D711, 'AM23.Param'!$C$61:$Q$114, COLUMNS('AM23.Param'!$C$60:$G$60), FALSE), "N/A")</f>
        <v>N/A</v>
      </c>
      <c r="I711" s="360" t="str">
        <f>IFERROR( VLOOKUP($D711, 'AM23.Param'!$C$61:$Q$114, COLUMNS('AM23.Param'!$C$60:$H$60), FALSE), "N/A")</f>
        <v>N/A</v>
      </c>
      <c r="J711" s="344" t="str">
        <f t="shared" si="255"/>
        <v>N/A</v>
      </c>
      <c r="K711" s="361" t="str">
        <f t="shared" si="256"/>
        <v>N/A</v>
      </c>
      <c r="L711" s="356" t="str">
        <f>IFERROR( VLOOKUP($D711, 'AM23.Param'!$C$61:$Q$114, COLUMNS('AM23.Param'!$C$60:$I$60), FALSE), "N/A")</f>
        <v>N/A</v>
      </c>
      <c r="M711" s="344" t="str">
        <f t="shared" si="257"/>
        <v>N/A</v>
      </c>
      <c r="N711" s="366" t="str">
        <f t="shared" si="246"/>
        <v>N/A</v>
      </c>
      <c r="O711" s="360" t="str">
        <f>IFERROR( VLOOKUP($D711, 'AM23.Param'!$C$61:$Q$114, COLUMNS('AM23.Param'!$C$60:$J$60), FALSE), "N/A")</f>
        <v>N/A</v>
      </c>
      <c r="P711" s="344" t="str">
        <f t="shared" si="258"/>
        <v>N/A</v>
      </c>
      <c r="Q711" s="361" t="str">
        <f t="shared" si="247"/>
        <v>N/A</v>
      </c>
      <c r="R711" s="356" t="str">
        <f>IFERROR( VLOOKUP($D711, 'AM23.Param'!$C$61:$Q$114, COLUMNS('AM23.Param'!$C$60:$K$60), FALSE), "N/A")</f>
        <v>N/A</v>
      </c>
      <c r="S711" s="344" t="str">
        <f t="shared" si="259"/>
        <v>N/A</v>
      </c>
      <c r="T711" s="366">
        <f t="shared" si="248"/>
        <v>0</v>
      </c>
      <c r="U711" s="360" t="str">
        <f>IFERROR( VLOOKUP($D711, 'AM23.Param'!$C$61:$Q$114, COLUMNS('AM23.Param'!$C$60:$L$60), FALSE), "N/A")</f>
        <v>N/A</v>
      </c>
      <c r="V711" s="344" t="str">
        <f t="shared" si="260"/>
        <v>N/A</v>
      </c>
      <c r="W711" s="361" t="str">
        <f t="shared" si="249"/>
        <v>N/A</v>
      </c>
      <c r="X711" s="356" t="str">
        <f>IFERROR( VLOOKUP($D711, 'AM23.Param'!$C$61:$Q$114, COLUMNS('AM23.Param'!$C$60:$M$60), FALSE), "N/A")</f>
        <v>N/A</v>
      </c>
      <c r="Y711" s="344" t="str">
        <f t="shared" si="261"/>
        <v>N/A</v>
      </c>
      <c r="Z711" s="366">
        <f t="shared" si="250"/>
        <v>0</v>
      </c>
      <c r="AA711" s="360" t="str">
        <f>IFERROR( VLOOKUP($D711, 'AM23.Param'!$C$61:$Q$114, COLUMNS('AM23.Param'!$C$60:$N$60), FALSE), "N/A")</f>
        <v>N/A</v>
      </c>
      <c r="AB711" s="344" t="str">
        <f t="shared" si="262"/>
        <v>N/A</v>
      </c>
      <c r="AC711" s="366" t="str">
        <f t="shared" si="251"/>
        <v>N/A</v>
      </c>
      <c r="AD711" s="360" t="str">
        <f>IFERROR( VLOOKUP($D711, 'AM23.Param'!$C$61:$Q$114, COLUMNS('AM23.Param'!$C$60:$O$60), FALSE), "N/A")</f>
        <v>N/A</v>
      </c>
      <c r="AE711" s="344" t="str">
        <f t="shared" si="263"/>
        <v>N/A</v>
      </c>
      <c r="AF711" s="361" t="str">
        <f t="shared" si="252"/>
        <v>N/A</v>
      </c>
      <c r="AG711" s="356" t="str">
        <f>IFERROR( VLOOKUP($D711, 'AM23.Param'!$C$61:$Q$114, COLUMNS('AM23.Param'!$C$60:$P$60), FALSE), "N/A")</f>
        <v>N/A</v>
      </c>
      <c r="AH711" s="344" t="str">
        <f t="shared" si="264"/>
        <v>N/A</v>
      </c>
      <c r="AI711" s="361" t="str">
        <f t="shared" si="253"/>
        <v>N/A</v>
      </c>
    </row>
    <row r="712" spans="1:35" x14ac:dyDescent="0.2">
      <c r="A712" s="241">
        <f t="shared" si="254"/>
        <v>635</v>
      </c>
      <c r="B712" s="345">
        <f>'AM23.Entity Input'!D652</f>
        <v>0</v>
      </c>
      <c r="C712" s="343">
        <f>'AM23.Entity Input'!F652</f>
        <v>0</v>
      </c>
      <c r="D712" s="343">
        <f>'AM23.Entity Input'!G652</f>
        <v>0</v>
      </c>
      <c r="E712" s="343">
        <f>'AM23.Entity Input'!P652</f>
        <v>0</v>
      </c>
      <c r="F712" s="343">
        <f>'AM23.Entity Input'!AD652</f>
        <v>0</v>
      </c>
      <c r="G712" s="343">
        <f>'AM23.Entity Input'!AN652</f>
        <v>0</v>
      </c>
      <c r="H712" s="353" t="str">
        <f>IFERROR( VLOOKUP($D712, 'AM23.Param'!$C$61:$Q$114, COLUMNS('AM23.Param'!$C$60:$G$60), FALSE), "N/A")</f>
        <v>N/A</v>
      </c>
      <c r="I712" s="360" t="str">
        <f>IFERROR( VLOOKUP($D712, 'AM23.Param'!$C$61:$Q$114, COLUMNS('AM23.Param'!$C$60:$H$60), FALSE), "N/A")</f>
        <v>N/A</v>
      </c>
      <c r="J712" s="344" t="str">
        <f t="shared" si="255"/>
        <v>N/A</v>
      </c>
      <c r="K712" s="361" t="str">
        <f t="shared" si="256"/>
        <v>N/A</v>
      </c>
      <c r="L712" s="356" t="str">
        <f>IFERROR( VLOOKUP($D712, 'AM23.Param'!$C$61:$Q$114, COLUMNS('AM23.Param'!$C$60:$I$60), FALSE), "N/A")</f>
        <v>N/A</v>
      </c>
      <c r="M712" s="344" t="str">
        <f t="shared" si="257"/>
        <v>N/A</v>
      </c>
      <c r="N712" s="366" t="str">
        <f t="shared" si="246"/>
        <v>N/A</v>
      </c>
      <c r="O712" s="360" t="str">
        <f>IFERROR( VLOOKUP($D712, 'AM23.Param'!$C$61:$Q$114, COLUMNS('AM23.Param'!$C$60:$J$60), FALSE), "N/A")</f>
        <v>N/A</v>
      </c>
      <c r="P712" s="344" t="str">
        <f t="shared" si="258"/>
        <v>N/A</v>
      </c>
      <c r="Q712" s="361" t="str">
        <f t="shared" si="247"/>
        <v>N/A</v>
      </c>
      <c r="R712" s="356" t="str">
        <f>IFERROR( VLOOKUP($D712, 'AM23.Param'!$C$61:$Q$114, COLUMNS('AM23.Param'!$C$60:$K$60), FALSE), "N/A")</f>
        <v>N/A</v>
      </c>
      <c r="S712" s="344" t="str">
        <f t="shared" si="259"/>
        <v>N/A</v>
      </c>
      <c r="T712" s="366">
        <f t="shared" si="248"/>
        <v>0</v>
      </c>
      <c r="U712" s="360" t="str">
        <f>IFERROR( VLOOKUP($D712, 'AM23.Param'!$C$61:$Q$114, COLUMNS('AM23.Param'!$C$60:$L$60), FALSE), "N/A")</f>
        <v>N/A</v>
      </c>
      <c r="V712" s="344" t="str">
        <f t="shared" si="260"/>
        <v>N/A</v>
      </c>
      <c r="W712" s="361" t="str">
        <f t="shared" si="249"/>
        <v>N/A</v>
      </c>
      <c r="X712" s="356" t="str">
        <f>IFERROR( VLOOKUP($D712, 'AM23.Param'!$C$61:$Q$114, COLUMNS('AM23.Param'!$C$60:$M$60), FALSE), "N/A")</f>
        <v>N/A</v>
      </c>
      <c r="Y712" s="344" t="str">
        <f t="shared" si="261"/>
        <v>N/A</v>
      </c>
      <c r="Z712" s="366">
        <f t="shared" si="250"/>
        <v>0</v>
      </c>
      <c r="AA712" s="360" t="str">
        <f>IFERROR( VLOOKUP($D712, 'AM23.Param'!$C$61:$Q$114, COLUMNS('AM23.Param'!$C$60:$N$60), FALSE), "N/A")</f>
        <v>N/A</v>
      </c>
      <c r="AB712" s="344" t="str">
        <f t="shared" si="262"/>
        <v>N/A</v>
      </c>
      <c r="AC712" s="366" t="str">
        <f t="shared" si="251"/>
        <v>N/A</v>
      </c>
      <c r="AD712" s="360" t="str">
        <f>IFERROR( VLOOKUP($D712, 'AM23.Param'!$C$61:$Q$114, COLUMNS('AM23.Param'!$C$60:$O$60), FALSE), "N/A")</f>
        <v>N/A</v>
      </c>
      <c r="AE712" s="344" t="str">
        <f t="shared" si="263"/>
        <v>N/A</v>
      </c>
      <c r="AF712" s="361" t="str">
        <f t="shared" si="252"/>
        <v>N/A</v>
      </c>
      <c r="AG712" s="356" t="str">
        <f>IFERROR( VLOOKUP($D712, 'AM23.Param'!$C$61:$Q$114, COLUMNS('AM23.Param'!$C$60:$P$60), FALSE), "N/A")</f>
        <v>N/A</v>
      </c>
      <c r="AH712" s="344" t="str">
        <f t="shared" si="264"/>
        <v>N/A</v>
      </c>
      <c r="AI712" s="361" t="str">
        <f t="shared" si="253"/>
        <v>N/A</v>
      </c>
    </row>
    <row r="713" spans="1:35" x14ac:dyDescent="0.2">
      <c r="A713" s="241">
        <f t="shared" si="254"/>
        <v>636</v>
      </c>
      <c r="B713" s="345">
        <f>'AM23.Entity Input'!D653</f>
        <v>0</v>
      </c>
      <c r="C713" s="343">
        <f>'AM23.Entity Input'!F653</f>
        <v>0</v>
      </c>
      <c r="D713" s="343">
        <f>'AM23.Entity Input'!G653</f>
        <v>0</v>
      </c>
      <c r="E713" s="343">
        <f>'AM23.Entity Input'!P653</f>
        <v>0</v>
      </c>
      <c r="F713" s="343">
        <f>'AM23.Entity Input'!AD653</f>
        <v>0</v>
      </c>
      <c r="G713" s="343">
        <f>'AM23.Entity Input'!AN653</f>
        <v>0</v>
      </c>
      <c r="H713" s="353" t="str">
        <f>IFERROR( VLOOKUP($D713, 'AM23.Param'!$C$61:$Q$114, COLUMNS('AM23.Param'!$C$60:$G$60), FALSE), "N/A")</f>
        <v>N/A</v>
      </c>
      <c r="I713" s="360" t="str">
        <f>IFERROR( VLOOKUP($D713, 'AM23.Param'!$C$61:$Q$114, COLUMNS('AM23.Param'!$C$60:$H$60), FALSE), "N/A")</f>
        <v>N/A</v>
      </c>
      <c r="J713" s="344" t="str">
        <f t="shared" si="255"/>
        <v>N/A</v>
      </c>
      <c r="K713" s="361" t="str">
        <f t="shared" si="256"/>
        <v>N/A</v>
      </c>
      <c r="L713" s="356" t="str">
        <f>IFERROR( VLOOKUP($D713, 'AM23.Param'!$C$61:$Q$114, COLUMNS('AM23.Param'!$C$60:$I$60), FALSE), "N/A")</f>
        <v>N/A</v>
      </c>
      <c r="M713" s="344" t="str">
        <f t="shared" si="257"/>
        <v>N/A</v>
      </c>
      <c r="N713" s="366" t="str">
        <f t="shared" si="246"/>
        <v>N/A</v>
      </c>
      <c r="O713" s="360" t="str">
        <f>IFERROR( VLOOKUP($D713, 'AM23.Param'!$C$61:$Q$114, COLUMNS('AM23.Param'!$C$60:$J$60), FALSE), "N/A")</f>
        <v>N/A</v>
      </c>
      <c r="P713" s="344" t="str">
        <f t="shared" si="258"/>
        <v>N/A</v>
      </c>
      <c r="Q713" s="361" t="str">
        <f t="shared" si="247"/>
        <v>N/A</v>
      </c>
      <c r="R713" s="356" t="str">
        <f>IFERROR( VLOOKUP($D713, 'AM23.Param'!$C$61:$Q$114, COLUMNS('AM23.Param'!$C$60:$K$60), FALSE), "N/A")</f>
        <v>N/A</v>
      </c>
      <c r="S713" s="344" t="str">
        <f t="shared" si="259"/>
        <v>N/A</v>
      </c>
      <c r="T713" s="366">
        <f t="shared" si="248"/>
        <v>0</v>
      </c>
      <c r="U713" s="360" t="str">
        <f>IFERROR( VLOOKUP($D713, 'AM23.Param'!$C$61:$Q$114, COLUMNS('AM23.Param'!$C$60:$L$60), FALSE), "N/A")</f>
        <v>N/A</v>
      </c>
      <c r="V713" s="344" t="str">
        <f t="shared" si="260"/>
        <v>N/A</v>
      </c>
      <c r="W713" s="361" t="str">
        <f t="shared" si="249"/>
        <v>N/A</v>
      </c>
      <c r="X713" s="356" t="str">
        <f>IFERROR( VLOOKUP($D713, 'AM23.Param'!$C$61:$Q$114, COLUMNS('AM23.Param'!$C$60:$M$60), FALSE), "N/A")</f>
        <v>N/A</v>
      </c>
      <c r="Y713" s="344" t="str">
        <f t="shared" si="261"/>
        <v>N/A</v>
      </c>
      <c r="Z713" s="366">
        <f t="shared" si="250"/>
        <v>0</v>
      </c>
      <c r="AA713" s="360" t="str">
        <f>IFERROR( VLOOKUP($D713, 'AM23.Param'!$C$61:$Q$114, COLUMNS('AM23.Param'!$C$60:$N$60), FALSE), "N/A")</f>
        <v>N/A</v>
      </c>
      <c r="AB713" s="344" t="str">
        <f t="shared" si="262"/>
        <v>N/A</v>
      </c>
      <c r="AC713" s="366" t="str">
        <f t="shared" si="251"/>
        <v>N/A</v>
      </c>
      <c r="AD713" s="360" t="str">
        <f>IFERROR( VLOOKUP($D713, 'AM23.Param'!$C$61:$Q$114, COLUMNS('AM23.Param'!$C$60:$O$60), FALSE), "N/A")</f>
        <v>N/A</v>
      </c>
      <c r="AE713" s="344" t="str">
        <f t="shared" si="263"/>
        <v>N/A</v>
      </c>
      <c r="AF713" s="361" t="str">
        <f t="shared" si="252"/>
        <v>N/A</v>
      </c>
      <c r="AG713" s="356" t="str">
        <f>IFERROR( VLOOKUP($D713, 'AM23.Param'!$C$61:$Q$114, COLUMNS('AM23.Param'!$C$60:$P$60), FALSE), "N/A")</f>
        <v>N/A</v>
      </c>
      <c r="AH713" s="344" t="str">
        <f t="shared" si="264"/>
        <v>N/A</v>
      </c>
      <c r="AI713" s="361" t="str">
        <f t="shared" si="253"/>
        <v>N/A</v>
      </c>
    </row>
    <row r="714" spans="1:35" x14ac:dyDescent="0.2">
      <c r="A714" s="241">
        <f t="shared" si="254"/>
        <v>637</v>
      </c>
      <c r="B714" s="345">
        <f>'AM23.Entity Input'!D654</f>
        <v>0</v>
      </c>
      <c r="C714" s="343">
        <f>'AM23.Entity Input'!F654</f>
        <v>0</v>
      </c>
      <c r="D714" s="343">
        <f>'AM23.Entity Input'!G654</f>
        <v>0</v>
      </c>
      <c r="E714" s="343">
        <f>'AM23.Entity Input'!P654</f>
        <v>0</v>
      </c>
      <c r="F714" s="343">
        <f>'AM23.Entity Input'!AD654</f>
        <v>0</v>
      </c>
      <c r="G714" s="343">
        <f>'AM23.Entity Input'!AN654</f>
        <v>0</v>
      </c>
      <c r="H714" s="353" t="str">
        <f>IFERROR( VLOOKUP($D714, 'AM23.Param'!$C$61:$Q$114, COLUMNS('AM23.Param'!$C$60:$G$60), FALSE), "N/A")</f>
        <v>N/A</v>
      </c>
      <c r="I714" s="360" t="str">
        <f>IFERROR( VLOOKUP($D714, 'AM23.Param'!$C$61:$Q$114, COLUMNS('AM23.Param'!$C$60:$H$60), FALSE), "N/A")</f>
        <v>N/A</v>
      </c>
      <c r="J714" s="344" t="str">
        <f t="shared" si="255"/>
        <v>N/A</v>
      </c>
      <c r="K714" s="361" t="str">
        <f t="shared" si="256"/>
        <v>N/A</v>
      </c>
      <c r="L714" s="356" t="str">
        <f>IFERROR( VLOOKUP($D714, 'AM23.Param'!$C$61:$Q$114, COLUMNS('AM23.Param'!$C$60:$I$60), FALSE), "N/A")</f>
        <v>N/A</v>
      </c>
      <c r="M714" s="344" t="str">
        <f t="shared" si="257"/>
        <v>N/A</v>
      </c>
      <c r="N714" s="366" t="str">
        <f t="shared" si="246"/>
        <v>N/A</v>
      </c>
      <c r="O714" s="360" t="str">
        <f>IFERROR( VLOOKUP($D714, 'AM23.Param'!$C$61:$Q$114, COLUMNS('AM23.Param'!$C$60:$J$60), FALSE), "N/A")</f>
        <v>N/A</v>
      </c>
      <c r="P714" s="344" t="str">
        <f t="shared" si="258"/>
        <v>N/A</v>
      </c>
      <c r="Q714" s="361" t="str">
        <f t="shared" si="247"/>
        <v>N/A</v>
      </c>
      <c r="R714" s="356" t="str">
        <f>IFERROR( VLOOKUP($D714, 'AM23.Param'!$C$61:$Q$114, COLUMNS('AM23.Param'!$C$60:$K$60), FALSE), "N/A")</f>
        <v>N/A</v>
      </c>
      <c r="S714" s="344" t="str">
        <f t="shared" si="259"/>
        <v>N/A</v>
      </c>
      <c r="T714" s="366">
        <f t="shared" si="248"/>
        <v>0</v>
      </c>
      <c r="U714" s="360" t="str">
        <f>IFERROR( VLOOKUP($D714, 'AM23.Param'!$C$61:$Q$114, COLUMNS('AM23.Param'!$C$60:$L$60), FALSE), "N/A")</f>
        <v>N/A</v>
      </c>
      <c r="V714" s="344" t="str">
        <f t="shared" si="260"/>
        <v>N/A</v>
      </c>
      <c r="W714" s="361" t="str">
        <f t="shared" si="249"/>
        <v>N/A</v>
      </c>
      <c r="X714" s="356" t="str">
        <f>IFERROR( VLOOKUP($D714, 'AM23.Param'!$C$61:$Q$114, COLUMNS('AM23.Param'!$C$60:$M$60), FALSE), "N/A")</f>
        <v>N/A</v>
      </c>
      <c r="Y714" s="344" t="str">
        <f t="shared" si="261"/>
        <v>N/A</v>
      </c>
      <c r="Z714" s="366">
        <f t="shared" si="250"/>
        <v>0</v>
      </c>
      <c r="AA714" s="360" t="str">
        <f>IFERROR( VLOOKUP($D714, 'AM23.Param'!$C$61:$Q$114, COLUMNS('AM23.Param'!$C$60:$N$60), FALSE), "N/A")</f>
        <v>N/A</v>
      </c>
      <c r="AB714" s="344" t="str">
        <f t="shared" si="262"/>
        <v>N/A</v>
      </c>
      <c r="AC714" s="366" t="str">
        <f t="shared" si="251"/>
        <v>N/A</v>
      </c>
      <c r="AD714" s="360" t="str">
        <f>IFERROR( VLOOKUP($D714, 'AM23.Param'!$C$61:$Q$114, COLUMNS('AM23.Param'!$C$60:$O$60), FALSE), "N/A")</f>
        <v>N/A</v>
      </c>
      <c r="AE714" s="344" t="str">
        <f t="shared" si="263"/>
        <v>N/A</v>
      </c>
      <c r="AF714" s="361" t="str">
        <f t="shared" si="252"/>
        <v>N/A</v>
      </c>
      <c r="AG714" s="356" t="str">
        <f>IFERROR( VLOOKUP($D714, 'AM23.Param'!$C$61:$Q$114, COLUMNS('AM23.Param'!$C$60:$P$60), FALSE), "N/A")</f>
        <v>N/A</v>
      </c>
      <c r="AH714" s="344" t="str">
        <f t="shared" si="264"/>
        <v>N/A</v>
      </c>
      <c r="AI714" s="361" t="str">
        <f t="shared" si="253"/>
        <v>N/A</v>
      </c>
    </row>
    <row r="715" spans="1:35" x14ac:dyDescent="0.2">
      <c r="A715" s="241">
        <f t="shared" si="254"/>
        <v>638</v>
      </c>
      <c r="B715" s="345">
        <f>'AM23.Entity Input'!D655</f>
        <v>0</v>
      </c>
      <c r="C715" s="343">
        <f>'AM23.Entity Input'!F655</f>
        <v>0</v>
      </c>
      <c r="D715" s="343">
        <f>'AM23.Entity Input'!G655</f>
        <v>0</v>
      </c>
      <c r="E715" s="343">
        <f>'AM23.Entity Input'!P655</f>
        <v>0</v>
      </c>
      <c r="F715" s="343">
        <f>'AM23.Entity Input'!AD655</f>
        <v>0</v>
      </c>
      <c r="G715" s="343">
        <f>'AM23.Entity Input'!AN655</f>
        <v>0</v>
      </c>
      <c r="H715" s="353" t="str">
        <f>IFERROR( VLOOKUP($D715, 'AM23.Param'!$C$61:$Q$114, COLUMNS('AM23.Param'!$C$60:$G$60), FALSE), "N/A")</f>
        <v>N/A</v>
      </c>
      <c r="I715" s="360" t="str">
        <f>IFERROR( VLOOKUP($D715, 'AM23.Param'!$C$61:$Q$114, COLUMNS('AM23.Param'!$C$60:$H$60), FALSE), "N/A")</f>
        <v>N/A</v>
      </c>
      <c r="J715" s="344" t="str">
        <f t="shared" si="255"/>
        <v>N/A</v>
      </c>
      <c r="K715" s="361" t="str">
        <f t="shared" si="256"/>
        <v>N/A</v>
      </c>
      <c r="L715" s="356" t="str">
        <f>IFERROR( VLOOKUP($D715, 'AM23.Param'!$C$61:$Q$114, COLUMNS('AM23.Param'!$C$60:$I$60), FALSE), "N/A")</f>
        <v>N/A</v>
      </c>
      <c r="M715" s="344" t="str">
        <f t="shared" si="257"/>
        <v>N/A</v>
      </c>
      <c r="N715" s="366" t="str">
        <f t="shared" si="246"/>
        <v>N/A</v>
      </c>
      <c r="O715" s="360" t="str">
        <f>IFERROR( VLOOKUP($D715, 'AM23.Param'!$C$61:$Q$114, COLUMNS('AM23.Param'!$C$60:$J$60), FALSE), "N/A")</f>
        <v>N/A</v>
      </c>
      <c r="P715" s="344" t="str">
        <f t="shared" si="258"/>
        <v>N/A</v>
      </c>
      <c r="Q715" s="361" t="str">
        <f t="shared" si="247"/>
        <v>N/A</v>
      </c>
      <c r="R715" s="356" t="str">
        <f>IFERROR( VLOOKUP($D715, 'AM23.Param'!$C$61:$Q$114, COLUMNS('AM23.Param'!$C$60:$K$60), FALSE), "N/A")</f>
        <v>N/A</v>
      </c>
      <c r="S715" s="344" t="str">
        <f t="shared" si="259"/>
        <v>N/A</v>
      </c>
      <c r="T715" s="366">
        <f t="shared" si="248"/>
        <v>0</v>
      </c>
      <c r="U715" s="360" t="str">
        <f>IFERROR( VLOOKUP($D715, 'AM23.Param'!$C$61:$Q$114, COLUMNS('AM23.Param'!$C$60:$L$60), FALSE), "N/A")</f>
        <v>N/A</v>
      </c>
      <c r="V715" s="344" t="str">
        <f t="shared" si="260"/>
        <v>N/A</v>
      </c>
      <c r="W715" s="361" t="str">
        <f t="shared" si="249"/>
        <v>N/A</v>
      </c>
      <c r="X715" s="356" t="str">
        <f>IFERROR( VLOOKUP($D715, 'AM23.Param'!$C$61:$Q$114, COLUMNS('AM23.Param'!$C$60:$M$60), FALSE), "N/A")</f>
        <v>N/A</v>
      </c>
      <c r="Y715" s="344" t="str">
        <f t="shared" si="261"/>
        <v>N/A</v>
      </c>
      <c r="Z715" s="366">
        <f t="shared" si="250"/>
        <v>0</v>
      </c>
      <c r="AA715" s="360" t="str">
        <f>IFERROR( VLOOKUP($D715, 'AM23.Param'!$C$61:$Q$114, COLUMNS('AM23.Param'!$C$60:$N$60), FALSE), "N/A")</f>
        <v>N/A</v>
      </c>
      <c r="AB715" s="344" t="str">
        <f t="shared" si="262"/>
        <v>N/A</v>
      </c>
      <c r="AC715" s="366" t="str">
        <f t="shared" si="251"/>
        <v>N/A</v>
      </c>
      <c r="AD715" s="360" t="str">
        <f>IFERROR( VLOOKUP($D715, 'AM23.Param'!$C$61:$Q$114, COLUMNS('AM23.Param'!$C$60:$O$60), FALSE), "N/A")</f>
        <v>N/A</v>
      </c>
      <c r="AE715" s="344" t="str">
        <f t="shared" si="263"/>
        <v>N/A</v>
      </c>
      <c r="AF715" s="361" t="str">
        <f t="shared" si="252"/>
        <v>N/A</v>
      </c>
      <c r="AG715" s="356" t="str">
        <f>IFERROR( VLOOKUP($D715, 'AM23.Param'!$C$61:$Q$114, COLUMNS('AM23.Param'!$C$60:$P$60), FALSE), "N/A")</f>
        <v>N/A</v>
      </c>
      <c r="AH715" s="344" t="str">
        <f t="shared" si="264"/>
        <v>N/A</v>
      </c>
      <c r="AI715" s="361" t="str">
        <f t="shared" si="253"/>
        <v>N/A</v>
      </c>
    </row>
    <row r="716" spans="1:35" x14ac:dyDescent="0.2">
      <c r="A716" s="241">
        <f t="shared" si="254"/>
        <v>639</v>
      </c>
      <c r="B716" s="345">
        <f>'AM23.Entity Input'!D656</f>
        <v>0</v>
      </c>
      <c r="C716" s="343">
        <f>'AM23.Entity Input'!F656</f>
        <v>0</v>
      </c>
      <c r="D716" s="343">
        <f>'AM23.Entity Input'!G656</f>
        <v>0</v>
      </c>
      <c r="E716" s="343">
        <f>'AM23.Entity Input'!P656</f>
        <v>0</v>
      </c>
      <c r="F716" s="343">
        <f>'AM23.Entity Input'!AD656</f>
        <v>0</v>
      </c>
      <c r="G716" s="343">
        <f>'AM23.Entity Input'!AN656</f>
        <v>0</v>
      </c>
      <c r="H716" s="353" t="str">
        <f>IFERROR( VLOOKUP($D716, 'AM23.Param'!$C$61:$Q$114, COLUMNS('AM23.Param'!$C$60:$G$60), FALSE), "N/A")</f>
        <v>N/A</v>
      </c>
      <c r="I716" s="360" t="str">
        <f>IFERROR( VLOOKUP($D716, 'AM23.Param'!$C$61:$Q$114, COLUMNS('AM23.Param'!$C$60:$H$60), FALSE), "N/A")</f>
        <v>N/A</v>
      </c>
      <c r="J716" s="344" t="str">
        <f t="shared" si="255"/>
        <v>N/A</v>
      </c>
      <c r="K716" s="361" t="str">
        <f t="shared" si="256"/>
        <v>N/A</v>
      </c>
      <c r="L716" s="356" t="str">
        <f>IFERROR( VLOOKUP($D716, 'AM23.Param'!$C$61:$Q$114, COLUMNS('AM23.Param'!$C$60:$I$60), FALSE), "N/A")</f>
        <v>N/A</v>
      </c>
      <c r="M716" s="344" t="str">
        <f t="shared" si="257"/>
        <v>N/A</v>
      </c>
      <c r="N716" s="366" t="str">
        <f t="shared" si="246"/>
        <v>N/A</v>
      </c>
      <c r="O716" s="360" t="str">
        <f>IFERROR( VLOOKUP($D716, 'AM23.Param'!$C$61:$Q$114, COLUMNS('AM23.Param'!$C$60:$J$60), FALSE), "N/A")</f>
        <v>N/A</v>
      </c>
      <c r="P716" s="344" t="str">
        <f t="shared" si="258"/>
        <v>N/A</v>
      </c>
      <c r="Q716" s="361" t="str">
        <f t="shared" si="247"/>
        <v>N/A</v>
      </c>
      <c r="R716" s="356" t="str">
        <f>IFERROR( VLOOKUP($D716, 'AM23.Param'!$C$61:$Q$114, COLUMNS('AM23.Param'!$C$60:$K$60), FALSE), "N/A")</f>
        <v>N/A</v>
      </c>
      <c r="S716" s="344" t="str">
        <f t="shared" si="259"/>
        <v>N/A</v>
      </c>
      <c r="T716" s="366">
        <f t="shared" si="248"/>
        <v>0</v>
      </c>
      <c r="U716" s="360" t="str">
        <f>IFERROR( VLOOKUP($D716, 'AM23.Param'!$C$61:$Q$114, COLUMNS('AM23.Param'!$C$60:$L$60), FALSE), "N/A")</f>
        <v>N/A</v>
      </c>
      <c r="V716" s="344" t="str">
        <f t="shared" si="260"/>
        <v>N/A</v>
      </c>
      <c r="W716" s="361" t="str">
        <f t="shared" si="249"/>
        <v>N/A</v>
      </c>
      <c r="X716" s="356" t="str">
        <f>IFERROR( VLOOKUP($D716, 'AM23.Param'!$C$61:$Q$114, COLUMNS('AM23.Param'!$C$60:$M$60), FALSE), "N/A")</f>
        <v>N/A</v>
      </c>
      <c r="Y716" s="344" t="str">
        <f t="shared" si="261"/>
        <v>N/A</v>
      </c>
      <c r="Z716" s="366">
        <f t="shared" si="250"/>
        <v>0</v>
      </c>
      <c r="AA716" s="360" t="str">
        <f>IFERROR( VLOOKUP($D716, 'AM23.Param'!$C$61:$Q$114, COLUMNS('AM23.Param'!$C$60:$N$60), FALSE), "N/A")</f>
        <v>N/A</v>
      </c>
      <c r="AB716" s="344" t="str">
        <f t="shared" si="262"/>
        <v>N/A</v>
      </c>
      <c r="AC716" s="366" t="str">
        <f t="shared" si="251"/>
        <v>N/A</v>
      </c>
      <c r="AD716" s="360" t="str">
        <f>IFERROR( VLOOKUP($D716, 'AM23.Param'!$C$61:$Q$114, COLUMNS('AM23.Param'!$C$60:$O$60), FALSE), "N/A")</f>
        <v>N/A</v>
      </c>
      <c r="AE716" s="344" t="str">
        <f t="shared" si="263"/>
        <v>N/A</v>
      </c>
      <c r="AF716" s="361" t="str">
        <f t="shared" si="252"/>
        <v>N/A</v>
      </c>
      <c r="AG716" s="356" t="str">
        <f>IFERROR( VLOOKUP($D716, 'AM23.Param'!$C$61:$Q$114, COLUMNS('AM23.Param'!$C$60:$P$60), FALSE), "N/A")</f>
        <v>N/A</v>
      </c>
      <c r="AH716" s="344" t="str">
        <f t="shared" si="264"/>
        <v>N/A</v>
      </c>
      <c r="AI716" s="361" t="str">
        <f t="shared" si="253"/>
        <v>N/A</v>
      </c>
    </row>
    <row r="717" spans="1:35" x14ac:dyDescent="0.2">
      <c r="A717" s="241">
        <f t="shared" si="254"/>
        <v>640</v>
      </c>
      <c r="B717" s="345">
        <f>'AM23.Entity Input'!D657</f>
        <v>0</v>
      </c>
      <c r="C717" s="343">
        <f>'AM23.Entity Input'!F657</f>
        <v>0</v>
      </c>
      <c r="D717" s="343">
        <f>'AM23.Entity Input'!G657</f>
        <v>0</v>
      </c>
      <c r="E717" s="343">
        <f>'AM23.Entity Input'!P657</f>
        <v>0</v>
      </c>
      <c r="F717" s="343">
        <f>'AM23.Entity Input'!AD657</f>
        <v>0</v>
      </c>
      <c r="G717" s="343">
        <f>'AM23.Entity Input'!AN657</f>
        <v>0</v>
      </c>
      <c r="H717" s="353" t="str">
        <f>IFERROR( VLOOKUP($D717, 'AM23.Param'!$C$61:$Q$114, COLUMNS('AM23.Param'!$C$60:$G$60), FALSE), "N/A")</f>
        <v>N/A</v>
      </c>
      <c r="I717" s="360" t="str">
        <f>IFERROR( VLOOKUP($D717, 'AM23.Param'!$C$61:$Q$114, COLUMNS('AM23.Param'!$C$60:$H$60), FALSE), "N/A")</f>
        <v>N/A</v>
      </c>
      <c r="J717" s="344" t="str">
        <f t="shared" si="255"/>
        <v>N/A</v>
      </c>
      <c r="K717" s="361" t="str">
        <f t="shared" si="256"/>
        <v>N/A</v>
      </c>
      <c r="L717" s="356" t="str">
        <f>IFERROR( VLOOKUP($D717, 'AM23.Param'!$C$61:$Q$114, COLUMNS('AM23.Param'!$C$60:$I$60), FALSE), "N/A")</f>
        <v>N/A</v>
      </c>
      <c r="M717" s="344" t="str">
        <f t="shared" si="257"/>
        <v>N/A</v>
      </c>
      <c r="N717" s="366" t="str">
        <f t="shared" si="246"/>
        <v>N/A</v>
      </c>
      <c r="O717" s="360" t="str">
        <f>IFERROR( VLOOKUP($D717, 'AM23.Param'!$C$61:$Q$114, COLUMNS('AM23.Param'!$C$60:$J$60), FALSE), "N/A")</f>
        <v>N/A</v>
      </c>
      <c r="P717" s="344" t="str">
        <f t="shared" si="258"/>
        <v>N/A</v>
      </c>
      <c r="Q717" s="361" t="str">
        <f t="shared" si="247"/>
        <v>N/A</v>
      </c>
      <c r="R717" s="356" t="str">
        <f>IFERROR( VLOOKUP($D717, 'AM23.Param'!$C$61:$Q$114, COLUMNS('AM23.Param'!$C$60:$K$60), FALSE), "N/A")</f>
        <v>N/A</v>
      </c>
      <c r="S717" s="344" t="str">
        <f t="shared" si="259"/>
        <v>N/A</v>
      </c>
      <c r="T717" s="366">
        <f t="shared" si="248"/>
        <v>0</v>
      </c>
      <c r="U717" s="360" t="str">
        <f>IFERROR( VLOOKUP($D717, 'AM23.Param'!$C$61:$Q$114, COLUMNS('AM23.Param'!$C$60:$L$60), FALSE), "N/A")</f>
        <v>N/A</v>
      </c>
      <c r="V717" s="344" t="str">
        <f t="shared" si="260"/>
        <v>N/A</v>
      </c>
      <c r="W717" s="361" t="str">
        <f t="shared" si="249"/>
        <v>N/A</v>
      </c>
      <c r="X717" s="356" t="str">
        <f>IFERROR( VLOOKUP($D717, 'AM23.Param'!$C$61:$Q$114, COLUMNS('AM23.Param'!$C$60:$M$60), FALSE), "N/A")</f>
        <v>N/A</v>
      </c>
      <c r="Y717" s="344" t="str">
        <f t="shared" si="261"/>
        <v>N/A</v>
      </c>
      <c r="Z717" s="366">
        <f t="shared" si="250"/>
        <v>0</v>
      </c>
      <c r="AA717" s="360" t="str">
        <f>IFERROR( VLOOKUP($D717, 'AM23.Param'!$C$61:$Q$114, COLUMNS('AM23.Param'!$C$60:$N$60), FALSE), "N/A")</f>
        <v>N/A</v>
      </c>
      <c r="AB717" s="344" t="str">
        <f t="shared" si="262"/>
        <v>N/A</v>
      </c>
      <c r="AC717" s="366" t="str">
        <f t="shared" si="251"/>
        <v>N/A</v>
      </c>
      <c r="AD717" s="360" t="str">
        <f>IFERROR( VLOOKUP($D717, 'AM23.Param'!$C$61:$Q$114, COLUMNS('AM23.Param'!$C$60:$O$60), FALSE), "N/A")</f>
        <v>N/A</v>
      </c>
      <c r="AE717" s="344" t="str">
        <f t="shared" si="263"/>
        <v>N/A</v>
      </c>
      <c r="AF717" s="361" t="str">
        <f t="shared" si="252"/>
        <v>N/A</v>
      </c>
      <c r="AG717" s="356" t="str">
        <f>IFERROR( VLOOKUP($D717, 'AM23.Param'!$C$61:$Q$114, COLUMNS('AM23.Param'!$C$60:$P$60), FALSE), "N/A")</f>
        <v>N/A</v>
      </c>
      <c r="AH717" s="344" t="str">
        <f t="shared" si="264"/>
        <v>N/A</v>
      </c>
      <c r="AI717" s="361" t="str">
        <f t="shared" si="253"/>
        <v>N/A</v>
      </c>
    </row>
    <row r="718" spans="1:35" x14ac:dyDescent="0.2">
      <c r="A718" s="241">
        <f t="shared" si="254"/>
        <v>641</v>
      </c>
      <c r="B718" s="345">
        <f>'AM23.Entity Input'!D658</f>
        <v>0</v>
      </c>
      <c r="C718" s="343">
        <f>'AM23.Entity Input'!F658</f>
        <v>0</v>
      </c>
      <c r="D718" s="343">
        <f>'AM23.Entity Input'!G658</f>
        <v>0</v>
      </c>
      <c r="E718" s="343">
        <f>'AM23.Entity Input'!P658</f>
        <v>0</v>
      </c>
      <c r="F718" s="343">
        <f>'AM23.Entity Input'!AD658</f>
        <v>0</v>
      </c>
      <c r="G718" s="343">
        <f>'AM23.Entity Input'!AN658</f>
        <v>0</v>
      </c>
      <c r="H718" s="353" t="str">
        <f>IFERROR( VLOOKUP($D718, 'AM23.Param'!$C$61:$Q$114, COLUMNS('AM23.Param'!$C$60:$G$60), FALSE), "N/A")</f>
        <v>N/A</v>
      </c>
      <c r="I718" s="360" t="str">
        <f>IFERROR( VLOOKUP($D718, 'AM23.Param'!$C$61:$Q$114, COLUMNS('AM23.Param'!$C$60:$H$60), FALSE), "N/A")</f>
        <v>N/A</v>
      </c>
      <c r="J718" s="344" t="str">
        <f t="shared" si="255"/>
        <v>N/A</v>
      </c>
      <c r="K718" s="361" t="str">
        <f t="shared" si="256"/>
        <v>N/A</v>
      </c>
      <c r="L718" s="356" t="str">
        <f>IFERROR( VLOOKUP($D718, 'AM23.Param'!$C$61:$Q$114, COLUMNS('AM23.Param'!$C$60:$I$60), FALSE), "N/A")</f>
        <v>N/A</v>
      </c>
      <c r="M718" s="344" t="str">
        <f t="shared" si="257"/>
        <v>N/A</v>
      </c>
      <c r="N718" s="366" t="str">
        <f t="shared" ref="N718:N781" si="265">IF(L718="N/A","N/A",$F718)</f>
        <v>N/A</v>
      </c>
      <c r="O718" s="360" t="str">
        <f>IFERROR( VLOOKUP($D718, 'AM23.Param'!$C$61:$Q$114, COLUMNS('AM23.Param'!$C$60:$J$60), FALSE), "N/A")</f>
        <v>N/A</v>
      </c>
      <c r="P718" s="344" t="str">
        <f t="shared" si="258"/>
        <v>N/A</v>
      </c>
      <c r="Q718" s="361" t="str">
        <f t="shared" ref="Q718:Q781" si="266">IF(O718="N/A","N/A",$F718)</f>
        <v>N/A</v>
      </c>
      <c r="R718" s="356" t="str">
        <f>IFERROR( VLOOKUP($D718, 'AM23.Param'!$C$61:$Q$114, COLUMNS('AM23.Param'!$C$60:$K$60), FALSE), "N/A")</f>
        <v>N/A</v>
      </c>
      <c r="S718" s="344" t="str">
        <f t="shared" si="259"/>
        <v>N/A</v>
      </c>
      <c r="T718" s="366">
        <f t="shared" ref="T718:T781" si="267">IF(S718="N/A",0,N718-M718+S718)</f>
        <v>0</v>
      </c>
      <c r="U718" s="360" t="str">
        <f>IFERROR( VLOOKUP($D718, 'AM23.Param'!$C$61:$Q$114, COLUMNS('AM23.Param'!$C$60:$L$60), FALSE), "N/A")</f>
        <v>N/A</v>
      </c>
      <c r="V718" s="344" t="str">
        <f t="shared" si="260"/>
        <v>N/A</v>
      </c>
      <c r="W718" s="361" t="str">
        <f t="shared" ref="W718:W781" si="268">IF(U718="N/A","N/A",$F718)</f>
        <v>N/A</v>
      </c>
      <c r="X718" s="356" t="str">
        <f>IFERROR( VLOOKUP($D718, 'AM23.Param'!$C$61:$Q$114, COLUMNS('AM23.Param'!$C$60:$M$60), FALSE), "N/A")</f>
        <v>N/A</v>
      </c>
      <c r="Y718" s="344" t="str">
        <f t="shared" si="261"/>
        <v>N/A</v>
      </c>
      <c r="Z718" s="366">
        <f t="shared" ref="Z718:Z781" si="269">IF(Y718="N/A",0,T718-S718+Y718)</f>
        <v>0</v>
      </c>
      <c r="AA718" s="360" t="str">
        <f>IFERROR( VLOOKUP($D718, 'AM23.Param'!$C$61:$Q$114, COLUMNS('AM23.Param'!$C$60:$N$60), FALSE), "N/A")</f>
        <v>N/A</v>
      </c>
      <c r="AB718" s="344" t="str">
        <f t="shared" si="262"/>
        <v>N/A</v>
      </c>
      <c r="AC718" s="366" t="str">
        <f t="shared" ref="AC718:AC781" si="270">IF(AA718="N/A","N/A",$F718)</f>
        <v>N/A</v>
      </c>
      <c r="AD718" s="360" t="str">
        <f>IFERROR( VLOOKUP($D718, 'AM23.Param'!$C$61:$Q$114, COLUMNS('AM23.Param'!$C$60:$O$60), FALSE), "N/A")</f>
        <v>N/A</v>
      </c>
      <c r="AE718" s="344" t="str">
        <f t="shared" si="263"/>
        <v>N/A</v>
      </c>
      <c r="AF718" s="361" t="str">
        <f t="shared" ref="AF718:AF781" si="271">IF(AD718="N/A","N/A",$F718)</f>
        <v>N/A</v>
      </c>
      <c r="AG718" s="356" t="str">
        <f>IFERROR( VLOOKUP($D718, 'AM23.Param'!$C$61:$Q$114, COLUMNS('AM23.Param'!$C$60:$P$60), FALSE), "N/A")</f>
        <v>N/A</v>
      </c>
      <c r="AH718" s="344" t="str">
        <f t="shared" si="264"/>
        <v>N/A</v>
      </c>
      <c r="AI718" s="361" t="str">
        <f t="shared" ref="AI718:AI781" si="272">IF(AG718="N/A","N/A",$F718)</f>
        <v>N/A</v>
      </c>
    </row>
    <row r="719" spans="1:35" x14ac:dyDescent="0.2">
      <c r="A719" s="241">
        <f t="shared" ref="A719:A782" si="273">A718+1</f>
        <v>642</v>
      </c>
      <c r="B719" s="345">
        <f>'AM23.Entity Input'!D659</f>
        <v>0</v>
      </c>
      <c r="C719" s="343">
        <f>'AM23.Entity Input'!F659</f>
        <v>0</v>
      </c>
      <c r="D719" s="343">
        <f>'AM23.Entity Input'!G659</f>
        <v>0</v>
      </c>
      <c r="E719" s="343">
        <f>'AM23.Entity Input'!P659</f>
        <v>0</v>
      </c>
      <c r="F719" s="343">
        <f>'AM23.Entity Input'!AD659</f>
        <v>0</v>
      </c>
      <c r="G719" s="343">
        <f>'AM23.Entity Input'!AN659</f>
        <v>0</v>
      </c>
      <c r="H719" s="353" t="str">
        <f>IFERROR( VLOOKUP($D719, 'AM23.Param'!$C$61:$Q$114, COLUMNS('AM23.Param'!$C$60:$G$60), FALSE), "N/A")</f>
        <v>N/A</v>
      </c>
      <c r="I719" s="360" t="str">
        <f>IFERROR( VLOOKUP($D719, 'AM23.Param'!$C$61:$Q$114, COLUMNS('AM23.Param'!$C$60:$H$60), FALSE), "N/A")</f>
        <v>N/A</v>
      </c>
      <c r="J719" s="344" t="str">
        <f t="shared" ref="J719:J782" si="274">IF(I719="N/A", "N/A", I719 * IF($H719 = "Scalar", $G719, IF($H719="Carrying Value", $F719, IF($H719 = "Carrying Value with safeguard", MAX($G$75 * $F719, $G719), $E719) )) )</f>
        <v>N/A</v>
      </c>
      <c r="K719" s="361" t="str">
        <f t="shared" ref="K719:K782" si="275">IF(I719="N/A","N/A",$F719)</f>
        <v>N/A</v>
      </c>
      <c r="L719" s="356" t="str">
        <f>IFERROR( VLOOKUP($D719, 'AM23.Param'!$C$61:$Q$114, COLUMNS('AM23.Param'!$C$60:$I$60), FALSE), "N/A")</f>
        <v>N/A</v>
      </c>
      <c r="M719" s="344" t="str">
        <f t="shared" ref="M719:M782" si="276">IF(L719="N/A", "N/A", L719 * IF($H719 = "Scalar", $G719, IF($H719="Carrying Value", $F719, IF($H719 = "Carrying Value with safeguard", MAX($G$75 * $F719, $G719), $E719) )) )</f>
        <v>N/A</v>
      </c>
      <c r="N719" s="366" t="str">
        <f t="shared" si="265"/>
        <v>N/A</v>
      </c>
      <c r="O719" s="360" t="str">
        <f>IFERROR( VLOOKUP($D719, 'AM23.Param'!$C$61:$Q$114, COLUMNS('AM23.Param'!$C$60:$J$60), FALSE), "N/A")</f>
        <v>N/A</v>
      </c>
      <c r="P719" s="344" t="str">
        <f t="shared" ref="P719:P782" si="277">IF(O719="N/A", "N/A", O719 * IF($H719 = "Scalar", $G719, IF($H719="Carrying Value", $F719, IF($H719 = "Carrying Value with safeguard", MAX($G$75 * $F719, $G719), $E719) )) )</f>
        <v>N/A</v>
      </c>
      <c r="Q719" s="361" t="str">
        <f t="shared" si="266"/>
        <v>N/A</v>
      </c>
      <c r="R719" s="356" t="str">
        <f>IFERROR( VLOOKUP($D719, 'AM23.Param'!$C$61:$Q$114, COLUMNS('AM23.Param'!$C$60:$K$60), FALSE), "N/A")</f>
        <v>N/A</v>
      </c>
      <c r="S719" s="344" t="str">
        <f t="shared" ref="S719:S782" si="278">IF(R719="N/A", "N/A", R719 * IF($H719 = "Scalar", $G719, IF($H719="Carrying Value", $F719, IF($H719 = "Carrying Value with safeguard", MAX($G$75 * $F719, $G719), $E719) )) )</f>
        <v>N/A</v>
      </c>
      <c r="T719" s="366">
        <f t="shared" si="267"/>
        <v>0</v>
      </c>
      <c r="U719" s="360" t="str">
        <f>IFERROR( VLOOKUP($D719, 'AM23.Param'!$C$61:$Q$114, COLUMNS('AM23.Param'!$C$60:$L$60), FALSE), "N/A")</f>
        <v>N/A</v>
      </c>
      <c r="V719" s="344" t="str">
        <f t="shared" ref="V719:V782" si="279">IF(U719="N/A", "N/A", U719 * IF($H719 = "Scalar", $G719, IF($H719="Carrying Value", $F719, IF($H719 = "Carrying Value with safeguard", MAX($G$75 * $F719, $G719), $E719) )) )</f>
        <v>N/A</v>
      </c>
      <c r="W719" s="361" t="str">
        <f t="shared" si="268"/>
        <v>N/A</v>
      </c>
      <c r="X719" s="356" t="str">
        <f>IFERROR( VLOOKUP($D719, 'AM23.Param'!$C$61:$Q$114, COLUMNS('AM23.Param'!$C$60:$M$60), FALSE), "N/A")</f>
        <v>N/A</v>
      </c>
      <c r="Y719" s="344" t="str">
        <f t="shared" ref="Y719:Y782" si="280">IF(X719="N/A", "N/A", X719 * IF($H719 = "Scalar", $G719, IF($H719="Carrying Value", $F719, IF($H719 = "Carrying Value with safeguard", MAX($G$75 * $F719, $G719), $E719) )) )</f>
        <v>N/A</v>
      </c>
      <c r="Z719" s="366">
        <f t="shared" si="269"/>
        <v>0</v>
      </c>
      <c r="AA719" s="360" t="str">
        <f>IFERROR( VLOOKUP($D719, 'AM23.Param'!$C$61:$Q$114, COLUMNS('AM23.Param'!$C$60:$N$60), FALSE), "N/A")</f>
        <v>N/A</v>
      </c>
      <c r="AB719" s="344" t="str">
        <f t="shared" ref="AB719:AB782" si="281">IF(AA719="N/A", "N/A", AA719 * IF($H719 = "Scalar", $G719, IF($H719="Carrying Value", $F719, IF($H719 = "Carrying Value with safeguard", MAX($G$75 * $F719, $G719), $E719) )) )</f>
        <v>N/A</v>
      </c>
      <c r="AC719" s="366" t="str">
        <f t="shared" si="270"/>
        <v>N/A</v>
      </c>
      <c r="AD719" s="360" t="str">
        <f>IFERROR( VLOOKUP($D719, 'AM23.Param'!$C$61:$Q$114, COLUMNS('AM23.Param'!$C$60:$O$60), FALSE), "N/A")</f>
        <v>N/A</v>
      </c>
      <c r="AE719" s="344" t="str">
        <f t="shared" ref="AE719:AE782" si="282">IF(AD719="N/A", "N/A", AD719 * IF($H719 = "Scalar", $G719, IF($H719="Carrying Value", $F719, IF($H719 = "Carrying Value with safeguard", MAX($G$75 * $F719, $G719), $E719) )) )</f>
        <v>N/A</v>
      </c>
      <c r="AF719" s="361" t="str">
        <f t="shared" si="271"/>
        <v>N/A</v>
      </c>
      <c r="AG719" s="356" t="str">
        <f>IFERROR( VLOOKUP($D719, 'AM23.Param'!$C$61:$Q$114, COLUMNS('AM23.Param'!$C$60:$P$60), FALSE), "N/A")</f>
        <v>N/A</v>
      </c>
      <c r="AH719" s="344" t="str">
        <f t="shared" ref="AH719:AH782" si="283">IF(AG719="N/A", "N/A", AG719 * IF($H719 = "Scalar", $G719, IF($H719="Carrying Value", $F719, IF($H719 = "Carrying Value with safeguard", MAX($G$75 * $F719, $G719), $E719) )) )</f>
        <v>N/A</v>
      </c>
      <c r="AI719" s="361" t="str">
        <f t="shared" si="272"/>
        <v>N/A</v>
      </c>
    </row>
    <row r="720" spans="1:35" x14ac:dyDescent="0.2">
      <c r="A720" s="241">
        <f t="shared" si="273"/>
        <v>643</v>
      </c>
      <c r="B720" s="345">
        <f>'AM23.Entity Input'!D660</f>
        <v>0</v>
      </c>
      <c r="C720" s="343">
        <f>'AM23.Entity Input'!F660</f>
        <v>0</v>
      </c>
      <c r="D720" s="343">
        <f>'AM23.Entity Input'!G660</f>
        <v>0</v>
      </c>
      <c r="E720" s="343">
        <f>'AM23.Entity Input'!P660</f>
        <v>0</v>
      </c>
      <c r="F720" s="343">
        <f>'AM23.Entity Input'!AD660</f>
        <v>0</v>
      </c>
      <c r="G720" s="343">
        <f>'AM23.Entity Input'!AN660</f>
        <v>0</v>
      </c>
      <c r="H720" s="353" t="str">
        <f>IFERROR( VLOOKUP($D720, 'AM23.Param'!$C$61:$Q$114, COLUMNS('AM23.Param'!$C$60:$G$60), FALSE), "N/A")</f>
        <v>N/A</v>
      </c>
      <c r="I720" s="360" t="str">
        <f>IFERROR( VLOOKUP($D720, 'AM23.Param'!$C$61:$Q$114, COLUMNS('AM23.Param'!$C$60:$H$60), FALSE), "N/A")</f>
        <v>N/A</v>
      </c>
      <c r="J720" s="344" t="str">
        <f t="shared" si="274"/>
        <v>N/A</v>
      </c>
      <c r="K720" s="361" t="str">
        <f t="shared" si="275"/>
        <v>N/A</v>
      </c>
      <c r="L720" s="356" t="str">
        <f>IFERROR( VLOOKUP($D720, 'AM23.Param'!$C$61:$Q$114, COLUMNS('AM23.Param'!$C$60:$I$60), FALSE), "N/A")</f>
        <v>N/A</v>
      </c>
      <c r="M720" s="344" t="str">
        <f t="shared" si="276"/>
        <v>N/A</v>
      </c>
      <c r="N720" s="366" t="str">
        <f t="shared" si="265"/>
        <v>N/A</v>
      </c>
      <c r="O720" s="360" t="str">
        <f>IFERROR( VLOOKUP($D720, 'AM23.Param'!$C$61:$Q$114, COLUMNS('AM23.Param'!$C$60:$J$60), FALSE), "N/A")</f>
        <v>N/A</v>
      </c>
      <c r="P720" s="344" t="str">
        <f t="shared" si="277"/>
        <v>N/A</v>
      </c>
      <c r="Q720" s="361" t="str">
        <f t="shared" si="266"/>
        <v>N/A</v>
      </c>
      <c r="R720" s="356" t="str">
        <f>IFERROR( VLOOKUP($D720, 'AM23.Param'!$C$61:$Q$114, COLUMNS('AM23.Param'!$C$60:$K$60), FALSE), "N/A")</f>
        <v>N/A</v>
      </c>
      <c r="S720" s="344" t="str">
        <f t="shared" si="278"/>
        <v>N/A</v>
      </c>
      <c r="T720" s="366">
        <f t="shared" si="267"/>
        <v>0</v>
      </c>
      <c r="U720" s="360" t="str">
        <f>IFERROR( VLOOKUP($D720, 'AM23.Param'!$C$61:$Q$114, COLUMNS('AM23.Param'!$C$60:$L$60), FALSE), "N/A")</f>
        <v>N/A</v>
      </c>
      <c r="V720" s="344" t="str">
        <f t="shared" si="279"/>
        <v>N/A</v>
      </c>
      <c r="W720" s="361" t="str">
        <f t="shared" si="268"/>
        <v>N/A</v>
      </c>
      <c r="X720" s="356" t="str">
        <f>IFERROR( VLOOKUP($D720, 'AM23.Param'!$C$61:$Q$114, COLUMNS('AM23.Param'!$C$60:$M$60), FALSE), "N/A")</f>
        <v>N/A</v>
      </c>
      <c r="Y720" s="344" t="str">
        <f t="shared" si="280"/>
        <v>N/A</v>
      </c>
      <c r="Z720" s="366">
        <f t="shared" si="269"/>
        <v>0</v>
      </c>
      <c r="AA720" s="360" t="str">
        <f>IFERROR( VLOOKUP($D720, 'AM23.Param'!$C$61:$Q$114, COLUMNS('AM23.Param'!$C$60:$N$60), FALSE), "N/A")</f>
        <v>N/A</v>
      </c>
      <c r="AB720" s="344" t="str">
        <f t="shared" si="281"/>
        <v>N/A</v>
      </c>
      <c r="AC720" s="366" t="str">
        <f t="shared" si="270"/>
        <v>N/A</v>
      </c>
      <c r="AD720" s="360" t="str">
        <f>IFERROR( VLOOKUP($D720, 'AM23.Param'!$C$61:$Q$114, COLUMNS('AM23.Param'!$C$60:$O$60), FALSE), "N/A")</f>
        <v>N/A</v>
      </c>
      <c r="AE720" s="344" t="str">
        <f t="shared" si="282"/>
        <v>N/A</v>
      </c>
      <c r="AF720" s="361" t="str">
        <f t="shared" si="271"/>
        <v>N/A</v>
      </c>
      <c r="AG720" s="356" t="str">
        <f>IFERROR( VLOOKUP($D720, 'AM23.Param'!$C$61:$Q$114, COLUMNS('AM23.Param'!$C$60:$P$60), FALSE), "N/A")</f>
        <v>N/A</v>
      </c>
      <c r="AH720" s="344" t="str">
        <f t="shared" si="283"/>
        <v>N/A</v>
      </c>
      <c r="AI720" s="361" t="str">
        <f t="shared" si="272"/>
        <v>N/A</v>
      </c>
    </row>
    <row r="721" spans="1:35" x14ac:dyDescent="0.2">
      <c r="A721" s="241">
        <f t="shared" si="273"/>
        <v>644</v>
      </c>
      <c r="B721" s="345">
        <f>'AM23.Entity Input'!D661</f>
        <v>0</v>
      </c>
      <c r="C721" s="343">
        <f>'AM23.Entity Input'!F661</f>
        <v>0</v>
      </c>
      <c r="D721" s="343">
        <f>'AM23.Entity Input'!G661</f>
        <v>0</v>
      </c>
      <c r="E721" s="343">
        <f>'AM23.Entity Input'!P661</f>
        <v>0</v>
      </c>
      <c r="F721" s="343">
        <f>'AM23.Entity Input'!AD661</f>
        <v>0</v>
      </c>
      <c r="G721" s="343">
        <f>'AM23.Entity Input'!AN661</f>
        <v>0</v>
      </c>
      <c r="H721" s="353" t="str">
        <f>IFERROR( VLOOKUP($D721, 'AM23.Param'!$C$61:$Q$114, COLUMNS('AM23.Param'!$C$60:$G$60), FALSE), "N/A")</f>
        <v>N/A</v>
      </c>
      <c r="I721" s="360" t="str">
        <f>IFERROR( VLOOKUP($D721, 'AM23.Param'!$C$61:$Q$114, COLUMNS('AM23.Param'!$C$60:$H$60), FALSE), "N/A")</f>
        <v>N/A</v>
      </c>
      <c r="J721" s="344" t="str">
        <f t="shared" si="274"/>
        <v>N/A</v>
      </c>
      <c r="K721" s="361" t="str">
        <f t="shared" si="275"/>
        <v>N/A</v>
      </c>
      <c r="L721" s="356" t="str">
        <f>IFERROR( VLOOKUP($D721, 'AM23.Param'!$C$61:$Q$114, COLUMNS('AM23.Param'!$C$60:$I$60), FALSE), "N/A")</f>
        <v>N/A</v>
      </c>
      <c r="M721" s="344" t="str">
        <f t="shared" si="276"/>
        <v>N/A</v>
      </c>
      <c r="N721" s="366" t="str">
        <f t="shared" si="265"/>
        <v>N/A</v>
      </c>
      <c r="O721" s="360" t="str">
        <f>IFERROR( VLOOKUP($D721, 'AM23.Param'!$C$61:$Q$114, COLUMNS('AM23.Param'!$C$60:$J$60), FALSE), "N/A")</f>
        <v>N/A</v>
      </c>
      <c r="P721" s="344" t="str">
        <f t="shared" si="277"/>
        <v>N/A</v>
      </c>
      <c r="Q721" s="361" t="str">
        <f t="shared" si="266"/>
        <v>N/A</v>
      </c>
      <c r="R721" s="356" t="str">
        <f>IFERROR( VLOOKUP($D721, 'AM23.Param'!$C$61:$Q$114, COLUMNS('AM23.Param'!$C$60:$K$60), FALSE), "N/A")</f>
        <v>N/A</v>
      </c>
      <c r="S721" s="344" t="str">
        <f t="shared" si="278"/>
        <v>N/A</v>
      </c>
      <c r="T721" s="366">
        <f t="shared" si="267"/>
        <v>0</v>
      </c>
      <c r="U721" s="360" t="str">
        <f>IFERROR( VLOOKUP($D721, 'AM23.Param'!$C$61:$Q$114, COLUMNS('AM23.Param'!$C$60:$L$60), FALSE), "N/A")</f>
        <v>N/A</v>
      </c>
      <c r="V721" s="344" t="str">
        <f t="shared" si="279"/>
        <v>N/A</v>
      </c>
      <c r="W721" s="361" t="str">
        <f t="shared" si="268"/>
        <v>N/A</v>
      </c>
      <c r="X721" s="356" t="str">
        <f>IFERROR( VLOOKUP($D721, 'AM23.Param'!$C$61:$Q$114, COLUMNS('AM23.Param'!$C$60:$M$60), FALSE), "N/A")</f>
        <v>N/A</v>
      </c>
      <c r="Y721" s="344" t="str">
        <f t="shared" si="280"/>
        <v>N/A</v>
      </c>
      <c r="Z721" s="366">
        <f t="shared" si="269"/>
        <v>0</v>
      </c>
      <c r="AA721" s="360" t="str">
        <f>IFERROR( VLOOKUP($D721, 'AM23.Param'!$C$61:$Q$114, COLUMNS('AM23.Param'!$C$60:$N$60), FALSE), "N/A")</f>
        <v>N/A</v>
      </c>
      <c r="AB721" s="344" t="str">
        <f t="shared" si="281"/>
        <v>N/A</v>
      </c>
      <c r="AC721" s="366" t="str">
        <f t="shared" si="270"/>
        <v>N/A</v>
      </c>
      <c r="AD721" s="360" t="str">
        <f>IFERROR( VLOOKUP($D721, 'AM23.Param'!$C$61:$Q$114, COLUMNS('AM23.Param'!$C$60:$O$60), FALSE), "N/A")</f>
        <v>N/A</v>
      </c>
      <c r="AE721" s="344" t="str">
        <f t="shared" si="282"/>
        <v>N/A</v>
      </c>
      <c r="AF721" s="361" t="str">
        <f t="shared" si="271"/>
        <v>N/A</v>
      </c>
      <c r="AG721" s="356" t="str">
        <f>IFERROR( VLOOKUP($D721, 'AM23.Param'!$C$61:$Q$114, COLUMNS('AM23.Param'!$C$60:$P$60), FALSE), "N/A")</f>
        <v>N/A</v>
      </c>
      <c r="AH721" s="344" t="str">
        <f t="shared" si="283"/>
        <v>N/A</v>
      </c>
      <c r="AI721" s="361" t="str">
        <f t="shared" si="272"/>
        <v>N/A</v>
      </c>
    </row>
    <row r="722" spans="1:35" x14ac:dyDescent="0.2">
      <c r="A722" s="241">
        <f t="shared" si="273"/>
        <v>645</v>
      </c>
      <c r="B722" s="345">
        <f>'AM23.Entity Input'!D662</f>
        <v>0</v>
      </c>
      <c r="C722" s="343">
        <f>'AM23.Entity Input'!F662</f>
        <v>0</v>
      </c>
      <c r="D722" s="343">
        <f>'AM23.Entity Input'!G662</f>
        <v>0</v>
      </c>
      <c r="E722" s="343">
        <f>'AM23.Entity Input'!P662</f>
        <v>0</v>
      </c>
      <c r="F722" s="343">
        <f>'AM23.Entity Input'!AD662</f>
        <v>0</v>
      </c>
      <c r="G722" s="343">
        <f>'AM23.Entity Input'!AN662</f>
        <v>0</v>
      </c>
      <c r="H722" s="353" t="str">
        <f>IFERROR( VLOOKUP($D722, 'AM23.Param'!$C$61:$Q$114, COLUMNS('AM23.Param'!$C$60:$G$60), FALSE), "N/A")</f>
        <v>N/A</v>
      </c>
      <c r="I722" s="360" t="str">
        <f>IFERROR( VLOOKUP($D722, 'AM23.Param'!$C$61:$Q$114, COLUMNS('AM23.Param'!$C$60:$H$60), FALSE), "N/A")</f>
        <v>N/A</v>
      </c>
      <c r="J722" s="344" t="str">
        <f t="shared" si="274"/>
        <v>N/A</v>
      </c>
      <c r="K722" s="361" t="str">
        <f t="shared" si="275"/>
        <v>N/A</v>
      </c>
      <c r="L722" s="356" t="str">
        <f>IFERROR( VLOOKUP($D722, 'AM23.Param'!$C$61:$Q$114, COLUMNS('AM23.Param'!$C$60:$I$60), FALSE), "N/A")</f>
        <v>N/A</v>
      </c>
      <c r="M722" s="344" t="str">
        <f t="shared" si="276"/>
        <v>N/A</v>
      </c>
      <c r="N722" s="366" t="str">
        <f t="shared" si="265"/>
        <v>N/A</v>
      </c>
      <c r="O722" s="360" t="str">
        <f>IFERROR( VLOOKUP($D722, 'AM23.Param'!$C$61:$Q$114, COLUMNS('AM23.Param'!$C$60:$J$60), FALSE), "N/A")</f>
        <v>N/A</v>
      </c>
      <c r="P722" s="344" t="str">
        <f t="shared" si="277"/>
        <v>N/A</v>
      </c>
      <c r="Q722" s="361" t="str">
        <f t="shared" si="266"/>
        <v>N/A</v>
      </c>
      <c r="R722" s="356" t="str">
        <f>IFERROR( VLOOKUP($D722, 'AM23.Param'!$C$61:$Q$114, COLUMNS('AM23.Param'!$C$60:$K$60), FALSE), "N/A")</f>
        <v>N/A</v>
      </c>
      <c r="S722" s="344" t="str">
        <f t="shared" si="278"/>
        <v>N/A</v>
      </c>
      <c r="T722" s="366">
        <f t="shared" si="267"/>
        <v>0</v>
      </c>
      <c r="U722" s="360" t="str">
        <f>IFERROR( VLOOKUP($D722, 'AM23.Param'!$C$61:$Q$114, COLUMNS('AM23.Param'!$C$60:$L$60), FALSE), "N/A")</f>
        <v>N/A</v>
      </c>
      <c r="V722" s="344" t="str">
        <f t="shared" si="279"/>
        <v>N/A</v>
      </c>
      <c r="W722" s="361" t="str">
        <f t="shared" si="268"/>
        <v>N/A</v>
      </c>
      <c r="X722" s="356" t="str">
        <f>IFERROR( VLOOKUP($D722, 'AM23.Param'!$C$61:$Q$114, COLUMNS('AM23.Param'!$C$60:$M$60), FALSE), "N/A")</f>
        <v>N/A</v>
      </c>
      <c r="Y722" s="344" t="str">
        <f t="shared" si="280"/>
        <v>N/A</v>
      </c>
      <c r="Z722" s="366">
        <f t="shared" si="269"/>
        <v>0</v>
      </c>
      <c r="AA722" s="360" t="str">
        <f>IFERROR( VLOOKUP($D722, 'AM23.Param'!$C$61:$Q$114, COLUMNS('AM23.Param'!$C$60:$N$60), FALSE), "N/A")</f>
        <v>N/A</v>
      </c>
      <c r="AB722" s="344" t="str">
        <f t="shared" si="281"/>
        <v>N/A</v>
      </c>
      <c r="AC722" s="366" t="str">
        <f t="shared" si="270"/>
        <v>N/A</v>
      </c>
      <c r="AD722" s="360" t="str">
        <f>IFERROR( VLOOKUP($D722, 'AM23.Param'!$C$61:$Q$114, COLUMNS('AM23.Param'!$C$60:$O$60), FALSE), "N/A")</f>
        <v>N/A</v>
      </c>
      <c r="AE722" s="344" t="str">
        <f t="shared" si="282"/>
        <v>N/A</v>
      </c>
      <c r="AF722" s="361" t="str">
        <f t="shared" si="271"/>
        <v>N/A</v>
      </c>
      <c r="AG722" s="356" t="str">
        <f>IFERROR( VLOOKUP($D722, 'AM23.Param'!$C$61:$Q$114, COLUMNS('AM23.Param'!$C$60:$P$60), FALSE), "N/A")</f>
        <v>N/A</v>
      </c>
      <c r="AH722" s="344" t="str">
        <f t="shared" si="283"/>
        <v>N/A</v>
      </c>
      <c r="AI722" s="361" t="str">
        <f t="shared" si="272"/>
        <v>N/A</v>
      </c>
    </row>
    <row r="723" spans="1:35" x14ac:dyDescent="0.2">
      <c r="A723" s="241">
        <f t="shared" si="273"/>
        <v>646</v>
      </c>
      <c r="B723" s="345">
        <f>'AM23.Entity Input'!D663</f>
        <v>0</v>
      </c>
      <c r="C723" s="343">
        <f>'AM23.Entity Input'!F663</f>
        <v>0</v>
      </c>
      <c r="D723" s="343">
        <f>'AM23.Entity Input'!G663</f>
        <v>0</v>
      </c>
      <c r="E723" s="343">
        <f>'AM23.Entity Input'!P663</f>
        <v>0</v>
      </c>
      <c r="F723" s="343">
        <f>'AM23.Entity Input'!AD663</f>
        <v>0</v>
      </c>
      <c r="G723" s="343">
        <f>'AM23.Entity Input'!AN663</f>
        <v>0</v>
      </c>
      <c r="H723" s="353" t="str">
        <f>IFERROR( VLOOKUP($D723, 'AM23.Param'!$C$61:$Q$114, COLUMNS('AM23.Param'!$C$60:$G$60), FALSE), "N/A")</f>
        <v>N/A</v>
      </c>
      <c r="I723" s="360" t="str">
        <f>IFERROR( VLOOKUP($D723, 'AM23.Param'!$C$61:$Q$114, COLUMNS('AM23.Param'!$C$60:$H$60), FALSE), "N/A")</f>
        <v>N/A</v>
      </c>
      <c r="J723" s="344" t="str">
        <f t="shared" si="274"/>
        <v>N/A</v>
      </c>
      <c r="K723" s="361" t="str">
        <f t="shared" si="275"/>
        <v>N/A</v>
      </c>
      <c r="L723" s="356" t="str">
        <f>IFERROR( VLOOKUP($D723, 'AM23.Param'!$C$61:$Q$114, COLUMNS('AM23.Param'!$C$60:$I$60), FALSE), "N/A")</f>
        <v>N/A</v>
      </c>
      <c r="M723" s="344" t="str">
        <f t="shared" si="276"/>
        <v>N/A</v>
      </c>
      <c r="N723" s="366" t="str">
        <f t="shared" si="265"/>
        <v>N/A</v>
      </c>
      <c r="O723" s="360" t="str">
        <f>IFERROR( VLOOKUP($D723, 'AM23.Param'!$C$61:$Q$114, COLUMNS('AM23.Param'!$C$60:$J$60), FALSE), "N/A")</f>
        <v>N/A</v>
      </c>
      <c r="P723" s="344" t="str">
        <f t="shared" si="277"/>
        <v>N/A</v>
      </c>
      <c r="Q723" s="361" t="str">
        <f t="shared" si="266"/>
        <v>N/A</v>
      </c>
      <c r="R723" s="356" t="str">
        <f>IFERROR( VLOOKUP($D723, 'AM23.Param'!$C$61:$Q$114, COLUMNS('AM23.Param'!$C$60:$K$60), FALSE), "N/A")</f>
        <v>N/A</v>
      </c>
      <c r="S723" s="344" t="str">
        <f t="shared" si="278"/>
        <v>N/A</v>
      </c>
      <c r="T723" s="366">
        <f t="shared" si="267"/>
        <v>0</v>
      </c>
      <c r="U723" s="360" t="str">
        <f>IFERROR( VLOOKUP($D723, 'AM23.Param'!$C$61:$Q$114, COLUMNS('AM23.Param'!$C$60:$L$60), FALSE), "N/A")</f>
        <v>N/A</v>
      </c>
      <c r="V723" s="344" t="str">
        <f t="shared" si="279"/>
        <v>N/A</v>
      </c>
      <c r="W723" s="361" t="str">
        <f t="shared" si="268"/>
        <v>N/A</v>
      </c>
      <c r="X723" s="356" t="str">
        <f>IFERROR( VLOOKUP($D723, 'AM23.Param'!$C$61:$Q$114, COLUMNS('AM23.Param'!$C$60:$M$60), FALSE), "N/A")</f>
        <v>N/A</v>
      </c>
      <c r="Y723" s="344" t="str">
        <f t="shared" si="280"/>
        <v>N/A</v>
      </c>
      <c r="Z723" s="366">
        <f t="shared" si="269"/>
        <v>0</v>
      </c>
      <c r="AA723" s="360" t="str">
        <f>IFERROR( VLOOKUP($D723, 'AM23.Param'!$C$61:$Q$114, COLUMNS('AM23.Param'!$C$60:$N$60), FALSE), "N/A")</f>
        <v>N/A</v>
      </c>
      <c r="AB723" s="344" t="str">
        <f t="shared" si="281"/>
        <v>N/A</v>
      </c>
      <c r="AC723" s="366" t="str">
        <f t="shared" si="270"/>
        <v>N/A</v>
      </c>
      <c r="AD723" s="360" t="str">
        <f>IFERROR( VLOOKUP($D723, 'AM23.Param'!$C$61:$Q$114, COLUMNS('AM23.Param'!$C$60:$O$60), FALSE), "N/A")</f>
        <v>N/A</v>
      </c>
      <c r="AE723" s="344" t="str">
        <f t="shared" si="282"/>
        <v>N/A</v>
      </c>
      <c r="AF723" s="361" t="str">
        <f t="shared" si="271"/>
        <v>N/A</v>
      </c>
      <c r="AG723" s="356" t="str">
        <f>IFERROR( VLOOKUP($D723, 'AM23.Param'!$C$61:$Q$114, COLUMNS('AM23.Param'!$C$60:$P$60), FALSE), "N/A")</f>
        <v>N/A</v>
      </c>
      <c r="AH723" s="344" t="str">
        <f t="shared" si="283"/>
        <v>N/A</v>
      </c>
      <c r="AI723" s="361" t="str">
        <f t="shared" si="272"/>
        <v>N/A</v>
      </c>
    </row>
    <row r="724" spans="1:35" x14ac:dyDescent="0.2">
      <c r="A724" s="241">
        <f t="shared" si="273"/>
        <v>647</v>
      </c>
      <c r="B724" s="345">
        <f>'AM23.Entity Input'!D664</f>
        <v>0</v>
      </c>
      <c r="C724" s="343">
        <f>'AM23.Entity Input'!F664</f>
        <v>0</v>
      </c>
      <c r="D724" s="343">
        <f>'AM23.Entity Input'!G664</f>
        <v>0</v>
      </c>
      <c r="E724" s="343">
        <f>'AM23.Entity Input'!P664</f>
        <v>0</v>
      </c>
      <c r="F724" s="343">
        <f>'AM23.Entity Input'!AD664</f>
        <v>0</v>
      </c>
      <c r="G724" s="343">
        <f>'AM23.Entity Input'!AN664</f>
        <v>0</v>
      </c>
      <c r="H724" s="353" t="str">
        <f>IFERROR( VLOOKUP($D724, 'AM23.Param'!$C$61:$Q$114, COLUMNS('AM23.Param'!$C$60:$G$60), FALSE), "N/A")</f>
        <v>N/A</v>
      </c>
      <c r="I724" s="360" t="str">
        <f>IFERROR( VLOOKUP($D724, 'AM23.Param'!$C$61:$Q$114, COLUMNS('AM23.Param'!$C$60:$H$60), FALSE), "N/A")</f>
        <v>N/A</v>
      </c>
      <c r="J724" s="344" t="str">
        <f t="shared" si="274"/>
        <v>N/A</v>
      </c>
      <c r="K724" s="361" t="str">
        <f t="shared" si="275"/>
        <v>N/A</v>
      </c>
      <c r="L724" s="356" t="str">
        <f>IFERROR( VLOOKUP($D724, 'AM23.Param'!$C$61:$Q$114, COLUMNS('AM23.Param'!$C$60:$I$60), FALSE), "N/A")</f>
        <v>N/A</v>
      </c>
      <c r="M724" s="344" t="str">
        <f t="shared" si="276"/>
        <v>N/A</v>
      </c>
      <c r="N724" s="366" t="str">
        <f t="shared" si="265"/>
        <v>N/A</v>
      </c>
      <c r="O724" s="360" t="str">
        <f>IFERROR( VLOOKUP($D724, 'AM23.Param'!$C$61:$Q$114, COLUMNS('AM23.Param'!$C$60:$J$60), FALSE), "N/A")</f>
        <v>N/A</v>
      </c>
      <c r="P724" s="344" t="str">
        <f t="shared" si="277"/>
        <v>N/A</v>
      </c>
      <c r="Q724" s="361" t="str">
        <f t="shared" si="266"/>
        <v>N/A</v>
      </c>
      <c r="R724" s="356" t="str">
        <f>IFERROR( VLOOKUP($D724, 'AM23.Param'!$C$61:$Q$114, COLUMNS('AM23.Param'!$C$60:$K$60), FALSE), "N/A")</f>
        <v>N/A</v>
      </c>
      <c r="S724" s="344" t="str">
        <f t="shared" si="278"/>
        <v>N/A</v>
      </c>
      <c r="T724" s="366">
        <f t="shared" si="267"/>
        <v>0</v>
      </c>
      <c r="U724" s="360" t="str">
        <f>IFERROR( VLOOKUP($D724, 'AM23.Param'!$C$61:$Q$114, COLUMNS('AM23.Param'!$C$60:$L$60), FALSE), "N/A")</f>
        <v>N/A</v>
      </c>
      <c r="V724" s="344" t="str">
        <f t="shared" si="279"/>
        <v>N/A</v>
      </c>
      <c r="W724" s="361" t="str">
        <f t="shared" si="268"/>
        <v>N/A</v>
      </c>
      <c r="X724" s="356" t="str">
        <f>IFERROR( VLOOKUP($D724, 'AM23.Param'!$C$61:$Q$114, COLUMNS('AM23.Param'!$C$60:$M$60), FALSE), "N/A")</f>
        <v>N/A</v>
      </c>
      <c r="Y724" s="344" t="str">
        <f t="shared" si="280"/>
        <v>N/A</v>
      </c>
      <c r="Z724" s="366">
        <f t="shared" si="269"/>
        <v>0</v>
      </c>
      <c r="AA724" s="360" t="str">
        <f>IFERROR( VLOOKUP($D724, 'AM23.Param'!$C$61:$Q$114, COLUMNS('AM23.Param'!$C$60:$N$60), FALSE), "N/A")</f>
        <v>N/A</v>
      </c>
      <c r="AB724" s="344" t="str">
        <f t="shared" si="281"/>
        <v>N/A</v>
      </c>
      <c r="AC724" s="366" t="str">
        <f t="shared" si="270"/>
        <v>N/A</v>
      </c>
      <c r="AD724" s="360" t="str">
        <f>IFERROR( VLOOKUP($D724, 'AM23.Param'!$C$61:$Q$114, COLUMNS('AM23.Param'!$C$60:$O$60), FALSE), "N/A")</f>
        <v>N/A</v>
      </c>
      <c r="AE724" s="344" t="str">
        <f t="shared" si="282"/>
        <v>N/A</v>
      </c>
      <c r="AF724" s="361" t="str">
        <f t="shared" si="271"/>
        <v>N/A</v>
      </c>
      <c r="AG724" s="356" t="str">
        <f>IFERROR( VLOOKUP($D724, 'AM23.Param'!$C$61:$Q$114, COLUMNS('AM23.Param'!$C$60:$P$60), FALSE), "N/A")</f>
        <v>N/A</v>
      </c>
      <c r="AH724" s="344" t="str">
        <f t="shared" si="283"/>
        <v>N/A</v>
      </c>
      <c r="AI724" s="361" t="str">
        <f t="shared" si="272"/>
        <v>N/A</v>
      </c>
    </row>
    <row r="725" spans="1:35" x14ac:dyDescent="0.2">
      <c r="A725" s="241">
        <f t="shared" si="273"/>
        <v>648</v>
      </c>
      <c r="B725" s="345">
        <f>'AM23.Entity Input'!D665</f>
        <v>0</v>
      </c>
      <c r="C725" s="343">
        <f>'AM23.Entity Input'!F665</f>
        <v>0</v>
      </c>
      <c r="D725" s="343">
        <f>'AM23.Entity Input'!G665</f>
        <v>0</v>
      </c>
      <c r="E725" s="343">
        <f>'AM23.Entity Input'!P665</f>
        <v>0</v>
      </c>
      <c r="F725" s="343">
        <f>'AM23.Entity Input'!AD665</f>
        <v>0</v>
      </c>
      <c r="G725" s="343">
        <f>'AM23.Entity Input'!AN665</f>
        <v>0</v>
      </c>
      <c r="H725" s="353" t="str">
        <f>IFERROR( VLOOKUP($D725, 'AM23.Param'!$C$61:$Q$114, COLUMNS('AM23.Param'!$C$60:$G$60), FALSE), "N/A")</f>
        <v>N/A</v>
      </c>
      <c r="I725" s="360" t="str">
        <f>IFERROR( VLOOKUP($D725, 'AM23.Param'!$C$61:$Q$114, COLUMNS('AM23.Param'!$C$60:$H$60), FALSE), "N/A")</f>
        <v>N/A</v>
      </c>
      <c r="J725" s="344" t="str">
        <f t="shared" si="274"/>
        <v>N/A</v>
      </c>
      <c r="K725" s="361" t="str">
        <f t="shared" si="275"/>
        <v>N/A</v>
      </c>
      <c r="L725" s="356" t="str">
        <f>IFERROR( VLOOKUP($D725, 'AM23.Param'!$C$61:$Q$114, COLUMNS('AM23.Param'!$C$60:$I$60), FALSE), "N/A")</f>
        <v>N/A</v>
      </c>
      <c r="M725" s="344" t="str">
        <f t="shared" si="276"/>
        <v>N/A</v>
      </c>
      <c r="N725" s="366" t="str">
        <f t="shared" si="265"/>
        <v>N/A</v>
      </c>
      <c r="O725" s="360" t="str">
        <f>IFERROR( VLOOKUP($D725, 'AM23.Param'!$C$61:$Q$114, COLUMNS('AM23.Param'!$C$60:$J$60), FALSE), "N/A")</f>
        <v>N/A</v>
      </c>
      <c r="P725" s="344" t="str">
        <f t="shared" si="277"/>
        <v>N/A</v>
      </c>
      <c r="Q725" s="361" t="str">
        <f t="shared" si="266"/>
        <v>N/A</v>
      </c>
      <c r="R725" s="356" t="str">
        <f>IFERROR( VLOOKUP($D725, 'AM23.Param'!$C$61:$Q$114, COLUMNS('AM23.Param'!$C$60:$K$60), FALSE), "N/A")</f>
        <v>N/A</v>
      </c>
      <c r="S725" s="344" t="str">
        <f t="shared" si="278"/>
        <v>N/A</v>
      </c>
      <c r="T725" s="366">
        <f t="shared" si="267"/>
        <v>0</v>
      </c>
      <c r="U725" s="360" t="str">
        <f>IFERROR( VLOOKUP($D725, 'AM23.Param'!$C$61:$Q$114, COLUMNS('AM23.Param'!$C$60:$L$60), FALSE), "N/A")</f>
        <v>N/A</v>
      </c>
      <c r="V725" s="344" t="str">
        <f t="shared" si="279"/>
        <v>N/A</v>
      </c>
      <c r="W725" s="361" t="str">
        <f t="shared" si="268"/>
        <v>N/A</v>
      </c>
      <c r="X725" s="356" t="str">
        <f>IFERROR( VLOOKUP($D725, 'AM23.Param'!$C$61:$Q$114, COLUMNS('AM23.Param'!$C$60:$M$60), FALSE), "N/A")</f>
        <v>N/A</v>
      </c>
      <c r="Y725" s="344" t="str">
        <f t="shared" si="280"/>
        <v>N/A</v>
      </c>
      <c r="Z725" s="366">
        <f t="shared" si="269"/>
        <v>0</v>
      </c>
      <c r="AA725" s="360" t="str">
        <f>IFERROR( VLOOKUP($D725, 'AM23.Param'!$C$61:$Q$114, COLUMNS('AM23.Param'!$C$60:$N$60), FALSE), "N/A")</f>
        <v>N/A</v>
      </c>
      <c r="AB725" s="344" t="str">
        <f t="shared" si="281"/>
        <v>N/A</v>
      </c>
      <c r="AC725" s="366" t="str">
        <f t="shared" si="270"/>
        <v>N/A</v>
      </c>
      <c r="AD725" s="360" t="str">
        <f>IFERROR( VLOOKUP($D725, 'AM23.Param'!$C$61:$Q$114, COLUMNS('AM23.Param'!$C$60:$O$60), FALSE), "N/A")</f>
        <v>N/A</v>
      </c>
      <c r="AE725" s="344" t="str">
        <f t="shared" si="282"/>
        <v>N/A</v>
      </c>
      <c r="AF725" s="361" t="str">
        <f t="shared" si="271"/>
        <v>N/A</v>
      </c>
      <c r="AG725" s="356" t="str">
        <f>IFERROR( VLOOKUP($D725, 'AM23.Param'!$C$61:$Q$114, COLUMNS('AM23.Param'!$C$60:$P$60), FALSE), "N/A")</f>
        <v>N/A</v>
      </c>
      <c r="AH725" s="344" t="str">
        <f t="shared" si="283"/>
        <v>N/A</v>
      </c>
      <c r="AI725" s="361" t="str">
        <f t="shared" si="272"/>
        <v>N/A</v>
      </c>
    </row>
    <row r="726" spans="1:35" x14ac:dyDescent="0.2">
      <c r="A726" s="241">
        <f t="shared" si="273"/>
        <v>649</v>
      </c>
      <c r="B726" s="345">
        <f>'AM23.Entity Input'!D666</f>
        <v>0</v>
      </c>
      <c r="C726" s="343">
        <f>'AM23.Entity Input'!F666</f>
        <v>0</v>
      </c>
      <c r="D726" s="343">
        <f>'AM23.Entity Input'!G666</f>
        <v>0</v>
      </c>
      <c r="E726" s="343">
        <f>'AM23.Entity Input'!P666</f>
        <v>0</v>
      </c>
      <c r="F726" s="343">
        <f>'AM23.Entity Input'!AD666</f>
        <v>0</v>
      </c>
      <c r="G726" s="343">
        <f>'AM23.Entity Input'!AN666</f>
        <v>0</v>
      </c>
      <c r="H726" s="353" t="str">
        <f>IFERROR( VLOOKUP($D726, 'AM23.Param'!$C$61:$Q$114, COLUMNS('AM23.Param'!$C$60:$G$60), FALSE), "N/A")</f>
        <v>N/A</v>
      </c>
      <c r="I726" s="360" t="str">
        <f>IFERROR( VLOOKUP($D726, 'AM23.Param'!$C$61:$Q$114, COLUMNS('AM23.Param'!$C$60:$H$60), FALSE), "N/A")</f>
        <v>N/A</v>
      </c>
      <c r="J726" s="344" t="str">
        <f t="shared" si="274"/>
        <v>N/A</v>
      </c>
      <c r="K726" s="361" t="str">
        <f t="shared" si="275"/>
        <v>N/A</v>
      </c>
      <c r="L726" s="356" t="str">
        <f>IFERROR( VLOOKUP($D726, 'AM23.Param'!$C$61:$Q$114, COLUMNS('AM23.Param'!$C$60:$I$60), FALSE), "N/A")</f>
        <v>N/A</v>
      </c>
      <c r="M726" s="344" t="str">
        <f t="shared" si="276"/>
        <v>N/A</v>
      </c>
      <c r="N726" s="366" t="str">
        <f t="shared" si="265"/>
        <v>N/A</v>
      </c>
      <c r="O726" s="360" t="str">
        <f>IFERROR( VLOOKUP($D726, 'AM23.Param'!$C$61:$Q$114, COLUMNS('AM23.Param'!$C$60:$J$60), FALSE), "N/A")</f>
        <v>N/A</v>
      </c>
      <c r="P726" s="344" t="str">
        <f t="shared" si="277"/>
        <v>N/A</v>
      </c>
      <c r="Q726" s="361" t="str">
        <f t="shared" si="266"/>
        <v>N/A</v>
      </c>
      <c r="R726" s="356" t="str">
        <f>IFERROR( VLOOKUP($D726, 'AM23.Param'!$C$61:$Q$114, COLUMNS('AM23.Param'!$C$60:$K$60), FALSE), "N/A")</f>
        <v>N/A</v>
      </c>
      <c r="S726" s="344" t="str">
        <f t="shared" si="278"/>
        <v>N/A</v>
      </c>
      <c r="T726" s="366">
        <f t="shared" si="267"/>
        <v>0</v>
      </c>
      <c r="U726" s="360" t="str">
        <f>IFERROR( VLOOKUP($D726, 'AM23.Param'!$C$61:$Q$114, COLUMNS('AM23.Param'!$C$60:$L$60), FALSE), "N/A")</f>
        <v>N/A</v>
      </c>
      <c r="V726" s="344" t="str">
        <f t="shared" si="279"/>
        <v>N/A</v>
      </c>
      <c r="W726" s="361" t="str">
        <f t="shared" si="268"/>
        <v>N/A</v>
      </c>
      <c r="X726" s="356" t="str">
        <f>IFERROR( VLOOKUP($D726, 'AM23.Param'!$C$61:$Q$114, COLUMNS('AM23.Param'!$C$60:$M$60), FALSE), "N/A")</f>
        <v>N/A</v>
      </c>
      <c r="Y726" s="344" t="str">
        <f t="shared" si="280"/>
        <v>N/A</v>
      </c>
      <c r="Z726" s="366">
        <f t="shared" si="269"/>
        <v>0</v>
      </c>
      <c r="AA726" s="360" t="str">
        <f>IFERROR( VLOOKUP($D726, 'AM23.Param'!$C$61:$Q$114, COLUMNS('AM23.Param'!$C$60:$N$60), FALSE), "N/A")</f>
        <v>N/A</v>
      </c>
      <c r="AB726" s="344" t="str">
        <f t="shared" si="281"/>
        <v>N/A</v>
      </c>
      <c r="AC726" s="366" t="str">
        <f t="shared" si="270"/>
        <v>N/A</v>
      </c>
      <c r="AD726" s="360" t="str">
        <f>IFERROR( VLOOKUP($D726, 'AM23.Param'!$C$61:$Q$114, COLUMNS('AM23.Param'!$C$60:$O$60), FALSE), "N/A")</f>
        <v>N/A</v>
      </c>
      <c r="AE726" s="344" t="str">
        <f t="shared" si="282"/>
        <v>N/A</v>
      </c>
      <c r="AF726" s="361" t="str">
        <f t="shared" si="271"/>
        <v>N/A</v>
      </c>
      <c r="AG726" s="356" t="str">
        <f>IFERROR( VLOOKUP($D726, 'AM23.Param'!$C$61:$Q$114, COLUMNS('AM23.Param'!$C$60:$P$60), FALSE), "N/A")</f>
        <v>N/A</v>
      </c>
      <c r="AH726" s="344" t="str">
        <f t="shared" si="283"/>
        <v>N/A</v>
      </c>
      <c r="AI726" s="361" t="str">
        <f t="shared" si="272"/>
        <v>N/A</v>
      </c>
    </row>
    <row r="727" spans="1:35" x14ac:dyDescent="0.2">
      <c r="A727" s="241">
        <f t="shared" si="273"/>
        <v>650</v>
      </c>
      <c r="B727" s="345">
        <f>'AM23.Entity Input'!D667</f>
        <v>0</v>
      </c>
      <c r="C727" s="343">
        <f>'AM23.Entity Input'!F667</f>
        <v>0</v>
      </c>
      <c r="D727" s="343">
        <f>'AM23.Entity Input'!G667</f>
        <v>0</v>
      </c>
      <c r="E727" s="343">
        <f>'AM23.Entity Input'!P667</f>
        <v>0</v>
      </c>
      <c r="F727" s="343">
        <f>'AM23.Entity Input'!AD667</f>
        <v>0</v>
      </c>
      <c r="G727" s="343">
        <f>'AM23.Entity Input'!AN667</f>
        <v>0</v>
      </c>
      <c r="H727" s="353" t="str">
        <f>IFERROR( VLOOKUP($D727, 'AM23.Param'!$C$61:$Q$114, COLUMNS('AM23.Param'!$C$60:$G$60), FALSE), "N/A")</f>
        <v>N/A</v>
      </c>
      <c r="I727" s="360" t="str">
        <f>IFERROR( VLOOKUP($D727, 'AM23.Param'!$C$61:$Q$114, COLUMNS('AM23.Param'!$C$60:$H$60), FALSE), "N/A")</f>
        <v>N/A</v>
      </c>
      <c r="J727" s="344" t="str">
        <f t="shared" si="274"/>
        <v>N/A</v>
      </c>
      <c r="K727" s="361" t="str">
        <f t="shared" si="275"/>
        <v>N/A</v>
      </c>
      <c r="L727" s="356" t="str">
        <f>IFERROR( VLOOKUP($D727, 'AM23.Param'!$C$61:$Q$114, COLUMNS('AM23.Param'!$C$60:$I$60), FALSE), "N/A")</f>
        <v>N/A</v>
      </c>
      <c r="M727" s="344" t="str">
        <f t="shared" si="276"/>
        <v>N/A</v>
      </c>
      <c r="N727" s="366" t="str">
        <f t="shared" si="265"/>
        <v>N/A</v>
      </c>
      <c r="O727" s="360" t="str">
        <f>IFERROR( VLOOKUP($D727, 'AM23.Param'!$C$61:$Q$114, COLUMNS('AM23.Param'!$C$60:$J$60), FALSE), "N/A")</f>
        <v>N/A</v>
      </c>
      <c r="P727" s="344" t="str">
        <f t="shared" si="277"/>
        <v>N/A</v>
      </c>
      <c r="Q727" s="361" t="str">
        <f t="shared" si="266"/>
        <v>N/A</v>
      </c>
      <c r="R727" s="356" t="str">
        <f>IFERROR( VLOOKUP($D727, 'AM23.Param'!$C$61:$Q$114, COLUMNS('AM23.Param'!$C$60:$K$60), FALSE), "N/A")</f>
        <v>N/A</v>
      </c>
      <c r="S727" s="344" t="str">
        <f t="shared" si="278"/>
        <v>N/A</v>
      </c>
      <c r="T727" s="366">
        <f t="shared" si="267"/>
        <v>0</v>
      </c>
      <c r="U727" s="360" t="str">
        <f>IFERROR( VLOOKUP($D727, 'AM23.Param'!$C$61:$Q$114, COLUMNS('AM23.Param'!$C$60:$L$60), FALSE), "N/A")</f>
        <v>N/A</v>
      </c>
      <c r="V727" s="344" t="str">
        <f t="shared" si="279"/>
        <v>N/A</v>
      </c>
      <c r="W727" s="361" t="str">
        <f t="shared" si="268"/>
        <v>N/A</v>
      </c>
      <c r="X727" s="356" t="str">
        <f>IFERROR( VLOOKUP($D727, 'AM23.Param'!$C$61:$Q$114, COLUMNS('AM23.Param'!$C$60:$M$60), FALSE), "N/A")</f>
        <v>N/A</v>
      </c>
      <c r="Y727" s="344" t="str">
        <f t="shared" si="280"/>
        <v>N/A</v>
      </c>
      <c r="Z727" s="366">
        <f t="shared" si="269"/>
        <v>0</v>
      </c>
      <c r="AA727" s="360" t="str">
        <f>IFERROR( VLOOKUP($D727, 'AM23.Param'!$C$61:$Q$114, COLUMNS('AM23.Param'!$C$60:$N$60), FALSE), "N/A")</f>
        <v>N/A</v>
      </c>
      <c r="AB727" s="344" t="str">
        <f t="shared" si="281"/>
        <v>N/A</v>
      </c>
      <c r="AC727" s="366" t="str">
        <f t="shared" si="270"/>
        <v>N/A</v>
      </c>
      <c r="AD727" s="360" t="str">
        <f>IFERROR( VLOOKUP($D727, 'AM23.Param'!$C$61:$Q$114, COLUMNS('AM23.Param'!$C$60:$O$60), FALSE), "N/A")</f>
        <v>N/A</v>
      </c>
      <c r="AE727" s="344" t="str">
        <f t="shared" si="282"/>
        <v>N/A</v>
      </c>
      <c r="AF727" s="361" t="str">
        <f t="shared" si="271"/>
        <v>N/A</v>
      </c>
      <c r="AG727" s="356" t="str">
        <f>IFERROR( VLOOKUP($D727, 'AM23.Param'!$C$61:$Q$114, COLUMNS('AM23.Param'!$C$60:$P$60), FALSE), "N/A")</f>
        <v>N/A</v>
      </c>
      <c r="AH727" s="344" t="str">
        <f t="shared" si="283"/>
        <v>N/A</v>
      </c>
      <c r="AI727" s="361" t="str">
        <f t="shared" si="272"/>
        <v>N/A</v>
      </c>
    </row>
    <row r="728" spans="1:35" x14ac:dyDescent="0.2">
      <c r="A728" s="241">
        <f t="shared" si="273"/>
        <v>651</v>
      </c>
      <c r="B728" s="345">
        <f>'AM23.Entity Input'!D668</f>
        <v>0</v>
      </c>
      <c r="C728" s="343">
        <f>'AM23.Entity Input'!F668</f>
        <v>0</v>
      </c>
      <c r="D728" s="343">
        <f>'AM23.Entity Input'!G668</f>
        <v>0</v>
      </c>
      <c r="E728" s="343">
        <f>'AM23.Entity Input'!P668</f>
        <v>0</v>
      </c>
      <c r="F728" s="343">
        <f>'AM23.Entity Input'!AD668</f>
        <v>0</v>
      </c>
      <c r="G728" s="343">
        <f>'AM23.Entity Input'!AN668</f>
        <v>0</v>
      </c>
      <c r="H728" s="353" t="str">
        <f>IFERROR( VLOOKUP($D728, 'AM23.Param'!$C$61:$Q$114, COLUMNS('AM23.Param'!$C$60:$G$60), FALSE), "N/A")</f>
        <v>N/A</v>
      </c>
      <c r="I728" s="360" t="str">
        <f>IFERROR( VLOOKUP($D728, 'AM23.Param'!$C$61:$Q$114, COLUMNS('AM23.Param'!$C$60:$H$60), FALSE), "N/A")</f>
        <v>N/A</v>
      </c>
      <c r="J728" s="344" t="str">
        <f t="shared" si="274"/>
        <v>N/A</v>
      </c>
      <c r="K728" s="361" t="str">
        <f t="shared" si="275"/>
        <v>N/A</v>
      </c>
      <c r="L728" s="356" t="str">
        <f>IFERROR( VLOOKUP($D728, 'AM23.Param'!$C$61:$Q$114, COLUMNS('AM23.Param'!$C$60:$I$60), FALSE), "N/A")</f>
        <v>N/A</v>
      </c>
      <c r="M728" s="344" t="str">
        <f t="shared" si="276"/>
        <v>N/A</v>
      </c>
      <c r="N728" s="366" t="str">
        <f t="shared" si="265"/>
        <v>N/A</v>
      </c>
      <c r="O728" s="360" t="str">
        <f>IFERROR( VLOOKUP($D728, 'AM23.Param'!$C$61:$Q$114, COLUMNS('AM23.Param'!$C$60:$J$60), FALSE), "N/A")</f>
        <v>N/A</v>
      </c>
      <c r="P728" s="344" t="str">
        <f t="shared" si="277"/>
        <v>N/A</v>
      </c>
      <c r="Q728" s="361" t="str">
        <f t="shared" si="266"/>
        <v>N/A</v>
      </c>
      <c r="R728" s="356" t="str">
        <f>IFERROR( VLOOKUP($D728, 'AM23.Param'!$C$61:$Q$114, COLUMNS('AM23.Param'!$C$60:$K$60), FALSE), "N/A")</f>
        <v>N/A</v>
      </c>
      <c r="S728" s="344" t="str">
        <f t="shared" si="278"/>
        <v>N/A</v>
      </c>
      <c r="T728" s="366">
        <f t="shared" si="267"/>
        <v>0</v>
      </c>
      <c r="U728" s="360" t="str">
        <f>IFERROR( VLOOKUP($D728, 'AM23.Param'!$C$61:$Q$114, COLUMNS('AM23.Param'!$C$60:$L$60), FALSE), "N/A")</f>
        <v>N/A</v>
      </c>
      <c r="V728" s="344" t="str">
        <f t="shared" si="279"/>
        <v>N/A</v>
      </c>
      <c r="W728" s="361" t="str">
        <f t="shared" si="268"/>
        <v>N/A</v>
      </c>
      <c r="X728" s="356" t="str">
        <f>IFERROR( VLOOKUP($D728, 'AM23.Param'!$C$61:$Q$114, COLUMNS('AM23.Param'!$C$60:$M$60), FALSE), "N/A")</f>
        <v>N/A</v>
      </c>
      <c r="Y728" s="344" t="str">
        <f t="shared" si="280"/>
        <v>N/A</v>
      </c>
      <c r="Z728" s="366">
        <f t="shared" si="269"/>
        <v>0</v>
      </c>
      <c r="AA728" s="360" t="str">
        <f>IFERROR( VLOOKUP($D728, 'AM23.Param'!$C$61:$Q$114, COLUMNS('AM23.Param'!$C$60:$N$60), FALSE), "N/A")</f>
        <v>N/A</v>
      </c>
      <c r="AB728" s="344" t="str">
        <f t="shared" si="281"/>
        <v>N/A</v>
      </c>
      <c r="AC728" s="366" t="str">
        <f t="shared" si="270"/>
        <v>N/A</v>
      </c>
      <c r="AD728" s="360" t="str">
        <f>IFERROR( VLOOKUP($D728, 'AM23.Param'!$C$61:$Q$114, COLUMNS('AM23.Param'!$C$60:$O$60), FALSE), "N/A")</f>
        <v>N/A</v>
      </c>
      <c r="AE728" s="344" t="str">
        <f t="shared" si="282"/>
        <v>N/A</v>
      </c>
      <c r="AF728" s="361" t="str">
        <f t="shared" si="271"/>
        <v>N/A</v>
      </c>
      <c r="AG728" s="356" t="str">
        <f>IFERROR( VLOOKUP($D728, 'AM23.Param'!$C$61:$Q$114, COLUMNS('AM23.Param'!$C$60:$P$60), FALSE), "N/A")</f>
        <v>N/A</v>
      </c>
      <c r="AH728" s="344" t="str">
        <f t="shared" si="283"/>
        <v>N/A</v>
      </c>
      <c r="AI728" s="361" t="str">
        <f t="shared" si="272"/>
        <v>N/A</v>
      </c>
    </row>
    <row r="729" spans="1:35" x14ac:dyDescent="0.2">
      <c r="A729" s="241">
        <f t="shared" si="273"/>
        <v>652</v>
      </c>
      <c r="B729" s="345">
        <f>'AM23.Entity Input'!D669</f>
        <v>0</v>
      </c>
      <c r="C729" s="343">
        <f>'AM23.Entity Input'!F669</f>
        <v>0</v>
      </c>
      <c r="D729" s="343">
        <f>'AM23.Entity Input'!G669</f>
        <v>0</v>
      </c>
      <c r="E729" s="343">
        <f>'AM23.Entity Input'!P669</f>
        <v>0</v>
      </c>
      <c r="F729" s="343">
        <f>'AM23.Entity Input'!AD669</f>
        <v>0</v>
      </c>
      <c r="G729" s="343">
        <f>'AM23.Entity Input'!AN669</f>
        <v>0</v>
      </c>
      <c r="H729" s="353" t="str">
        <f>IFERROR( VLOOKUP($D729, 'AM23.Param'!$C$61:$Q$114, COLUMNS('AM23.Param'!$C$60:$G$60), FALSE), "N/A")</f>
        <v>N/A</v>
      </c>
      <c r="I729" s="360" t="str">
        <f>IFERROR( VLOOKUP($D729, 'AM23.Param'!$C$61:$Q$114, COLUMNS('AM23.Param'!$C$60:$H$60), FALSE), "N/A")</f>
        <v>N/A</v>
      </c>
      <c r="J729" s="344" t="str">
        <f t="shared" si="274"/>
        <v>N/A</v>
      </c>
      <c r="K729" s="361" t="str">
        <f t="shared" si="275"/>
        <v>N/A</v>
      </c>
      <c r="L729" s="356" t="str">
        <f>IFERROR( VLOOKUP($D729, 'AM23.Param'!$C$61:$Q$114, COLUMNS('AM23.Param'!$C$60:$I$60), FALSE), "N/A")</f>
        <v>N/A</v>
      </c>
      <c r="M729" s="344" t="str">
        <f t="shared" si="276"/>
        <v>N/A</v>
      </c>
      <c r="N729" s="366" t="str">
        <f t="shared" si="265"/>
        <v>N/A</v>
      </c>
      <c r="O729" s="360" t="str">
        <f>IFERROR( VLOOKUP($D729, 'AM23.Param'!$C$61:$Q$114, COLUMNS('AM23.Param'!$C$60:$J$60), FALSE), "N/A")</f>
        <v>N/A</v>
      </c>
      <c r="P729" s="344" t="str">
        <f t="shared" si="277"/>
        <v>N/A</v>
      </c>
      <c r="Q729" s="361" t="str">
        <f t="shared" si="266"/>
        <v>N/A</v>
      </c>
      <c r="R729" s="356" t="str">
        <f>IFERROR( VLOOKUP($D729, 'AM23.Param'!$C$61:$Q$114, COLUMNS('AM23.Param'!$C$60:$K$60), FALSE), "N/A")</f>
        <v>N/A</v>
      </c>
      <c r="S729" s="344" t="str">
        <f t="shared" si="278"/>
        <v>N/A</v>
      </c>
      <c r="T729" s="366">
        <f t="shared" si="267"/>
        <v>0</v>
      </c>
      <c r="U729" s="360" t="str">
        <f>IFERROR( VLOOKUP($D729, 'AM23.Param'!$C$61:$Q$114, COLUMNS('AM23.Param'!$C$60:$L$60), FALSE), "N/A")</f>
        <v>N/A</v>
      </c>
      <c r="V729" s="344" t="str">
        <f t="shared" si="279"/>
        <v>N/A</v>
      </c>
      <c r="W729" s="361" t="str">
        <f t="shared" si="268"/>
        <v>N/A</v>
      </c>
      <c r="X729" s="356" t="str">
        <f>IFERROR( VLOOKUP($D729, 'AM23.Param'!$C$61:$Q$114, COLUMNS('AM23.Param'!$C$60:$M$60), FALSE), "N/A")</f>
        <v>N/A</v>
      </c>
      <c r="Y729" s="344" t="str">
        <f t="shared" si="280"/>
        <v>N/A</v>
      </c>
      <c r="Z729" s="366">
        <f t="shared" si="269"/>
        <v>0</v>
      </c>
      <c r="AA729" s="360" t="str">
        <f>IFERROR( VLOOKUP($D729, 'AM23.Param'!$C$61:$Q$114, COLUMNS('AM23.Param'!$C$60:$N$60), FALSE), "N/A")</f>
        <v>N/A</v>
      </c>
      <c r="AB729" s="344" t="str">
        <f t="shared" si="281"/>
        <v>N/A</v>
      </c>
      <c r="AC729" s="366" t="str">
        <f t="shared" si="270"/>
        <v>N/A</v>
      </c>
      <c r="AD729" s="360" t="str">
        <f>IFERROR( VLOOKUP($D729, 'AM23.Param'!$C$61:$Q$114, COLUMNS('AM23.Param'!$C$60:$O$60), FALSE), "N/A")</f>
        <v>N/A</v>
      </c>
      <c r="AE729" s="344" t="str">
        <f t="shared" si="282"/>
        <v>N/A</v>
      </c>
      <c r="AF729" s="361" t="str">
        <f t="shared" si="271"/>
        <v>N/A</v>
      </c>
      <c r="AG729" s="356" t="str">
        <f>IFERROR( VLOOKUP($D729, 'AM23.Param'!$C$61:$Q$114, COLUMNS('AM23.Param'!$C$60:$P$60), FALSE), "N/A")</f>
        <v>N/A</v>
      </c>
      <c r="AH729" s="344" t="str">
        <f t="shared" si="283"/>
        <v>N/A</v>
      </c>
      <c r="AI729" s="361" t="str">
        <f t="shared" si="272"/>
        <v>N/A</v>
      </c>
    </row>
    <row r="730" spans="1:35" x14ac:dyDescent="0.2">
      <c r="A730" s="241">
        <f t="shared" si="273"/>
        <v>653</v>
      </c>
      <c r="B730" s="345">
        <f>'AM23.Entity Input'!D670</f>
        <v>0</v>
      </c>
      <c r="C730" s="343">
        <f>'AM23.Entity Input'!F670</f>
        <v>0</v>
      </c>
      <c r="D730" s="343">
        <f>'AM23.Entity Input'!G670</f>
        <v>0</v>
      </c>
      <c r="E730" s="343">
        <f>'AM23.Entity Input'!P670</f>
        <v>0</v>
      </c>
      <c r="F730" s="343">
        <f>'AM23.Entity Input'!AD670</f>
        <v>0</v>
      </c>
      <c r="G730" s="343">
        <f>'AM23.Entity Input'!AN670</f>
        <v>0</v>
      </c>
      <c r="H730" s="353" t="str">
        <f>IFERROR( VLOOKUP($D730, 'AM23.Param'!$C$61:$Q$114, COLUMNS('AM23.Param'!$C$60:$G$60), FALSE), "N/A")</f>
        <v>N/A</v>
      </c>
      <c r="I730" s="360" t="str">
        <f>IFERROR( VLOOKUP($D730, 'AM23.Param'!$C$61:$Q$114, COLUMNS('AM23.Param'!$C$60:$H$60), FALSE), "N/A")</f>
        <v>N/A</v>
      </c>
      <c r="J730" s="344" t="str">
        <f t="shared" si="274"/>
        <v>N/A</v>
      </c>
      <c r="K730" s="361" t="str">
        <f t="shared" si="275"/>
        <v>N/A</v>
      </c>
      <c r="L730" s="356" t="str">
        <f>IFERROR( VLOOKUP($D730, 'AM23.Param'!$C$61:$Q$114, COLUMNS('AM23.Param'!$C$60:$I$60), FALSE), "N/A")</f>
        <v>N/A</v>
      </c>
      <c r="M730" s="344" t="str">
        <f t="shared" si="276"/>
        <v>N/A</v>
      </c>
      <c r="N730" s="366" t="str">
        <f t="shared" si="265"/>
        <v>N/A</v>
      </c>
      <c r="O730" s="360" t="str">
        <f>IFERROR( VLOOKUP($D730, 'AM23.Param'!$C$61:$Q$114, COLUMNS('AM23.Param'!$C$60:$J$60), FALSE), "N/A")</f>
        <v>N/A</v>
      </c>
      <c r="P730" s="344" t="str">
        <f t="shared" si="277"/>
        <v>N/A</v>
      </c>
      <c r="Q730" s="361" t="str">
        <f t="shared" si="266"/>
        <v>N/A</v>
      </c>
      <c r="R730" s="356" t="str">
        <f>IFERROR( VLOOKUP($D730, 'AM23.Param'!$C$61:$Q$114, COLUMNS('AM23.Param'!$C$60:$K$60), FALSE), "N/A")</f>
        <v>N/A</v>
      </c>
      <c r="S730" s="344" t="str">
        <f t="shared" si="278"/>
        <v>N/A</v>
      </c>
      <c r="T730" s="366">
        <f t="shared" si="267"/>
        <v>0</v>
      </c>
      <c r="U730" s="360" t="str">
        <f>IFERROR( VLOOKUP($D730, 'AM23.Param'!$C$61:$Q$114, COLUMNS('AM23.Param'!$C$60:$L$60), FALSE), "N/A")</f>
        <v>N/A</v>
      </c>
      <c r="V730" s="344" t="str">
        <f t="shared" si="279"/>
        <v>N/A</v>
      </c>
      <c r="W730" s="361" t="str">
        <f t="shared" si="268"/>
        <v>N/A</v>
      </c>
      <c r="X730" s="356" t="str">
        <f>IFERROR( VLOOKUP($D730, 'AM23.Param'!$C$61:$Q$114, COLUMNS('AM23.Param'!$C$60:$M$60), FALSE), "N/A")</f>
        <v>N/A</v>
      </c>
      <c r="Y730" s="344" t="str">
        <f t="shared" si="280"/>
        <v>N/A</v>
      </c>
      <c r="Z730" s="366">
        <f t="shared" si="269"/>
        <v>0</v>
      </c>
      <c r="AA730" s="360" t="str">
        <f>IFERROR( VLOOKUP($D730, 'AM23.Param'!$C$61:$Q$114, COLUMNS('AM23.Param'!$C$60:$N$60), FALSE), "N/A")</f>
        <v>N/A</v>
      </c>
      <c r="AB730" s="344" t="str">
        <f t="shared" si="281"/>
        <v>N/A</v>
      </c>
      <c r="AC730" s="366" t="str">
        <f t="shared" si="270"/>
        <v>N/A</v>
      </c>
      <c r="AD730" s="360" t="str">
        <f>IFERROR( VLOOKUP($D730, 'AM23.Param'!$C$61:$Q$114, COLUMNS('AM23.Param'!$C$60:$O$60), FALSE), "N/A")</f>
        <v>N/A</v>
      </c>
      <c r="AE730" s="344" t="str">
        <f t="shared" si="282"/>
        <v>N/A</v>
      </c>
      <c r="AF730" s="361" t="str">
        <f t="shared" si="271"/>
        <v>N/A</v>
      </c>
      <c r="AG730" s="356" t="str">
        <f>IFERROR( VLOOKUP($D730, 'AM23.Param'!$C$61:$Q$114, COLUMNS('AM23.Param'!$C$60:$P$60), FALSE), "N/A")</f>
        <v>N/A</v>
      </c>
      <c r="AH730" s="344" t="str">
        <f t="shared" si="283"/>
        <v>N/A</v>
      </c>
      <c r="AI730" s="361" t="str">
        <f t="shared" si="272"/>
        <v>N/A</v>
      </c>
    </row>
    <row r="731" spans="1:35" x14ac:dyDescent="0.2">
      <c r="A731" s="241">
        <f t="shared" si="273"/>
        <v>654</v>
      </c>
      <c r="B731" s="345">
        <f>'AM23.Entity Input'!D671</f>
        <v>0</v>
      </c>
      <c r="C731" s="343">
        <f>'AM23.Entity Input'!F671</f>
        <v>0</v>
      </c>
      <c r="D731" s="343">
        <f>'AM23.Entity Input'!G671</f>
        <v>0</v>
      </c>
      <c r="E731" s="343">
        <f>'AM23.Entity Input'!P671</f>
        <v>0</v>
      </c>
      <c r="F731" s="343">
        <f>'AM23.Entity Input'!AD671</f>
        <v>0</v>
      </c>
      <c r="G731" s="343">
        <f>'AM23.Entity Input'!AN671</f>
        <v>0</v>
      </c>
      <c r="H731" s="353" t="str">
        <f>IFERROR( VLOOKUP($D731, 'AM23.Param'!$C$61:$Q$114, COLUMNS('AM23.Param'!$C$60:$G$60), FALSE), "N/A")</f>
        <v>N/A</v>
      </c>
      <c r="I731" s="360" t="str">
        <f>IFERROR( VLOOKUP($D731, 'AM23.Param'!$C$61:$Q$114, COLUMNS('AM23.Param'!$C$60:$H$60), FALSE), "N/A")</f>
        <v>N/A</v>
      </c>
      <c r="J731" s="344" t="str">
        <f t="shared" si="274"/>
        <v>N/A</v>
      </c>
      <c r="K731" s="361" t="str">
        <f t="shared" si="275"/>
        <v>N/A</v>
      </c>
      <c r="L731" s="356" t="str">
        <f>IFERROR( VLOOKUP($D731, 'AM23.Param'!$C$61:$Q$114, COLUMNS('AM23.Param'!$C$60:$I$60), FALSE), "N/A")</f>
        <v>N/A</v>
      </c>
      <c r="M731" s="344" t="str">
        <f t="shared" si="276"/>
        <v>N/A</v>
      </c>
      <c r="N731" s="366" t="str">
        <f t="shared" si="265"/>
        <v>N/A</v>
      </c>
      <c r="O731" s="360" t="str">
        <f>IFERROR( VLOOKUP($D731, 'AM23.Param'!$C$61:$Q$114, COLUMNS('AM23.Param'!$C$60:$J$60), FALSE), "N/A")</f>
        <v>N/A</v>
      </c>
      <c r="P731" s="344" t="str">
        <f t="shared" si="277"/>
        <v>N/A</v>
      </c>
      <c r="Q731" s="361" t="str">
        <f t="shared" si="266"/>
        <v>N/A</v>
      </c>
      <c r="R731" s="356" t="str">
        <f>IFERROR( VLOOKUP($D731, 'AM23.Param'!$C$61:$Q$114, COLUMNS('AM23.Param'!$C$60:$K$60), FALSE), "N/A")</f>
        <v>N/A</v>
      </c>
      <c r="S731" s="344" t="str">
        <f t="shared" si="278"/>
        <v>N/A</v>
      </c>
      <c r="T731" s="366">
        <f t="shared" si="267"/>
        <v>0</v>
      </c>
      <c r="U731" s="360" t="str">
        <f>IFERROR( VLOOKUP($D731, 'AM23.Param'!$C$61:$Q$114, COLUMNS('AM23.Param'!$C$60:$L$60), FALSE), "N/A")</f>
        <v>N/A</v>
      </c>
      <c r="V731" s="344" t="str">
        <f t="shared" si="279"/>
        <v>N/A</v>
      </c>
      <c r="W731" s="361" t="str">
        <f t="shared" si="268"/>
        <v>N/A</v>
      </c>
      <c r="X731" s="356" t="str">
        <f>IFERROR( VLOOKUP($D731, 'AM23.Param'!$C$61:$Q$114, COLUMNS('AM23.Param'!$C$60:$M$60), FALSE), "N/A")</f>
        <v>N/A</v>
      </c>
      <c r="Y731" s="344" t="str">
        <f t="shared" si="280"/>
        <v>N/A</v>
      </c>
      <c r="Z731" s="366">
        <f t="shared" si="269"/>
        <v>0</v>
      </c>
      <c r="AA731" s="360" t="str">
        <f>IFERROR( VLOOKUP($D731, 'AM23.Param'!$C$61:$Q$114, COLUMNS('AM23.Param'!$C$60:$N$60), FALSE), "N/A")</f>
        <v>N/A</v>
      </c>
      <c r="AB731" s="344" t="str">
        <f t="shared" si="281"/>
        <v>N/A</v>
      </c>
      <c r="AC731" s="366" t="str">
        <f t="shared" si="270"/>
        <v>N/A</v>
      </c>
      <c r="AD731" s="360" t="str">
        <f>IFERROR( VLOOKUP($D731, 'AM23.Param'!$C$61:$Q$114, COLUMNS('AM23.Param'!$C$60:$O$60), FALSE), "N/A")</f>
        <v>N/A</v>
      </c>
      <c r="AE731" s="344" t="str">
        <f t="shared" si="282"/>
        <v>N/A</v>
      </c>
      <c r="AF731" s="361" t="str">
        <f t="shared" si="271"/>
        <v>N/A</v>
      </c>
      <c r="AG731" s="356" t="str">
        <f>IFERROR( VLOOKUP($D731, 'AM23.Param'!$C$61:$Q$114, COLUMNS('AM23.Param'!$C$60:$P$60), FALSE), "N/A")</f>
        <v>N/A</v>
      </c>
      <c r="AH731" s="344" t="str">
        <f t="shared" si="283"/>
        <v>N/A</v>
      </c>
      <c r="AI731" s="361" t="str">
        <f t="shared" si="272"/>
        <v>N/A</v>
      </c>
    </row>
    <row r="732" spans="1:35" x14ac:dyDescent="0.2">
      <c r="A732" s="241">
        <f t="shared" si="273"/>
        <v>655</v>
      </c>
      <c r="B732" s="345">
        <f>'AM23.Entity Input'!D672</f>
        <v>0</v>
      </c>
      <c r="C732" s="343">
        <f>'AM23.Entity Input'!F672</f>
        <v>0</v>
      </c>
      <c r="D732" s="343">
        <f>'AM23.Entity Input'!G672</f>
        <v>0</v>
      </c>
      <c r="E732" s="343">
        <f>'AM23.Entity Input'!P672</f>
        <v>0</v>
      </c>
      <c r="F732" s="343">
        <f>'AM23.Entity Input'!AD672</f>
        <v>0</v>
      </c>
      <c r="G732" s="343">
        <f>'AM23.Entity Input'!AN672</f>
        <v>0</v>
      </c>
      <c r="H732" s="353" t="str">
        <f>IFERROR( VLOOKUP($D732, 'AM23.Param'!$C$61:$Q$114, COLUMNS('AM23.Param'!$C$60:$G$60), FALSE), "N/A")</f>
        <v>N/A</v>
      </c>
      <c r="I732" s="360" t="str">
        <f>IFERROR( VLOOKUP($D732, 'AM23.Param'!$C$61:$Q$114, COLUMNS('AM23.Param'!$C$60:$H$60), FALSE), "N/A")</f>
        <v>N/A</v>
      </c>
      <c r="J732" s="344" t="str">
        <f t="shared" si="274"/>
        <v>N/A</v>
      </c>
      <c r="K732" s="361" t="str">
        <f t="shared" si="275"/>
        <v>N/A</v>
      </c>
      <c r="L732" s="356" t="str">
        <f>IFERROR( VLOOKUP($D732, 'AM23.Param'!$C$61:$Q$114, COLUMNS('AM23.Param'!$C$60:$I$60), FALSE), "N/A")</f>
        <v>N/A</v>
      </c>
      <c r="M732" s="344" t="str">
        <f t="shared" si="276"/>
        <v>N/A</v>
      </c>
      <c r="N732" s="366" t="str">
        <f t="shared" si="265"/>
        <v>N/A</v>
      </c>
      <c r="O732" s="360" t="str">
        <f>IFERROR( VLOOKUP($D732, 'AM23.Param'!$C$61:$Q$114, COLUMNS('AM23.Param'!$C$60:$J$60), FALSE), "N/A")</f>
        <v>N/A</v>
      </c>
      <c r="P732" s="344" t="str">
        <f t="shared" si="277"/>
        <v>N/A</v>
      </c>
      <c r="Q732" s="361" t="str">
        <f t="shared" si="266"/>
        <v>N/A</v>
      </c>
      <c r="R732" s="356" t="str">
        <f>IFERROR( VLOOKUP($D732, 'AM23.Param'!$C$61:$Q$114, COLUMNS('AM23.Param'!$C$60:$K$60), FALSE), "N/A")</f>
        <v>N/A</v>
      </c>
      <c r="S732" s="344" t="str">
        <f t="shared" si="278"/>
        <v>N/A</v>
      </c>
      <c r="T732" s="366">
        <f t="shared" si="267"/>
        <v>0</v>
      </c>
      <c r="U732" s="360" t="str">
        <f>IFERROR( VLOOKUP($D732, 'AM23.Param'!$C$61:$Q$114, COLUMNS('AM23.Param'!$C$60:$L$60), FALSE), "N/A")</f>
        <v>N/A</v>
      </c>
      <c r="V732" s="344" t="str">
        <f t="shared" si="279"/>
        <v>N/A</v>
      </c>
      <c r="W732" s="361" t="str">
        <f t="shared" si="268"/>
        <v>N/A</v>
      </c>
      <c r="X732" s="356" t="str">
        <f>IFERROR( VLOOKUP($D732, 'AM23.Param'!$C$61:$Q$114, COLUMNS('AM23.Param'!$C$60:$M$60), FALSE), "N/A")</f>
        <v>N/A</v>
      </c>
      <c r="Y732" s="344" t="str">
        <f t="shared" si="280"/>
        <v>N/A</v>
      </c>
      <c r="Z732" s="366">
        <f t="shared" si="269"/>
        <v>0</v>
      </c>
      <c r="AA732" s="360" t="str">
        <f>IFERROR( VLOOKUP($D732, 'AM23.Param'!$C$61:$Q$114, COLUMNS('AM23.Param'!$C$60:$N$60), FALSE), "N/A")</f>
        <v>N/A</v>
      </c>
      <c r="AB732" s="344" t="str">
        <f t="shared" si="281"/>
        <v>N/A</v>
      </c>
      <c r="AC732" s="366" t="str">
        <f t="shared" si="270"/>
        <v>N/A</v>
      </c>
      <c r="AD732" s="360" t="str">
        <f>IFERROR( VLOOKUP($D732, 'AM23.Param'!$C$61:$Q$114, COLUMNS('AM23.Param'!$C$60:$O$60), FALSE), "N/A")</f>
        <v>N/A</v>
      </c>
      <c r="AE732" s="344" t="str">
        <f t="shared" si="282"/>
        <v>N/A</v>
      </c>
      <c r="AF732" s="361" t="str">
        <f t="shared" si="271"/>
        <v>N/A</v>
      </c>
      <c r="AG732" s="356" t="str">
        <f>IFERROR( VLOOKUP($D732, 'AM23.Param'!$C$61:$Q$114, COLUMNS('AM23.Param'!$C$60:$P$60), FALSE), "N/A")</f>
        <v>N/A</v>
      </c>
      <c r="AH732" s="344" t="str">
        <f t="shared" si="283"/>
        <v>N/A</v>
      </c>
      <c r="AI732" s="361" t="str">
        <f t="shared" si="272"/>
        <v>N/A</v>
      </c>
    </row>
    <row r="733" spans="1:35" x14ac:dyDescent="0.2">
      <c r="A733" s="241">
        <f t="shared" si="273"/>
        <v>656</v>
      </c>
      <c r="B733" s="345">
        <f>'AM23.Entity Input'!D673</f>
        <v>0</v>
      </c>
      <c r="C733" s="343">
        <f>'AM23.Entity Input'!F673</f>
        <v>0</v>
      </c>
      <c r="D733" s="343">
        <f>'AM23.Entity Input'!G673</f>
        <v>0</v>
      </c>
      <c r="E733" s="343">
        <f>'AM23.Entity Input'!P673</f>
        <v>0</v>
      </c>
      <c r="F733" s="343">
        <f>'AM23.Entity Input'!AD673</f>
        <v>0</v>
      </c>
      <c r="G733" s="343">
        <f>'AM23.Entity Input'!AN673</f>
        <v>0</v>
      </c>
      <c r="H733" s="353" t="str">
        <f>IFERROR( VLOOKUP($D733, 'AM23.Param'!$C$61:$Q$114, COLUMNS('AM23.Param'!$C$60:$G$60), FALSE), "N/A")</f>
        <v>N/A</v>
      </c>
      <c r="I733" s="360" t="str">
        <f>IFERROR( VLOOKUP($D733, 'AM23.Param'!$C$61:$Q$114, COLUMNS('AM23.Param'!$C$60:$H$60), FALSE), "N/A")</f>
        <v>N/A</v>
      </c>
      <c r="J733" s="344" t="str">
        <f t="shared" si="274"/>
        <v>N/A</v>
      </c>
      <c r="K733" s="361" t="str">
        <f t="shared" si="275"/>
        <v>N/A</v>
      </c>
      <c r="L733" s="356" t="str">
        <f>IFERROR( VLOOKUP($D733, 'AM23.Param'!$C$61:$Q$114, COLUMNS('AM23.Param'!$C$60:$I$60), FALSE), "N/A")</f>
        <v>N/A</v>
      </c>
      <c r="M733" s="344" t="str">
        <f t="shared" si="276"/>
        <v>N/A</v>
      </c>
      <c r="N733" s="366" t="str">
        <f t="shared" si="265"/>
        <v>N/A</v>
      </c>
      <c r="O733" s="360" t="str">
        <f>IFERROR( VLOOKUP($D733, 'AM23.Param'!$C$61:$Q$114, COLUMNS('AM23.Param'!$C$60:$J$60), FALSE), "N/A")</f>
        <v>N/A</v>
      </c>
      <c r="P733" s="344" t="str">
        <f t="shared" si="277"/>
        <v>N/A</v>
      </c>
      <c r="Q733" s="361" t="str">
        <f t="shared" si="266"/>
        <v>N/A</v>
      </c>
      <c r="R733" s="356" t="str">
        <f>IFERROR( VLOOKUP($D733, 'AM23.Param'!$C$61:$Q$114, COLUMNS('AM23.Param'!$C$60:$K$60), FALSE), "N/A")</f>
        <v>N/A</v>
      </c>
      <c r="S733" s="344" t="str">
        <f t="shared" si="278"/>
        <v>N/A</v>
      </c>
      <c r="T733" s="366">
        <f t="shared" si="267"/>
        <v>0</v>
      </c>
      <c r="U733" s="360" t="str">
        <f>IFERROR( VLOOKUP($D733, 'AM23.Param'!$C$61:$Q$114, COLUMNS('AM23.Param'!$C$60:$L$60), FALSE), "N/A")</f>
        <v>N/A</v>
      </c>
      <c r="V733" s="344" t="str">
        <f t="shared" si="279"/>
        <v>N/A</v>
      </c>
      <c r="W733" s="361" t="str">
        <f t="shared" si="268"/>
        <v>N/A</v>
      </c>
      <c r="X733" s="356" t="str">
        <f>IFERROR( VLOOKUP($D733, 'AM23.Param'!$C$61:$Q$114, COLUMNS('AM23.Param'!$C$60:$M$60), FALSE), "N/A")</f>
        <v>N/A</v>
      </c>
      <c r="Y733" s="344" t="str">
        <f t="shared" si="280"/>
        <v>N/A</v>
      </c>
      <c r="Z733" s="366">
        <f t="shared" si="269"/>
        <v>0</v>
      </c>
      <c r="AA733" s="360" t="str">
        <f>IFERROR( VLOOKUP($D733, 'AM23.Param'!$C$61:$Q$114, COLUMNS('AM23.Param'!$C$60:$N$60), FALSE), "N/A")</f>
        <v>N/A</v>
      </c>
      <c r="AB733" s="344" t="str">
        <f t="shared" si="281"/>
        <v>N/A</v>
      </c>
      <c r="AC733" s="366" t="str">
        <f t="shared" si="270"/>
        <v>N/A</v>
      </c>
      <c r="AD733" s="360" t="str">
        <f>IFERROR( VLOOKUP($D733, 'AM23.Param'!$C$61:$Q$114, COLUMNS('AM23.Param'!$C$60:$O$60), FALSE), "N/A")</f>
        <v>N/A</v>
      </c>
      <c r="AE733" s="344" t="str">
        <f t="shared" si="282"/>
        <v>N/A</v>
      </c>
      <c r="AF733" s="361" t="str">
        <f t="shared" si="271"/>
        <v>N/A</v>
      </c>
      <c r="AG733" s="356" t="str">
        <f>IFERROR( VLOOKUP($D733, 'AM23.Param'!$C$61:$Q$114, COLUMNS('AM23.Param'!$C$60:$P$60), FALSE), "N/A")</f>
        <v>N/A</v>
      </c>
      <c r="AH733" s="344" t="str">
        <f t="shared" si="283"/>
        <v>N/A</v>
      </c>
      <c r="AI733" s="361" t="str">
        <f t="shared" si="272"/>
        <v>N/A</v>
      </c>
    </row>
    <row r="734" spans="1:35" x14ac:dyDescent="0.2">
      <c r="A734" s="241">
        <f t="shared" si="273"/>
        <v>657</v>
      </c>
      <c r="B734" s="345">
        <f>'AM23.Entity Input'!D674</f>
        <v>0</v>
      </c>
      <c r="C734" s="343">
        <f>'AM23.Entity Input'!F674</f>
        <v>0</v>
      </c>
      <c r="D734" s="343">
        <f>'AM23.Entity Input'!G674</f>
        <v>0</v>
      </c>
      <c r="E734" s="343">
        <f>'AM23.Entity Input'!P674</f>
        <v>0</v>
      </c>
      <c r="F734" s="343">
        <f>'AM23.Entity Input'!AD674</f>
        <v>0</v>
      </c>
      <c r="G734" s="343">
        <f>'AM23.Entity Input'!AN674</f>
        <v>0</v>
      </c>
      <c r="H734" s="353" t="str">
        <f>IFERROR( VLOOKUP($D734, 'AM23.Param'!$C$61:$Q$114, COLUMNS('AM23.Param'!$C$60:$G$60), FALSE), "N/A")</f>
        <v>N/A</v>
      </c>
      <c r="I734" s="360" t="str">
        <f>IFERROR( VLOOKUP($D734, 'AM23.Param'!$C$61:$Q$114, COLUMNS('AM23.Param'!$C$60:$H$60), FALSE), "N/A")</f>
        <v>N/A</v>
      </c>
      <c r="J734" s="344" t="str">
        <f t="shared" si="274"/>
        <v>N/A</v>
      </c>
      <c r="K734" s="361" t="str">
        <f t="shared" si="275"/>
        <v>N/A</v>
      </c>
      <c r="L734" s="356" t="str">
        <f>IFERROR( VLOOKUP($D734, 'AM23.Param'!$C$61:$Q$114, COLUMNS('AM23.Param'!$C$60:$I$60), FALSE), "N/A")</f>
        <v>N/A</v>
      </c>
      <c r="M734" s="344" t="str">
        <f t="shared" si="276"/>
        <v>N/A</v>
      </c>
      <c r="N734" s="366" t="str">
        <f t="shared" si="265"/>
        <v>N/A</v>
      </c>
      <c r="O734" s="360" t="str">
        <f>IFERROR( VLOOKUP($D734, 'AM23.Param'!$C$61:$Q$114, COLUMNS('AM23.Param'!$C$60:$J$60), FALSE), "N/A")</f>
        <v>N/A</v>
      </c>
      <c r="P734" s="344" t="str">
        <f t="shared" si="277"/>
        <v>N/A</v>
      </c>
      <c r="Q734" s="361" t="str">
        <f t="shared" si="266"/>
        <v>N/A</v>
      </c>
      <c r="R734" s="356" t="str">
        <f>IFERROR( VLOOKUP($D734, 'AM23.Param'!$C$61:$Q$114, COLUMNS('AM23.Param'!$C$60:$K$60), FALSE), "N/A")</f>
        <v>N/A</v>
      </c>
      <c r="S734" s="344" t="str">
        <f t="shared" si="278"/>
        <v>N/A</v>
      </c>
      <c r="T734" s="366">
        <f t="shared" si="267"/>
        <v>0</v>
      </c>
      <c r="U734" s="360" t="str">
        <f>IFERROR( VLOOKUP($D734, 'AM23.Param'!$C$61:$Q$114, COLUMNS('AM23.Param'!$C$60:$L$60), FALSE), "N/A")</f>
        <v>N/A</v>
      </c>
      <c r="V734" s="344" t="str">
        <f t="shared" si="279"/>
        <v>N/A</v>
      </c>
      <c r="W734" s="361" t="str">
        <f t="shared" si="268"/>
        <v>N/A</v>
      </c>
      <c r="X734" s="356" t="str">
        <f>IFERROR( VLOOKUP($D734, 'AM23.Param'!$C$61:$Q$114, COLUMNS('AM23.Param'!$C$60:$M$60), FALSE), "N/A")</f>
        <v>N/A</v>
      </c>
      <c r="Y734" s="344" t="str">
        <f t="shared" si="280"/>
        <v>N/A</v>
      </c>
      <c r="Z734" s="366">
        <f t="shared" si="269"/>
        <v>0</v>
      </c>
      <c r="AA734" s="360" t="str">
        <f>IFERROR( VLOOKUP($D734, 'AM23.Param'!$C$61:$Q$114, COLUMNS('AM23.Param'!$C$60:$N$60), FALSE), "N/A")</f>
        <v>N/A</v>
      </c>
      <c r="AB734" s="344" t="str">
        <f t="shared" si="281"/>
        <v>N/A</v>
      </c>
      <c r="AC734" s="366" t="str">
        <f t="shared" si="270"/>
        <v>N/A</v>
      </c>
      <c r="AD734" s="360" t="str">
        <f>IFERROR( VLOOKUP($D734, 'AM23.Param'!$C$61:$Q$114, COLUMNS('AM23.Param'!$C$60:$O$60), FALSE), "N/A")</f>
        <v>N/A</v>
      </c>
      <c r="AE734" s="344" t="str">
        <f t="shared" si="282"/>
        <v>N/A</v>
      </c>
      <c r="AF734" s="361" t="str">
        <f t="shared" si="271"/>
        <v>N/A</v>
      </c>
      <c r="AG734" s="356" t="str">
        <f>IFERROR( VLOOKUP($D734, 'AM23.Param'!$C$61:$Q$114, COLUMNS('AM23.Param'!$C$60:$P$60), FALSE), "N/A")</f>
        <v>N/A</v>
      </c>
      <c r="AH734" s="344" t="str">
        <f t="shared" si="283"/>
        <v>N/A</v>
      </c>
      <c r="AI734" s="361" t="str">
        <f t="shared" si="272"/>
        <v>N/A</v>
      </c>
    </row>
    <row r="735" spans="1:35" x14ac:dyDescent="0.2">
      <c r="A735" s="241">
        <f t="shared" si="273"/>
        <v>658</v>
      </c>
      <c r="B735" s="345">
        <f>'AM23.Entity Input'!D675</f>
        <v>0</v>
      </c>
      <c r="C735" s="343">
        <f>'AM23.Entity Input'!F675</f>
        <v>0</v>
      </c>
      <c r="D735" s="343">
        <f>'AM23.Entity Input'!G675</f>
        <v>0</v>
      </c>
      <c r="E735" s="343">
        <f>'AM23.Entity Input'!P675</f>
        <v>0</v>
      </c>
      <c r="F735" s="343">
        <f>'AM23.Entity Input'!AD675</f>
        <v>0</v>
      </c>
      <c r="G735" s="343">
        <f>'AM23.Entity Input'!AN675</f>
        <v>0</v>
      </c>
      <c r="H735" s="353" t="str">
        <f>IFERROR( VLOOKUP($D735, 'AM23.Param'!$C$61:$Q$114, COLUMNS('AM23.Param'!$C$60:$G$60), FALSE), "N/A")</f>
        <v>N/A</v>
      </c>
      <c r="I735" s="360" t="str">
        <f>IFERROR( VLOOKUP($D735, 'AM23.Param'!$C$61:$Q$114, COLUMNS('AM23.Param'!$C$60:$H$60), FALSE), "N/A")</f>
        <v>N/A</v>
      </c>
      <c r="J735" s="344" t="str">
        <f t="shared" si="274"/>
        <v>N/A</v>
      </c>
      <c r="K735" s="361" t="str">
        <f t="shared" si="275"/>
        <v>N/A</v>
      </c>
      <c r="L735" s="356" t="str">
        <f>IFERROR( VLOOKUP($D735, 'AM23.Param'!$C$61:$Q$114, COLUMNS('AM23.Param'!$C$60:$I$60), FALSE), "N/A")</f>
        <v>N/A</v>
      </c>
      <c r="M735" s="344" t="str">
        <f t="shared" si="276"/>
        <v>N/A</v>
      </c>
      <c r="N735" s="366" t="str">
        <f t="shared" si="265"/>
        <v>N/A</v>
      </c>
      <c r="O735" s="360" t="str">
        <f>IFERROR( VLOOKUP($D735, 'AM23.Param'!$C$61:$Q$114, COLUMNS('AM23.Param'!$C$60:$J$60), FALSE), "N/A")</f>
        <v>N/A</v>
      </c>
      <c r="P735" s="344" t="str">
        <f t="shared" si="277"/>
        <v>N/A</v>
      </c>
      <c r="Q735" s="361" t="str">
        <f t="shared" si="266"/>
        <v>N/A</v>
      </c>
      <c r="R735" s="356" t="str">
        <f>IFERROR( VLOOKUP($D735, 'AM23.Param'!$C$61:$Q$114, COLUMNS('AM23.Param'!$C$60:$K$60), FALSE), "N/A")</f>
        <v>N/A</v>
      </c>
      <c r="S735" s="344" t="str">
        <f t="shared" si="278"/>
        <v>N/A</v>
      </c>
      <c r="T735" s="366">
        <f t="shared" si="267"/>
        <v>0</v>
      </c>
      <c r="U735" s="360" t="str">
        <f>IFERROR( VLOOKUP($D735, 'AM23.Param'!$C$61:$Q$114, COLUMNS('AM23.Param'!$C$60:$L$60), FALSE), "N/A")</f>
        <v>N/A</v>
      </c>
      <c r="V735" s="344" t="str">
        <f t="shared" si="279"/>
        <v>N/A</v>
      </c>
      <c r="W735" s="361" t="str">
        <f t="shared" si="268"/>
        <v>N/A</v>
      </c>
      <c r="X735" s="356" t="str">
        <f>IFERROR( VLOOKUP($D735, 'AM23.Param'!$C$61:$Q$114, COLUMNS('AM23.Param'!$C$60:$M$60), FALSE), "N/A")</f>
        <v>N/A</v>
      </c>
      <c r="Y735" s="344" t="str">
        <f t="shared" si="280"/>
        <v>N/A</v>
      </c>
      <c r="Z735" s="366">
        <f t="shared" si="269"/>
        <v>0</v>
      </c>
      <c r="AA735" s="360" t="str">
        <f>IFERROR( VLOOKUP($D735, 'AM23.Param'!$C$61:$Q$114, COLUMNS('AM23.Param'!$C$60:$N$60), FALSE), "N/A")</f>
        <v>N/A</v>
      </c>
      <c r="AB735" s="344" t="str">
        <f t="shared" si="281"/>
        <v>N/A</v>
      </c>
      <c r="AC735" s="366" t="str">
        <f t="shared" si="270"/>
        <v>N/A</v>
      </c>
      <c r="AD735" s="360" t="str">
        <f>IFERROR( VLOOKUP($D735, 'AM23.Param'!$C$61:$Q$114, COLUMNS('AM23.Param'!$C$60:$O$60), FALSE), "N/A")</f>
        <v>N/A</v>
      </c>
      <c r="AE735" s="344" t="str">
        <f t="shared" si="282"/>
        <v>N/A</v>
      </c>
      <c r="AF735" s="361" t="str">
        <f t="shared" si="271"/>
        <v>N/A</v>
      </c>
      <c r="AG735" s="356" t="str">
        <f>IFERROR( VLOOKUP($D735, 'AM23.Param'!$C$61:$Q$114, COLUMNS('AM23.Param'!$C$60:$P$60), FALSE), "N/A")</f>
        <v>N/A</v>
      </c>
      <c r="AH735" s="344" t="str">
        <f t="shared" si="283"/>
        <v>N/A</v>
      </c>
      <c r="AI735" s="361" t="str">
        <f t="shared" si="272"/>
        <v>N/A</v>
      </c>
    </row>
    <row r="736" spans="1:35" x14ac:dyDescent="0.2">
      <c r="A736" s="241">
        <f t="shared" si="273"/>
        <v>659</v>
      </c>
      <c r="B736" s="345">
        <f>'AM23.Entity Input'!D676</f>
        <v>0</v>
      </c>
      <c r="C736" s="343">
        <f>'AM23.Entity Input'!F676</f>
        <v>0</v>
      </c>
      <c r="D736" s="343">
        <f>'AM23.Entity Input'!G676</f>
        <v>0</v>
      </c>
      <c r="E736" s="343">
        <f>'AM23.Entity Input'!P676</f>
        <v>0</v>
      </c>
      <c r="F736" s="343">
        <f>'AM23.Entity Input'!AD676</f>
        <v>0</v>
      </c>
      <c r="G736" s="343">
        <f>'AM23.Entity Input'!AN676</f>
        <v>0</v>
      </c>
      <c r="H736" s="353" t="str">
        <f>IFERROR( VLOOKUP($D736, 'AM23.Param'!$C$61:$Q$114, COLUMNS('AM23.Param'!$C$60:$G$60), FALSE), "N/A")</f>
        <v>N/A</v>
      </c>
      <c r="I736" s="360" t="str">
        <f>IFERROR( VLOOKUP($D736, 'AM23.Param'!$C$61:$Q$114, COLUMNS('AM23.Param'!$C$60:$H$60), FALSE), "N/A")</f>
        <v>N/A</v>
      </c>
      <c r="J736" s="344" t="str">
        <f t="shared" si="274"/>
        <v>N/A</v>
      </c>
      <c r="K736" s="361" t="str">
        <f t="shared" si="275"/>
        <v>N/A</v>
      </c>
      <c r="L736" s="356" t="str">
        <f>IFERROR( VLOOKUP($D736, 'AM23.Param'!$C$61:$Q$114, COLUMNS('AM23.Param'!$C$60:$I$60), FALSE), "N/A")</f>
        <v>N/A</v>
      </c>
      <c r="M736" s="344" t="str">
        <f t="shared" si="276"/>
        <v>N/A</v>
      </c>
      <c r="N736" s="366" t="str">
        <f t="shared" si="265"/>
        <v>N/A</v>
      </c>
      <c r="O736" s="360" t="str">
        <f>IFERROR( VLOOKUP($D736, 'AM23.Param'!$C$61:$Q$114, COLUMNS('AM23.Param'!$C$60:$J$60), FALSE), "N/A")</f>
        <v>N/A</v>
      </c>
      <c r="P736" s="344" t="str">
        <f t="shared" si="277"/>
        <v>N/A</v>
      </c>
      <c r="Q736" s="361" t="str">
        <f t="shared" si="266"/>
        <v>N/A</v>
      </c>
      <c r="R736" s="356" t="str">
        <f>IFERROR( VLOOKUP($D736, 'AM23.Param'!$C$61:$Q$114, COLUMNS('AM23.Param'!$C$60:$K$60), FALSE), "N/A")</f>
        <v>N/A</v>
      </c>
      <c r="S736" s="344" t="str">
        <f t="shared" si="278"/>
        <v>N/A</v>
      </c>
      <c r="T736" s="366">
        <f t="shared" si="267"/>
        <v>0</v>
      </c>
      <c r="U736" s="360" t="str">
        <f>IFERROR( VLOOKUP($D736, 'AM23.Param'!$C$61:$Q$114, COLUMNS('AM23.Param'!$C$60:$L$60), FALSE), "N/A")</f>
        <v>N/A</v>
      </c>
      <c r="V736" s="344" t="str">
        <f t="shared" si="279"/>
        <v>N/A</v>
      </c>
      <c r="W736" s="361" t="str">
        <f t="shared" si="268"/>
        <v>N/A</v>
      </c>
      <c r="X736" s="356" t="str">
        <f>IFERROR( VLOOKUP($D736, 'AM23.Param'!$C$61:$Q$114, COLUMNS('AM23.Param'!$C$60:$M$60), FALSE), "N/A")</f>
        <v>N/A</v>
      </c>
      <c r="Y736" s="344" t="str">
        <f t="shared" si="280"/>
        <v>N/A</v>
      </c>
      <c r="Z736" s="366">
        <f t="shared" si="269"/>
        <v>0</v>
      </c>
      <c r="AA736" s="360" t="str">
        <f>IFERROR( VLOOKUP($D736, 'AM23.Param'!$C$61:$Q$114, COLUMNS('AM23.Param'!$C$60:$N$60), FALSE), "N/A")</f>
        <v>N/A</v>
      </c>
      <c r="AB736" s="344" t="str">
        <f t="shared" si="281"/>
        <v>N/A</v>
      </c>
      <c r="AC736" s="366" t="str">
        <f t="shared" si="270"/>
        <v>N/A</v>
      </c>
      <c r="AD736" s="360" t="str">
        <f>IFERROR( VLOOKUP($D736, 'AM23.Param'!$C$61:$Q$114, COLUMNS('AM23.Param'!$C$60:$O$60), FALSE), "N/A")</f>
        <v>N/A</v>
      </c>
      <c r="AE736" s="344" t="str">
        <f t="shared" si="282"/>
        <v>N/A</v>
      </c>
      <c r="AF736" s="361" t="str">
        <f t="shared" si="271"/>
        <v>N/A</v>
      </c>
      <c r="AG736" s="356" t="str">
        <f>IFERROR( VLOOKUP($D736, 'AM23.Param'!$C$61:$Q$114, COLUMNS('AM23.Param'!$C$60:$P$60), FALSE), "N/A")</f>
        <v>N/A</v>
      </c>
      <c r="AH736" s="344" t="str">
        <f t="shared" si="283"/>
        <v>N/A</v>
      </c>
      <c r="AI736" s="361" t="str">
        <f t="shared" si="272"/>
        <v>N/A</v>
      </c>
    </row>
    <row r="737" spans="1:35" x14ac:dyDescent="0.2">
      <c r="A737" s="241">
        <f t="shared" si="273"/>
        <v>660</v>
      </c>
      <c r="B737" s="345">
        <f>'AM23.Entity Input'!D677</f>
        <v>0</v>
      </c>
      <c r="C737" s="343">
        <f>'AM23.Entity Input'!F677</f>
        <v>0</v>
      </c>
      <c r="D737" s="343">
        <f>'AM23.Entity Input'!G677</f>
        <v>0</v>
      </c>
      <c r="E737" s="343">
        <f>'AM23.Entity Input'!P677</f>
        <v>0</v>
      </c>
      <c r="F737" s="343">
        <f>'AM23.Entity Input'!AD677</f>
        <v>0</v>
      </c>
      <c r="G737" s="343">
        <f>'AM23.Entity Input'!AN677</f>
        <v>0</v>
      </c>
      <c r="H737" s="353" t="str">
        <f>IFERROR( VLOOKUP($D737, 'AM23.Param'!$C$61:$Q$114, COLUMNS('AM23.Param'!$C$60:$G$60), FALSE), "N/A")</f>
        <v>N/A</v>
      </c>
      <c r="I737" s="360" t="str">
        <f>IFERROR( VLOOKUP($D737, 'AM23.Param'!$C$61:$Q$114, COLUMNS('AM23.Param'!$C$60:$H$60), FALSE), "N/A")</f>
        <v>N/A</v>
      </c>
      <c r="J737" s="344" t="str">
        <f t="shared" si="274"/>
        <v>N/A</v>
      </c>
      <c r="K737" s="361" t="str">
        <f t="shared" si="275"/>
        <v>N/A</v>
      </c>
      <c r="L737" s="356" t="str">
        <f>IFERROR( VLOOKUP($D737, 'AM23.Param'!$C$61:$Q$114, COLUMNS('AM23.Param'!$C$60:$I$60), FALSE), "N/A")</f>
        <v>N/A</v>
      </c>
      <c r="M737" s="344" t="str">
        <f t="shared" si="276"/>
        <v>N/A</v>
      </c>
      <c r="N737" s="366" t="str">
        <f t="shared" si="265"/>
        <v>N/A</v>
      </c>
      <c r="O737" s="360" t="str">
        <f>IFERROR( VLOOKUP($D737, 'AM23.Param'!$C$61:$Q$114, COLUMNS('AM23.Param'!$C$60:$J$60), FALSE), "N/A")</f>
        <v>N/A</v>
      </c>
      <c r="P737" s="344" t="str">
        <f t="shared" si="277"/>
        <v>N/A</v>
      </c>
      <c r="Q737" s="361" t="str">
        <f t="shared" si="266"/>
        <v>N/A</v>
      </c>
      <c r="R737" s="356" t="str">
        <f>IFERROR( VLOOKUP($D737, 'AM23.Param'!$C$61:$Q$114, COLUMNS('AM23.Param'!$C$60:$K$60), FALSE), "N/A")</f>
        <v>N/A</v>
      </c>
      <c r="S737" s="344" t="str">
        <f t="shared" si="278"/>
        <v>N/A</v>
      </c>
      <c r="T737" s="366">
        <f t="shared" si="267"/>
        <v>0</v>
      </c>
      <c r="U737" s="360" t="str">
        <f>IFERROR( VLOOKUP($D737, 'AM23.Param'!$C$61:$Q$114, COLUMNS('AM23.Param'!$C$60:$L$60), FALSE), "N/A")</f>
        <v>N/A</v>
      </c>
      <c r="V737" s="344" t="str">
        <f t="shared" si="279"/>
        <v>N/A</v>
      </c>
      <c r="W737" s="361" t="str">
        <f t="shared" si="268"/>
        <v>N/A</v>
      </c>
      <c r="X737" s="356" t="str">
        <f>IFERROR( VLOOKUP($D737, 'AM23.Param'!$C$61:$Q$114, COLUMNS('AM23.Param'!$C$60:$M$60), FALSE), "N/A")</f>
        <v>N/A</v>
      </c>
      <c r="Y737" s="344" t="str">
        <f t="shared" si="280"/>
        <v>N/A</v>
      </c>
      <c r="Z737" s="366">
        <f t="shared" si="269"/>
        <v>0</v>
      </c>
      <c r="AA737" s="360" t="str">
        <f>IFERROR( VLOOKUP($D737, 'AM23.Param'!$C$61:$Q$114, COLUMNS('AM23.Param'!$C$60:$N$60), FALSE), "N/A")</f>
        <v>N/A</v>
      </c>
      <c r="AB737" s="344" t="str">
        <f t="shared" si="281"/>
        <v>N/A</v>
      </c>
      <c r="AC737" s="366" t="str">
        <f t="shared" si="270"/>
        <v>N/A</v>
      </c>
      <c r="AD737" s="360" t="str">
        <f>IFERROR( VLOOKUP($D737, 'AM23.Param'!$C$61:$Q$114, COLUMNS('AM23.Param'!$C$60:$O$60), FALSE), "N/A")</f>
        <v>N/A</v>
      </c>
      <c r="AE737" s="344" t="str">
        <f t="shared" si="282"/>
        <v>N/A</v>
      </c>
      <c r="AF737" s="361" t="str">
        <f t="shared" si="271"/>
        <v>N/A</v>
      </c>
      <c r="AG737" s="356" t="str">
        <f>IFERROR( VLOOKUP($D737, 'AM23.Param'!$C$61:$Q$114, COLUMNS('AM23.Param'!$C$60:$P$60), FALSE), "N/A")</f>
        <v>N/A</v>
      </c>
      <c r="AH737" s="344" t="str">
        <f t="shared" si="283"/>
        <v>N/A</v>
      </c>
      <c r="AI737" s="361" t="str">
        <f t="shared" si="272"/>
        <v>N/A</v>
      </c>
    </row>
    <row r="738" spans="1:35" x14ac:dyDescent="0.2">
      <c r="A738" s="241">
        <f t="shared" si="273"/>
        <v>661</v>
      </c>
      <c r="B738" s="345">
        <f>'AM23.Entity Input'!D678</f>
        <v>0</v>
      </c>
      <c r="C738" s="343">
        <f>'AM23.Entity Input'!F678</f>
        <v>0</v>
      </c>
      <c r="D738" s="343">
        <f>'AM23.Entity Input'!G678</f>
        <v>0</v>
      </c>
      <c r="E738" s="343">
        <f>'AM23.Entity Input'!P678</f>
        <v>0</v>
      </c>
      <c r="F738" s="343">
        <f>'AM23.Entity Input'!AD678</f>
        <v>0</v>
      </c>
      <c r="G738" s="343">
        <f>'AM23.Entity Input'!AN678</f>
        <v>0</v>
      </c>
      <c r="H738" s="353" t="str">
        <f>IFERROR( VLOOKUP($D738, 'AM23.Param'!$C$61:$Q$114, COLUMNS('AM23.Param'!$C$60:$G$60), FALSE), "N/A")</f>
        <v>N/A</v>
      </c>
      <c r="I738" s="360" t="str">
        <f>IFERROR( VLOOKUP($D738, 'AM23.Param'!$C$61:$Q$114, COLUMNS('AM23.Param'!$C$60:$H$60), FALSE), "N/A")</f>
        <v>N/A</v>
      </c>
      <c r="J738" s="344" t="str">
        <f t="shared" si="274"/>
        <v>N/A</v>
      </c>
      <c r="K738" s="361" t="str">
        <f t="shared" si="275"/>
        <v>N/A</v>
      </c>
      <c r="L738" s="356" t="str">
        <f>IFERROR( VLOOKUP($D738, 'AM23.Param'!$C$61:$Q$114, COLUMNS('AM23.Param'!$C$60:$I$60), FALSE), "N/A")</f>
        <v>N/A</v>
      </c>
      <c r="M738" s="344" t="str">
        <f t="shared" si="276"/>
        <v>N/A</v>
      </c>
      <c r="N738" s="366" t="str">
        <f t="shared" si="265"/>
        <v>N/A</v>
      </c>
      <c r="O738" s="360" t="str">
        <f>IFERROR( VLOOKUP($D738, 'AM23.Param'!$C$61:$Q$114, COLUMNS('AM23.Param'!$C$60:$J$60), FALSE), "N/A")</f>
        <v>N/A</v>
      </c>
      <c r="P738" s="344" t="str">
        <f t="shared" si="277"/>
        <v>N/A</v>
      </c>
      <c r="Q738" s="361" t="str">
        <f t="shared" si="266"/>
        <v>N/A</v>
      </c>
      <c r="R738" s="356" t="str">
        <f>IFERROR( VLOOKUP($D738, 'AM23.Param'!$C$61:$Q$114, COLUMNS('AM23.Param'!$C$60:$K$60), FALSE), "N/A")</f>
        <v>N/A</v>
      </c>
      <c r="S738" s="344" t="str">
        <f t="shared" si="278"/>
        <v>N/A</v>
      </c>
      <c r="T738" s="366">
        <f t="shared" si="267"/>
        <v>0</v>
      </c>
      <c r="U738" s="360" t="str">
        <f>IFERROR( VLOOKUP($D738, 'AM23.Param'!$C$61:$Q$114, COLUMNS('AM23.Param'!$C$60:$L$60), FALSE), "N/A")</f>
        <v>N/A</v>
      </c>
      <c r="V738" s="344" t="str">
        <f t="shared" si="279"/>
        <v>N/A</v>
      </c>
      <c r="W738" s="361" t="str">
        <f t="shared" si="268"/>
        <v>N/A</v>
      </c>
      <c r="X738" s="356" t="str">
        <f>IFERROR( VLOOKUP($D738, 'AM23.Param'!$C$61:$Q$114, COLUMNS('AM23.Param'!$C$60:$M$60), FALSE), "N/A")</f>
        <v>N/A</v>
      </c>
      <c r="Y738" s="344" t="str">
        <f t="shared" si="280"/>
        <v>N/A</v>
      </c>
      <c r="Z738" s="366">
        <f t="shared" si="269"/>
        <v>0</v>
      </c>
      <c r="AA738" s="360" t="str">
        <f>IFERROR( VLOOKUP($D738, 'AM23.Param'!$C$61:$Q$114, COLUMNS('AM23.Param'!$C$60:$N$60), FALSE), "N/A")</f>
        <v>N/A</v>
      </c>
      <c r="AB738" s="344" t="str">
        <f t="shared" si="281"/>
        <v>N/A</v>
      </c>
      <c r="AC738" s="366" t="str">
        <f t="shared" si="270"/>
        <v>N/A</v>
      </c>
      <c r="AD738" s="360" t="str">
        <f>IFERROR( VLOOKUP($D738, 'AM23.Param'!$C$61:$Q$114, COLUMNS('AM23.Param'!$C$60:$O$60), FALSE), "N/A")</f>
        <v>N/A</v>
      </c>
      <c r="AE738" s="344" t="str">
        <f t="shared" si="282"/>
        <v>N/A</v>
      </c>
      <c r="AF738" s="361" t="str">
        <f t="shared" si="271"/>
        <v>N/A</v>
      </c>
      <c r="AG738" s="356" t="str">
        <f>IFERROR( VLOOKUP($D738, 'AM23.Param'!$C$61:$Q$114, COLUMNS('AM23.Param'!$C$60:$P$60), FALSE), "N/A")</f>
        <v>N/A</v>
      </c>
      <c r="AH738" s="344" t="str">
        <f t="shared" si="283"/>
        <v>N/A</v>
      </c>
      <c r="AI738" s="361" t="str">
        <f t="shared" si="272"/>
        <v>N/A</v>
      </c>
    </row>
    <row r="739" spans="1:35" x14ac:dyDescent="0.2">
      <c r="A739" s="241">
        <f t="shared" si="273"/>
        <v>662</v>
      </c>
      <c r="B739" s="345">
        <f>'AM23.Entity Input'!D679</f>
        <v>0</v>
      </c>
      <c r="C739" s="343">
        <f>'AM23.Entity Input'!F679</f>
        <v>0</v>
      </c>
      <c r="D739" s="343">
        <f>'AM23.Entity Input'!G679</f>
        <v>0</v>
      </c>
      <c r="E739" s="343">
        <f>'AM23.Entity Input'!P679</f>
        <v>0</v>
      </c>
      <c r="F739" s="343">
        <f>'AM23.Entity Input'!AD679</f>
        <v>0</v>
      </c>
      <c r="G739" s="343">
        <f>'AM23.Entity Input'!AN679</f>
        <v>0</v>
      </c>
      <c r="H739" s="353" t="str">
        <f>IFERROR( VLOOKUP($D739, 'AM23.Param'!$C$61:$Q$114, COLUMNS('AM23.Param'!$C$60:$G$60), FALSE), "N/A")</f>
        <v>N/A</v>
      </c>
      <c r="I739" s="360" t="str">
        <f>IFERROR( VLOOKUP($D739, 'AM23.Param'!$C$61:$Q$114, COLUMNS('AM23.Param'!$C$60:$H$60), FALSE), "N/A")</f>
        <v>N/A</v>
      </c>
      <c r="J739" s="344" t="str">
        <f t="shared" si="274"/>
        <v>N/A</v>
      </c>
      <c r="K739" s="361" t="str">
        <f t="shared" si="275"/>
        <v>N/A</v>
      </c>
      <c r="L739" s="356" t="str">
        <f>IFERROR( VLOOKUP($D739, 'AM23.Param'!$C$61:$Q$114, COLUMNS('AM23.Param'!$C$60:$I$60), FALSE), "N/A")</f>
        <v>N/A</v>
      </c>
      <c r="M739" s="344" t="str">
        <f t="shared" si="276"/>
        <v>N/A</v>
      </c>
      <c r="N739" s="366" t="str">
        <f t="shared" si="265"/>
        <v>N/A</v>
      </c>
      <c r="O739" s="360" t="str">
        <f>IFERROR( VLOOKUP($D739, 'AM23.Param'!$C$61:$Q$114, COLUMNS('AM23.Param'!$C$60:$J$60), FALSE), "N/A")</f>
        <v>N/A</v>
      </c>
      <c r="P739" s="344" t="str">
        <f t="shared" si="277"/>
        <v>N/A</v>
      </c>
      <c r="Q739" s="361" t="str">
        <f t="shared" si="266"/>
        <v>N/A</v>
      </c>
      <c r="R739" s="356" t="str">
        <f>IFERROR( VLOOKUP($D739, 'AM23.Param'!$C$61:$Q$114, COLUMNS('AM23.Param'!$C$60:$K$60), FALSE), "N/A")</f>
        <v>N/A</v>
      </c>
      <c r="S739" s="344" t="str">
        <f t="shared" si="278"/>
        <v>N/A</v>
      </c>
      <c r="T739" s="366">
        <f t="shared" si="267"/>
        <v>0</v>
      </c>
      <c r="U739" s="360" t="str">
        <f>IFERROR( VLOOKUP($D739, 'AM23.Param'!$C$61:$Q$114, COLUMNS('AM23.Param'!$C$60:$L$60), FALSE), "N/A")</f>
        <v>N/A</v>
      </c>
      <c r="V739" s="344" t="str">
        <f t="shared" si="279"/>
        <v>N/A</v>
      </c>
      <c r="W739" s="361" t="str">
        <f t="shared" si="268"/>
        <v>N/A</v>
      </c>
      <c r="X739" s="356" t="str">
        <f>IFERROR( VLOOKUP($D739, 'AM23.Param'!$C$61:$Q$114, COLUMNS('AM23.Param'!$C$60:$M$60), FALSE), "N/A")</f>
        <v>N/A</v>
      </c>
      <c r="Y739" s="344" t="str">
        <f t="shared" si="280"/>
        <v>N/A</v>
      </c>
      <c r="Z739" s="366">
        <f t="shared" si="269"/>
        <v>0</v>
      </c>
      <c r="AA739" s="360" t="str">
        <f>IFERROR( VLOOKUP($D739, 'AM23.Param'!$C$61:$Q$114, COLUMNS('AM23.Param'!$C$60:$N$60), FALSE), "N/A")</f>
        <v>N/A</v>
      </c>
      <c r="AB739" s="344" t="str">
        <f t="shared" si="281"/>
        <v>N/A</v>
      </c>
      <c r="AC739" s="366" t="str">
        <f t="shared" si="270"/>
        <v>N/A</v>
      </c>
      <c r="AD739" s="360" t="str">
        <f>IFERROR( VLOOKUP($D739, 'AM23.Param'!$C$61:$Q$114, COLUMNS('AM23.Param'!$C$60:$O$60), FALSE), "N/A")</f>
        <v>N/A</v>
      </c>
      <c r="AE739" s="344" t="str">
        <f t="shared" si="282"/>
        <v>N/A</v>
      </c>
      <c r="AF739" s="361" t="str">
        <f t="shared" si="271"/>
        <v>N/A</v>
      </c>
      <c r="AG739" s="356" t="str">
        <f>IFERROR( VLOOKUP($D739, 'AM23.Param'!$C$61:$Q$114, COLUMNS('AM23.Param'!$C$60:$P$60), FALSE), "N/A")</f>
        <v>N/A</v>
      </c>
      <c r="AH739" s="344" t="str">
        <f t="shared" si="283"/>
        <v>N/A</v>
      </c>
      <c r="AI739" s="361" t="str">
        <f t="shared" si="272"/>
        <v>N/A</v>
      </c>
    </row>
    <row r="740" spans="1:35" x14ac:dyDescent="0.2">
      <c r="A740" s="241">
        <f t="shared" si="273"/>
        <v>663</v>
      </c>
      <c r="B740" s="345">
        <f>'AM23.Entity Input'!D680</f>
        <v>0</v>
      </c>
      <c r="C740" s="343">
        <f>'AM23.Entity Input'!F680</f>
        <v>0</v>
      </c>
      <c r="D740" s="343">
        <f>'AM23.Entity Input'!G680</f>
        <v>0</v>
      </c>
      <c r="E740" s="343">
        <f>'AM23.Entity Input'!P680</f>
        <v>0</v>
      </c>
      <c r="F740" s="343">
        <f>'AM23.Entity Input'!AD680</f>
        <v>0</v>
      </c>
      <c r="G740" s="343">
        <f>'AM23.Entity Input'!AN680</f>
        <v>0</v>
      </c>
      <c r="H740" s="353" t="str">
        <f>IFERROR( VLOOKUP($D740, 'AM23.Param'!$C$61:$Q$114, COLUMNS('AM23.Param'!$C$60:$G$60), FALSE), "N/A")</f>
        <v>N/A</v>
      </c>
      <c r="I740" s="360" t="str">
        <f>IFERROR( VLOOKUP($D740, 'AM23.Param'!$C$61:$Q$114, COLUMNS('AM23.Param'!$C$60:$H$60), FALSE), "N/A")</f>
        <v>N/A</v>
      </c>
      <c r="J740" s="344" t="str">
        <f t="shared" si="274"/>
        <v>N/A</v>
      </c>
      <c r="K740" s="361" t="str">
        <f t="shared" si="275"/>
        <v>N/A</v>
      </c>
      <c r="L740" s="356" t="str">
        <f>IFERROR( VLOOKUP($D740, 'AM23.Param'!$C$61:$Q$114, COLUMNS('AM23.Param'!$C$60:$I$60), FALSE), "N/A")</f>
        <v>N/A</v>
      </c>
      <c r="M740" s="344" t="str">
        <f t="shared" si="276"/>
        <v>N/A</v>
      </c>
      <c r="N740" s="366" t="str">
        <f t="shared" si="265"/>
        <v>N/A</v>
      </c>
      <c r="O740" s="360" t="str">
        <f>IFERROR( VLOOKUP($D740, 'AM23.Param'!$C$61:$Q$114, COLUMNS('AM23.Param'!$C$60:$J$60), FALSE), "N/A")</f>
        <v>N/A</v>
      </c>
      <c r="P740" s="344" t="str">
        <f t="shared" si="277"/>
        <v>N/A</v>
      </c>
      <c r="Q740" s="361" t="str">
        <f t="shared" si="266"/>
        <v>N/A</v>
      </c>
      <c r="R740" s="356" t="str">
        <f>IFERROR( VLOOKUP($D740, 'AM23.Param'!$C$61:$Q$114, COLUMNS('AM23.Param'!$C$60:$K$60), FALSE), "N/A")</f>
        <v>N/A</v>
      </c>
      <c r="S740" s="344" t="str">
        <f t="shared" si="278"/>
        <v>N/A</v>
      </c>
      <c r="T740" s="366">
        <f t="shared" si="267"/>
        <v>0</v>
      </c>
      <c r="U740" s="360" t="str">
        <f>IFERROR( VLOOKUP($D740, 'AM23.Param'!$C$61:$Q$114, COLUMNS('AM23.Param'!$C$60:$L$60), FALSE), "N/A")</f>
        <v>N/A</v>
      </c>
      <c r="V740" s="344" t="str">
        <f t="shared" si="279"/>
        <v>N/A</v>
      </c>
      <c r="W740" s="361" t="str">
        <f t="shared" si="268"/>
        <v>N/A</v>
      </c>
      <c r="X740" s="356" t="str">
        <f>IFERROR( VLOOKUP($D740, 'AM23.Param'!$C$61:$Q$114, COLUMNS('AM23.Param'!$C$60:$M$60), FALSE), "N/A")</f>
        <v>N/A</v>
      </c>
      <c r="Y740" s="344" t="str">
        <f t="shared" si="280"/>
        <v>N/A</v>
      </c>
      <c r="Z740" s="366">
        <f t="shared" si="269"/>
        <v>0</v>
      </c>
      <c r="AA740" s="360" t="str">
        <f>IFERROR( VLOOKUP($D740, 'AM23.Param'!$C$61:$Q$114, COLUMNS('AM23.Param'!$C$60:$N$60), FALSE), "N/A")</f>
        <v>N/A</v>
      </c>
      <c r="AB740" s="344" t="str">
        <f t="shared" si="281"/>
        <v>N/A</v>
      </c>
      <c r="AC740" s="366" t="str">
        <f t="shared" si="270"/>
        <v>N/A</v>
      </c>
      <c r="AD740" s="360" t="str">
        <f>IFERROR( VLOOKUP($D740, 'AM23.Param'!$C$61:$Q$114, COLUMNS('AM23.Param'!$C$60:$O$60), FALSE), "N/A")</f>
        <v>N/A</v>
      </c>
      <c r="AE740" s="344" t="str">
        <f t="shared" si="282"/>
        <v>N/A</v>
      </c>
      <c r="AF740" s="361" t="str">
        <f t="shared" si="271"/>
        <v>N/A</v>
      </c>
      <c r="AG740" s="356" t="str">
        <f>IFERROR( VLOOKUP($D740, 'AM23.Param'!$C$61:$Q$114, COLUMNS('AM23.Param'!$C$60:$P$60), FALSE), "N/A")</f>
        <v>N/A</v>
      </c>
      <c r="AH740" s="344" t="str">
        <f t="shared" si="283"/>
        <v>N/A</v>
      </c>
      <c r="AI740" s="361" t="str">
        <f t="shared" si="272"/>
        <v>N/A</v>
      </c>
    </row>
    <row r="741" spans="1:35" x14ac:dyDescent="0.2">
      <c r="A741" s="241">
        <f t="shared" si="273"/>
        <v>664</v>
      </c>
      <c r="B741" s="345">
        <f>'AM23.Entity Input'!D681</f>
        <v>0</v>
      </c>
      <c r="C741" s="343">
        <f>'AM23.Entity Input'!F681</f>
        <v>0</v>
      </c>
      <c r="D741" s="343">
        <f>'AM23.Entity Input'!G681</f>
        <v>0</v>
      </c>
      <c r="E741" s="343">
        <f>'AM23.Entity Input'!P681</f>
        <v>0</v>
      </c>
      <c r="F741" s="343">
        <f>'AM23.Entity Input'!AD681</f>
        <v>0</v>
      </c>
      <c r="G741" s="343">
        <f>'AM23.Entity Input'!AN681</f>
        <v>0</v>
      </c>
      <c r="H741" s="353" t="str">
        <f>IFERROR( VLOOKUP($D741, 'AM23.Param'!$C$61:$Q$114, COLUMNS('AM23.Param'!$C$60:$G$60), FALSE), "N/A")</f>
        <v>N/A</v>
      </c>
      <c r="I741" s="360" t="str">
        <f>IFERROR( VLOOKUP($D741, 'AM23.Param'!$C$61:$Q$114, COLUMNS('AM23.Param'!$C$60:$H$60), FALSE), "N/A")</f>
        <v>N/A</v>
      </c>
      <c r="J741" s="344" t="str">
        <f t="shared" si="274"/>
        <v>N/A</v>
      </c>
      <c r="K741" s="361" t="str">
        <f t="shared" si="275"/>
        <v>N/A</v>
      </c>
      <c r="L741" s="356" t="str">
        <f>IFERROR( VLOOKUP($D741, 'AM23.Param'!$C$61:$Q$114, COLUMNS('AM23.Param'!$C$60:$I$60), FALSE), "N/A")</f>
        <v>N/A</v>
      </c>
      <c r="M741" s="344" t="str">
        <f t="shared" si="276"/>
        <v>N/A</v>
      </c>
      <c r="N741" s="366" t="str">
        <f t="shared" si="265"/>
        <v>N/A</v>
      </c>
      <c r="O741" s="360" t="str">
        <f>IFERROR( VLOOKUP($D741, 'AM23.Param'!$C$61:$Q$114, COLUMNS('AM23.Param'!$C$60:$J$60), FALSE), "N/A")</f>
        <v>N/A</v>
      </c>
      <c r="P741" s="344" t="str">
        <f t="shared" si="277"/>
        <v>N/A</v>
      </c>
      <c r="Q741" s="361" t="str">
        <f t="shared" si="266"/>
        <v>N/A</v>
      </c>
      <c r="R741" s="356" t="str">
        <f>IFERROR( VLOOKUP($D741, 'AM23.Param'!$C$61:$Q$114, COLUMNS('AM23.Param'!$C$60:$K$60), FALSE), "N/A")</f>
        <v>N/A</v>
      </c>
      <c r="S741" s="344" t="str">
        <f t="shared" si="278"/>
        <v>N/A</v>
      </c>
      <c r="T741" s="366">
        <f t="shared" si="267"/>
        <v>0</v>
      </c>
      <c r="U741" s="360" t="str">
        <f>IFERROR( VLOOKUP($D741, 'AM23.Param'!$C$61:$Q$114, COLUMNS('AM23.Param'!$C$60:$L$60), FALSE), "N/A")</f>
        <v>N/A</v>
      </c>
      <c r="V741" s="344" t="str">
        <f t="shared" si="279"/>
        <v>N/A</v>
      </c>
      <c r="W741" s="361" t="str">
        <f t="shared" si="268"/>
        <v>N/A</v>
      </c>
      <c r="X741" s="356" t="str">
        <f>IFERROR( VLOOKUP($D741, 'AM23.Param'!$C$61:$Q$114, COLUMNS('AM23.Param'!$C$60:$M$60), FALSE), "N/A")</f>
        <v>N/A</v>
      </c>
      <c r="Y741" s="344" t="str">
        <f t="shared" si="280"/>
        <v>N/A</v>
      </c>
      <c r="Z741" s="366">
        <f t="shared" si="269"/>
        <v>0</v>
      </c>
      <c r="AA741" s="360" t="str">
        <f>IFERROR( VLOOKUP($D741, 'AM23.Param'!$C$61:$Q$114, COLUMNS('AM23.Param'!$C$60:$N$60), FALSE), "N/A")</f>
        <v>N/A</v>
      </c>
      <c r="AB741" s="344" t="str">
        <f t="shared" si="281"/>
        <v>N/A</v>
      </c>
      <c r="AC741" s="366" t="str">
        <f t="shared" si="270"/>
        <v>N/A</v>
      </c>
      <c r="AD741" s="360" t="str">
        <f>IFERROR( VLOOKUP($D741, 'AM23.Param'!$C$61:$Q$114, COLUMNS('AM23.Param'!$C$60:$O$60), FALSE), "N/A")</f>
        <v>N/A</v>
      </c>
      <c r="AE741" s="344" t="str">
        <f t="shared" si="282"/>
        <v>N/A</v>
      </c>
      <c r="AF741" s="361" t="str">
        <f t="shared" si="271"/>
        <v>N/A</v>
      </c>
      <c r="AG741" s="356" t="str">
        <f>IFERROR( VLOOKUP($D741, 'AM23.Param'!$C$61:$Q$114, COLUMNS('AM23.Param'!$C$60:$P$60), FALSE), "N/A")</f>
        <v>N/A</v>
      </c>
      <c r="AH741" s="344" t="str">
        <f t="shared" si="283"/>
        <v>N/A</v>
      </c>
      <c r="AI741" s="361" t="str">
        <f t="shared" si="272"/>
        <v>N/A</v>
      </c>
    </row>
    <row r="742" spans="1:35" x14ac:dyDescent="0.2">
      <c r="A742" s="241">
        <f t="shared" si="273"/>
        <v>665</v>
      </c>
      <c r="B742" s="345">
        <f>'AM23.Entity Input'!D682</f>
        <v>0</v>
      </c>
      <c r="C742" s="343">
        <f>'AM23.Entity Input'!F682</f>
        <v>0</v>
      </c>
      <c r="D742" s="343">
        <f>'AM23.Entity Input'!G682</f>
        <v>0</v>
      </c>
      <c r="E742" s="343">
        <f>'AM23.Entity Input'!P682</f>
        <v>0</v>
      </c>
      <c r="F742" s="343">
        <f>'AM23.Entity Input'!AD682</f>
        <v>0</v>
      </c>
      <c r="G742" s="343">
        <f>'AM23.Entity Input'!AN682</f>
        <v>0</v>
      </c>
      <c r="H742" s="353" t="str">
        <f>IFERROR( VLOOKUP($D742, 'AM23.Param'!$C$61:$Q$114, COLUMNS('AM23.Param'!$C$60:$G$60), FALSE), "N/A")</f>
        <v>N/A</v>
      </c>
      <c r="I742" s="360" t="str">
        <f>IFERROR( VLOOKUP($D742, 'AM23.Param'!$C$61:$Q$114, COLUMNS('AM23.Param'!$C$60:$H$60), FALSE), "N/A")</f>
        <v>N/A</v>
      </c>
      <c r="J742" s="344" t="str">
        <f t="shared" si="274"/>
        <v>N/A</v>
      </c>
      <c r="K742" s="361" t="str">
        <f t="shared" si="275"/>
        <v>N/A</v>
      </c>
      <c r="L742" s="356" t="str">
        <f>IFERROR( VLOOKUP($D742, 'AM23.Param'!$C$61:$Q$114, COLUMNS('AM23.Param'!$C$60:$I$60), FALSE), "N/A")</f>
        <v>N/A</v>
      </c>
      <c r="M742" s="344" t="str">
        <f t="shared" si="276"/>
        <v>N/A</v>
      </c>
      <c r="N742" s="366" t="str">
        <f t="shared" si="265"/>
        <v>N/A</v>
      </c>
      <c r="O742" s="360" t="str">
        <f>IFERROR( VLOOKUP($D742, 'AM23.Param'!$C$61:$Q$114, COLUMNS('AM23.Param'!$C$60:$J$60), FALSE), "N/A")</f>
        <v>N/A</v>
      </c>
      <c r="P742" s="344" t="str">
        <f t="shared" si="277"/>
        <v>N/A</v>
      </c>
      <c r="Q742" s="361" t="str">
        <f t="shared" si="266"/>
        <v>N/A</v>
      </c>
      <c r="R742" s="356" t="str">
        <f>IFERROR( VLOOKUP($D742, 'AM23.Param'!$C$61:$Q$114, COLUMNS('AM23.Param'!$C$60:$K$60), FALSE), "N/A")</f>
        <v>N/A</v>
      </c>
      <c r="S742" s="344" t="str">
        <f t="shared" si="278"/>
        <v>N/A</v>
      </c>
      <c r="T742" s="366">
        <f t="shared" si="267"/>
        <v>0</v>
      </c>
      <c r="U742" s="360" t="str">
        <f>IFERROR( VLOOKUP($D742, 'AM23.Param'!$C$61:$Q$114, COLUMNS('AM23.Param'!$C$60:$L$60), FALSE), "N/A")</f>
        <v>N/A</v>
      </c>
      <c r="V742" s="344" t="str">
        <f t="shared" si="279"/>
        <v>N/A</v>
      </c>
      <c r="W742" s="361" t="str">
        <f t="shared" si="268"/>
        <v>N/A</v>
      </c>
      <c r="X742" s="356" t="str">
        <f>IFERROR( VLOOKUP($D742, 'AM23.Param'!$C$61:$Q$114, COLUMNS('AM23.Param'!$C$60:$M$60), FALSE), "N/A")</f>
        <v>N/A</v>
      </c>
      <c r="Y742" s="344" t="str">
        <f t="shared" si="280"/>
        <v>N/A</v>
      </c>
      <c r="Z742" s="366">
        <f t="shared" si="269"/>
        <v>0</v>
      </c>
      <c r="AA742" s="360" t="str">
        <f>IFERROR( VLOOKUP($D742, 'AM23.Param'!$C$61:$Q$114, COLUMNS('AM23.Param'!$C$60:$N$60), FALSE), "N/A")</f>
        <v>N/A</v>
      </c>
      <c r="AB742" s="344" t="str">
        <f t="shared" si="281"/>
        <v>N/A</v>
      </c>
      <c r="AC742" s="366" t="str">
        <f t="shared" si="270"/>
        <v>N/A</v>
      </c>
      <c r="AD742" s="360" t="str">
        <f>IFERROR( VLOOKUP($D742, 'AM23.Param'!$C$61:$Q$114, COLUMNS('AM23.Param'!$C$60:$O$60), FALSE), "N/A")</f>
        <v>N/A</v>
      </c>
      <c r="AE742" s="344" t="str">
        <f t="shared" si="282"/>
        <v>N/A</v>
      </c>
      <c r="AF742" s="361" t="str">
        <f t="shared" si="271"/>
        <v>N/A</v>
      </c>
      <c r="AG742" s="356" t="str">
        <f>IFERROR( VLOOKUP($D742, 'AM23.Param'!$C$61:$Q$114, COLUMNS('AM23.Param'!$C$60:$P$60), FALSE), "N/A")</f>
        <v>N/A</v>
      </c>
      <c r="AH742" s="344" t="str">
        <f t="shared" si="283"/>
        <v>N/A</v>
      </c>
      <c r="AI742" s="361" t="str">
        <f t="shared" si="272"/>
        <v>N/A</v>
      </c>
    </row>
    <row r="743" spans="1:35" x14ac:dyDescent="0.2">
      <c r="A743" s="241">
        <f t="shared" si="273"/>
        <v>666</v>
      </c>
      <c r="B743" s="345">
        <f>'AM23.Entity Input'!D683</f>
        <v>0</v>
      </c>
      <c r="C743" s="343">
        <f>'AM23.Entity Input'!F683</f>
        <v>0</v>
      </c>
      <c r="D743" s="343">
        <f>'AM23.Entity Input'!G683</f>
        <v>0</v>
      </c>
      <c r="E743" s="343">
        <f>'AM23.Entity Input'!P683</f>
        <v>0</v>
      </c>
      <c r="F743" s="343">
        <f>'AM23.Entity Input'!AD683</f>
        <v>0</v>
      </c>
      <c r="G743" s="343">
        <f>'AM23.Entity Input'!AN683</f>
        <v>0</v>
      </c>
      <c r="H743" s="353" t="str">
        <f>IFERROR( VLOOKUP($D743, 'AM23.Param'!$C$61:$Q$114, COLUMNS('AM23.Param'!$C$60:$G$60), FALSE), "N/A")</f>
        <v>N/A</v>
      </c>
      <c r="I743" s="360" t="str">
        <f>IFERROR( VLOOKUP($D743, 'AM23.Param'!$C$61:$Q$114, COLUMNS('AM23.Param'!$C$60:$H$60), FALSE), "N/A")</f>
        <v>N/A</v>
      </c>
      <c r="J743" s="344" t="str">
        <f t="shared" si="274"/>
        <v>N/A</v>
      </c>
      <c r="K743" s="361" t="str">
        <f t="shared" si="275"/>
        <v>N/A</v>
      </c>
      <c r="L743" s="356" t="str">
        <f>IFERROR( VLOOKUP($D743, 'AM23.Param'!$C$61:$Q$114, COLUMNS('AM23.Param'!$C$60:$I$60), FALSE), "N/A")</f>
        <v>N/A</v>
      </c>
      <c r="M743" s="344" t="str">
        <f t="shared" si="276"/>
        <v>N/A</v>
      </c>
      <c r="N743" s="366" t="str">
        <f t="shared" si="265"/>
        <v>N/A</v>
      </c>
      <c r="O743" s="360" t="str">
        <f>IFERROR( VLOOKUP($D743, 'AM23.Param'!$C$61:$Q$114, COLUMNS('AM23.Param'!$C$60:$J$60), FALSE), "N/A")</f>
        <v>N/A</v>
      </c>
      <c r="P743" s="344" t="str">
        <f t="shared" si="277"/>
        <v>N/A</v>
      </c>
      <c r="Q743" s="361" t="str">
        <f t="shared" si="266"/>
        <v>N/A</v>
      </c>
      <c r="R743" s="356" t="str">
        <f>IFERROR( VLOOKUP($D743, 'AM23.Param'!$C$61:$Q$114, COLUMNS('AM23.Param'!$C$60:$K$60), FALSE), "N/A")</f>
        <v>N/A</v>
      </c>
      <c r="S743" s="344" t="str">
        <f t="shared" si="278"/>
        <v>N/A</v>
      </c>
      <c r="T743" s="366">
        <f t="shared" si="267"/>
        <v>0</v>
      </c>
      <c r="U743" s="360" t="str">
        <f>IFERROR( VLOOKUP($D743, 'AM23.Param'!$C$61:$Q$114, COLUMNS('AM23.Param'!$C$60:$L$60), FALSE), "N/A")</f>
        <v>N/A</v>
      </c>
      <c r="V743" s="344" t="str">
        <f t="shared" si="279"/>
        <v>N/A</v>
      </c>
      <c r="W743" s="361" t="str">
        <f t="shared" si="268"/>
        <v>N/A</v>
      </c>
      <c r="X743" s="356" t="str">
        <f>IFERROR( VLOOKUP($D743, 'AM23.Param'!$C$61:$Q$114, COLUMNS('AM23.Param'!$C$60:$M$60), FALSE), "N/A")</f>
        <v>N/A</v>
      </c>
      <c r="Y743" s="344" t="str">
        <f t="shared" si="280"/>
        <v>N/A</v>
      </c>
      <c r="Z743" s="366">
        <f t="shared" si="269"/>
        <v>0</v>
      </c>
      <c r="AA743" s="360" t="str">
        <f>IFERROR( VLOOKUP($D743, 'AM23.Param'!$C$61:$Q$114, COLUMNS('AM23.Param'!$C$60:$N$60), FALSE), "N/A")</f>
        <v>N/A</v>
      </c>
      <c r="AB743" s="344" t="str">
        <f t="shared" si="281"/>
        <v>N/A</v>
      </c>
      <c r="AC743" s="366" t="str">
        <f t="shared" si="270"/>
        <v>N/A</v>
      </c>
      <c r="AD743" s="360" t="str">
        <f>IFERROR( VLOOKUP($D743, 'AM23.Param'!$C$61:$Q$114, COLUMNS('AM23.Param'!$C$60:$O$60), FALSE), "N/A")</f>
        <v>N/A</v>
      </c>
      <c r="AE743" s="344" t="str">
        <f t="shared" si="282"/>
        <v>N/A</v>
      </c>
      <c r="AF743" s="361" t="str">
        <f t="shared" si="271"/>
        <v>N/A</v>
      </c>
      <c r="AG743" s="356" t="str">
        <f>IFERROR( VLOOKUP($D743, 'AM23.Param'!$C$61:$Q$114, COLUMNS('AM23.Param'!$C$60:$P$60), FALSE), "N/A")</f>
        <v>N/A</v>
      </c>
      <c r="AH743" s="344" t="str">
        <f t="shared" si="283"/>
        <v>N/A</v>
      </c>
      <c r="AI743" s="361" t="str">
        <f t="shared" si="272"/>
        <v>N/A</v>
      </c>
    </row>
    <row r="744" spans="1:35" x14ac:dyDescent="0.2">
      <c r="A744" s="241">
        <f t="shared" si="273"/>
        <v>667</v>
      </c>
      <c r="B744" s="345">
        <f>'AM23.Entity Input'!D684</f>
        <v>0</v>
      </c>
      <c r="C744" s="343">
        <f>'AM23.Entity Input'!F684</f>
        <v>0</v>
      </c>
      <c r="D744" s="343">
        <f>'AM23.Entity Input'!G684</f>
        <v>0</v>
      </c>
      <c r="E744" s="343">
        <f>'AM23.Entity Input'!P684</f>
        <v>0</v>
      </c>
      <c r="F744" s="343">
        <f>'AM23.Entity Input'!AD684</f>
        <v>0</v>
      </c>
      <c r="G744" s="343">
        <f>'AM23.Entity Input'!AN684</f>
        <v>0</v>
      </c>
      <c r="H744" s="353" t="str">
        <f>IFERROR( VLOOKUP($D744, 'AM23.Param'!$C$61:$Q$114, COLUMNS('AM23.Param'!$C$60:$G$60), FALSE), "N/A")</f>
        <v>N/A</v>
      </c>
      <c r="I744" s="360" t="str">
        <f>IFERROR( VLOOKUP($D744, 'AM23.Param'!$C$61:$Q$114, COLUMNS('AM23.Param'!$C$60:$H$60), FALSE), "N/A")</f>
        <v>N/A</v>
      </c>
      <c r="J744" s="344" t="str">
        <f t="shared" si="274"/>
        <v>N/A</v>
      </c>
      <c r="K744" s="361" t="str">
        <f t="shared" si="275"/>
        <v>N/A</v>
      </c>
      <c r="L744" s="356" t="str">
        <f>IFERROR( VLOOKUP($D744, 'AM23.Param'!$C$61:$Q$114, COLUMNS('AM23.Param'!$C$60:$I$60), FALSE), "N/A")</f>
        <v>N/A</v>
      </c>
      <c r="M744" s="344" t="str">
        <f t="shared" si="276"/>
        <v>N/A</v>
      </c>
      <c r="N744" s="366" t="str">
        <f t="shared" si="265"/>
        <v>N/A</v>
      </c>
      <c r="O744" s="360" t="str">
        <f>IFERROR( VLOOKUP($D744, 'AM23.Param'!$C$61:$Q$114, COLUMNS('AM23.Param'!$C$60:$J$60), FALSE), "N/A")</f>
        <v>N/A</v>
      </c>
      <c r="P744" s="344" t="str">
        <f t="shared" si="277"/>
        <v>N/A</v>
      </c>
      <c r="Q744" s="361" t="str">
        <f t="shared" si="266"/>
        <v>N/A</v>
      </c>
      <c r="R744" s="356" t="str">
        <f>IFERROR( VLOOKUP($D744, 'AM23.Param'!$C$61:$Q$114, COLUMNS('AM23.Param'!$C$60:$K$60), FALSE), "N/A")</f>
        <v>N/A</v>
      </c>
      <c r="S744" s="344" t="str">
        <f t="shared" si="278"/>
        <v>N/A</v>
      </c>
      <c r="T744" s="366">
        <f t="shared" si="267"/>
        <v>0</v>
      </c>
      <c r="U744" s="360" t="str">
        <f>IFERROR( VLOOKUP($D744, 'AM23.Param'!$C$61:$Q$114, COLUMNS('AM23.Param'!$C$60:$L$60), FALSE), "N/A")</f>
        <v>N/A</v>
      </c>
      <c r="V744" s="344" t="str">
        <f t="shared" si="279"/>
        <v>N/A</v>
      </c>
      <c r="W744" s="361" t="str">
        <f t="shared" si="268"/>
        <v>N/A</v>
      </c>
      <c r="X744" s="356" t="str">
        <f>IFERROR( VLOOKUP($D744, 'AM23.Param'!$C$61:$Q$114, COLUMNS('AM23.Param'!$C$60:$M$60), FALSE), "N/A")</f>
        <v>N/A</v>
      </c>
      <c r="Y744" s="344" t="str">
        <f t="shared" si="280"/>
        <v>N/A</v>
      </c>
      <c r="Z744" s="366">
        <f t="shared" si="269"/>
        <v>0</v>
      </c>
      <c r="AA744" s="360" t="str">
        <f>IFERROR( VLOOKUP($D744, 'AM23.Param'!$C$61:$Q$114, COLUMNS('AM23.Param'!$C$60:$N$60), FALSE), "N/A")</f>
        <v>N/A</v>
      </c>
      <c r="AB744" s="344" t="str">
        <f t="shared" si="281"/>
        <v>N/A</v>
      </c>
      <c r="AC744" s="366" t="str">
        <f t="shared" si="270"/>
        <v>N/A</v>
      </c>
      <c r="AD744" s="360" t="str">
        <f>IFERROR( VLOOKUP($D744, 'AM23.Param'!$C$61:$Q$114, COLUMNS('AM23.Param'!$C$60:$O$60), FALSE), "N/A")</f>
        <v>N/A</v>
      </c>
      <c r="AE744" s="344" t="str">
        <f t="shared" si="282"/>
        <v>N/A</v>
      </c>
      <c r="AF744" s="361" t="str">
        <f t="shared" si="271"/>
        <v>N/A</v>
      </c>
      <c r="AG744" s="356" t="str">
        <f>IFERROR( VLOOKUP($D744, 'AM23.Param'!$C$61:$Q$114, COLUMNS('AM23.Param'!$C$60:$P$60), FALSE), "N/A")</f>
        <v>N/A</v>
      </c>
      <c r="AH744" s="344" t="str">
        <f t="shared" si="283"/>
        <v>N/A</v>
      </c>
      <c r="AI744" s="361" t="str">
        <f t="shared" si="272"/>
        <v>N/A</v>
      </c>
    </row>
    <row r="745" spans="1:35" x14ac:dyDescent="0.2">
      <c r="A745" s="241">
        <f t="shared" si="273"/>
        <v>668</v>
      </c>
      <c r="B745" s="345">
        <f>'AM23.Entity Input'!D685</f>
        <v>0</v>
      </c>
      <c r="C745" s="343">
        <f>'AM23.Entity Input'!F685</f>
        <v>0</v>
      </c>
      <c r="D745" s="343">
        <f>'AM23.Entity Input'!G685</f>
        <v>0</v>
      </c>
      <c r="E745" s="343">
        <f>'AM23.Entity Input'!P685</f>
        <v>0</v>
      </c>
      <c r="F745" s="343">
        <f>'AM23.Entity Input'!AD685</f>
        <v>0</v>
      </c>
      <c r="G745" s="343">
        <f>'AM23.Entity Input'!AN685</f>
        <v>0</v>
      </c>
      <c r="H745" s="353" t="str">
        <f>IFERROR( VLOOKUP($D745, 'AM23.Param'!$C$61:$Q$114, COLUMNS('AM23.Param'!$C$60:$G$60), FALSE), "N/A")</f>
        <v>N/A</v>
      </c>
      <c r="I745" s="360" t="str">
        <f>IFERROR( VLOOKUP($D745, 'AM23.Param'!$C$61:$Q$114, COLUMNS('AM23.Param'!$C$60:$H$60), FALSE), "N/A")</f>
        <v>N/A</v>
      </c>
      <c r="J745" s="344" t="str">
        <f t="shared" si="274"/>
        <v>N/A</v>
      </c>
      <c r="K745" s="361" t="str">
        <f t="shared" si="275"/>
        <v>N/A</v>
      </c>
      <c r="L745" s="356" t="str">
        <f>IFERROR( VLOOKUP($D745, 'AM23.Param'!$C$61:$Q$114, COLUMNS('AM23.Param'!$C$60:$I$60), FALSE), "N/A")</f>
        <v>N/A</v>
      </c>
      <c r="M745" s="344" t="str">
        <f t="shared" si="276"/>
        <v>N/A</v>
      </c>
      <c r="N745" s="366" t="str">
        <f t="shared" si="265"/>
        <v>N/A</v>
      </c>
      <c r="O745" s="360" t="str">
        <f>IFERROR( VLOOKUP($D745, 'AM23.Param'!$C$61:$Q$114, COLUMNS('AM23.Param'!$C$60:$J$60), FALSE), "N/A")</f>
        <v>N/A</v>
      </c>
      <c r="P745" s="344" t="str">
        <f t="shared" si="277"/>
        <v>N/A</v>
      </c>
      <c r="Q745" s="361" t="str">
        <f t="shared" si="266"/>
        <v>N/A</v>
      </c>
      <c r="R745" s="356" t="str">
        <f>IFERROR( VLOOKUP($D745, 'AM23.Param'!$C$61:$Q$114, COLUMNS('AM23.Param'!$C$60:$K$60), FALSE), "N/A")</f>
        <v>N/A</v>
      </c>
      <c r="S745" s="344" t="str">
        <f t="shared" si="278"/>
        <v>N/A</v>
      </c>
      <c r="T745" s="366">
        <f t="shared" si="267"/>
        <v>0</v>
      </c>
      <c r="U745" s="360" t="str">
        <f>IFERROR( VLOOKUP($D745, 'AM23.Param'!$C$61:$Q$114, COLUMNS('AM23.Param'!$C$60:$L$60), FALSE), "N/A")</f>
        <v>N/A</v>
      </c>
      <c r="V745" s="344" t="str">
        <f t="shared" si="279"/>
        <v>N/A</v>
      </c>
      <c r="W745" s="361" t="str">
        <f t="shared" si="268"/>
        <v>N/A</v>
      </c>
      <c r="X745" s="356" t="str">
        <f>IFERROR( VLOOKUP($D745, 'AM23.Param'!$C$61:$Q$114, COLUMNS('AM23.Param'!$C$60:$M$60), FALSE), "N/A")</f>
        <v>N/A</v>
      </c>
      <c r="Y745" s="344" t="str">
        <f t="shared" si="280"/>
        <v>N/A</v>
      </c>
      <c r="Z745" s="366">
        <f t="shared" si="269"/>
        <v>0</v>
      </c>
      <c r="AA745" s="360" t="str">
        <f>IFERROR( VLOOKUP($D745, 'AM23.Param'!$C$61:$Q$114, COLUMNS('AM23.Param'!$C$60:$N$60), FALSE), "N/A")</f>
        <v>N/A</v>
      </c>
      <c r="AB745" s="344" t="str">
        <f t="shared" si="281"/>
        <v>N/A</v>
      </c>
      <c r="AC745" s="366" t="str">
        <f t="shared" si="270"/>
        <v>N/A</v>
      </c>
      <c r="AD745" s="360" t="str">
        <f>IFERROR( VLOOKUP($D745, 'AM23.Param'!$C$61:$Q$114, COLUMNS('AM23.Param'!$C$60:$O$60), FALSE), "N/A")</f>
        <v>N/A</v>
      </c>
      <c r="AE745" s="344" t="str">
        <f t="shared" si="282"/>
        <v>N/A</v>
      </c>
      <c r="AF745" s="361" t="str">
        <f t="shared" si="271"/>
        <v>N/A</v>
      </c>
      <c r="AG745" s="356" t="str">
        <f>IFERROR( VLOOKUP($D745, 'AM23.Param'!$C$61:$Q$114, COLUMNS('AM23.Param'!$C$60:$P$60), FALSE), "N/A")</f>
        <v>N/A</v>
      </c>
      <c r="AH745" s="344" t="str">
        <f t="shared" si="283"/>
        <v>N/A</v>
      </c>
      <c r="AI745" s="361" t="str">
        <f t="shared" si="272"/>
        <v>N/A</v>
      </c>
    </row>
    <row r="746" spans="1:35" x14ac:dyDescent="0.2">
      <c r="A746" s="241">
        <f t="shared" si="273"/>
        <v>669</v>
      </c>
      <c r="B746" s="345">
        <f>'AM23.Entity Input'!D686</f>
        <v>0</v>
      </c>
      <c r="C746" s="343">
        <f>'AM23.Entity Input'!F686</f>
        <v>0</v>
      </c>
      <c r="D746" s="343">
        <f>'AM23.Entity Input'!G686</f>
        <v>0</v>
      </c>
      <c r="E746" s="343">
        <f>'AM23.Entity Input'!P686</f>
        <v>0</v>
      </c>
      <c r="F746" s="343">
        <f>'AM23.Entity Input'!AD686</f>
        <v>0</v>
      </c>
      <c r="G746" s="343">
        <f>'AM23.Entity Input'!AN686</f>
        <v>0</v>
      </c>
      <c r="H746" s="353" t="str">
        <f>IFERROR( VLOOKUP($D746, 'AM23.Param'!$C$61:$Q$114, COLUMNS('AM23.Param'!$C$60:$G$60), FALSE), "N/A")</f>
        <v>N/A</v>
      </c>
      <c r="I746" s="360" t="str">
        <f>IFERROR( VLOOKUP($D746, 'AM23.Param'!$C$61:$Q$114, COLUMNS('AM23.Param'!$C$60:$H$60), FALSE), "N/A")</f>
        <v>N/A</v>
      </c>
      <c r="J746" s="344" t="str">
        <f t="shared" si="274"/>
        <v>N/A</v>
      </c>
      <c r="K746" s="361" t="str">
        <f t="shared" si="275"/>
        <v>N/A</v>
      </c>
      <c r="L746" s="356" t="str">
        <f>IFERROR( VLOOKUP($D746, 'AM23.Param'!$C$61:$Q$114, COLUMNS('AM23.Param'!$C$60:$I$60), FALSE), "N/A")</f>
        <v>N/A</v>
      </c>
      <c r="M746" s="344" t="str">
        <f t="shared" si="276"/>
        <v>N/A</v>
      </c>
      <c r="N746" s="366" t="str">
        <f t="shared" si="265"/>
        <v>N/A</v>
      </c>
      <c r="O746" s="360" t="str">
        <f>IFERROR( VLOOKUP($D746, 'AM23.Param'!$C$61:$Q$114, COLUMNS('AM23.Param'!$C$60:$J$60), FALSE), "N/A")</f>
        <v>N/A</v>
      </c>
      <c r="P746" s="344" t="str">
        <f t="shared" si="277"/>
        <v>N/A</v>
      </c>
      <c r="Q746" s="361" t="str">
        <f t="shared" si="266"/>
        <v>N/A</v>
      </c>
      <c r="R746" s="356" t="str">
        <f>IFERROR( VLOOKUP($D746, 'AM23.Param'!$C$61:$Q$114, COLUMNS('AM23.Param'!$C$60:$K$60), FALSE), "N/A")</f>
        <v>N/A</v>
      </c>
      <c r="S746" s="344" t="str">
        <f t="shared" si="278"/>
        <v>N/A</v>
      </c>
      <c r="T746" s="366">
        <f t="shared" si="267"/>
        <v>0</v>
      </c>
      <c r="U746" s="360" t="str">
        <f>IFERROR( VLOOKUP($D746, 'AM23.Param'!$C$61:$Q$114, COLUMNS('AM23.Param'!$C$60:$L$60), FALSE), "N/A")</f>
        <v>N/A</v>
      </c>
      <c r="V746" s="344" t="str">
        <f t="shared" si="279"/>
        <v>N/A</v>
      </c>
      <c r="W746" s="361" t="str">
        <f t="shared" si="268"/>
        <v>N/A</v>
      </c>
      <c r="X746" s="356" t="str">
        <f>IFERROR( VLOOKUP($D746, 'AM23.Param'!$C$61:$Q$114, COLUMNS('AM23.Param'!$C$60:$M$60), FALSE), "N/A")</f>
        <v>N/A</v>
      </c>
      <c r="Y746" s="344" t="str">
        <f t="shared" si="280"/>
        <v>N/A</v>
      </c>
      <c r="Z746" s="366">
        <f t="shared" si="269"/>
        <v>0</v>
      </c>
      <c r="AA746" s="360" t="str">
        <f>IFERROR( VLOOKUP($D746, 'AM23.Param'!$C$61:$Q$114, COLUMNS('AM23.Param'!$C$60:$N$60), FALSE), "N/A")</f>
        <v>N/A</v>
      </c>
      <c r="AB746" s="344" t="str">
        <f t="shared" si="281"/>
        <v>N/A</v>
      </c>
      <c r="AC746" s="366" t="str">
        <f t="shared" si="270"/>
        <v>N/A</v>
      </c>
      <c r="AD746" s="360" t="str">
        <f>IFERROR( VLOOKUP($D746, 'AM23.Param'!$C$61:$Q$114, COLUMNS('AM23.Param'!$C$60:$O$60), FALSE), "N/A")</f>
        <v>N/A</v>
      </c>
      <c r="AE746" s="344" t="str">
        <f t="shared" si="282"/>
        <v>N/A</v>
      </c>
      <c r="AF746" s="361" t="str">
        <f t="shared" si="271"/>
        <v>N/A</v>
      </c>
      <c r="AG746" s="356" t="str">
        <f>IFERROR( VLOOKUP($D746, 'AM23.Param'!$C$61:$Q$114, COLUMNS('AM23.Param'!$C$60:$P$60), FALSE), "N/A")</f>
        <v>N/A</v>
      </c>
      <c r="AH746" s="344" t="str">
        <f t="shared" si="283"/>
        <v>N/A</v>
      </c>
      <c r="AI746" s="361" t="str">
        <f t="shared" si="272"/>
        <v>N/A</v>
      </c>
    </row>
    <row r="747" spans="1:35" x14ac:dyDescent="0.2">
      <c r="A747" s="241">
        <f t="shared" si="273"/>
        <v>670</v>
      </c>
      <c r="B747" s="345">
        <f>'AM23.Entity Input'!D687</f>
        <v>0</v>
      </c>
      <c r="C747" s="343">
        <f>'AM23.Entity Input'!F687</f>
        <v>0</v>
      </c>
      <c r="D747" s="343">
        <f>'AM23.Entity Input'!G687</f>
        <v>0</v>
      </c>
      <c r="E747" s="343">
        <f>'AM23.Entity Input'!P687</f>
        <v>0</v>
      </c>
      <c r="F747" s="343">
        <f>'AM23.Entity Input'!AD687</f>
        <v>0</v>
      </c>
      <c r="G747" s="343">
        <f>'AM23.Entity Input'!AN687</f>
        <v>0</v>
      </c>
      <c r="H747" s="353" t="str">
        <f>IFERROR( VLOOKUP($D747, 'AM23.Param'!$C$61:$Q$114, COLUMNS('AM23.Param'!$C$60:$G$60), FALSE), "N/A")</f>
        <v>N/A</v>
      </c>
      <c r="I747" s="360" t="str">
        <f>IFERROR( VLOOKUP($D747, 'AM23.Param'!$C$61:$Q$114, COLUMNS('AM23.Param'!$C$60:$H$60), FALSE), "N/A")</f>
        <v>N/A</v>
      </c>
      <c r="J747" s="344" t="str">
        <f t="shared" si="274"/>
        <v>N/A</v>
      </c>
      <c r="K747" s="361" t="str">
        <f t="shared" si="275"/>
        <v>N/A</v>
      </c>
      <c r="L747" s="356" t="str">
        <f>IFERROR( VLOOKUP($D747, 'AM23.Param'!$C$61:$Q$114, COLUMNS('AM23.Param'!$C$60:$I$60), FALSE), "N/A")</f>
        <v>N/A</v>
      </c>
      <c r="M747" s="344" t="str">
        <f t="shared" si="276"/>
        <v>N/A</v>
      </c>
      <c r="N747" s="366" t="str">
        <f t="shared" si="265"/>
        <v>N/A</v>
      </c>
      <c r="O747" s="360" t="str">
        <f>IFERROR( VLOOKUP($D747, 'AM23.Param'!$C$61:$Q$114, COLUMNS('AM23.Param'!$C$60:$J$60), FALSE), "N/A")</f>
        <v>N/A</v>
      </c>
      <c r="P747" s="344" t="str">
        <f t="shared" si="277"/>
        <v>N/A</v>
      </c>
      <c r="Q747" s="361" t="str">
        <f t="shared" si="266"/>
        <v>N/A</v>
      </c>
      <c r="R747" s="356" t="str">
        <f>IFERROR( VLOOKUP($D747, 'AM23.Param'!$C$61:$Q$114, COLUMNS('AM23.Param'!$C$60:$K$60), FALSE), "N/A")</f>
        <v>N/A</v>
      </c>
      <c r="S747" s="344" t="str">
        <f t="shared" si="278"/>
        <v>N/A</v>
      </c>
      <c r="T747" s="366">
        <f t="shared" si="267"/>
        <v>0</v>
      </c>
      <c r="U747" s="360" t="str">
        <f>IFERROR( VLOOKUP($D747, 'AM23.Param'!$C$61:$Q$114, COLUMNS('AM23.Param'!$C$60:$L$60), FALSE), "N/A")</f>
        <v>N/A</v>
      </c>
      <c r="V747" s="344" t="str">
        <f t="shared" si="279"/>
        <v>N/A</v>
      </c>
      <c r="W747" s="361" t="str">
        <f t="shared" si="268"/>
        <v>N/A</v>
      </c>
      <c r="X747" s="356" t="str">
        <f>IFERROR( VLOOKUP($D747, 'AM23.Param'!$C$61:$Q$114, COLUMNS('AM23.Param'!$C$60:$M$60), FALSE), "N/A")</f>
        <v>N/A</v>
      </c>
      <c r="Y747" s="344" t="str">
        <f t="shared" si="280"/>
        <v>N/A</v>
      </c>
      <c r="Z747" s="366">
        <f t="shared" si="269"/>
        <v>0</v>
      </c>
      <c r="AA747" s="360" t="str">
        <f>IFERROR( VLOOKUP($D747, 'AM23.Param'!$C$61:$Q$114, COLUMNS('AM23.Param'!$C$60:$N$60), FALSE), "N/A")</f>
        <v>N/A</v>
      </c>
      <c r="AB747" s="344" t="str">
        <f t="shared" si="281"/>
        <v>N/A</v>
      </c>
      <c r="AC747" s="366" t="str">
        <f t="shared" si="270"/>
        <v>N/A</v>
      </c>
      <c r="AD747" s="360" t="str">
        <f>IFERROR( VLOOKUP($D747, 'AM23.Param'!$C$61:$Q$114, COLUMNS('AM23.Param'!$C$60:$O$60), FALSE), "N/A")</f>
        <v>N/A</v>
      </c>
      <c r="AE747" s="344" t="str">
        <f t="shared" si="282"/>
        <v>N/A</v>
      </c>
      <c r="AF747" s="361" t="str">
        <f t="shared" si="271"/>
        <v>N/A</v>
      </c>
      <c r="AG747" s="356" t="str">
        <f>IFERROR( VLOOKUP($D747, 'AM23.Param'!$C$61:$Q$114, COLUMNS('AM23.Param'!$C$60:$P$60), FALSE), "N/A")</f>
        <v>N/A</v>
      </c>
      <c r="AH747" s="344" t="str">
        <f t="shared" si="283"/>
        <v>N/A</v>
      </c>
      <c r="AI747" s="361" t="str">
        <f t="shared" si="272"/>
        <v>N/A</v>
      </c>
    </row>
    <row r="748" spans="1:35" x14ac:dyDescent="0.2">
      <c r="A748" s="241">
        <f t="shared" si="273"/>
        <v>671</v>
      </c>
      <c r="B748" s="345">
        <f>'AM23.Entity Input'!D688</f>
        <v>0</v>
      </c>
      <c r="C748" s="343">
        <f>'AM23.Entity Input'!F688</f>
        <v>0</v>
      </c>
      <c r="D748" s="343">
        <f>'AM23.Entity Input'!G688</f>
        <v>0</v>
      </c>
      <c r="E748" s="343">
        <f>'AM23.Entity Input'!P688</f>
        <v>0</v>
      </c>
      <c r="F748" s="343">
        <f>'AM23.Entity Input'!AD688</f>
        <v>0</v>
      </c>
      <c r="G748" s="343">
        <f>'AM23.Entity Input'!AN688</f>
        <v>0</v>
      </c>
      <c r="H748" s="353" t="str">
        <f>IFERROR( VLOOKUP($D748, 'AM23.Param'!$C$61:$Q$114, COLUMNS('AM23.Param'!$C$60:$G$60), FALSE), "N/A")</f>
        <v>N/A</v>
      </c>
      <c r="I748" s="360" t="str">
        <f>IFERROR( VLOOKUP($D748, 'AM23.Param'!$C$61:$Q$114, COLUMNS('AM23.Param'!$C$60:$H$60), FALSE), "N/A")</f>
        <v>N/A</v>
      </c>
      <c r="J748" s="344" t="str">
        <f t="shared" si="274"/>
        <v>N/A</v>
      </c>
      <c r="K748" s="361" t="str">
        <f t="shared" si="275"/>
        <v>N/A</v>
      </c>
      <c r="L748" s="356" t="str">
        <f>IFERROR( VLOOKUP($D748, 'AM23.Param'!$C$61:$Q$114, COLUMNS('AM23.Param'!$C$60:$I$60), FALSE), "N/A")</f>
        <v>N/A</v>
      </c>
      <c r="M748" s="344" t="str">
        <f t="shared" si="276"/>
        <v>N/A</v>
      </c>
      <c r="N748" s="366" t="str">
        <f t="shared" si="265"/>
        <v>N/A</v>
      </c>
      <c r="O748" s="360" t="str">
        <f>IFERROR( VLOOKUP($D748, 'AM23.Param'!$C$61:$Q$114, COLUMNS('AM23.Param'!$C$60:$J$60), FALSE), "N/A")</f>
        <v>N/A</v>
      </c>
      <c r="P748" s="344" t="str">
        <f t="shared" si="277"/>
        <v>N/A</v>
      </c>
      <c r="Q748" s="361" t="str">
        <f t="shared" si="266"/>
        <v>N/A</v>
      </c>
      <c r="R748" s="356" t="str">
        <f>IFERROR( VLOOKUP($D748, 'AM23.Param'!$C$61:$Q$114, COLUMNS('AM23.Param'!$C$60:$K$60), FALSE), "N/A")</f>
        <v>N/A</v>
      </c>
      <c r="S748" s="344" t="str">
        <f t="shared" si="278"/>
        <v>N/A</v>
      </c>
      <c r="T748" s="366">
        <f t="shared" si="267"/>
        <v>0</v>
      </c>
      <c r="U748" s="360" t="str">
        <f>IFERROR( VLOOKUP($D748, 'AM23.Param'!$C$61:$Q$114, COLUMNS('AM23.Param'!$C$60:$L$60), FALSE), "N/A")</f>
        <v>N/A</v>
      </c>
      <c r="V748" s="344" t="str">
        <f t="shared" si="279"/>
        <v>N/A</v>
      </c>
      <c r="W748" s="361" t="str">
        <f t="shared" si="268"/>
        <v>N/A</v>
      </c>
      <c r="X748" s="356" t="str">
        <f>IFERROR( VLOOKUP($D748, 'AM23.Param'!$C$61:$Q$114, COLUMNS('AM23.Param'!$C$60:$M$60), FALSE), "N/A")</f>
        <v>N/A</v>
      </c>
      <c r="Y748" s="344" t="str">
        <f t="shared" si="280"/>
        <v>N/A</v>
      </c>
      <c r="Z748" s="366">
        <f t="shared" si="269"/>
        <v>0</v>
      </c>
      <c r="AA748" s="360" t="str">
        <f>IFERROR( VLOOKUP($D748, 'AM23.Param'!$C$61:$Q$114, COLUMNS('AM23.Param'!$C$60:$N$60), FALSE), "N/A")</f>
        <v>N/A</v>
      </c>
      <c r="AB748" s="344" t="str">
        <f t="shared" si="281"/>
        <v>N/A</v>
      </c>
      <c r="AC748" s="366" t="str">
        <f t="shared" si="270"/>
        <v>N/A</v>
      </c>
      <c r="AD748" s="360" t="str">
        <f>IFERROR( VLOOKUP($D748, 'AM23.Param'!$C$61:$Q$114, COLUMNS('AM23.Param'!$C$60:$O$60), FALSE), "N/A")</f>
        <v>N/A</v>
      </c>
      <c r="AE748" s="344" t="str">
        <f t="shared" si="282"/>
        <v>N/A</v>
      </c>
      <c r="AF748" s="361" t="str">
        <f t="shared" si="271"/>
        <v>N/A</v>
      </c>
      <c r="AG748" s="356" t="str">
        <f>IFERROR( VLOOKUP($D748, 'AM23.Param'!$C$61:$Q$114, COLUMNS('AM23.Param'!$C$60:$P$60), FALSE), "N/A")</f>
        <v>N/A</v>
      </c>
      <c r="AH748" s="344" t="str">
        <f t="shared" si="283"/>
        <v>N/A</v>
      </c>
      <c r="AI748" s="361" t="str">
        <f t="shared" si="272"/>
        <v>N/A</v>
      </c>
    </row>
    <row r="749" spans="1:35" x14ac:dyDescent="0.2">
      <c r="A749" s="241">
        <f t="shared" si="273"/>
        <v>672</v>
      </c>
      <c r="B749" s="345">
        <f>'AM23.Entity Input'!D689</f>
        <v>0</v>
      </c>
      <c r="C749" s="343">
        <f>'AM23.Entity Input'!F689</f>
        <v>0</v>
      </c>
      <c r="D749" s="343">
        <f>'AM23.Entity Input'!G689</f>
        <v>0</v>
      </c>
      <c r="E749" s="343">
        <f>'AM23.Entity Input'!P689</f>
        <v>0</v>
      </c>
      <c r="F749" s="343">
        <f>'AM23.Entity Input'!AD689</f>
        <v>0</v>
      </c>
      <c r="G749" s="343">
        <f>'AM23.Entity Input'!AN689</f>
        <v>0</v>
      </c>
      <c r="H749" s="353" t="str">
        <f>IFERROR( VLOOKUP($D749, 'AM23.Param'!$C$61:$Q$114, COLUMNS('AM23.Param'!$C$60:$G$60), FALSE), "N/A")</f>
        <v>N/A</v>
      </c>
      <c r="I749" s="360" t="str">
        <f>IFERROR( VLOOKUP($D749, 'AM23.Param'!$C$61:$Q$114, COLUMNS('AM23.Param'!$C$60:$H$60), FALSE), "N/A")</f>
        <v>N/A</v>
      </c>
      <c r="J749" s="344" t="str">
        <f t="shared" si="274"/>
        <v>N/A</v>
      </c>
      <c r="K749" s="361" t="str">
        <f t="shared" si="275"/>
        <v>N/A</v>
      </c>
      <c r="L749" s="356" t="str">
        <f>IFERROR( VLOOKUP($D749, 'AM23.Param'!$C$61:$Q$114, COLUMNS('AM23.Param'!$C$60:$I$60), FALSE), "N/A")</f>
        <v>N/A</v>
      </c>
      <c r="M749" s="344" t="str">
        <f t="shared" si="276"/>
        <v>N/A</v>
      </c>
      <c r="N749" s="366" t="str">
        <f t="shared" si="265"/>
        <v>N/A</v>
      </c>
      <c r="O749" s="360" t="str">
        <f>IFERROR( VLOOKUP($D749, 'AM23.Param'!$C$61:$Q$114, COLUMNS('AM23.Param'!$C$60:$J$60), FALSE), "N/A")</f>
        <v>N/A</v>
      </c>
      <c r="P749" s="344" t="str">
        <f t="shared" si="277"/>
        <v>N/A</v>
      </c>
      <c r="Q749" s="361" t="str">
        <f t="shared" si="266"/>
        <v>N/A</v>
      </c>
      <c r="R749" s="356" t="str">
        <f>IFERROR( VLOOKUP($D749, 'AM23.Param'!$C$61:$Q$114, COLUMNS('AM23.Param'!$C$60:$K$60), FALSE), "N/A")</f>
        <v>N/A</v>
      </c>
      <c r="S749" s="344" t="str">
        <f t="shared" si="278"/>
        <v>N/A</v>
      </c>
      <c r="T749" s="366">
        <f t="shared" si="267"/>
        <v>0</v>
      </c>
      <c r="U749" s="360" t="str">
        <f>IFERROR( VLOOKUP($D749, 'AM23.Param'!$C$61:$Q$114, COLUMNS('AM23.Param'!$C$60:$L$60), FALSE), "N/A")</f>
        <v>N/A</v>
      </c>
      <c r="V749" s="344" t="str">
        <f t="shared" si="279"/>
        <v>N/A</v>
      </c>
      <c r="W749" s="361" t="str">
        <f t="shared" si="268"/>
        <v>N/A</v>
      </c>
      <c r="X749" s="356" t="str">
        <f>IFERROR( VLOOKUP($D749, 'AM23.Param'!$C$61:$Q$114, COLUMNS('AM23.Param'!$C$60:$M$60), FALSE), "N/A")</f>
        <v>N/A</v>
      </c>
      <c r="Y749" s="344" t="str">
        <f t="shared" si="280"/>
        <v>N/A</v>
      </c>
      <c r="Z749" s="366">
        <f t="shared" si="269"/>
        <v>0</v>
      </c>
      <c r="AA749" s="360" t="str">
        <f>IFERROR( VLOOKUP($D749, 'AM23.Param'!$C$61:$Q$114, COLUMNS('AM23.Param'!$C$60:$N$60), FALSE), "N/A")</f>
        <v>N/A</v>
      </c>
      <c r="AB749" s="344" t="str">
        <f t="shared" si="281"/>
        <v>N/A</v>
      </c>
      <c r="AC749" s="366" t="str">
        <f t="shared" si="270"/>
        <v>N/A</v>
      </c>
      <c r="AD749" s="360" t="str">
        <f>IFERROR( VLOOKUP($D749, 'AM23.Param'!$C$61:$Q$114, COLUMNS('AM23.Param'!$C$60:$O$60), FALSE), "N/A")</f>
        <v>N/A</v>
      </c>
      <c r="AE749" s="344" t="str">
        <f t="shared" si="282"/>
        <v>N/A</v>
      </c>
      <c r="AF749" s="361" t="str">
        <f t="shared" si="271"/>
        <v>N/A</v>
      </c>
      <c r="AG749" s="356" t="str">
        <f>IFERROR( VLOOKUP($D749, 'AM23.Param'!$C$61:$Q$114, COLUMNS('AM23.Param'!$C$60:$P$60), FALSE), "N/A")</f>
        <v>N/A</v>
      </c>
      <c r="AH749" s="344" t="str">
        <f t="shared" si="283"/>
        <v>N/A</v>
      </c>
      <c r="AI749" s="361" t="str">
        <f t="shared" si="272"/>
        <v>N/A</v>
      </c>
    </row>
    <row r="750" spans="1:35" x14ac:dyDescent="0.2">
      <c r="A750" s="241">
        <f t="shared" si="273"/>
        <v>673</v>
      </c>
      <c r="B750" s="345">
        <f>'AM23.Entity Input'!D690</f>
        <v>0</v>
      </c>
      <c r="C750" s="343">
        <f>'AM23.Entity Input'!F690</f>
        <v>0</v>
      </c>
      <c r="D750" s="343">
        <f>'AM23.Entity Input'!G690</f>
        <v>0</v>
      </c>
      <c r="E750" s="343">
        <f>'AM23.Entity Input'!P690</f>
        <v>0</v>
      </c>
      <c r="F750" s="343">
        <f>'AM23.Entity Input'!AD690</f>
        <v>0</v>
      </c>
      <c r="G750" s="343">
        <f>'AM23.Entity Input'!AN690</f>
        <v>0</v>
      </c>
      <c r="H750" s="353" t="str">
        <f>IFERROR( VLOOKUP($D750, 'AM23.Param'!$C$61:$Q$114, COLUMNS('AM23.Param'!$C$60:$G$60), FALSE), "N/A")</f>
        <v>N/A</v>
      </c>
      <c r="I750" s="360" t="str">
        <f>IFERROR( VLOOKUP($D750, 'AM23.Param'!$C$61:$Q$114, COLUMNS('AM23.Param'!$C$60:$H$60), FALSE), "N/A")</f>
        <v>N/A</v>
      </c>
      <c r="J750" s="344" t="str">
        <f t="shared" si="274"/>
        <v>N/A</v>
      </c>
      <c r="K750" s="361" t="str">
        <f t="shared" si="275"/>
        <v>N/A</v>
      </c>
      <c r="L750" s="356" t="str">
        <f>IFERROR( VLOOKUP($D750, 'AM23.Param'!$C$61:$Q$114, COLUMNS('AM23.Param'!$C$60:$I$60), FALSE), "N/A")</f>
        <v>N/A</v>
      </c>
      <c r="M750" s="344" t="str">
        <f t="shared" si="276"/>
        <v>N/A</v>
      </c>
      <c r="N750" s="366" t="str">
        <f t="shared" si="265"/>
        <v>N/A</v>
      </c>
      <c r="O750" s="360" t="str">
        <f>IFERROR( VLOOKUP($D750, 'AM23.Param'!$C$61:$Q$114, COLUMNS('AM23.Param'!$C$60:$J$60), FALSE), "N/A")</f>
        <v>N/A</v>
      </c>
      <c r="P750" s="344" t="str">
        <f t="shared" si="277"/>
        <v>N/A</v>
      </c>
      <c r="Q750" s="361" t="str">
        <f t="shared" si="266"/>
        <v>N/A</v>
      </c>
      <c r="R750" s="356" t="str">
        <f>IFERROR( VLOOKUP($D750, 'AM23.Param'!$C$61:$Q$114, COLUMNS('AM23.Param'!$C$60:$K$60), FALSE), "N/A")</f>
        <v>N/A</v>
      </c>
      <c r="S750" s="344" t="str">
        <f t="shared" si="278"/>
        <v>N/A</v>
      </c>
      <c r="T750" s="366">
        <f t="shared" si="267"/>
        <v>0</v>
      </c>
      <c r="U750" s="360" t="str">
        <f>IFERROR( VLOOKUP($D750, 'AM23.Param'!$C$61:$Q$114, COLUMNS('AM23.Param'!$C$60:$L$60), FALSE), "N/A")</f>
        <v>N/A</v>
      </c>
      <c r="V750" s="344" t="str">
        <f t="shared" si="279"/>
        <v>N/A</v>
      </c>
      <c r="W750" s="361" t="str">
        <f t="shared" si="268"/>
        <v>N/A</v>
      </c>
      <c r="X750" s="356" t="str">
        <f>IFERROR( VLOOKUP($D750, 'AM23.Param'!$C$61:$Q$114, COLUMNS('AM23.Param'!$C$60:$M$60), FALSE), "N/A")</f>
        <v>N/A</v>
      </c>
      <c r="Y750" s="344" t="str">
        <f t="shared" si="280"/>
        <v>N/A</v>
      </c>
      <c r="Z750" s="366">
        <f t="shared" si="269"/>
        <v>0</v>
      </c>
      <c r="AA750" s="360" t="str">
        <f>IFERROR( VLOOKUP($D750, 'AM23.Param'!$C$61:$Q$114, COLUMNS('AM23.Param'!$C$60:$N$60), FALSE), "N/A")</f>
        <v>N/A</v>
      </c>
      <c r="AB750" s="344" t="str">
        <f t="shared" si="281"/>
        <v>N/A</v>
      </c>
      <c r="AC750" s="366" t="str">
        <f t="shared" si="270"/>
        <v>N/A</v>
      </c>
      <c r="AD750" s="360" t="str">
        <f>IFERROR( VLOOKUP($D750, 'AM23.Param'!$C$61:$Q$114, COLUMNS('AM23.Param'!$C$60:$O$60), FALSE), "N/A")</f>
        <v>N/A</v>
      </c>
      <c r="AE750" s="344" t="str">
        <f t="shared" si="282"/>
        <v>N/A</v>
      </c>
      <c r="AF750" s="361" t="str">
        <f t="shared" si="271"/>
        <v>N/A</v>
      </c>
      <c r="AG750" s="356" t="str">
        <f>IFERROR( VLOOKUP($D750, 'AM23.Param'!$C$61:$Q$114, COLUMNS('AM23.Param'!$C$60:$P$60), FALSE), "N/A")</f>
        <v>N/A</v>
      </c>
      <c r="AH750" s="344" t="str">
        <f t="shared" si="283"/>
        <v>N/A</v>
      </c>
      <c r="AI750" s="361" t="str">
        <f t="shared" si="272"/>
        <v>N/A</v>
      </c>
    </row>
    <row r="751" spans="1:35" x14ac:dyDescent="0.2">
      <c r="A751" s="241">
        <f t="shared" si="273"/>
        <v>674</v>
      </c>
      <c r="B751" s="345">
        <f>'AM23.Entity Input'!D691</f>
        <v>0</v>
      </c>
      <c r="C751" s="343">
        <f>'AM23.Entity Input'!F691</f>
        <v>0</v>
      </c>
      <c r="D751" s="343">
        <f>'AM23.Entity Input'!G691</f>
        <v>0</v>
      </c>
      <c r="E751" s="343">
        <f>'AM23.Entity Input'!P691</f>
        <v>0</v>
      </c>
      <c r="F751" s="343">
        <f>'AM23.Entity Input'!AD691</f>
        <v>0</v>
      </c>
      <c r="G751" s="343">
        <f>'AM23.Entity Input'!AN691</f>
        <v>0</v>
      </c>
      <c r="H751" s="353" t="str">
        <f>IFERROR( VLOOKUP($D751, 'AM23.Param'!$C$61:$Q$114, COLUMNS('AM23.Param'!$C$60:$G$60), FALSE), "N/A")</f>
        <v>N/A</v>
      </c>
      <c r="I751" s="360" t="str">
        <f>IFERROR( VLOOKUP($D751, 'AM23.Param'!$C$61:$Q$114, COLUMNS('AM23.Param'!$C$60:$H$60), FALSE), "N/A")</f>
        <v>N/A</v>
      </c>
      <c r="J751" s="344" t="str">
        <f t="shared" si="274"/>
        <v>N/A</v>
      </c>
      <c r="K751" s="361" t="str">
        <f t="shared" si="275"/>
        <v>N/A</v>
      </c>
      <c r="L751" s="356" t="str">
        <f>IFERROR( VLOOKUP($D751, 'AM23.Param'!$C$61:$Q$114, COLUMNS('AM23.Param'!$C$60:$I$60), FALSE), "N/A")</f>
        <v>N/A</v>
      </c>
      <c r="M751" s="344" t="str">
        <f t="shared" si="276"/>
        <v>N/A</v>
      </c>
      <c r="N751" s="366" t="str">
        <f t="shared" si="265"/>
        <v>N/A</v>
      </c>
      <c r="O751" s="360" t="str">
        <f>IFERROR( VLOOKUP($D751, 'AM23.Param'!$C$61:$Q$114, COLUMNS('AM23.Param'!$C$60:$J$60), FALSE), "N/A")</f>
        <v>N/A</v>
      </c>
      <c r="P751" s="344" t="str">
        <f t="shared" si="277"/>
        <v>N/A</v>
      </c>
      <c r="Q751" s="361" t="str">
        <f t="shared" si="266"/>
        <v>N/A</v>
      </c>
      <c r="R751" s="356" t="str">
        <f>IFERROR( VLOOKUP($D751, 'AM23.Param'!$C$61:$Q$114, COLUMNS('AM23.Param'!$C$60:$K$60), FALSE), "N/A")</f>
        <v>N/A</v>
      </c>
      <c r="S751" s="344" t="str">
        <f t="shared" si="278"/>
        <v>N/A</v>
      </c>
      <c r="T751" s="366">
        <f t="shared" si="267"/>
        <v>0</v>
      </c>
      <c r="U751" s="360" t="str">
        <f>IFERROR( VLOOKUP($D751, 'AM23.Param'!$C$61:$Q$114, COLUMNS('AM23.Param'!$C$60:$L$60), FALSE), "N/A")</f>
        <v>N/A</v>
      </c>
      <c r="V751" s="344" t="str">
        <f t="shared" si="279"/>
        <v>N/A</v>
      </c>
      <c r="W751" s="361" t="str">
        <f t="shared" si="268"/>
        <v>N/A</v>
      </c>
      <c r="X751" s="356" t="str">
        <f>IFERROR( VLOOKUP($D751, 'AM23.Param'!$C$61:$Q$114, COLUMNS('AM23.Param'!$C$60:$M$60), FALSE), "N/A")</f>
        <v>N/A</v>
      </c>
      <c r="Y751" s="344" t="str">
        <f t="shared" si="280"/>
        <v>N/A</v>
      </c>
      <c r="Z751" s="366">
        <f t="shared" si="269"/>
        <v>0</v>
      </c>
      <c r="AA751" s="360" t="str">
        <f>IFERROR( VLOOKUP($D751, 'AM23.Param'!$C$61:$Q$114, COLUMNS('AM23.Param'!$C$60:$N$60), FALSE), "N/A")</f>
        <v>N/A</v>
      </c>
      <c r="AB751" s="344" t="str">
        <f t="shared" si="281"/>
        <v>N/A</v>
      </c>
      <c r="AC751" s="366" t="str">
        <f t="shared" si="270"/>
        <v>N/A</v>
      </c>
      <c r="AD751" s="360" t="str">
        <f>IFERROR( VLOOKUP($D751, 'AM23.Param'!$C$61:$Q$114, COLUMNS('AM23.Param'!$C$60:$O$60), FALSE), "N/A")</f>
        <v>N/A</v>
      </c>
      <c r="AE751" s="344" t="str">
        <f t="shared" si="282"/>
        <v>N/A</v>
      </c>
      <c r="AF751" s="361" t="str">
        <f t="shared" si="271"/>
        <v>N/A</v>
      </c>
      <c r="AG751" s="356" t="str">
        <f>IFERROR( VLOOKUP($D751, 'AM23.Param'!$C$61:$Q$114, COLUMNS('AM23.Param'!$C$60:$P$60), FALSE), "N/A")</f>
        <v>N/A</v>
      </c>
      <c r="AH751" s="344" t="str">
        <f t="shared" si="283"/>
        <v>N/A</v>
      </c>
      <c r="AI751" s="361" t="str">
        <f t="shared" si="272"/>
        <v>N/A</v>
      </c>
    </row>
    <row r="752" spans="1:35" x14ac:dyDescent="0.2">
      <c r="A752" s="241">
        <f t="shared" si="273"/>
        <v>675</v>
      </c>
      <c r="B752" s="345">
        <f>'AM23.Entity Input'!D692</f>
        <v>0</v>
      </c>
      <c r="C752" s="343">
        <f>'AM23.Entity Input'!F692</f>
        <v>0</v>
      </c>
      <c r="D752" s="343">
        <f>'AM23.Entity Input'!G692</f>
        <v>0</v>
      </c>
      <c r="E752" s="343">
        <f>'AM23.Entity Input'!P692</f>
        <v>0</v>
      </c>
      <c r="F752" s="343">
        <f>'AM23.Entity Input'!AD692</f>
        <v>0</v>
      </c>
      <c r="G752" s="343">
        <f>'AM23.Entity Input'!AN692</f>
        <v>0</v>
      </c>
      <c r="H752" s="353" t="str">
        <f>IFERROR( VLOOKUP($D752, 'AM23.Param'!$C$61:$Q$114, COLUMNS('AM23.Param'!$C$60:$G$60), FALSE), "N/A")</f>
        <v>N/A</v>
      </c>
      <c r="I752" s="360" t="str">
        <f>IFERROR( VLOOKUP($D752, 'AM23.Param'!$C$61:$Q$114, COLUMNS('AM23.Param'!$C$60:$H$60), FALSE), "N/A")</f>
        <v>N/A</v>
      </c>
      <c r="J752" s="344" t="str">
        <f t="shared" si="274"/>
        <v>N/A</v>
      </c>
      <c r="K752" s="361" t="str">
        <f t="shared" si="275"/>
        <v>N/A</v>
      </c>
      <c r="L752" s="356" t="str">
        <f>IFERROR( VLOOKUP($D752, 'AM23.Param'!$C$61:$Q$114, COLUMNS('AM23.Param'!$C$60:$I$60), FALSE), "N/A")</f>
        <v>N/A</v>
      </c>
      <c r="M752" s="344" t="str">
        <f t="shared" si="276"/>
        <v>N/A</v>
      </c>
      <c r="N752" s="366" t="str">
        <f t="shared" si="265"/>
        <v>N/A</v>
      </c>
      <c r="O752" s="360" t="str">
        <f>IFERROR( VLOOKUP($D752, 'AM23.Param'!$C$61:$Q$114, COLUMNS('AM23.Param'!$C$60:$J$60), FALSE), "N/A")</f>
        <v>N/A</v>
      </c>
      <c r="P752" s="344" t="str">
        <f t="shared" si="277"/>
        <v>N/A</v>
      </c>
      <c r="Q752" s="361" t="str">
        <f t="shared" si="266"/>
        <v>N/A</v>
      </c>
      <c r="R752" s="356" t="str">
        <f>IFERROR( VLOOKUP($D752, 'AM23.Param'!$C$61:$Q$114, COLUMNS('AM23.Param'!$C$60:$K$60), FALSE), "N/A")</f>
        <v>N/A</v>
      </c>
      <c r="S752" s="344" t="str">
        <f t="shared" si="278"/>
        <v>N/A</v>
      </c>
      <c r="T752" s="366">
        <f t="shared" si="267"/>
        <v>0</v>
      </c>
      <c r="U752" s="360" t="str">
        <f>IFERROR( VLOOKUP($D752, 'AM23.Param'!$C$61:$Q$114, COLUMNS('AM23.Param'!$C$60:$L$60), FALSE), "N/A")</f>
        <v>N/A</v>
      </c>
      <c r="V752" s="344" t="str">
        <f t="shared" si="279"/>
        <v>N/A</v>
      </c>
      <c r="W752" s="361" t="str">
        <f t="shared" si="268"/>
        <v>N/A</v>
      </c>
      <c r="X752" s="356" t="str">
        <f>IFERROR( VLOOKUP($D752, 'AM23.Param'!$C$61:$Q$114, COLUMNS('AM23.Param'!$C$60:$M$60), FALSE), "N/A")</f>
        <v>N/A</v>
      </c>
      <c r="Y752" s="344" t="str">
        <f t="shared" si="280"/>
        <v>N/A</v>
      </c>
      <c r="Z752" s="366">
        <f t="shared" si="269"/>
        <v>0</v>
      </c>
      <c r="AA752" s="360" t="str">
        <f>IFERROR( VLOOKUP($D752, 'AM23.Param'!$C$61:$Q$114, COLUMNS('AM23.Param'!$C$60:$N$60), FALSE), "N/A")</f>
        <v>N/A</v>
      </c>
      <c r="AB752" s="344" t="str">
        <f t="shared" si="281"/>
        <v>N/A</v>
      </c>
      <c r="AC752" s="366" t="str">
        <f t="shared" si="270"/>
        <v>N/A</v>
      </c>
      <c r="AD752" s="360" t="str">
        <f>IFERROR( VLOOKUP($D752, 'AM23.Param'!$C$61:$Q$114, COLUMNS('AM23.Param'!$C$60:$O$60), FALSE), "N/A")</f>
        <v>N/A</v>
      </c>
      <c r="AE752" s="344" t="str">
        <f t="shared" si="282"/>
        <v>N/A</v>
      </c>
      <c r="AF752" s="361" t="str">
        <f t="shared" si="271"/>
        <v>N/A</v>
      </c>
      <c r="AG752" s="356" t="str">
        <f>IFERROR( VLOOKUP($D752, 'AM23.Param'!$C$61:$Q$114, COLUMNS('AM23.Param'!$C$60:$P$60), FALSE), "N/A")</f>
        <v>N/A</v>
      </c>
      <c r="AH752" s="344" t="str">
        <f t="shared" si="283"/>
        <v>N/A</v>
      </c>
      <c r="AI752" s="361" t="str">
        <f t="shared" si="272"/>
        <v>N/A</v>
      </c>
    </row>
    <row r="753" spans="1:35" x14ac:dyDescent="0.2">
      <c r="A753" s="241">
        <f t="shared" si="273"/>
        <v>676</v>
      </c>
      <c r="B753" s="345">
        <f>'AM23.Entity Input'!D693</f>
        <v>0</v>
      </c>
      <c r="C753" s="343">
        <f>'AM23.Entity Input'!F693</f>
        <v>0</v>
      </c>
      <c r="D753" s="343">
        <f>'AM23.Entity Input'!G693</f>
        <v>0</v>
      </c>
      <c r="E753" s="343">
        <f>'AM23.Entity Input'!P693</f>
        <v>0</v>
      </c>
      <c r="F753" s="343">
        <f>'AM23.Entity Input'!AD693</f>
        <v>0</v>
      </c>
      <c r="G753" s="343">
        <f>'AM23.Entity Input'!AN693</f>
        <v>0</v>
      </c>
      <c r="H753" s="353" t="str">
        <f>IFERROR( VLOOKUP($D753, 'AM23.Param'!$C$61:$Q$114, COLUMNS('AM23.Param'!$C$60:$G$60), FALSE), "N/A")</f>
        <v>N/A</v>
      </c>
      <c r="I753" s="360" t="str">
        <f>IFERROR( VLOOKUP($D753, 'AM23.Param'!$C$61:$Q$114, COLUMNS('AM23.Param'!$C$60:$H$60), FALSE), "N/A")</f>
        <v>N/A</v>
      </c>
      <c r="J753" s="344" t="str">
        <f t="shared" si="274"/>
        <v>N/A</v>
      </c>
      <c r="K753" s="361" t="str">
        <f t="shared" si="275"/>
        <v>N/A</v>
      </c>
      <c r="L753" s="356" t="str">
        <f>IFERROR( VLOOKUP($D753, 'AM23.Param'!$C$61:$Q$114, COLUMNS('AM23.Param'!$C$60:$I$60), FALSE), "N/A")</f>
        <v>N/A</v>
      </c>
      <c r="M753" s="344" t="str">
        <f t="shared" si="276"/>
        <v>N/A</v>
      </c>
      <c r="N753" s="366" t="str">
        <f t="shared" si="265"/>
        <v>N/A</v>
      </c>
      <c r="O753" s="360" t="str">
        <f>IFERROR( VLOOKUP($D753, 'AM23.Param'!$C$61:$Q$114, COLUMNS('AM23.Param'!$C$60:$J$60), FALSE), "N/A")</f>
        <v>N/A</v>
      </c>
      <c r="P753" s="344" t="str">
        <f t="shared" si="277"/>
        <v>N/A</v>
      </c>
      <c r="Q753" s="361" t="str">
        <f t="shared" si="266"/>
        <v>N/A</v>
      </c>
      <c r="R753" s="356" t="str">
        <f>IFERROR( VLOOKUP($D753, 'AM23.Param'!$C$61:$Q$114, COLUMNS('AM23.Param'!$C$60:$K$60), FALSE), "N/A")</f>
        <v>N/A</v>
      </c>
      <c r="S753" s="344" t="str">
        <f t="shared" si="278"/>
        <v>N/A</v>
      </c>
      <c r="T753" s="366">
        <f t="shared" si="267"/>
        <v>0</v>
      </c>
      <c r="U753" s="360" t="str">
        <f>IFERROR( VLOOKUP($D753, 'AM23.Param'!$C$61:$Q$114, COLUMNS('AM23.Param'!$C$60:$L$60), FALSE), "N/A")</f>
        <v>N/A</v>
      </c>
      <c r="V753" s="344" t="str">
        <f t="shared" si="279"/>
        <v>N/A</v>
      </c>
      <c r="W753" s="361" t="str">
        <f t="shared" si="268"/>
        <v>N/A</v>
      </c>
      <c r="X753" s="356" t="str">
        <f>IFERROR( VLOOKUP($D753, 'AM23.Param'!$C$61:$Q$114, COLUMNS('AM23.Param'!$C$60:$M$60), FALSE), "N/A")</f>
        <v>N/A</v>
      </c>
      <c r="Y753" s="344" t="str">
        <f t="shared" si="280"/>
        <v>N/A</v>
      </c>
      <c r="Z753" s="366">
        <f t="shared" si="269"/>
        <v>0</v>
      </c>
      <c r="AA753" s="360" t="str">
        <f>IFERROR( VLOOKUP($D753, 'AM23.Param'!$C$61:$Q$114, COLUMNS('AM23.Param'!$C$60:$N$60), FALSE), "N/A")</f>
        <v>N/A</v>
      </c>
      <c r="AB753" s="344" t="str">
        <f t="shared" si="281"/>
        <v>N/A</v>
      </c>
      <c r="AC753" s="366" t="str">
        <f t="shared" si="270"/>
        <v>N/A</v>
      </c>
      <c r="AD753" s="360" t="str">
        <f>IFERROR( VLOOKUP($D753, 'AM23.Param'!$C$61:$Q$114, COLUMNS('AM23.Param'!$C$60:$O$60), FALSE), "N/A")</f>
        <v>N/A</v>
      </c>
      <c r="AE753" s="344" t="str">
        <f t="shared" si="282"/>
        <v>N/A</v>
      </c>
      <c r="AF753" s="361" t="str">
        <f t="shared" si="271"/>
        <v>N/A</v>
      </c>
      <c r="AG753" s="356" t="str">
        <f>IFERROR( VLOOKUP($D753, 'AM23.Param'!$C$61:$Q$114, COLUMNS('AM23.Param'!$C$60:$P$60), FALSE), "N/A")</f>
        <v>N/A</v>
      </c>
      <c r="AH753" s="344" t="str">
        <f t="shared" si="283"/>
        <v>N/A</v>
      </c>
      <c r="AI753" s="361" t="str">
        <f t="shared" si="272"/>
        <v>N/A</v>
      </c>
    </row>
    <row r="754" spans="1:35" x14ac:dyDescent="0.2">
      <c r="A754" s="241">
        <f t="shared" si="273"/>
        <v>677</v>
      </c>
      <c r="B754" s="345">
        <f>'AM23.Entity Input'!D694</f>
        <v>0</v>
      </c>
      <c r="C754" s="343">
        <f>'AM23.Entity Input'!F694</f>
        <v>0</v>
      </c>
      <c r="D754" s="343">
        <f>'AM23.Entity Input'!G694</f>
        <v>0</v>
      </c>
      <c r="E754" s="343">
        <f>'AM23.Entity Input'!P694</f>
        <v>0</v>
      </c>
      <c r="F754" s="343">
        <f>'AM23.Entity Input'!AD694</f>
        <v>0</v>
      </c>
      <c r="G754" s="343">
        <f>'AM23.Entity Input'!AN694</f>
        <v>0</v>
      </c>
      <c r="H754" s="353" t="str">
        <f>IFERROR( VLOOKUP($D754, 'AM23.Param'!$C$61:$Q$114, COLUMNS('AM23.Param'!$C$60:$G$60), FALSE), "N/A")</f>
        <v>N/A</v>
      </c>
      <c r="I754" s="360" t="str">
        <f>IFERROR( VLOOKUP($D754, 'AM23.Param'!$C$61:$Q$114, COLUMNS('AM23.Param'!$C$60:$H$60), FALSE), "N/A")</f>
        <v>N/A</v>
      </c>
      <c r="J754" s="344" t="str">
        <f t="shared" si="274"/>
        <v>N/A</v>
      </c>
      <c r="K754" s="361" t="str">
        <f t="shared" si="275"/>
        <v>N/A</v>
      </c>
      <c r="L754" s="356" t="str">
        <f>IFERROR( VLOOKUP($D754, 'AM23.Param'!$C$61:$Q$114, COLUMNS('AM23.Param'!$C$60:$I$60), FALSE), "N/A")</f>
        <v>N/A</v>
      </c>
      <c r="M754" s="344" t="str">
        <f t="shared" si="276"/>
        <v>N/A</v>
      </c>
      <c r="N754" s="366" t="str">
        <f t="shared" si="265"/>
        <v>N/A</v>
      </c>
      <c r="O754" s="360" t="str">
        <f>IFERROR( VLOOKUP($D754, 'AM23.Param'!$C$61:$Q$114, COLUMNS('AM23.Param'!$C$60:$J$60), FALSE), "N/A")</f>
        <v>N/A</v>
      </c>
      <c r="P754" s="344" t="str">
        <f t="shared" si="277"/>
        <v>N/A</v>
      </c>
      <c r="Q754" s="361" t="str">
        <f t="shared" si="266"/>
        <v>N/A</v>
      </c>
      <c r="R754" s="356" t="str">
        <f>IFERROR( VLOOKUP($D754, 'AM23.Param'!$C$61:$Q$114, COLUMNS('AM23.Param'!$C$60:$K$60), FALSE), "N/A")</f>
        <v>N/A</v>
      </c>
      <c r="S754" s="344" t="str">
        <f t="shared" si="278"/>
        <v>N/A</v>
      </c>
      <c r="T754" s="366">
        <f t="shared" si="267"/>
        <v>0</v>
      </c>
      <c r="U754" s="360" t="str">
        <f>IFERROR( VLOOKUP($D754, 'AM23.Param'!$C$61:$Q$114, COLUMNS('AM23.Param'!$C$60:$L$60), FALSE), "N/A")</f>
        <v>N/A</v>
      </c>
      <c r="V754" s="344" t="str">
        <f t="shared" si="279"/>
        <v>N/A</v>
      </c>
      <c r="W754" s="361" t="str">
        <f t="shared" si="268"/>
        <v>N/A</v>
      </c>
      <c r="X754" s="356" t="str">
        <f>IFERROR( VLOOKUP($D754, 'AM23.Param'!$C$61:$Q$114, COLUMNS('AM23.Param'!$C$60:$M$60), FALSE), "N/A")</f>
        <v>N/A</v>
      </c>
      <c r="Y754" s="344" t="str">
        <f t="shared" si="280"/>
        <v>N/A</v>
      </c>
      <c r="Z754" s="366">
        <f t="shared" si="269"/>
        <v>0</v>
      </c>
      <c r="AA754" s="360" t="str">
        <f>IFERROR( VLOOKUP($D754, 'AM23.Param'!$C$61:$Q$114, COLUMNS('AM23.Param'!$C$60:$N$60), FALSE), "N/A")</f>
        <v>N/A</v>
      </c>
      <c r="AB754" s="344" t="str">
        <f t="shared" si="281"/>
        <v>N/A</v>
      </c>
      <c r="AC754" s="366" t="str">
        <f t="shared" si="270"/>
        <v>N/A</v>
      </c>
      <c r="AD754" s="360" t="str">
        <f>IFERROR( VLOOKUP($D754, 'AM23.Param'!$C$61:$Q$114, COLUMNS('AM23.Param'!$C$60:$O$60), FALSE), "N/A")</f>
        <v>N/A</v>
      </c>
      <c r="AE754" s="344" t="str">
        <f t="shared" si="282"/>
        <v>N/A</v>
      </c>
      <c r="AF754" s="361" t="str">
        <f t="shared" si="271"/>
        <v>N/A</v>
      </c>
      <c r="AG754" s="356" t="str">
        <f>IFERROR( VLOOKUP($D754, 'AM23.Param'!$C$61:$Q$114, COLUMNS('AM23.Param'!$C$60:$P$60), FALSE), "N/A")</f>
        <v>N/A</v>
      </c>
      <c r="AH754" s="344" t="str">
        <f t="shared" si="283"/>
        <v>N/A</v>
      </c>
      <c r="AI754" s="361" t="str">
        <f t="shared" si="272"/>
        <v>N/A</v>
      </c>
    </row>
    <row r="755" spans="1:35" x14ac:dyDescent="0.2">
      <c r="A755" s="241">
        <f t="shared" si="273"/>
        <v>678</v>
      </c>
      <c r="B755" s="345">
        <f>'AM23.Entity Input'!D695</f>
        <v>0</v>
      </c>
      <c r="C755" s="343">
        <f>'AM23.Entity Input'!F695</f>
        <v>0</v>
      </c>
      <c r="D755" s="343">
        <f>'AM23.Entity Input'!G695</f>
        <v>0</v>
      </c>
      <c r="E755" s="343">
        <f>'AM23.Entity Input'!P695</f>
        <v>0</v>
      </c>
      <c r="F755" s="343">
        <f>'AM23.Entity Input'!AD695</f>
        <v>0</v>
      </c>
      <c r="G755" s="343">
        <f>'AM23.Entity Input'!AN695</f>
        <v>0</v>
      </c>
      <c r="H755" s="353" t="str">
        <f>IFERROR( VLOOKUP($D755, 'AM23.Param'!$C$61:$Q$114, COLUMNS('AM23.Param'!$C$60:$G$60), FALSE), "N/A")</f>
        <v>N/A</v>
      </c>
      <c r="I755" s="360" t="str">
        <f>IFERROR( VLOOKUP($D755, 'AM23.Param'!$C$61:$Q$114, COLUMNS('AM23.Param'!$C$60:$H$60), FALSE), "N/A")</f>
        <v>N/A</v>
      </c>
      <c r="J755" s="344" t="str">
        <f t="shared" si="274"/>
        <v>N/A</v>
      </c>
      <c r="K755" s="361" t="str">
        <f t="shared" si="275"/>
        <v>N/A</v>
      </c>
      <c r="L755" s="356" t="str">
        <f>IFERROR( VLOOKUP($D755, 'AM23.Param'!$C$61:$Q$114, COLUMNS('AM23.Param'!$C$60:$I$60), FALSE), "N/A")</f>
        <v>N/A</v>
      </c>
      <c r="M755" s="344" t="str">
        <f t="shared" si="276"/>
        <v>N/A</v>
      </c>
      <c r="N755" s="366" t="str">
        <f t="shared" si="265"/>
        <v>N/A</v>
      </c>
      <c r="O755" s="360" t="str">
        <f>IFERROR( VLOOKUP($D755, 'AM23.Param'!$C$61:$Q$114, COLUMNS('AM23.Param'!$C$60:$J$60), FALSE), "N/A")</f>
        <v>N/A</v>
      </c>
      <c r="P755" s="344" t="str">
        <f t="shared" si="277"/>
        <v>N/A</v>
      </c>
      <c r="Q755" s="361" t="str">
        <f t="shared" si="266"/>
        <v>N/A</v>
      </c>
      <c r="R755" s="356" t="str">
        <f>IFERROR( VLOOKUP($D755, 'AM23.Param'!$C$61:$Q$114, COLUMNS('AM23.Param'!$C$60:$K$60), FALSE), "N/A")</f>
        <v>N/A</v>
      </c>
      <c r="S755" s="344" t="str">
        <f t="shared" si="278"/>
        <v>N/A</v>
      </c>
      <c r="T755" s="366">
        <f t="shared" si="267"/>
        <v>0</v>
      </c>
      <c r="U755" s="360" t="str">
        <f>IFERROR( VLOOKUP($D755, 'AM23.Param'!$C$61:$Q$114, COLUMNS('AM23.Param'!$C$60:$L$60), FALSE), "N/A")</f>
        <v>N/A</v>
      </c>
      <c r="V755" s="344" t="str">
        <f t="shared" si="279"/>
        <v>N/A</v>
      </c>
      <c r="W755" s="361" t="str">
        <f t="shared" si="268"/>
        <v>N/A</v>
      </c>
      <c r="X755" s="356" t="str">
        <f>IFERROR( VLOOKUP($D755, 'AM23.Param'!$C$61:$Q$114, COLUMNS('AM23.Param'!$C$60:$M$60), FALSE), "N/A")</f>
        <v>N/A</v>
      </c>
      <c r="Y755" s="344" t="str">
        <f t="shared" si="280"/>
        <v>N/A</v>
      </c>
      <c r="Z755" s="366">
        <f t="shared" si="269"/>
        <v>0</v>
      </c>
      <c r="AA755" s="360" t="str">
        <f>IFERROR( VLOOKUP($D755, 'AM23.Param'!$C$61:$Q$114, COLUMNS('AM23.Param'!$C$60:$N$60), FALSE), "N/A")</f>
        <v>N/A</v>
      </c>
      <c r="AB755" s="344" t="str">
        <f t="shared" si="281"/>
        <v>N/A</v>
      </c>
      <c r="AC755" s="366" t="str">
        <f t="shared" si="270"/>
        <v>N/A</v>
      </c>
      <c r="AD755" s="360" t="str">
        <f>IFERROR( VLOOKUP($D755, 'AM23.Param'!$C$61:$Q$114, COLUMNS('AM23.Param'!$C$60:$O$60), FALSE), "N/A")</f>
        <v>N/A</v>
      </c>
      <c r="AE755" s="344" t="str">
        <f t="shared" si="282"/>
        <v>N/A</v>
      </c>
      <c r="AF755" s="361" t="str">
        <f t="shared" si="271"/>
        <v>N/A</v>
      </c>
      <c r="AG755" s="356" t="str">
        <f>IFERROR( VLOOKUP($D755, 'AM23.Param'!$C$61:$Q$114, COLUMNS('AM23.Param'!$C$60:$P$60), FALSE), "N/A")</f>
        <v>N/A</v>
      </c>
      <c r="AH755" s="344" t="str">
        <f t="shared" si="283"/>
        <v>N/A</v>
      </c>
      <c r="AI755" s="361" t="str">
        <f t="shared" si="272"/>
        <v>N/A</v>
      </c>
    </row>
    <row r="756" spans="1:35" x14ac:dyDescent="0.2">
      <c r="A756" s="241">
        <f t="shared" si="273"/>
        <v>679</v>
      </c>
      <c r="B756" s="345">
        <f>'AM23.Entity Input'!D696</f>
        <v>0</v>
      </c>
      <c r="C756" s="343">
        <f>'AM23.Entity Input'!F696</f>
        <v>0</v>
      </c>
      <c r="D756" s="343">
        <f>'AM23.Entity Input'!G696</f>
        <v>0</v>
      </c>
      <c r="E756" s="343">
        <f>'AM23.Entity Input'!P696</f>
        <v>0</v>
      </c>
      <c r="F756" s="343">
        <f>'AM23.Entity Input'!AD696</f>
        <v>0</v>
      </c>
      <c r="G756" s="343">
        <f>'AM23.Entity Input'!AN696</f>
        <v>0</v>
      </c>
      <c r="H756" s="353" t="str">
        <f>IFERROR( VLOOKUP($D756, 'AM23.Param'!$C$61:$Q$114, COLUMNS('AM23.Param'!$C$60:$G$60), FALSE), "N/A")</f>
        <v>N/A</v>
      </c>
      <c r="I756" s="360" t="str">
        <f>IFERROR( VLOOKUP($D756, 'AM23.Param'!$C$61:$Q$114, COLUMNS('AM23.Param'!$C$60:$H$60), FALSE), "N/A")</f>
        <v>N/A</v>
      </c>
      <c r="J756" s="344" t="str">
        <f t="shared" si="274"/>
        <v>N/A</v>
      </c>
      <c r="K756" s="361" t="str">
        <f t="shared" si="275"/>
        <v>N/A</v>
      </c>
      <c r="L756" s="356" t="str">
        <f>IFERROR( VLOOKUP($D756, 'AM23.Param'!$C$61:$Q$114, COLUMNS('AM23.Param'!$C$60:$I$60), FALSE), "N/A")</f>
        <v>N/A</v>
      </c>
      <c r="M756" s="344" t="str">
        <f t="shared" si="276"/>
        <v>N/A</v>
      </c>
      <c r="N756" s="366" t="str">
        <f t="shared" si="265"/>
        <v>N/A</v>
      </c>
      <c r="O756" s="360" t="str">
        <f>IFERROR( VLOOKUP($D756, 'AM23.Param'!$C$61:$Q$114, COLUMNS('AM23.Param'!$C$60:$J$60), FALSE), "N/A")</f>
        <v>N/A</v>
      </c>
      <c r="P756" s="344" t="str">
        <f t="shared" si="277"/>
        <v>N/A</v>
      </c>
      <c r="Q756" s="361" t="str">
        <f t="shared" si="266"/>
        <v>N/A</v>
      </c>
      <c r="R756" s="356" t="str">
        <f>IFERROR( VLOOKUP($D756, 'AM23.Param'!$C$61:$Q$114, COLUMNS('AM23.Param'!$C$60:$K$60), FALSE), "N/A")</f>
        <v>N/A</v>
      </c>
      <c r="S756" s="344" t="str">
        <f t="shared" si="278"/>
        <v>N/A</v>
      </c>
      <c r="T756" s="366">
        <f t="shared" si="267"/>
        <v>0</v>
      </c>
      <c r="U756" s="360" t="str">
        <f>IFERROR( VLOOKUP($D756, 'AM23.Param'!$C$61:$Q$114, COLUMNS('AM23.Param'!$C$60:$L$60), FALSE), "N/A")</f>
        <v>N/A</v>
      </c>
      <c r="V756" s="344" t="str">
        <f t="shared" si="279"/>
        <v>N/A</v>
      </c>
      <c r="W756" s="361" t="str">
        <f t="shared" si="268"/>
        <v>N/A</v>
      </c>
      <c r="X756" s="356" t="str">
        <f>IFERROR( VLOOKUP($D756, 'AM23.Param'!$C$61:$Q$114, COLUMNS('AM23.Param'!$C$60:$M$60), FALSE), "N/A")</f>
        <v>N/A</v>
      </c>
      <c r="Y756" s="344" t="str">
        <f t="shared" si="280"/>
        <v>N/A</v>
      </c>
      <c r="Z756" s="366">
        <f t="shared" si="269"/>
        <v>0</v>
      </c>
      <c r="AA756" s="360" t="str">
        <f>IFERROR( VLOOKUP($D756, 'AM23.Param'!$C$61:$Q$114, COLUMNS('AM23.Param'!$C$60:$N$60), FALSE), "N/A")</f>
        <v>N/A</v>
      </c>
      <c r="AB756" s="344" t="str">
        <f t="shared" si="281"/>
        <v>N/A</v>
      </c>
      <c r="AC756" s="366" t="str">
        <f t="shared" si="270"/>
        <v>N/A</v>
      </c>
      <c r="AD756" s="360" t="str">
        <f>IFERROR( VLOOKUP($D756, 'AM23.Param'!$C$61:$Q$114, COLUMNS('AM23.Param'!$C$60:$O$60), FALSE), "N/A")</f>
        <v>N/A</v>
      </c>
      <c r="AE756" s="344" t="str">
        <f t="shared" si="282"/>
        <v>N/A</v>
      </c>
      <c r="AF756" s="361" t="str">
        <f t="shared" si="271"/>
        <v>N/A</v>
      </c>
      <c r="AG756" s="356" t="str">
        <f>IFERROR( VLOOKUP($D756, 'AM23.Param'!$C$61:$Q$114, COLUMNS('AM23.Param'!$C$60:$P$60), FALSE), "N/A")</f>
        <v>N/A</v>
      </c>
      <c r="AH756" s="344" t="str">
        <f t="shared" si="283"/>
        <v>N/A</v>
      </c>
      <c r="AI756" s="361" t="str">
        <f t="shared" si="272"/>
        <v>N/A</v>
      </c>
    </row>
    <row r="757" spans="1:35" x14ac:dyDescent="0.2">
      <c r="A757" s="241">
        <f t="shared" si="273"/>
        <v>680</v>
      </c>
      <c r="B757" s="345">
        <f>'AM23.Entity Input'!D697</f>
        <v>0</v>
      </c>
      <c r="C757" s="343">
        <f>'AM23.Entity Input'!F697</f>
        <v>0</v>
      </c>
      <c r="D757" s="343">
        <f>'AM23.Entity Input'!G697</f>
        <v>0</v>
      </c>
      <c r="E757" s="343">
        <f>'AM23.Entity Input'!P697</f>
        <v>0</v>
      </c>
      <c r="F757" s="343">
        <f>'AM23.Entity Input'!AD697</f>
        <v>0</v>
      </c>
      <c r="G757" s="343">
        <f>'AM23.Entity Input'!AN697</f>
        <v>0</v>
      </c>
      <c r="H757" s="353" t="str">
        <f>IFERROR( VLOOKUP($D757, 'AM23.Param'!$C$61:$Q$114, COLUMNS('AM23.Param'!$C$60:$G$60), FALSE), "N/A")</f>
        <v>N/A</v>
      </c>
      <c r="I757" s="360" t="str">
        <f>IFERROR( VLOOKUP($D757, 'AM23.Param'!$C$61:$Q$114, COLUMNS('AM23.Param'!$C$60:$H$60), FALSE), "N/A")</f>
        <v>N/A</v>
      </c>
      <c r="J757" s="344" t="str">
        <f t="shared" si="274"/>
        <v>N/A</v>
      </c>
      <c r="K757" s="361" t="str">
        <f t="shared" si="275"/>
        <v>N/A</v>
      </c>
      <c r="L757" s="356" t="str">
        <f>IFERROR( VLOOKUP($D757, 'AM23.Param'!$C$61:$Q$114, COLUMNS('AM23.Param'!$C$60:$I$60), FALSE), "N/A")</f>
        <v>N/A</v>
      </c>
      <c r="M757" s="344" t="str">
        <f t="shared" si="276"/>
        <v>N/A</v>
      </c>
      <c r="N757" s="366" t="str">
        <f t="shared" si="265"/>
        <v>N/A</v>
      </c>
      <c r="O757" s="360" t="str">
        <f>IFERROR( VLOOKUP($D757, 'AM23.Param'!$C$61:$Q$114, COLUMNS('AM23.Param'!$C$60:$J$60), FALSE), "N/A")</f>
        <v>N/A</v>
      </c>
      <c r="P757" s="344" t="str">
        <f t="shared" si="277"/>
        <v>N/A</v>
      </c>
      <c r="Q757" s="361" t="str">
        <f t="shared" si="266"/>
        <v>N/A</v>
      </c>
      <c r="R757" s="356" t="str">
        <f>IFERROR( VLOOKUP($D757, 'AM23.Param'!$C$61:$Q$114, COLUMNS('AM23.Param'!$C$60:$K$60), FALSE), "N/A")</f>
        <v>N/A</v>
      </c>
      <c r="S757" s="344" t="str">
        <f t="shared" si="278"/>
        <v>N/A</v>
      </c>
      <c r="T757" s="366">
        <f t="shared" si="267"/>
        <v>0</v>
      </c>
      <c r="U757" s="360" t="str">
        <f>IFERROR( VLOOKUP($D757, 'AM23.Param'!$C$61:$Q$114, COLUMNS('AM23.Param'!$C$60:$L$60), FALSE), "N/A")</f>
        <v>N/A</v>
      </c>
      <c r="V757" s="344" t="str">
        <f t="shared" si="279"/>
        <v>N/A</v>
      </c>
      <c r="W757" s="361" t="str">
        <f t="shared" si="268"/>
        <v>N/A</v>
      </c>
      <c r="X757" s="356" t="str">
        <f>IFERROR( VLOOKUP($D757, 'AM23.Param'!$C$61:$Q$114, COLUMNS('AM23.Param'!$C$60:$M$60), FALSE), "N/A")</f>
        <v>N/A</v>
      </c>
      <c r="Y757" s="344" t="str">
        <f t="shared" si="280"/>
        <v>N/A</v>
      </c>
      <c r="Z757" s="366">
        <f t="shared" si="269"/>
        <v>0</v>
      </c>
      <c r="AA757" s="360" t="str">
        <f>IFERROR( VLOOKUP($D757, 'AM23.Param'!$C$61:$Q$114, COLUMNS('AM23.Param'!$C$60:$N$60), FALSE), "N/A")</f>
        <v>N/A</v>
      </c>
      <c r="AB757" s="344" t="str">
        <f t="shared" si="281"/>
        <v>N/A</v>
      </c>
      <c r="AC757" s="366" t="str">
        <f t="shared" si="270"/>
        <v>N/A</v>
      </c>
      <c r="AD757" s="360" t="str">
        <f>IFERROR( VLOOKUP($D757, 'AM23.Param'!$C$61:$Q$114, COLUMNS('AM23.Param'!$C$60:$O$60), FALSE), "N/A")</f>
        <v>N/A</v>
      </c>
      <c r="AE757" s="344" t="str">
        <f t="shared" si="282"/>
        <v>N/A</v>
      </c>
      <c r="AF757" s="361" t="str">
        <f t="shared" si="271"/>
        <v>N/A</v>
      </c>
      <c r="AG757" s="356" t="str">
        <f>IFERROR( VLOOKUP($D757, 'AM23.Param'!$C$61:$Q$114, COLUMNS('AM23.Param'!$C$60:$P$60), FALSE), "N/A")</f>
        <v>N/A</v>
      </c>
      <c r="AH757" s="344" t="str">
        <f t="shared" si="283"/>
        <v>N/A</v>
      </c>
      <c r="AI757" s="361" t="str">
        <f t="shared" si="272"/>
        <v>N/A</v>
      </c>
    </row>
    <row r="758" spans="1:35" x14ac:dyDescent="0.2">
      <c r="A758" s="241">
        <f t="shared" si="273"/>
        <v>681</v>
      </c>
      <c r="B758" s="345">
        <f>'AM23.Entity Input'!D698</f>
        <v>0</v>
      </c>
      <c r="C758" s="343">
        <f>'AM23.Entity Input'!F698</f>
        <v>0</v>
      </c>
      <c r="D758" s="343">
        <f>'AM23.Entity Input'!G698</f>
        <v>0</v>
      </c>
      <c r="E758" s="343">
        <f>'AM23.Entity Input'!P698</f>
        <v>0</v>
      </c>
      <c r="F758" s="343">
        <f>'AM23.Entity Input'!AD698</f>
        <v>0</v>
      </c>
      <c r="G758" s="343">
        <f>'AM23.Entity Input'!AN698</f>
        <v>0</v>
      </c>
      <c r="H758" s="353" t="str">
        <f>IFERROR( VLOOKUP($D758, 'AM23.Param'!$C$61:$Q$114, COLUMNS('AM23.Param'!$C$60:$G$60), FALSE), "N/A")</f>
        <v>N/A</v>
      </c>
      <c r="I758" s="360" t="str">
        <f>IFERROR( VLOOKUP($D758, 'AM23.Param'!$C$61:$Q$114, COLUMNS('AM23.Param'!$C$60:$H$60), FALSE), "N/A")</f>
        <v>N/A</v>
      </c>
      <c r="J758" s="344" t="str">
        <f t="shared" si="274"/>
        <v>N/A</v>
      </c>
      <c r="K758" s="361" t="str">
        <f t="shared" si="275"/>
        <v>N/A</v>
      </c>
      <c r="L758" s="356" t="str">
        <f>IFERROR( VLOOKUP($D758, 'AM23.Param'!$C$61:$Q$114, COLUMNS('AM23.Param'!$C$60:$I$60), FALSE), "N/A")</f>
        <v>N/A</v>
      </c>
      <c r="M758" s="344" t="str">
        <f t="shared" si="276"/>
        <v>N/A</v>
      </c>
      <c r="N758" s="366" t="str">
        <f t="shared" si="265"/>
        <v>N/A</v>
      </c>
      <c r="O758" s="360" t="str">
        <f>IFERROR( VLOOKUP($D758, 'AM23.Param'!$C$61:$Q$114, COLUMNS('AM23.Param'!$C$60:$J$60), FALSE), "N/A")</f>
        <v>N/A</v>
      </c>
      <c r="P758" s="344" t="str">
        <f t="shared" si="277"/>
        <v>N/A</v>
      </c>
      <c r="Q758" s="361" t="str">
        <f t="shared" si="266"/>
        <v>N/A</v>
      </c>
      <c r="R758" s="356" t="str">
        <f>IFERROR( VLOOKUP($D758, 'AM23.Param'!$C$61:$Q$114, COLUMNS('AM23.Param'!$C$60:$K$60), FALSE), "N/A")</f>
        <v>N/A</v>
      </c>
      <c r="S758" s="344" t="str">
        <f t="shared" si="278"/>
        <v>N/A</v>
      </c>
      <c r="T758" s="366">
        <f t="shared" si="267"/>
        <v>0</v>
      </c>
      <c r="U758" s="360" t="str">
        <f>IFERROR( VLOOKUP($D758, 'AM23.Param'!$C$61:$Q$114, COLUMNS('AM23.Param'!$C$60:$L$60), FALSE), "N/A")</f>
        <v>N/A</v>
      </c>
      <c r="V758" s="344" t="str">
        <f t="shared" si="279"/>
        <v>N/A</v>
      </c>
      <c r="W758" s="361" t="str">
        <f t="shared" si="268"/>
        <v>N/A</v>
      </c>
      <c r="X758" s="356" t="str">
        <f>IFERROR( VLOOKUP($D758, 'AM23.Param'!$C$61:$Q$114, COLUMNS('AM23.Param'!$C$60:$M$60), FALSE), "N/A")</f>
        <v>N/A</v>
      </c>
      <c r="Y758" s="344" t="str">
        <f t="shared" si="280"/>
        <v>N/A</v>
      </c>
      <c r="Z758" s="366">
        <f t="shared" si="269"/>
        <v>0</v>
      </c>
      <c r="AA758" s="360" t="str">
        <f>IFERROR( VLOOKUP($D758, 'AM23.Param'!$C$61:$Q$114, COLUMNS('AM23.Param'!$C$60:$N$60), FALSE), "N/A")</f>
        <v>N/A</v>
      </c>
      <c r="AB758" s="344" t="str">
        <f t="shared" si="281"/>
        <v>N/A</v>
      </c>
      <c r="AC758" s="366" t="str">
        <f t="shared" si="270"/>
        <v>N/A</v>
      </c>
      <c r="AD758" s="360" t="str">
        <f>IFERROR( VLOOKUP($D758, 'AM23.Param'!$C$61:$Q$114, COLUMNS('AM23.Param'!$C$60:$O$60), FALSE), "N/A")</f>
        <v>N/A</v>
      </c>
      <c r="AE758" s="344" t="str">
        <f t="shared" si="282"/>
        <v>N/A</v>
      </c>
      <c r="AF758" s="361" t="str">
        <f t="shared" si="271"/>
        <v>N/A</v>
      </c>
      <c r="AG758" s="356" t="str">
        <f>IFERROR( VLOOKUP($D758, 'AM23.Param'!$C$61:$Q$114, COLUMNS('AM23.Param'!$C$60:$P$60), FALSE), "N/A")</f>
        <v>N/A</v>
      </c>
      <c r="AH758" s="344" t="str">
        <f t="shared" si="283"/>
        <v>N/A</v>
      </c>
      <c r="AI758" s="361" t="str">
        <f t="shared" si="272"/>
        <v>N/A</v>
      </c>
    </row>
    <row r="759" spans="1:35" x14ac:dyDescent="0.2">
      <c r="A759" s="241">
        <f t="shared" si="273"/>
        <v>682</v>
      </c>
      <c r="B759" s="345">
        <f>'AM23.Entity Input'!D699</f>
        <v>0</v>
      </c>
      <c r="C759" s="343">
        <f>'AM23.Entity Input'!F699</f>
        <v>0</v>
      </c>
      <c r="D759" s="343">
        <f>'AM23.Entity Input'!G699</f>
        <v>0</v>
      </c>
      <c r="E759" s="343">
        <f>'AM23.Entity Input'!P699</f>
        <v>0</v>
      </c>
      <c r="F759" s="343">
        <f>'AM23.Entity Input'!AD699</f>
        <v>0</v>
      </c>
      <c r="G759" s="343">
        <f>'AM23.Entity Input'!AN699</f>
        <v>0</v>
      </c>
      <c r="H759" s="353" t="str">
        <f>IFERROR( VLOOKUP($D759, 'AM23.Param'!$C$61:$Q$114, COLUMNS('AM23.Param'!$C$60:$G$60), FALSE), "N/A")</f>
        <v>N/A</v>
      </c>
      <c r="I759" s="360" t="str">
        <f>IFERROR( VLOOKUP($D759, 'AM23.Param'!$C$61:$Q$114, COLUMNS('AM23.Param'!$C$60:$H$60), FALSE), "N/A")</f>
        <v>N/A</v>
      </c>
      <c r="J759" s="344" t="str">
        <f t="shared" si="274"/>
        <v>N/A</v>
      </c>
      <c r="K759" s="361" t="str">
        <f t="shared" si="275"/>
        <v>N/A</v>
      </c>
      <c r="L759" s="356" t="str">
        <f>IFERROR( VLOOKUP($D759, 'AM23.Param'!$C$61:$Q$114, COLUMNS('AM23.Param'!$C$60:$I$60), FALSE), "N/A")</f>
        <v>N/A</v>
      </c>
      <c r="M759" s="344" t="str">
        <f t="shared" si="276"/>
        <v>N/A</v>
      </c>
      <c r="N759" s="366" t="str">
        <f t="shared" si="265"/>
        <v>N/A</v>
      </c>
      <c r="O759" s="360" t="str">
        <f>IFERROR( VLOOKUP($D759, 'AM23.Param'!$C$61:$Q$114, COLUMNS('AM23.Param'!$C$60:$J$60), FALSE), "N/A")</f>
        <v>N/A</v>
      </c>
      <c r="P759" s="344" t="str">
        <f t="shared" si="277"/>
        <v>N/A</v>
      </c>
      <c r="Q759" s="361" t="str">
        <f t="shared" si="266"/>
        <v>N/A</v>
      </c>
      <c r="R759" s="356" t="str">
        <f>IFERROR( VLOOKUP($D759, 'AM23.Param'!$C$61:$Q$114, COLUMNS('AM23.Param'!$C$60:$K$60), FALSE), "N/A")</f>
        <v>N/A</v>
      </c>
      <c r="S759" s="344" t="str">
        <f t="shared" si="278"/>
        <v>N/A</v>
      </c>
      <c r="T759" s="366">
        <f t="shared" si="267"/>
        <v>0</v>
      </c>
      <c r="U759" s="360" t="str">
        <f>IFERROR( VLOOKUP($D759, 'AM23.Param'!$C$61:$Q$114, COLUMNS('AM23.Param'!$C$60:$L$60), FALSE), "N/A")</f>
        <v>N/A</v>
      </c>
      <c r="V759" s="344" t="str">
        <f t="shared" si="279"/>
        <v>N/A</v>
      </c>
      <c r="W759" s="361" t="str">
        <f t="shared" si="268"/>
        <v>N/A</v>
      </c>
      <c r="X759" s="356" t="str">
        <f>IFERROR( VLOOKUP($D759, 'AM23.Param'!$C$61:$Q$114, COLUMNS('AM23.Param'!$C$60:$M$60), FALSE), "N/A")</f>
        <v>N/A</v>
      </c>
      <c r="Y759" s="344" t="str">
        <f t="shared" si="280"/>
        <v>N/A</v>
      </c>
      <c r="Z759" s="366">
        <f t="shared" si="269"/>
        <v>0</v>
      </c>
      <c r="AA759" s="360" t="str">
        <f>IFERROR( VLOOKUP($D759, 'AM23.Param'!$C$61:$Q$114, COLUMNS('AM23.Param'!$C$60:$N$60), FALSE), "N/A")</f>
        <v>N/A</v>
      </c>
      <c r="AB759" s="344" t="str">
        <f t="shared" si="281"/>
        <v>N/A</v>
      </c>
      <c r="AC759" s="366" t="str">
        <f t="shared" si="270"/>
        <v>N/A</v>
      </c>
      <c r="AD759" s="360" t="str">
        <f>IFERROR( VLOOKUP($D759, 'AM23.Param'!$C$61:$Q$114, COLUMNS('AM23.Param'!$C$60:$O$60), FALSE), "N/A")</f>
        <v>N/A</v>
      </c>
      <c r="AE759" s="344" t="str">
        <f t="shared" si="282"/>
        <v>N/A</v>
      </c>
      <c r="AF759" s="361" t="str">
        <f t="shared" si="271"/>
        <v>N/A</v>
      </c>
      <c r="AG759" s="356" t="str">
        <f>IFERROR( VLOOKUP($D759, 'AM23.Param'!$C$61:$Q$114, COLUMNS('AM23.Param'!$C$60:$P$60), FALSE), "N/A")</f>
        <v>N/A</v>
      </c>
      <c r="AH759" s="344" t="str">
        <f t="shared" si="283"/>
        <v>N/A</v>
      </c>
      <c r="AI759" s="361" t="str">
        <f t="shared" si="272"/>
        <v>N/A</v>
      </c>
    </row>
    <row r="760" spans="1:35" x14ac:dyDescent="0.2">
      <c r="A760" s="241">
        <f t="shared" si="273"/>
        <v>683</v>
      </c>
      <c r="B760" s="345">
        <f>'AM23.Entity Input'!D700</f>
        <v>0</v>
      </c>
      <c r="C760" s="343">
        <f>'AM23.Entity Input'!F700</f>
        <v>0</v>
      </c>
      <c r="D760" s="343">
        <f>'AM23.Entity Input'!G700</f>
        <v>0</v>
      </c>
      <c r="E760" s="343">
        <f>'AM23.Entity Input'!P700</f>
        <v>0</v>
      </c>
      <c r="F760" s="343">
        <f>'AM23.Entity Input'!AD700</f>
        <v>0</v>
      </c>
      <c r="G760" s="343">
        <f>'AM23.Entity Input'!AN700</f>
        <v>0</v>
      </c>
      <c r="H760" s="353" t="str">
        <f>IFERROR( VLOOKUP($D760, 'AM23.Param'!$C$61:$Q$114, COLUMNS('AM23.Param'!$C$60:$G$60), FALSE), "N/A")</f>
        <v>N/A</v>
      </c>
      <c r="I760" s="360" t="str">
        <f>IFERROR( VLOOKUP($D760, 'AM23.Param'!$C$61:$Q$114, COLUMNS('AM23.Param'!$C$60:$H$60), FALSE), "N/A")</f>
        <v>N/A</v>
      </c>
      <c r="J760" s="344" t="str">
        <f t="shared" si="274"/>
        <v>N/A</v>
      </c>
      <c r="K760" s="361" t="str">
        <f t="shared" si="275"/>
        <v>N/A</v>
      </c>
      <c r="L760" s="356" t="str">
        <f>IFERROR( VLOOKUP($D760, 'AM23.Param'!$C$61:$Q$114, COLUMNS('AM23.Param'!$C$60:$I$60), FALSE), "N/A")</f>
        <v>N/A</v>
      </c>
      <c r="M760" s="344" t="str">
        <f t="shared" si="276"/>
        <v>N/A</v>
      </c>
      <c r="N760" s="366" t="str">
        <f t="shared" si="265"/>
        <v>N/A</v>
      </c>
      <c r="O760" s="360" t="str">
        <f>IFERROR( VLOOKUP($D760, 'AM23.Param'!$C$61:$Q$114, COLUMNS('AM23.Param'!$C$60:$J$60), FALSE), "N/A")</f>
        <v>N/A</v>
      </c>
      <c r="P760" s="344" t="str">
        <f t="shared" si="277"/>
        <v>N/A</v>
      </c>
      <c r="Q760" s="361" t="str">
        <f t="shared" si="266"/>
        <v>N/A</v>
      </c>
      <c r="R760" s="356" t="str">
        <f>IFERROR( VLOOKUP($D760, 'AM23.Param'!$C$61:$Q$114, COLUMNS('AM23.Param'!$C$60:$K$60), FALSE), "N/A")</f>
        <v>N/A</v>
      </c>
      <c r="S760" s="344" t="str">
        <f t="shared" si="278"/>
        <v>N/A</v>
      </c>
      <c r="T760" s="366">
        <f t="shared" si="267"/>
        <v>0</v>
      </c>
      <c r="U760" s="360" t="str">
        <f>IFERROR( VLOOKUP($D760, 'AM23.Param'!$C$61:$Q$114, COLUMNS('AM23.Param'!$C$60:$L$60), FALSE), "N/A")</f>
        <v>N/A</v>
      </c>
      <c r="V760" s="344" t="str">
        <f t="shared" si="279"/>
        <v>N/A</v>
      </c>
      <c r="W760" s="361" t="str">
        <f t="shared" si="268"/>
        <v>N/A</v>
      </c>
      <c r="X760" s="356" t="str">
        <f>IFERROR( VLOOKUP($D760, 'AM23.Param'!$C$61:$Q$114, COLUMNS('AM23.Param'!$C$60:$M$60), FALSE), "N/A")</f>
        <v>N/A</v>
      </c>
      <c r="Y760" s="344" t="str">
        <f t="shared" si="280"/>
        <v>N/A</v>
      </c>
      <c r="Z760" s="366">
        <f t="shared" si="269"/>
        <v>0</v>
      </c>
      <c r="AA760" s="360" t="str">
        <f>IFERROR( VLOOKUP($D760, 'AM23.Param'!$C$61:$Q$114, COLUMNS('AM23.Param'!$C$60:$N$60), FALSE), "N/A")</f>
        <v>N/A</v>
      </c>
      <c r="AB760" s="344" t="str">
        <f t="shared" si="281"/>
        <v>N/A</v>
      </c>
      <c r="AC760" s="366" t="str">
        <f t="shared" si="270"/>
        <v>N/A</v>
      </c>
      <c r="AD760" s="360" t="str">
        <f>IFERROR( VLOOKUP($D760, 'AM23.Param'!$C$61:$Q$114, COLUMNS('AM23.Param'!$C$60:$O$60), FALSE), "N/A")</f>
        <v>N/A</v>
      </c>
      <c r="AE760" s="344" t="str">
        <f t="shared" si="282"/>
        <v>N/A</v>
      </c>
      <c r="AF760" s="361" t="str">
        <f t="shared" si="271"/>
        <v>N/A</v>
      </c>
      <c r="AG760" s="356" t="str">
        <f>IFERROR( VLOOKUP($D760, 'AM23.Param'!$C$61:$Q$114, COLUMNS('AM23.Param'!$C$60:$P$60), FALSE), "N/A")</f>
        <v>N/A</v>
      </c>
      <c r="AH760" s="344" t="str">
        <f t="shared" si="283"/>
        <v>N/A</v>
      </c>
      <c r="AI760" s="361" t="str">
        <f t="shared" si="272"/>
        <v>N/A</v>
      </c>
    </row>
    <row r="761" spans="1:35" x14ac:dyDescent="0.2">
      <c r="A761" s="241">
        <f t="shared" si="273"/>
        <v>684</v>
      </c>
      <c r="B761" s="345">
        <f>'AM23.Entity Input'!D701</f>
        <v>0</v>
      </c>
      <c r="C761" s="343">
        <f>'AM23.Entity Input'!F701</f>
        <v>0</v>
      </c>
      <c r="D761" s="343">
        <f>'AM23.Entity Input'!G701</f>
        <v>0</v>
      </c>
      <c r="E761" s="343">
        <f>'AM23.Entity Input'!P701</f>
        <v>0</v>
      </c>
      <c r="F761" s="343">
        <f>'AM23.Entity Input'!AD701</f>
        <v>0</v>
      </c>
      <c r="G761" s="343">
        <f>'AM23.Entity Input'!AN701</f>
        <v>0</v>
      </c>
      <c r="H761" s="353" t="str">
        <f>IFERROR( VLOOKUP($D761, 'AM23.Param'!$C$61:$Q$114, COLUMNS('AM23.Param'!$C$60:$G$60), FALSE), "N/A")</f>
        <v>N/A</v>
      </c>
      <c r="I761" s="360" t="str">
        <f>IFERROR( VLOOKUP($D761, 'AM23.Param'!$C$61:$Q$114, COLUMNS('AM23.Param'!$C$60:$H$60), FALSE), "N/A")</f>
        <v>N/A</v>
      </c>
      <c r="J761" s="344" t="str">
        <f t="shared" si="274"/>
        <v>N/A</v>
      </c>
      <c r="K761" s="361" t="str">
        <f t="shared" si="275"/>
        <v>N/A</v>
      </c>
      <c r="L761" s="356" t="str">
        <f>IFERROR( VLOOKUP($D761, 'AM23.Param'!$C$61:$Q$114, COLUMNS('AM23.Param'!$C$60:$I$60), FALSE), "N/A")</f>
        <v>N/A</v>
      </c>
      <c r="M761" s="344" t="str">
        <f t="shared" si="276"/>
        <v>N/A</v>
      </c>
      <c r="N761" s="366" t="str">
        <f t="shared" si="265"/>
        <v>N/A</v>
      </c>
      <c r="O761" s="360" t="str">
        <f>IFERROR( VLOOKUP($D761, 'AM23.Param'!$C$61:$Q$114, COLUMNS('AM23.Param'!$C$60:$J$60), FALSE), "N/A")</f>
        <v>N/A</v>
      </c>
      <c r="P761" s="344" t="str">
        <f t="shared" si="277"/>
        <v>N/A</v>
      </c>
      <c r="Q761" s="361" t="str">
        <f t="shared" si="266"/>
        <v>N/A</v>
      </c>
      <c r="R761" s="356" t="str">
        <f>IFERROR( VLOOKUP($D761, 'AM23.Param'!$C$61:$Q$114, COLUMNS('AM23.Param'!$C$60:$K$60), FALSE), "N/A")</f>
        <v>N/A</v>
      </c>
      <c r="S761" s="344" t="str">
        <f t="shared" si="278"/>
        <v>N/A</v>
      </c>
      <c r="T761" s="366">
        <f t="shared" si="267"/>
        <v>0</v>
      </c>
      <c r="U761" s="360" t="str">
        <f>IFERROR( VLOOKUP($D761, 'AM23.Param'!$C$61:$Q$114, COLUMNS('AM23.Param'!$C$60:$L$60), FALSE), "N/A")</f>
        <v>N/A</v>
      </c>
      <c r="V761" s="344" t="str">
        <f t="shared" si="279"/>
        <v>N/A</v>
      </c>
      <c r="W761" s="361" t="str">
        <f t="shared" si="268"/>
        <v>N/A</v>
      </c>
      <c r="X761" s="356" t="str">
        <f>IFERROR( VLOOKUP($D761, 'AM23.Param'!$C$61:$Q$114, COLUMNS('AM23.Param'!$C$60:$M$60), FALSE), "N/A")</f>
        <v>N/A</v>
      </c>
      <c r="Y761" s="344" t="str">
        <f t="shared" si="280"/>
        <v>N/A</v>
      </c>
      <c r="Z761" s="366">
        <f t="shared" si="269"/>
        <v>0</v>
      </c>
      <c r="AA761" s="360" t="str">
        <f>IFERROR( VLOOKUP($D761, 'AM23.Param'!$C$61:$Q$114, COLUMNS('AM23.Param'!$C$60:$N$60), FALSE), "N/A")</f>
        <v>N/A</v>
      </c>
      <c r="AB761" s="344" t="str">
        <f t="shared" si="281"/>
        <v>N/A</v>
      </c>
      <c r="AC761" s="366" t="str">
        <f t="shared" si="270"/>
        <v>N/A</v>
      </c>
      <c r="AD761" s="360" t="str">
        <f>IFERROR( VLOOKUP($D761, 'AM23.Param'!$C$61:$Q$114, COLUMNS('AM23.Param'!$C$60:$O$60), FALSE), "N/A")</f>
        <v>N/A</v>
      </c>
      <c r="AE761" s="344" t="str">
        <f t="shared" si="282"/>
        <v>N/A</v>
      </c>
      <c r="AF761" s="361" t="str">
        <f t="shared" si="271"/>
        <v>N/A</v>
      </c>
      <c r="AG761" s="356" t="str">
        <f>IFERROR( VLOOKUP($D761, 'AM23.Param'!$C$61:$Q$114, COLUMNS('AM23.Param'!$C$60:$P$60), FALSE), "N/A")</f>
        <v>N/A</v>
      </c>
      <c r="AH761" s="344" t="str">
        <f t="shared" si="283"/>
        <v>N/A</v>
      </c>
      <c r="AI761" s="361" t="str">
        <f t="shared" si="272"/>
        <v>N/A</v>
      </c>
    </row>
    <row r="762" spans="1:35" x14ac:dyDescent="0.2">
      <c r="A762" s="241">
        <f t="shared" si="273"/>
        <v>685</v>
      </c>
      <c r="B762" s="345">
        <f>'AM23.Entity Input'!D702</f>
        <v>0</v>
      </c>
      <c r="C762" s="343">
        <f>'AM23.Entity Input'!F702</f>
        <v>0</v>
      </c>
      <c r="D762" s="343">
        <f>'AM23.Entity Input'!G702</f>
        <v>0</v>
      </c>
      <c r="E762" s="343">
        <f>'AM23.Entity Input'!P702</f>
        <v>0</v>
      </c>
      <c r="F762" s="343">
        <f>'AM23.Entity Input'!AD702</f>
        <v>0</v>
      </c>
      <c r="G762" s="343">
        <f>'AM23.Entity Input'!AN702</f>
        <v>0</v>
      </c>
      <c r="H762" s="353" t="str">
        <f>IFERROR( VLOOKUP($D762, 'AM23.Param'!$C$61:$Q$114, COLUMNS('AM23.Param'!$C$60:$G$60), FALSE), "N/A")</f>
        <v>N/A</v>
      </c>
      <c r="I762" s="360" t="str">
        <f>IFERROR( VLOOKUP($D762, 'AM23.Param'!$C$61:$Q$114, COLUMNS('AM23.Param'!$C$60:$H$60), FALSE), "N/A")</f>
        <v>N/A</v>
      </c>
      <c r="J762" s="344" t="str">
        <f t="shared" si="274"/>
        <v>N/A</v>
      </c>
      <c r="K762" s="361" t="str">
        <f t="shared" si="275"/>
        <v>N/A</v>
      </c>
      <c r="L762" s="356" t="str">
        <f>IFERROR( VLOOKUP($D762, 'AM23.Param'!$C$61:$Q$114, COLUMNS('AM23.Param'!$C$60:$I$60), FALSE), "N/A")</f>
        <v>N/A</v>
      </c>
      <c r="M762" s="344" t="str">
        <f t="shared" si="276"/>
        <v>N/A</v>
      </c>
      <c r="N762" s="366" t="str">
        <f t="shared" si="265"/>
        <v>N/A</v>
      </c>
      <c r="O762" s="360" t="str">
        <f>IFERROR( VLOOKUP($D762, 'AM23.Param'!$C$61:$Q$114, COLUMNS('AM23.Param'!$C$60:$J$60), FALSE), "N/A")</f>
        <v>N/A</v>
      </c>
      <c r="P762" s="344" t="str">
        <f t="shared" si="277"/>
        <v>N/A</v>
      </c>
      <c r="Q762" s="361" t="str">
        <f t="shared" si="266"/>
        <v>N/A</v>
      </c>
      <c r="R762" s="356" t="str">
        <f>IFERROR( VLOOKUP($D762, 'AM23.Param'!$C$61:$Q$114, COLUMNS('AM23.Param'!$C$60:$K$60), FALSE), "N/A")</f>
        <v>N/A</v>
      </c>
      <c r="S762" s="344" t="str">
        <f t="shared" si="278"/>
        <v>N/A</v>
      </c>
      <c r="T762" s="366">
        <f t="shared" si="267"/>
        <v>0</v>
      </c>
      <c r="U762" s="360" t="str">
        <f>IFERROR( VLOOKUP($D762, 'AM23.Param'!$C$61:$Q$114, COLUMNS('AM23.Param'!$C$60:$L$60), FALSE), "N/A")</f>
        <v>N/A</v>
      </c>
      <c r="V762" s="344" t="str">
        <f t="shared" si="279"/>
        <v>N/A</v>
      </c>
      <c r="W762" s="361" t="str">
        <f t="shared" si="268"/>
        <v>N/A</v>
      </c>
      <c r="X762" s="356" t="str">
        <f>IFERROR( VLOOKUP($D762, 'AM23.Param'!$C$61:$Q$114, COLUMNS('AM23.Param'!$C$60:$M$60), FALSE), "N/A")</f>
        <v>N/A</v>
      </c>
      <c r="Y762" s="344" t="str">
        <f t="shared" si="280"/>
        <v>N/A</v>
      </c>
      <c r="Z762" s="366">
        <f t="shared" si="269"/>
        <v>0</v>
      </c>
      <c r="AA762" s="360" t="str">
        <f>IFERROR( VLOOKUP($D762, 'AM23.Param'!$C$61:$Q$114, COLUMNS('AM23.Param'!$C$60:$N$60), FALSE), "N/A")</f>
        <v>N/A</v>
      </c>
      <c r="AB762" s="344" t="str">
        <f t="shared" si="281"/>
        <v>N/A</v>
      </c>
      <c r="AC762" s="366" t="str">
        <f t="shared" si="270"/>
        <v>N/A</v>
      </c>
      <c r="AD762" s="360" t="str">
        <f>IFERROR( VLOOKUP($D762, 'AM23.Param'!$C$61:$Q$114, COLUMNS('AM23.Param'!$C$60:$O$60), FALSE), "N/A")</f>
        <v>N/A</v>
      </c>
      <c r="AE762" s="344" t="str">
        <f t="shared" si="282"/>
        <v>N/A</v>
      </c>
      <c r="AF762" s="361" t="str">
        <f t="shared" si="271"/>
        <v>N/A</v>
      </c>
      <c r="AG762" s="356" t="str">
        <f>IFERROR( VLOOKUP($D762, 'AM23.Param'!$C$61:$Q$114, COLUMNS('AM23.Param'!$C$60:$P$60), FALSE), "N/A")</f>
        <v>N/A</v>
      </c>
      <c r="AH762" s="344" t="str">
        <f t="shared" si="283"/>
        <v>N/A</v>
      </c>
      <c r="AI762" s="361" t="str">
        <f t="shared" si="272"/>
        <v>N/A</v>
      </c>
    </row>
    <row r="763" spans="1:35" x14ac:dyDescent="0.2">
      <c r="A763" s="241">
        <f t="shared" si="273"/>
        <v>686</v>
      </c>
      <c r="B763" s="345">
        <f>'AM23.Entity Input'!D703</f>
        <v>0</v>
      </c>
      <c r="C763" s="343">
        <f>'AM23.Entity Input'!F703</f>
        <v>0</v>
      </c>
      <c r="D763" s="343">
        <f>'AM23.Entity Input'!G703</f>
        <v>0</v>
      </c>
      <c r="E763" s="343">
        <f>'AM23.Entity Input'!P703</f>
        <v>0</v>
      </c>
      <c r="F763" s="343">
        <f>'AM23.Entity Input'!AD703</f>
        <v>0</v>
      </c>
      <c r="G763" s="343">
        <f>'AM23.Entity Input'!AN703</f>
        <v>0</v>
      </c>
      <c r="H763" s="353" t="str">
        <f>IFERROR( VLOOKUP($D763, 'AM23.Param'!$C$61:$Q$114, COLUMNS('AM23.Param'!$C$60:$G$60), FALSE), "N/A")</f>
        <v>N/A</v>
      </c>
      <c r="I763" s="360" t="str">
        <f>IFERROR( VLOOKUP($D763, 'AM23.Param'!$C$61:$Q$114, COLUMNS('AM23.Param'!$C$60:$H$60), FALSE), "N/A")</f>
        <v>N/A</v>
      </c>
      <c r="J763" s="344" t="str">
        <f t="shared" si="274"/>
        <v>N/A</v>
      </c>
      <c r="K763" s="361" t="str">
        <f t="shared" si="275"/>
        <v>N/A</v>
      </c>
      <c r="L763" s="356" t="str">
        <f>IFERROR( VLOOKUP($D763, 'AM23.Param'!$C$61:$Q$114, COLUMNS('AM23.Param'!$C$60:$I$60), FALSE), "N/A")</f>
        <v>N/A</v>
      </c>
      <c r="M763" s="344" t="str">
        <f t="shared" si="276"/>
        <v>N/A</v>
      </c>
      <c r="N763" s="366" t="str">
        <f t="shared" si="265"/>
        <v>N/A</v>
      </c>
      <c r="O763" s="360" t="str">
        <f>IFERROR( VLOOKUP($D763, 'AM23.Param'!$C$61:$Q$114, COLUMNS('AM23.Param'!$C$60:$J$60), FALSE), "N/A")</f>
        <v>N/A</v>
      </c>
      <c r="P763" s="344" t="str">
        <f t="shared" si="277"/>
        <v>N/A</v>
      </c>
      <c r="Q763" s="361" t="str">
        <f t="shared" si="266"/>
        <v>N/A</v>
      </c>
      <c r="R763" s="356" t="str">
        <f>IFERROR( VLOOKUP($D763, 'AM23.Param'!$C$61:$Q$114, COLUMNS('AM23.Param'!$C$60:$K$60), FALSE), "N/A")</f>
        <v>N/A</v>
      </c>
      <c r="S763" s="344" t="str">
        <f t="shared" si="278"/>
        <v>N/A</v>
      </c>
      <c r="T763" s="366">
        <f t="shared" si="267"/>
        <v>0</v>
      </c>
      <c r="U763" s="360" t="str">
        <f>IFERROR( VLOOKUP($D763, 'AM23.Param'!$C$61:$Q$114, COLUMNS('AM23.Param'!$C$60:$L$60), FALSE), "N/A")</f>
        <v>N/A</v>
      </c>
      <c r="V763" s="344" t="str">
        <f t="shared" si="279"/>
        <v>N/A</v>
      </c>
      <c r="W763" s="361" t="str">
        <f t="shared" si="268"/>
        <v>N/A</v>
      </c>
      <c r="X763" s="356" t="str">
        <f>IFERROR( VLOOKUP($D763, 'AM23.Param'!$C$61:$Q$114, COLUMNS('AM23.Param'!$C$60:$M$60), FALSE), "N/A")</f>
        <v>N/A</v>
      </c>
      <c r="Y763" s="344" t="str">
        <f t="shared" si="280"/>
        <v>N/A</v>
      </c>
      <c r="Z763" s="366">
        <f t="shared" si="269"/>
        <v>0</v>
      </c>
      <c r="AA763" s="360" t="str">
        <f>IFERROR( VLOOKUP($D763, 'AM23.Param'!$C$61:$Q$114, COLUMNS('AM23.Param'!$C$60:$N$60), FALSE), "N/A")</f>
        <v>N/A</v>
      </c>
      <c r="AB763" s="344" t="str">
        <f t="shared" si="281"/>
        <v>N/A</v>
      </c>
      <c r="AC763" s="366" t="str">
        <f t="shared" si="270"/>
        <v>N/A</v>
      </c>
      <c r="AD763" s="360" t="str">
        <f>IFERROR( VLOOKUP($D763, 'AM23.Param'!$C$61:$Q$114, COLUMNS('AM23.Param'!$C$60:$O$60), FALSE), "N/A")</f>
        <v>N/A</v>
      </c>
      <c r="AE763" s="344" t="str">
        <f t="shared" si="282"/>
        <v>N/A</v>
      </c>
      <c r="AF763" s="361" t="str">
        <f t="shared" si="271"/>
        <v>N/A</v>
      </c>
      <c r="AG763" s="356" t="str">
        <f>IFERROR( VLOOKUP($D763, 'AM23.Param'!$C$61:$Q$114, COLUMNS('AM23.Param'!$C$60:$P$60), FALSE), "N/A")</f>
        <v>N/A</v>
      </c>
      <c r="AH763" s="344" t="str">
        <f t="shared" si="283"/>
        <v>N/A</v>
      </c>
      <c r="AI763" s="361" t="str">
        <f t="shared" si="272"/>
        <v>N/A</v>
      </c>
    </row>
    <row r="764" spans="1:35" x14ac:dyDescent="0.2">
      <c r="A764" s="241">
        <f t="shared" si="273"/>
        <v>687</v>
      </c>
      <c r="B764" s="345">
        <f>'AM23.Entity Input'!D704</f>
        <v>0</v>
      </c>
      <c r="C764" s="343">
        <f>'AM23.Entity Input'!F704</f>
        <v>0</v>
      </c>
      <c r="D764" s="343">
        <f>'AM23.Entity Input'!G704</f>
        <v>0</v>
      </c>
      <c r="E764" s="343">
        <f>'AM23.Entity Input'!P704</f>
        <v>0</v>
      </c>
      <c r="F764" s="343">
        <f>'AM23.Entity Input'!AD704</f>
        <v>0</v>
      </c>
      <c r="G764" s="343">
        <f>'AM23.Entity Input'!AN704</f>
        <v>0</v>
      </c>
      <c r="H764" s="353" t="str">
        <f>IFERROR( VLOOKUP($D764, 'AM23.Param'!$C$61:$Q$114, COLUMNS('AM23.Param'!$C$60:$G$60), FALSE), "N/A")</f>
        <v>N/A</v>
      </c>
      <c r="I764" s="360" t="str">
        <f>IFERROR( VLOOKUP($D764, 'AM23.Param'!$C$61:$Q$114, COLUMNS('AM23.Param'!$C$60:$H$60), FALSE), "N/A")</f>
        <v>N/A</v>
      </c>
      <c r="J764" s="344" t="str">
        <f t="shared" si="274"/>
        <v>N/A</v>
      </c>
      <c r="K764" s="361" t="str">
        <f t="shared" si="275"/>
        <v>N/A</v>
      </c>
      <c r="L764" s="356" t="str">
        <f>IFERROR( VLOOKUP($D764, 'AM23.Param'!$C$61:$Q$114, COLUMNS('AM23.Param'!$C$60:$I$60), FALSE), "N/A")</f>
        <v>N/A</v>
      </c>
      <c r="M764" s="344" t="str">
        <f t="shared" si="276"/>
        <v>N/A</v>
      </c>
      <c r="N764" s="366" t="str">
        <f t="shared" si="265"/>
        <v>N/A</v>
      </c>
      <c r="O764" s="360" t="str">
        <f>IFERROR( VLOOKUP($D764, 'AM23.Param'!$C$61:$Q$114, COLUMNS('AM23.Param'!$C$60:$J$60), FALSE), "N/A")</f>
        <v>N/A</v>
      </c>
      <c r="P764" s="344" t="str">
        <f t="shared" si="277"/>
        <v>N/A</v>
      </c>
      <c r="Q764" s="361" t="str">
        <f t="shared" si="266"/>
        <v>N/A</v>
      </c>
      <c r="R764" s="356" t="str">
        <f>IFERROR( VLOOKUP($D764, 'AM23.Param'!$C$61:$Q$114, COLUMNS('AM23.Param'!$C$60:$K$60), FALSE), "N/A")</f>
        <v>N/A</v>
      </c>
      <c r="S764" s="344" t="str">
        <f t="shared" si="278"/>
        <v>N/A</v>
      </c>
      <c r="T764" s="366">
        <f t="shared" si="267"/>
        <v>0</v>
      </c>
      <c r="U764" s="360" t="str">
        <f>IFERROR( VLOOKUP($D764, 'AM23.Param'!$C$61:$Q$114, COLUMNS('AM23.Param'!$C$60:$L$60), FALSE), "N/A")</f>
        <v>N/A</v>
      </c>
      <c r="V764" s="344" t="str">
        <f t="shared" si="279"/>
        <v>N/A</v>
      </c>
      <c r="W764" s="361" t="str">
        <f t="shared" si="268"/>
        <v>N/A</v>
      </c>
      <c r="X764" s="356" t="str">
        <f>IFERROR( VLOOKUP($D764, 'AM23.Param'!$C$61:$Q$114, COLUMNS('AM23.Param'!$C$60:$M$60), FALSE), "N/A")</f>
        <v>N/A</v>
      </c>
      <c r="Y764" s="344" t="str">
        <f t="shared" si="280"/>
        <v>N/A</v>
      </c>
      <c r="Z764" s="366">
        <f t="shared" si="269"/>
        <v>0</v>
      </c>
      <c r="AA764" s="360" t="str">
        <f>IFERROR( VLOOKUP($D764, 'AM23.Param'!$C$61:$Q$114, COLUMNS('AM23.Param'!$C$60:$N$60), FALSE), "N/A")</f>
        <v>N/A</v>
      </c>
      <c r="AB764" s="344" t="str">
        <f t="shared" si="281"/>
        <v>N/A</v>
      </c>
      <c r="AC764" s="366" t="str">
        <f t="shared" si="270"/>
        <v>N/A</v>
      </c>
      <c r="AD764" s="360" t="str">
        <f>IFERROR( VLOOKUP($D764, 'AM23.Param'!$C$61:$Q$114, COLUMNS('AM23.Param'!$C$60:$O$60), FALSE), "N/A")</f>
        <v>N/A</v>
      </c>
      <c r="AE764" s="344" t="str">
        <f t="shared" si="282"/>
        <v>N/A</v>
      </c>
      <c r="AF764" s="361" t="str">
        <f t="shared" si="271"/>
        <v>N/A</v>
      </c>
      <c r="AG764" s="356" t="str">
        <f>IFERROR( VLOOKUP($D764, 'AM23.Param'!$C$61:$Q$114, COLUMNS('AM23.Param'!$C$60:$P$60), FALSE), "N/A")</f>
        <v>N/A</v>
      </c>
      <c r="AH764" s="344" t="str">
        <f t="shared" si="283"/>
        <v>N/A</v>
      </c>
      <c r="AI764" s="361" t="str">
        <f t="shared" si="272"/>
        <v>N/A</v>
      </c>
    </row>
    <row r="765" spans="1:35" x14ac:dyDescent="0.2">
      <c r="A765" s="241">
        <f t="shared" si="273"/>
        <v>688</v>
      </c>
      <c r="B765" s="345">
        <f>'AM23.Entity Input'!D705</f>
        <v>0</v>
      </c>
      <c r="C765" s="343">
        <f>'AM23.Entity Input'!F705</f>
        <v>0</v>
      </c>
      <c r="D765" s="343">
        <f>'AM23.Entity Input'!G705</f>
        <v>0</v>
      </c>
      <c r="E765" s="343">
        <f>'AM23.Entity Input'!P705</f>
        <v>0</v>
      </c>
      <c r="F765" s="343">
        <f>'AM23.Entity Input'!AD705</f>
        <v>0</v>
      </c>
      <c r="G765" s="343">
        <f>'AM23.Entity Input'!AN705</f>
        <v>0</v>
      </c>
      <c r="H765" s="353" t="str">
        <f>IFERROR( VLOOKUP($D765, 'AM23.Param'!$C$61:$Q$114, COLUMNS('AM23.Param'!$C$60:$G$60), FALSE), "N/A")</f>
        <v>N/A</v>
      </c>
      <c r="I765" s="360" t="str">
        <f>IFERROR( VLOOKUP($D765, 'AM23.Param'!$C$61:$Q$114, COLUMNS('AM23.Param'!$C$60:$H$60), FALSE), "N/A")</f>
        <v>N/A</v>
      </c>
      <c r="J765" s="344" t="str">
        <f t="shared" si="274"/>
        <v>N/A</v>
      </c>
      <c r="K765" s="361" t="str">
        <f t="shared" si="275"/>
        <v>N/A</v>
      </c>
      <c r="L765" s="356" t="str">
        <f>IFERROR( VLOOKUP($D765, 'AM23.Param'!$C$61:$Q$114, COLUMNS('AM23.Param'!$C$60:$I$60), FALSE), "N/A")</f>
        <v>N/A</v>
      </c>
      <c r="M765" s="344" t="str">
        <f t="shared" si="276"/>
        <v>N/A</v>
      </c>
      <c r="N765" s="366" t="str">
        <f t="shared" si="265"/>
        <v>N/A</v>
      </c>
      <c r="O765" s="360" t="str">
        <f>IFERROR( VLOOKUP($D765, 'AM23.Param'!$C$61:$Q$114, COLUMNS('AM23.Param'!$C$60:$J$60), FALSE), "N/A")</f>
        <v>N/A</v>
      </c>
      <c r="P765" s="344" t="str">
        <f t="shared" si="277"/>
        <v>N/A</v>
      </c>
      <c r="Q765" s="361" t="str">
        <f t="shared" si="266"/>
        <v>N/A</v>
      </c>
      <c r="R765" s="356" t="str">
        <f>IFERROR( VLOOKUP($D765, 'AM23.Param'!$C$61:$Q$114, COLUMNS('AM23.Param'!$C$60:$K$60), FALSE), "N/A")</f>
        <v>N/A</v>
      </c>
      <c r="S765" s="344" t="str">
        <f t="shared" si="278"/>
        <v>N/A</v>
      </c>
      <c r="T765" s="366">
        <f t="shared" si="267"/>
        <v>0</v>
      </c>
      <c r="U765" s="360" t="str">
        <f>IFERROR( VLOOKUP($D765, 'AM23.Param'!$C$61:$Q$114, COLUMNS('AM23.Param'!$C$60:$L$60), FALSE), "N/A")</f>
        <v>N/A</v>
      </c>
      <c r="V765" s="344" t="str">
        <f t="shared" si="279"/>
        <v>N/A</v>
      </c>
      <c r="W765" s="361" t="str">
        <f t="shared" si="268"/>
        <v>N/A</v>
      </c>
      <c r="X765" s="356" t="str">
        <f>IFERROR( VLOOKUP($D765, 'AM23.Param'!$C$61:$Q$114, COLUMNS('AM23.Param'!$C$60:$M$60), FALSE), "N/A")</f>
        <v>N/A</v>
      </c>
      <c r="Y765" s="344" t="str">
        <f t="shared" si="280"/>
        <v>N/A</v>
      </c>
      <c r="Z765" s="366">
        <f t="shared" si="269"/>
        <v>0</v>
      </c>
      <c r="AA765" s="360" t="str">
        <f>IFERROR( VLOOKUP($D765, 'AM23.Param'!$C$61:$Q$114, COLUMNS('AM23.Param'!$C$60:$N$60), FALSE), "N/A")</f>
        <v>N/A</v>
      </c>
      <c r="AB765" s="344" t="str">
        <f t="shared" si="281"/>
        <v>N/A</v>
      </c>
      <c r="AC765" s="366" t="str">
        <f t="shared" si="270"/>
        <v>N/A</v>
      </c>
      <c r="AD765" s="360" t="str">
        <f>IFERROR( VLOOKUP($D765, 'AM23.Param'!$C$61:$Q$114, COLUMNS('AM23.Param'!$C$60:$O$60), FALSE), "N/A")</f>
        <v>N/A</v>
      </c>
      <c r="AE765" s="344" t="str">
        <f t="shared" si="282"/>
        <v>N/A</v>
      </c>
      <c r="AF765" s="361" t="str">
        <f t="shared" si="271"/>
        <v>N/A</v>
      </c>
      <c r="AG765" s="356" t="str">
        <f>IFERROR( VLOOKUP($D765, 'AM23.Param'!$C$61:$Q$114, COLUMNS('AM23.Param'!$C$60:$P$60), FALSE), "N/A")</f>
        <v>N/A</v>
      </c>
      <c r="AH765" s="344" t="str">
        <f t="shared" si="283"/>
        <v>N/A</v>
      </c>
      <c r="AI765" s="361" t="str">
        <f t="shared" si="272"/>
        <v>N/A</v>
      </c>
    </row>
    <row r="766" spans="1:35" x14ac:dyDescent="0.2">
      <c r="A766" s="241">
        <f t="shared" si="273"/>
        <v>689</v>
      </c>
      <c r="B766" s="345">
        <f>'AM23.Entity Input'!D706</f>
        <v>0</v>
      </c>
      <c r="C766" s="343">
        <f>'AM23.Entity Input'!F706</f>
        <v>0</v>
      </c>
      <c r="D766" s="343">
        <f>'AM23.Entity Input'!G706</f>
        <v>0</v>
      </c>
      <c r="E766" s="343">
        <f>'AM23.Entity Input'!P706</f>
        <v>0</v>
      </c>
      <c r="F766" s="343">
        <f>'AM23.Entity Input'!AD706</f>
        <v>0</v>
      </c>
      <c r="G766" s="343">
        <f>'AM23.Entity Input'!AN706</f>
        <v>0</v>
      </c>
      <c r="H766" s="353" t="str">
        <f>IFERROR( VLOOKUP($D766, 'AM23.Param'!$C$61:$Q$114, COLUMNS('AM23.Param'!$C$60:$G$60), FALSE), "N/A")</f>
        <v>N/A</v>
      </c>
      <c r="I766" s="360" t="str">
        <f>IFERROR( VLOOKUP($D766, 'AM23.Param'!$C$61:$Q$114, COLUMNS('AM23.Param'!$C$60:$H$60), FALSE), "N/A")</f>
        <v>N/A</v>
      </c>
      <c r="J766" s="344" t="str">
        <f t="shared" si="274"/>
        <v>N/A</v>
      </c>
      <c r="K766" s="361" t="str">
        <f t="shared" si="275"/>
        <v>N/A</v>
      </c>
      <c r="L766" s="356" t="str">
        <f>IFERROR( VLOOKUP($D766, 'AM23.Param'!$C$61:$Q$114, COLUMNS('AM23.Param'!$C$60:$I$60), FALSE), "N/A")</f>
        <v>N/A</v>
      </c>
      <c r="M766" s="344" t="str">
        <f t="shared" si="276"/>
        <v>N/A</v>
      </c>
      <c r="N766" s="366" t="str">
        <f t="shared" si="265"/>
        <v>N/A</v>
      </c>
      <c r="O766" s="360" t="str">
        <f>IFERROR( VLOOKUP($D766, 'AM23.Param'!$C$61:$Q$114, COLUMNS('AM23.Param'!$C$60:$J$60), FALSE), "N/A")</f>
        <v>N/A</v>
      </c>
      <c r="P766" s="344" t="str">
        <f t="shared" si="277"/>
        <v>N/A</v>
      </c>
      <c r="Q766" s="361" t="str">
        <f t="shared" si="266"/>
        <v>N/A</v>
      </c>
      <c r="R766" s="356" t="str">
        <f>IFERROR( VLOOKUP($D766, 'AM23.Param'!$C$61:$Q$114, COLUMNS('AM23.Param'!$C$60:$K$60), FALSE), "N/A")</f>
        <v>N/A</v>
      </c>
      <c r="S766" s="344" t="str">
        <f t="shared" si="278"/>
        <v>N/A</v>
      </c>
      <c r="T766" s="366">
        <f t="shared" si="267"/>
        <v>0</v>
      </c>
      <c r="U766" s="360" t="str">
        <f>IFERROR( VLOOKUP($D766, 'AM23.Param'!$C$61:$Q$114, COLUMNS('AM23.Param'!$C$60:$L$60), FALSE), "N/A")</f>
        <v>N/A</v>
      </c>
      <c r="V766" s="344" t="str">
        <f t="shared" si="279"/>
        <v>N/A</v>
      </c>
      <c r="W766" s="361" t="str">
        <f t="shared" si="268"/>
        <v>N/A</v>
      </c>
      <c r="X766" s="356" t="str">
        <f>IFERROR( VLOOKUP($D766, 'AM23.Param'!$C$61:$Q$114, COLUMNS('AM23.Param'!$C$60:$M$60), FALSE), "N/A")</f>
        <v>N/A</v>
      </c>
      <c r="Y766" s="344" t="str">
        <f t="shared" si="280"/>
        <v>N/A</v>
      </c>
      <c r="Z766" s="366">
        <f t="shared" si="269"/>
        <v>0</v>
      </c>
      <c r="AA766" s="360" t="str">
        <f>IFERROR( VLOOKUP($D766, 'AM23.Param'!$C$61:$Q$114, COLUMNS('AM23.Param'!$C$60:$N$60), FALSE), "N/A")</f>
        <v>N/A</v>
      </c>
      <c r="AB766" s="344" t="str">
        <f t="shared" si="281"/>
        <v>N/A</v>
      </c>
      <c r="AC766" s="366" t="str">
        <f t="shared" si="270"/>
        <v>N/A</v>
      </c>
      <c r="AD766" s="360" t="str">
        <f>IFERROR( VLOOKUP($D766, 'AM23.Param'!$C$61:$Q$114, COLUMNS('AM23.Param'!$C$60:$O$60), FALSE), "N/A")</f>
        <v>N/A</v>
      </c>
      <c r="AE766" s="344" t="str">
        <f t="shared" si="282"/>
        <v>N/A</v>
      </c>
      <c r="AF766" s="361" t="str">
        <f t="shared" si="271"/>
        <v>N/A</v>
      </c>
      <c r="AG766" s="356" t="str">
        <f>IFERROR( VLOOKUP($D766, 'AM23.Param'!$C$61:$Q$114, COLUMNS('AM23.Param'!$C$60:$P$60), FALSE), "N/A")</f>
        <v>N/A</v>
      </c>
      <c r="AH766" s="344" t="str">
        <f t="shared" si="283"/>
        <v>N/A</v>
      </c>
      <c r="AI766" s="361" t="str">
        <f t="shared" si="272"/>
        <v>N/A</v>
      </c>
    </row>
    <row r="767" spans="1:35" x14ac:dyDescent="0.2">
      <c r="A767" s="241">
        <f t="shared" si="273"/>
        <v>690</v>
      </c>
      <c r="B767" s="345">
        <f>'AM23.Entity Input'!D707</f>
        <v>0</v>
      </c>
      <c r="C767" s="343">
        <f>'AM23.Entity Input'!F707</f>
        <v>0</v>
      </c>
      <c r="D767" s="343">
        <f>'AM23.Entity Input'!G707</f>
        <v>0</v>
      </c>
      <c r="E767" s="343">
        <f>'AM23.Entity Input'!P707</f>
        <v>0</v>
      </c>
      <c r="F767" s="343">
        <f>'AM23.Entity Input'!AD707</f>
        <v>0</v>
      </c>
      <c r="G767" s="343">
        <f>'AM23.Entity Input'!AN707</f>
        <v>0</v>
      </c>
      <c r="H767" s="353" t="str">
        <f>IFERROR( VLOOKUP($D767, 'AM23.Param'!$C$61:$Q$114, COLUMNS('AM23.Param'!$C$60:$G$60), FALSE), "N/A")</f>
        <v>N/A</v>
      </c>
      <c r="I767" s="360" t="str">
        <f>IFERROR( VLOOKUP($D767, 'AM23.Param'!$C$61:$Q$114, COLUMNS('AM23.Param'!$C$60:$H$60), FALSE), "N/A")</f>
        <v>N/A</v>
      </c>
      <c r="J767" s="344" t="str">
        <f t="shared" si="274"/>
        <v>N/A</v>
      </c>
      <c r="K767" s="361" t="str">
        <f t="shared" si="275"/>
        <v>N/A</v>
      </c>
      <c r="L767" s="356" t="str">
        <f>IFERROR( VLOOKUP($D767, 'AM23.Param'!$C$61:$Q$114, COLUMNS('AM23.Param'!$C$60:$I$60), FALSE), "N/A")</f>
        <v>N/A</v>
      </c>
      <c r="M767" s="344" t="str">
        <f t="shared" si="276"/>
        <v>N/A</v>
      </c>
      <c r="N767" s="366" t="str">
        <f t="shared" si="265"/>
        <v>N/A</v>
      </c>
      <c r="O767" s="360" t="str">
        <f>IFERROR( VLOOKUP($D767, 'AM23.Param'!$C$61:$Q$114, COLUMNS('AM23.Param'!$C$60:$J$60), FALSE), "N/A")</f>
        <v>N/A</v>
      </c>
      <c r="P767" s="344" t="str">
        <f t="shared" si="277"/>
        <v>N/A</v>
      </c>
      <c r="Q767" s="361" t="str">
        <f t="shared" si="266"/>
        <v>N/A</v>
      </c>
      <c r="R767" s="356" t="str">
        <f>IFERROR( VLOOKUP($D767, 'AM23.Param'!$C$61:$Q$114, COLUMNS('AM23.Param'!$C$60:$K$60), FALSE), "N/A")</f>
        <v>N/A</v>
      </c>
      <c r="S767" s="344" t="str">
        <f t="shared" si="278"/>
        <v>N/A</v>
      </c>
      <c r="T767" s="366">
        <f t="shared" si="267"/>
        <v>0</v>
      </c>
      <c r="U767" s="360" t="str">
        <f>IFERROR( VLOOKUP($D767, 'AM23.Param'!$C$61:$Q$114, COLUMNS('AM23.Param'!$C$60:$L$60), FALSE), "N/A")</f>
        <v>N/A</v>
      </c>
      <c r="V767" s="344" t="str">
        <f t="shared" si="279"/>
        <v>N/A</v>
      </c>
      <c r="W767" s="361" t="str">
        <f t="shared" si="268"/>
        <v>N/A</v>
      </c>
      <c r="X767" s="356" t="str">
        <f>IFERROR( VLOOKUP($D767, 'AM23.Param'!$C$61:$Q$114, COLUMNS('AM23.Param'!$C$60:$M$60), FALSE), "N/A")</f>
        <v>N/A</v>
      </c>
      <c r="Y767" s="344" t="str">
        <f t="shared" si="280"/>
        <v>N/A</v>
      </c>
      <c r="Z767" s="366">
        <f t="shared" si="269"/>
        <v>0</v>
      </c>
      <c r="AA767" s="360" t="str">
        <f>IFERROR( VLOOKUP($D767, 'AM23.Param'!$C$61:$Q$114, COLUMNS('AM23.Param'!$C$60:$N$60), FALSE), "N/A")</f>
        <v>N/A</v>
      </c>
      <c r="AB767" s="344" t="str">
        <f t="shared" si="281"/>
        <v>N/A</v>
      </c>
      <c r="AC767" s="366" t="str">
        <f t="shared" si="270"/>
        <v>N/A</v>
      </c>
      <c r="AD767" s="360" t="str">
        <f>IFERROR( VLOOKUP($D767, 'AM23.Param'!$C$61:$Q$114, COLUMNS('AM23.Param'!$C$60:$O$60), FALSE), "N/A")</f>
        <v>N/A</v>
      </c>
      <c r="AE767" s="344" t="str">
        <f t="shared" si="282"/>
        <v>N/A</v>
      </c>
      <c r="AF767" s="361" t="str">
        <f t="shared" si="271"/>
        <v>N/A</v>
      </c>
      <c r="AG767" s="356" t="str">
        <f>IFERROR( VLOOKUP($D767, 'AM23.Param'!$C$61:$Q$114, COLUMNS('AM23.Param'!$C$60:$P$60), FALSE), "N/A")</f>
        <v>N/A</v>
      </c>
      <c r="AH767" s="344" t="str">
        <f t="shared" si="283"/>
        <v>N/A</v>
      </c>
      <c r="AI767" s="361" t="str">
        <f t="shared" si="272"/>
        <v>N/A</v>
      </c>
    </row>
    <row r="768" spans="1:35" x14ac:dyDescent="0.2">
      <c r="A768" s="241">
        <f t="shared" si="273"/>
        <v>691</v>
      </c>
      <c r="B768" s="345">
        <f>'AM23.Entity Input'!D708</f>
        <v>0</v>
      </c>
      <c r="C768" s="343">
        <f>'AM23.Entity Input'!F708</f>
        <v>0</v>
      </c>
      <c r="D768" s="343">
        <f>'AM23.Entity Input'!G708</f>
        <v>0</v>
      </c>
      <c r="E768" s="343">
        <f>'AM23.Entity Input'!P708</f>
        <v>0</v>
      </c>
      <c r="F768" s="343">
        <f>'AM23.Entity Input'!AD708</f>
        <v>0</v>
      </c>
      <c r="G768" s="343">
        <f>'AM23.Entity Input'!AN708</f>
        <v>0</v>
      </c>
      <c r="H768" s="353" t="str">
        <f>IFERROR( VLOOKUP($D768, 'AM23.Param'!$C$61:$Q$114, COLUMNS('AM23.Param'!$C$60:$G$60), FALSE), "N/A")</f>
        <v>N/A</v>
      </c>
      <c r="I768" s="360" t="str">
        <f>IFERROR( VLOOKUP($D768, 'AM23.Param'!$C$61:$Q$114, COLUMNS('AM23.Param'!$C$60:$H$60), FALSE), "N/A")</f>
        <v>N/A</v>
      </c>
      <c r="J768" s="344" t="str">
        <f t="shared" si="274"/>
        <v>N/A</v>
      </c>
      <c r="K768" s="361" t="str">
        <f t="shared" si="275"/>
        <v>N/A</v>
      </c>
      <c r="L768" s="356" t="str">
        <f>IFERROR( VLOOKUP($D768, 'AM23.Param'!$C$61:$Q$114, COLUMNS('AM23.Param'!$C$60:$I$60), FALSE), "N/A")</f>
        <v>N/A</v>
      </c>
      <c r="M768" s="344" t="str">
        <f t="shared" si="276"/>
        <v>N/A</v>
      </c>
      <c r="N768" s="366" t="str">
        <f t="shared" si="265"/>
        <v>N/A</v>
      </c>
      <c r="O768" s="360" t="str">
        <f>IFERROR( VLOOKUP($D768, 'AM23.Param'!$C$61:$Q$114, COLUMNS('AM23.Param'!$C$60:$J$60), FALSE), "N/A")</f>
        <v>N/A</v>
      </c>
      <c r="P768" s="344" t="str">
        <f t="shared" si="277"/>
        <v>N/A</v>
      </c>
      <c r="Q768" s="361" t="str">
        <f t="shared" si="266"/>
        <v>N/A</v>
      </c>
      <c r="R768" s="356" t="str">
        <f>IFERROR( VLOOKUP($D768, 'AM23.Param'!$C$61:$Q$114, COLUMNS('AM23.Param'!$C$60:$K$60), FALSE), "N/A")</f>
        <v>N/A</v>
      </c>
      <c r="S768" s="344" t="str">
        <f t="shared" si="278"/>
        <v>N/A</v>
      </c>
      <c r="T768" s="366">
        <f t="shared" si="267"/>
        <v>0</v>
      </c>
      <c r="U768" s="360" t="str">
        <f>IFERROR( VLOOKUP($D768, 'AM23.Param'!$C$61:$Q$114, COLUMNS('AM23.Param'!$C$60:$L$60), FALSE), "N/A")</f>
        <v>N/A</v>
      </c>
      <c r="V768" s="344" t="str">
        <f t="shared" si="279"/>
        <v>N/A</v>
      </c>
      <c r="W768" s="361" t="str">
        <f t="shared" si="268"/>
        <v>N/A</v>
      </c>
      <c r="X768" s="356" t="str">
        <f>IFERROR( VLOOKUP($D768, 'AM23.Param'!$C$61:$Q$114, COLUMNS('AM23.Param'!$C$60:$M$60), FALSE), "N/A")</f>
        <v>N/A</v>
      </c>
      <c r="Y768" s="344" t="str">
        <f t="shared" si="280"/>
        <v>N/A</v>
      </c>
      <c r="Z768" s="366">
        <f t="shared" si="269"/>
        <v>0</v>
      </c>
      <c r="AA768" s="360" t="str">
        <f>IFERROR( VLOOKUP($D768, 'AM23.Param'!$C$61:$Q$114, COLUMNS('AM23.Param'!$C$60:$N$60), FALSE), "N/A")</f>
        <v>N/A</v>
      </c>
      <c r="AB768" s="344" t="str">
        <f t="shared" si="281"/>
        <v>N/A</v>
      </c>
      <c r="AC768" s="366" t="str">
        <f t="shared" si="270"/>
        <v>N/A</v>
      </c>
      <c r="AD768" s="360" t="str">
        <f>IFERROR( VLOOKUP($D768, 'AM23.Param'!$C$61:$Q$114, COLUMNS('AM23.Param'!$C$60:$O$60), FALSE), "N/A")</f>
        <v>N/A</v>
      </c>
      <c r="AE768" s="344" t="str">
        <f t="shared" si="282"/>
        <v>N/A</v>
      </c>
      <c r="AF768" s="361" t="str">
        <f t="shared" si="271"/>
        <v>N/A</v>
      </c>
      <c r="AG768" s="356" t="str">
        <f>IFERROR( VLOOKUP($D768, 'AM23.Param'!$C$61:$Q$114, COLUMNS('AM23.Param'!$C$60:$P$60), FALSE), "N/A")</f>
        <v>N/A</v>
      </c>
      <c r="AH768" s="344" t="str">
        <f t="shared" si="283"/>
        <v>N/A</v>
      </c>
      <c r="AI768" s="361" t="str">
        <f t="shared" si="272"/>
        <v>N/A</v>
      </c>
    </row>
    <row r="769" spans="1:35" x14ac:dyDescent="0.2">
      <c r="A769" s="241">
        <f t="shared" si="273"/>
        <v>692</v>
      </c>
      <c r="B769" s="345">
        <f>'AM23.Entity Input'!D709</f>
        <v>0</v>
      </c>
      <c r="C769" s="343">
        <f>'AM23.Entity Input'!F709</f>
        <v>0</v>
      </c>
      <c r="D769" s="343">
        <f>'AM23.Entity Input'!G709</f>
        <v>0</v>
      </c>
      <c r="E769" s="343">
        <f>'AM23.Entity Input'!P709</f>
        <v>0</v>
      </c>
      <c r="F769" s="343">
        <f>'AM23.Entity Input'!AD709</f>
        <v>0</v>
      </c>
      <c r="G769" s="343">
        <f>'AM23.Entity Input'!AN709</f>
        <v>0</v>
      </c>
      <c r="H769" s="353" t="str">
        <f>IFERROR( VLOOKUP($D769, 'AM23.Param'!$C$61:$Q$114, COLUMNS('AM23.Param'!$C$60:$G$60), FALSE), "N/A")</f>
        <v>N/A</v>
      </c>
      <c r="I769" s="360" t="str">
        <f>IFERROR( VLOOKUP($D769, 'AM23.Param'!$C$61:$Q$114, COLUMNS('AM23.Param'!$C$60:$H$60), FALSE), "N/A")</f>
        <v>N/A</v>
      </c>
      <c r="J769" s="344" t="str">
        <f t="shared" si="274"/>
        <v>N/A</v>
      </c>
      <c r="K769" s="361" t="str">
        <f t="shared" si="275"/>
        <v>N/A</v>
      </c>
      <c r="L769" s="356" t="str">
        <f>IFERROR( VLOOKUP($D769, 'AM23.Param'!$C$61:$Q$114, COLUMNS('AM23.Param'!$C$60:$I$60), FALSE), "N/A")</f>
        <v>N/A</v>
      </c>
      <c r="M769" s="344" t="str">
        <f t="shared" si="276"/>
        <v>N/A</v>
      </c>
      <c r="N769" s="366" t="str">
        <f t="shared" si="265"/>
        <v>N/A</v>
      </c>
      <c r="O769" s="360" t="str">
        <f>IFERROR( VLOOKUP($D769, 'AM23.Param'!$C$61:$Q$114, COLUMNS('AM23.Param'!$C$60:$J$60), FALSE), "N/A")</f>
        <v>N/A</v>
      </c>
      <c r="P769" s="344" t="str">
        <f t="shared" si="277"/>
        <v>N/A</v>
      </c>
      <c r="Q769" s="361" t="str">
        <f t="shared" si="266"/>
        <v>N/A</v>
      </c>
      <c r="R769" s="356" t="str">
        <f>IFERROR( VLOOKUP($D769, 'AM23.Param'!$C$61:$Q$114, COLUMNS('AM23.Param'!$C$60:$K$60), FALSE), "N/A")</f>
        <v>N/A</v>
      </c>
      <c r="S769" s="344" t="str">
        <f t="shared" si="278"/>
        <v>N/A</v>
      </c>
      <c r="T769" s="366">
        <f t="shared" si="267"/>
        <v>0</v>
      </c>
      <c r="U769" s="360" t="str">
        <f>IFERROR( VLOOKUP($D769, 'AM23.Param'!$C$61:$Q$114, COLUMNS('AM23.Param'!$C$60:$L$60), FALSE), "N/A")</f>
        <v>N/A</v>
      </c>
      <c r="V769" s="344" t="str">
        <f t="shared" si="279"/>
        <v>N/A</v>
      </c>
      <c r="W769" s="361" t="str">
        <f t="shared" si="268"/>
        <v>N/A</v>
      </c>
      <c r="X769" s="356" t="str">
        <f>IFERROR( VLOOKUP($D769, 'AM23.Param'!$C$61:$Q$114, COLUMNS('AM23.Param'!$C$60:$M$60), FALSE), "N/A")</f>
        <v>N/A</v>
      </c>
      <c r="Y769" s="344" t="str">
        <f t="shared" si="280"/>
        <v>N/A</v>
      </c>
      <c r="Z769" s="366">
        <f t="shared" si="269"/>
        <v>0</v>
      </c>
      <c r="AA769" s="360" t="str">
        <f>IFERROR( VLOOKUP($D769, 'AM23.Param'!$C$61:$Q$114, COLUMNS('AM23.Param'!$C$60:$N$60), FALSE), "N/A")</f>
        <v>N/A</v>
      </c>
      <c r="AB769" s="344" t="str">
        <f t="shared" si="281"/>
        <v>N/A</v>
      </c>
      <c r="AC769" s="366" t="str">
        <f t="shared" si="270"/>
        <v>N/A</v>
      </c>
      <c r="AD769" s="360" t="str">
        <f>IFERROR( VLOOKUP($D769, 'AM23.Param'!$C$61:$Q$114, COLUMNS('AM23.Param'!$C$60:$O$60), FALSE), "N/A")</f>
        <v>N/A</v>
      </c>
      <c r="AE769" s="344" t="str">
        <f t="shared" si="282"/>
        <v>N/A</v>
      </c>
      <c r="AF769" s="361" t="str">
        <f t="shared" si="271"/>
        <v>N/A</v>
      </c>
      <c r="AG769" s="356" t="str">
        <f>IFERROR( VLOOKUP($D769, 'AM23.Param'!$C$61:$Q$114, COLUMNS('AM23.Param'!$C$60:$P$60), FALSE), "N/A")</f>
        <v>N/A</v>
      </c>
      <c r="AH769" s="344" t="str">
        <f t="shared" si="283"/>
        <v>N/A</v>
      </c>
      <c r="AI769" s="361" t="str">
        <f t="shared" si="272"/>
        <v>N/A</v>
      </c>
    </row>
    <row r="770" spans="1:35" x14ac:dyDescent="0.2">
      <c r="A770" s="241">
        <f t="shared" si="273"/>
        <v>693</v>
      </c>
      <c r="B770" s="345">
        <f>'AM23.Entity Input'!D710</f>
        <v>0</v>
      </c>
      <c r="C770" s="343">
        <f>'AM23.Entity Input'!F710</f>
        <v>0</v>
      </c>
      <c r="D770" s="343">
        <f>'AM23.Entity Input'!G710</f>
        <v>0</v>
      </c>
      <c r="E770" s="343">
        <f>'AM23.Entity Input'!P710</f>
        <v>0</v>
      </c>
      <c r="F770" s="343">
        <f>'AM23.Entity Input'!AD710</f>
        <v>0</v>
      </c>
      <c r="G770" s="343">
        <f>'AM23.Entity Input'!AN710</f>
        <v>0</v>
      </c>
      <c r="H770" s="353" t="str">
        <f>IFERROR( VLOOKUP($D770, 'AM23.Param'!$C$61:$Q$114, COLUMNS('AM23.Param'!$C$60:$G$60), FALSE), "N/A")</f>
        <v>N/A</v>
      </c>
      <c r="I770" s="360" t="str">
        <f>IFERROR( VLOOKUP($D770, 'AM23.Param'!$C$61:$Q$114, COLUMNS('AM23.Param'!$C$60:$H$60), FALSE), "N/A")</f>
        <v>N/A</v>
      </c>
      <c r="J770" s="344" t="str">
        <f t="shared" si="274"/>
        <v>N/A</v>
      </c>
      <c r="K770" s="361" t="str">
        <f t="shared" si="275"/>
        <v>N/A</v>
      </c>
      <c r="L770" s="356" t="str">
        <f>IFERROR( VLOOKUP($D770, 'AM23.Param'!$C$61:$Q$114, COLUMNS('AM23.Param'!$C$60:$I$60), FALSE), "N/A")</f>
        <v>N/A</v>
      </c>
      <c r="M770" s="344" t="str">
        <f t="shared" si="276"/>
        <v>N/A</v>
      </c>
      <c r="N770" s="366" t="str">
        <f t="shared" si="265"/>
        <v>N/A</v>
      </c>
      <c r="O770" s="360" t="str">
        <f>IFERROR( VLOOKUP($D770, 'AM23.Param'!$C$61:$Q$114, COLUMNS('AM23.Param'!$C$60:$J$60), FALSE), "N/A")</f>
        <v>N/A</v>
      </c>
      <c r="P770" s="344" t="str">
        <f t="shared" si="277"/>
        <v>N/A</v>
      </c>
      <c r="Q770" s="361" t="str">
        <f t="shared" si="266"/>
        <v>N/A</v>
      </c>
      <c r="R770" s="356" t="str">
        <f>IFERROR( VLOOKUP($D770, 'AM23.Param'!$C$61:$Q$114, COLUMNS('AM23.Param'!$C$60:$K$60), FALSE), "N/A")</f>
        <v>N/A</v>
      </c>
      <c r="S770" s="344" t="str">
        <f t="shared" si="278"/>
        <v>N/A</v>
      </c>
      <c r="T770" s="366">
        <f t="shared" si="267"/>
        <v>0</v>
      </c>
      <c r="U770" s="360" t="str">
        <f>IFERROR( VLOOKUP($D770, 'AM23.Param'!$C$61:$Q$114, COLUMNS('AM23.Param'!$C$60:$L$60), FALSE), "N/A")</f>
        <v>N/A</v>
      </c>
      <c r="V770" s="344" t="str">
        <f t="shared" si="279"/>
        <v>N/A</v>
      </c>
      <c r="W770" s="361" t="str">
        <f t="shared" si="268"/>
        <v>N/A</v>
      </c>
      <c r="X770" s="356" t="str">
        <f>IFERROR( VLOOKUP($D770, 'AM23.Param'!$C$61:$Q$114, COLUMNS('AM23.Param'!$C$60:$M$60), FALSE), "N/A")</f>
        <v>N/A</v>
      </c>
      <c r="Y770" s="344" t="str">
        <f t="shared" si="280"/>
        <v>N/A</v>
      </c>
      <c r="Z770" s="366">
        <f t="shared" si="269"/>
        <v>0</v>
      </c>
      <c r="AA770" s="360" t="str">
        <f>IFERROR( VLOOKUP($D770, 'AM23.Param'!$C$61:$Q$114, COLUMNS('AM23.Param'!$C$60:$N$60), FALSE), "N/A")</f>
        <v>N/A</v>
      </c>
      <c r="AB770" s="344" t="str">
        <f t="shared" si="281"/>
        <v>N/A</v>
      </c>
      <c r="AC770" s="366" t="str">
        <f t="shared" si="270"/>
        <v>N/A</v>
      </c>
      <c r="AD770" s="360" t="str">
        <f>IFERROR( VLOOKUP($D770, 'AM23.Param'!$C$61:$Q$114, COLUMNS('AM23.Param'!$C$60:$O$60), FALSE), "N/A")</f>
        <v>N/A</v>
      </c>
      <c r="AE770" s="344" t="str">
        <f t="shared" si="282"/>
        <v>N/A</v>
      </c>
      <c r="AF770" s="361" t="str">
        <f t="shared" si="271"/>
        <v>N/A</v>
      </c>
      <c r="AG770" s="356" t="str">
        <f>IFERROR( VLOOKUP($D770, 'AM23.Param'!$C$61:$Q$114, COLUMNS('AM23.Param'!$C$60:$P$60), FALSE), "N/A")</f>
        <v>N/A</v>
      </c>
      <c r="AH770" s="344" t="str">
        <f t="shared" si="283"/>
        <v>N/A</v>
      </c>
      <c r="AI770" s="361" t="str">
        <f t="shared" si="272"/>
        <v>N/A</v>
      </c>
    </row>
    <row r="771" spans="1:35" x14ac:dyDescent="0.2">
      <c r="A771" s="241">
        <f t="shared" si="273"/>
        <v>694</v>
      </c>
      <c r="B771" s="345">
        <f>'AM23.Entity Input'!D711</f>
        <v>0</v>
      </c>
      <c r="C771" s="343">
        <f>'AM23.Entity Input'!F711</f>
        <v>0</v>
      </c>
      <c r="D771" s="343">
        <f>'AM23.Entity Input'!G711</f>
        <v>0</v>
      </c>
      <c r="E771" s="343">
        <f>'AM23.Entity Input'!P711</f>
        <v>0</v>
      </c>
      <c r="F771" s="343">
        <f>'AM23.Entity Input'!AD711</f>
        <v>0</v>
      </c>
      <c r="G771" s="343">
        <f>'AM23.Entity Input'!AN711</f>
        <v>0</v>
      </c>
      <c r="H771" s="353" t="str">
        <f>IFERROR( VLOOKUP($D771, 'AM23.Param'!$C$61:$Q$114, COLUMNS('AM23.Param'!$C$60:$G$60), FALSE), "N/A")</f>
        <v>N/A</v>
      </c>
      <c r="I771" s="360" t="str">
        <f>IFERROR( VLOOKUP($D771, 'AM23.Param'!$C$61:$Q$114, COLUMNS('AM23.Param'!$C$60:$H$60), FALSE), "N/A")</f>
        <v>N/A</v>
      </c>
      <c r="J771" s="344" t="str">
        <f t="shared" si="274"/>
        <v>N/A</v>
      </c>
      <c r="K771" s="361" t="str">
        <f t="shared" si="275"/>
        <v>N/A</v>
      </c>
      <c r="L771" s="356" t="str">
        <f>IFERROR( VLOOKUP($D771, 'AM23.Param'!$C$61:$Q$114, COLUMNS('AM23.Param'!$C$60:$I$60), FALSE), "N/A")</f>
        <v>N/A</v>
      </c>
      <c r="M771" s="344" t="str">
        <f t="shared" si="276"/>
        <v>N/A</v>
      </c>
      <c r="N771" s="366" t="str">
        <f t="shared" si="265"/>
        <v>N/A</v>
      </c>
      <c r="O771" s="360" t="str">
        <f>IFERROR( VLOOKUP($D771, 'AM23.Param'!$C$61:$Q$114, COLUMNS('AM23.Param'!$C$60:$J$60), FALSE), "N/A")</f>
        <v>N/A</v>
      </c>
      <c r="P771" s="344" t="str">
        <f t="shared" si="277"/>
        <v>N/A</v>
      </c>
      <c r="Q771" s="361" t="str">
        <f t="shared" si="266"/>
        <v>N/A</v>
      </c>
      <c r="R771" s="356" t="str">
        <f>IFERROR( VLOOKUP($D771, 'AM23.Param'!$C$61:$Q$114, COLUMNS('AM23.Param'!$C$60:$K$60), FALSE), "N/A")</f>
        <v>N/A</v>
      </c>
      <c r="S771" s="344" t="str">
        <f t="shared" si="278"/>
        <v>N/A</v>
      </c>
      <c r="T771" s="366">
        <f t="shared" si="267"/>
        <v>0</v>
      </c>
      <c r="U771" s="360" t="str">
        <f>IFERROR( VLOOKUP($D771, 'AM23.Param'!$C$61:$Q$114, COLUMNS('AM23.Param'!$C$60:$L$60), FALSE), "N/A")</f>
        <v>N/A</v>
      </c>
      <c r="V771" s="344" t="str">
        <f t="shared" si="279"/>
        <v>N/A</v>
      </c>
      <c r="W771" s="361" t="str">
        <f t="shared" si="268"/>
        <v>N/A</v>
      </c>
      <c r="X771" s="356" t="str">
        <f>IFERROR( VLOOKUP($D771, 'AM23.Param'!$C$61:$Q$114, COLUMNS('AM23.Param'!$C$60:$M$60), FALSE), "N/A")</f>
        <v>N/A</v>
      </c>
      <c r="Y771" s="344" t="str">
        <f t="shared" si="280"/>
        <v>N/A</v>
      </c>
      <c r="Z771" s="366">
        <f t="shared" si="269"/>
        <v>0</v>
      </c>
      <c r="AA771" s="360" t="str">
        <f>IFERROR( VLOOKUP($D771, 'AM23.Param'!$C$61:$Q$114, COLUMNS('AM23.Param'!$C$60:$N$60), FALSE), "N/A")</f>
        <v>N/A</v>
      </c>
      <c r="AB771" s="344" t="str">
        <f t="shared" si="281"/>
        <v>N/A</v>
      </c>
      <c r="AC771" s="366" t="str">
        <f t="shared" si="270"/>
        <v>N/A</v>
      </c>
      <c r="AD771" s="360" t="str">
        <f>IFERROR( VLOOKUP($D771, 'AM23.Param'!$C$61:$Q$114, COLUMNS('AM23.Param'!$C$60:$O$60), FALSE), "N/A")</f>
        <v>N/A</v>
      </c>
      <c r="AE771" s="344" t="str">
        <f t="shared" si="282"/>
        <v>N/A</v>
      </c>
      <c r="AF771" s="361" t="str">
        <f t="shared" si="271"/>
        <v>N/A</v>
      </c>
      <c r="AG771" s="356" t="str">
        <f>IFERROR( VLOOKUP($D771, 'AM23.Param'!$C$61:$Q$114, COLUMNS('AM23.Param'!$C$60:$P$60), FALSE), "N/A")</f>
        <v>N/A</v>
      </c>
      <c r="AH771" s="344" t="str">
        <f t="shared" si="283"/>
        <v>N/A</v>
      </c>
      <c r="AI771" s="361" t="str">
        <f t="shared" si="272"/>
        <v>N/A</v>
      </c>
    </row>
    <row r="772" spans="1:35" x14ac:dyDescent="0.2">
      <c r="A772" s="241">
        <f t="shared" si="273"/>
        <v>695</v>
      </c>
      <c r="B772" s="345">
        <f>'AM23.Entity Input'!D712</f>
        <v>0</v>
      </c>
      <c r="C772" s="343">
        <f>'AM23.Entity Input'!F712</f>
        <v>0</v>
      </c>
      <c r="D772" s="343">
        <f>'AM23.Entity Input'!G712</f>
        <v>0</v>
      </c>
      <c r="E772" s="343">
        <f>'AM23.Entity Input'!P712</f>
        <v>0</v>
      </c>
      <c r="F772" s="343">
        <f>'AM23.Entity Input'!AD712</f>
        <v>0</v>
      </c>
      <c r="G772" s="343">
        <f>'AM23.Entity Input'!AN712</f>
        <v>0</v>
      </c>
      <c r="H772" s="353" t="str">
        <f>IFERROR( VLOOKUP($D772, 'AM23.Param'!$C$61:$Q$114, COLUMNS('AM23.Param'!$C$60:$G$60), FALSE), "N/A")</f>
        <v>N/A</v>
      </c>
      <c r="I772" s="360" t="str">
        <f>IFERROR( VLOOKUP($D772, 'AM23.Param'!$C$61:$Q$114, COLUMNS('AM23.Param'!$C$60:$H$60), FALSE), "N/A")</f>
        <v>N/A</v>
      </c>
      <c r="J772" s="344" t="str">
        <f t="shared" si="274"/>
        <v>N/A</v>
      </c>
      <c r="K772" s="361" t="str">
        <f t="shared" si="275"/>
        <v>N/A</v>
      </c>
      <c r="L772" s="356" t="str">
        <f>IFERROR( VLOOKUP($D772, 'AM23.Param'!$C$61:$Q$114, COLUMNS('AM23.Param'!$C$60:$I$60), FALSE), "N/A")</f>
        <v>N/A</v>
      </c>
      <c r="M772" s="344" t="str">
        <f t="shared" si="276"/>
        <v>N/A</v>
      </c>
      <c r="N772" s="366" t="str">
        <f t="shared" si="265"/>
        <v>N/A</v>
      </c>
      <c r="O772" s="360" t="str">
        <f>IFERROR( VLOOKUP($D772, 'AM23.Param'!$C$61:$Q$114, COLUMNS('AM23.Param'!$C$60:$J$60), FALSE), "N/A")</f>
        <v>N/A</v>
      </c>
      <c r="P772" s="344" t="str">
        <f t="shared" si="277"/>
        <v>N/A</v>
      </c>
      <c r="Q772" s="361" t="str">
        <f t="shared" si="266"/>
        <v>N/A</v>
      </c>
      <c r="R772" s="356" t="str">
        <f>IFERROR( VLOOKUP($D772, 'AM23.Param'!$C$61:$Q$114, COLUMNS('AM23.Param'!$C$60:$K$60), FALSE), "N/A")</f>
        <v>N/A</v>
      </c>
      <c r="S772" s="344" t="str">
        <f t="shared" si="278"/>
        <v>N/A</v>
      </c>
      <c r="T772" s="366">
        <f t="shared" si="267"/>
        <v>0</v>
      </c>
      <c r="U772" s="360" t="str">
        <f>IFERROR( VLOOKUP($D772, 'AM23.Param'!$C$61:$Q$114, COLUMNS('AM23.Param'!$C$60:$L$60), FALSE), "N/A")</f>
        <v>N/A</v>
      </c>
      <c r="V772" s="344" t="str">
        <f t="shared" si="279"/>
        <v>N/A</v>
      </c>
      <c r="W772" s="361" t="str">
        <f t="shared" si="268"/>
        <v>N/A</v>
      </c>
      <c r="X772" s="356" t="str">
        <f>IFERROR( VLOOKUP($D772, 'AM23.Param'!$C$61:$Q$114, COLUMNS('AM23.Param'!$C$60:$M$60), FALSE), "N/A")</f>
        <v>N/A</v>
      </c>
      <c r="Y772" s="344" t="str">
        <f t="shared" si="280"/>
        <v>N/A</v>
      </c>
      <c r="Z772" s="366">
        <f t="shared" si="269"/>
        <v>0</v>
      </c>
      <c r="AA772" s="360" t="str">
        <f>IFERROR( VLOOKUP($D772, 'AM23.Param'!$C$61:$Q$114, COLUMNS('AM23.Param'!$C$60:$N$60), FALSE), "N/A")</f>
        <v>N/A</v>
      </c>
      <c r="AB772" s="344" t="str">
        <f t="shared" si="281"/>
        <v>N/A</v>
      </c>
      <c r="AC772" s="366" t="str">
        <f t="shared" si="270"/>
        <v>N/A</v>
      </c>
      <c r="AD772" s="360" t="str">
        <f>IFERROR( VLOOKUP($D772, 'AM23.Param'!$C$61:$Q$114, COLUMNS('AM23.Param'!$C$60:$O$60), FALSE), "N/A")</f>
        <v>N/A</v>
      </c>
      <c r="AE772" s="344" t="str">
        <f t="shared" si="282"/>
        <v>N/A</v>
      </c>
      <c r="AF772" s="361" t="str">
        <f t="shared" si="271"/>
        <v>N/A</v>
      </c>
      <c r="AG772" s="356" t="str">
        <f>IFERROR( VLOOKUP($D772, 'AM23.Param'!$C$61:$Q$114, COLUMNS('AM23.Param'!$C$60:$P$60), FALSE), "N/A")</f>
        <v>N/A</v>
      </c>
      <c r="AH772" s="344" t="str">
        <f t="shared" si="283"/>
        <v>N/A</v>
      </c>
      <c r="AI772" s="361" t="str">
        <f t="shared" si="272"/>
        <v>N/A</v>
      </c>
    </row>
    <row r="773" spans="1:35" x14ac:dyDescent="0.2">
      <c r="A773" s="241">
        <f t="shared" si="273"/>
        <v>696</v>
      </c>
      <c r="B773" s="345">
        <f>'AM23.Entity Input'!D713</f>
        <v>0</v>
      </c>
      <c r="C773" s="343">
        <f>'AM23.Entity Input'!F713</f>
        <v>0</v>
      </c>
      <c r="D773" s="343">
        <f>'AM23.Entity Input'!G713</f>
        <v>0</v>
      </c>
      <c r="E773" s="343">
        <f>'AM23.Entity Input'!P713</f>
        <v>0</v>
      </c>
      <c r="F773" s="343">
        <f>'AM23.Entity Input'!AD713</f>
        <v>0</v>
      </c>
      <c r="G773" s="343">
        <f>'AM23.Entity Input'!AN713</f>
        <v>0</v>
      </c>
      <c r="H773" s="353" t="str">
        <f>IFERROR( VLOOKUP($D773, 'AM23.Param'!$C$61:$Q$114, COLUMNS('AM23.Param'!$C$60:$G$60), FALSE), "N/A")</f>
        <v>N/A</v>
      </c>
      <c r="I773" s="360" t="str">
        <f>IFERROR( VLOOKUP($D773, 'AM23.Param'!$C$61:$Q$114, COLUMNS('AM23.Param'!$C$60:$H$60), FALSE), "N/A")</f>
        <v>N/A</v>
      </c>
      <c r="J773" s="344" t="str">
        <f t="shared" si="274"/>
        <v>N/A</v>
      </c>
      <c r="K773" s="361" t="str">
        <f t="shared" si="275"/>
        <v>N/A</v>
      </c>
      <c r="L773" s="356" t="str">
        <f>IFERROR( VLOOKUP($D773, 'AM23.Param'!$C$61:$Q$114, COLUMNS('AM23.Param'!$C$60:$I$60), FALSE), "N/A")</f>
        <v>N/A</v>
      </c>
      <c r="M773" s="344" t="str">
        <f t="shared" si="276"/>
        <v>N/A</v>
      </c>
      <c r="N773" s="366" t="str">
        <f t="shared" si="265"/>
        <v>N/A</v>
      </c>
      <c r="O773" s="360" t="str">
        <f>IFERROR( VLOOKUP($D773, 'AM23.Param'!$C$61:$Q$114, COLUMNS('AM23.Param'!$C$60:$J$60), FALSE), "N/A")</f>
        <v>N/A</v>
      </c>
      <c r="P773" s="344" t="str">
        <f t="shared" si="277"/>
        <v>N/A</v>
      </c>
      <c r="Q773" s="361" t="str">
        <f t="shared" si="266"/>
        <v>N/A</v>
      </c>
      <c r="R773" s="356" t="str">
        <f>IFERROR( VLOOKUP($D773, 'AM23.Param'!$C$61:$Q$114, COLUMNS('AM23.Param'!$C$60:$K$60), FALSE), "N/A")</f>
        <v>N/A</v>
      </c>
      <c r="S773" s="344" t="str">
        <f t="shared" si="278"/>
        <v>N/A</v>
      </c>
      <c r="T773" s="366">
        <f t="shared" si="267"/>
        <v>0</v>
      </c>
      <c r="U773" s="360" t="str">
        <f>IFERROR( VLOOKUP($D773, 'AM23.Param'!$C$61:$Q$114, COLUMNS('AM23.Param'!$C$60:$L$60), FALSE), "N/A")</f>
        <v>N/A</v>
      </c>
      <c r="V773" s="344" t="str">
        <f t="shared" si="279"/>
        <v>N/A</v>
      </c>
      <c r="W773" s="361" t="str">
        <f t="shared" si="268"/>
        <v>N/A</v>
      </c>
      <c r="X773" s="356" t="str">
        <f>IFERROR( VLOOKUP($D773, 'AM23.Param'!$C$61:$Q$114, COLUMNS('AM23.Param'!$C$60:$M$60), FALSE), "N/A")</f>
        <v>N/A</v>
      </c>
      <c r="Y773" s="344" t="str">
        <f t="shared" si="280"/>
        <v>N/A</v>
      </c>
      <c r="Z773" s="366">
        <f t="shared" si="269"/>
        <v>0</v>
      </c>
      <c r="AA773" s="360" t="str">
        <f>IFERROR( VLOOKUP($D773, 'AM23.Param'!$C$61:$Q$114, COLUMNS('AM23.Param'!$C$60:$N$60), FALSE), "N/A")</f>
        <v>N/A</v>
      </c>
      <c r="AB773" s="344" t="str">
        <f t="shared" si="281"/>
        <v>N/A</v>
      </c>
      <c r="AC773" s="366" t="str">
        <f t="shared" si="270"/>
        <v>N/A</v>
      </c>
      <c r="AD773" s="360" t="str">
        <f>IFERROR( VLOOKUP($D773, 'AM23.Param'!$C$61:$Q$114, COLUMNS('AM23.Param'!$C$60:$O$60), FALSE), "N/A")</f>
        <v>N/A</v>
      </c>
      <c r="AE773" s="344" t="str">
        <f t="shared" si="282"/>
        <v>N/A</v>
      </c>
      <c r="AF773" s="361" t="str">
        <f t="shared" si="271"/>
        <v>N/A</v>
      </c>
      <c r="AG773" s="356" t="str">
        <f>IFERROR( VLOOKUP($D773, 'AM23.Param'!$C$61:$Q$114, COLUMNS('AM23.Param'!$C$60:$P$60), FALSE), "N/A")</f>
        <v>N/A</v>
      </c>
      <c r="AH773" s="344" t="str">
        <f t="shared" si="283"/>
        <v>N/A</v>
      </c>
      <c r="AI773" s="361" t="str">
        <f t="shared" si="272"/>
        <v>N/A</v>
      </c>
    </row>
    <row r="774" spans="1:35" x14ac:dyDescent="0.2">
      <c r="A774" s="241">
        <f t="shared" si="273"/>
        <v>697</v>
      </c>
      <c r="B774" s="345">
        <f>'AM23.Entity Input'!D714</f>
        <v>0</v>
      </c>
      <c r="C774" s="343">
        <f>'AM23.Entity Input'!F714</f>
        <v>0</v>
      </c>
      <c r="D774" s="343">
        <f>'AM23.Entity Input'!G714</f>
        <v>0</v>
      </c>
      <c r="E774" s="343">
        <f>'AM23.Entity Input'!P714</f>
        <v>0</v>
      </c>
      <c r="F774" s="343">
        <f>'AM23.Entity Input'!AD714</f>
        <v>0</v>
      </c>
      <c r="G774" s="343">
        <f>'AM23.Entity Input'!AN714</f>
        <v>0</v>
      </c>
      <c r="H774" s="353" t="str">
        <f>IFERROR( VLOOKUP($D774, 'AM23.Param'!$C$61:$Q$114, COLUMNS('AM23.Param'!$C$60:$G$60), FALSE), "N/A")</f>
        <v>N/A</v>
      </c>
      <c r="I774" s="360" t="str">
        <f>IFERROR( VLOOKUP($D774, 'AM23.Param'!$C$61:$Q$114, COLUMNS('AM23.Param'!$C$60:$H$60), FALSE), "N/A")</f>
        <v>N/A</v>
      </c>
      <c r="J774" s="344" t="str">
        <f t="shared" si="274"/>
        <v>N/A</v>
      </c>
      <c r="K774" s="361" t="str">
        <f t="shared" si="275"/>
        <v>N/A</v>
      </c>
      <c r="L774" s="356" t="str">
        <f>IFERROR( VLOOKUP($D774, 'AM23.Param'!$C$61:$Q$114, COLUMNS('AM23.Param'!$C$60:$I$60), FALSE), "N/A")</f>
        <v>N/A</v>
      </c>
      <c r="M774" s="344" t="str">
        <f t="shared" si="276"/>
        <v>N/A</v>
      </c>
      <c r="N774" s="366" t="str">
        <f t="shared" si="265"/>
        <v>N/A</v>
      </c>
      <c r="O774" s="360" t="str">
        <f>IFERROR( VLOOKUP($D774, 'AM23.Param'!$C$61:$Q$114, COLUMNS('AM23.Param'!$C$60:$J$60), FALSE), "N/A")</f>
        <v>N/A</v>
      </c>
      <c r="P774" s="344" t="str">
        <f t="shared" si="277"/>
        <v>N/A</v>
      </c>
      <c r="Q774" s="361" t="str">
        <f t="shared" si="266"/>
        <v>N/A</v>
      </c>
      <c r="R774" s="356" t="str">
        <f>IFERROR( VLOOKUP($D774, 'AM23.Param'!$C$61:$Q$114, COLUMNS('AM23.Param'!$C$60:$K$60), FALSE), "N/A")</f>
        <v>N/A</v>
      </c>
      <c r="S774" s="344" t="str">
        <f t="shared" si="278"/>
        <v>N/A</v>
      </c>
      <c r="T774" s="366">
        <f t="shared" si="267"/>
        <v>0</v>
      </c>
      <c r="U774" s="360" t="str">
        <f>IFERROR( VLOOKUP($D774, 'AM23.Param'!$C$61:$Q$114, COLUMNS('AM23.Param'!$C$60:$L$60), FALSE), "N/A")</f>
        <v>N/A</v>
      </c>
      <c r="V774" s="344" t="str">
        <f t="shared" si="279"/>
        <v>N/A</v>
      </c>
      <c r="W774" s="361" t="str">
        <f t="shared" si="268"/>
        <v>N/A</v>
      </c>
      <c r="X774" s="356" t="str">
        <f>IFERROR( VLOOKUP($D774, 'AM23.Param'!$C$61:$Q$114, COLUMNS('AM23.Param'!$C$60:$M$60), FALSE), "N/A")</f>
        <v>N/A</v>
      </c>
      <c r="Y774" s="344" t="str">
        <f t="shared" si="280"/>
        <v>N/A</v>
      </c>
      <c r="Z774" s="366">
        <f t="shared" si="269"/>
        <v>0</v>
      </c>
      <c r="AA774" s="360" t="str">
        <f>IFERROR( VLOOKUP($D774, 'AM23.Param'!$C$61:$Q$114, COLUMNS('AM23.Param'!$C$60:$N$60), FALSE), "N/A")</f>
        <v>N/A</v>
      </c>
      <c r="AB774" s="344" t="str">
        <f t="shared" si="281"/>
        <v>N/A</v>
      </c>
      <c r="AC774" s="366" t="str">
        <f t="shared" si="270"/>
        <v>N/A</v>
      </c>
      <c r="AD774" s="360" t="str">
        <f>IFERROR( VLOOKUP($D774, 'AM23.Param'!$C$61:$Q$114, COLUMNS('AM23.Param'!$C$60:$O$60), FALSE), "N/A")</f>
        <v>N/A</v>
      </c>
      <c r="AE774" s="344" t="str">
        <f t="shared" si="282"/>
        <v>N/A</v>
      </c>
      <c r="AF774" s="361" t="str">
        <f t="shared" si="271"/>
        <v>N/A</v>
      </c>
      <c r="AG774" s="356" t="str">
        <f>IFERROR( VLOOKUP($D774, 'AM23.Param'!$C$61:$Q$114, COLUMNS('AM23.Param'!$C$60:$P$60), FALSE), "N/A")</f>
        <v>N/A</v>
      </c>
      <c r="AH774" s="344" t="str">
        <f t="shared" si="283"/>
        <v>N/A</v>
      </c>
      <c r="AI774" s="361" t="str">
        <f t="shared" si="272"/>
        <v>N/A</v>
      </c>
    </row>
    <row r="775" spans="1:35" x14ac:dyDescent="0.2">
      <c r="A775" s="241">
        <f t="shared" si="273"/>
        <v>698</v>
      </c>
      <c r="B775" s="345">
        <f>'AM23.Entity Input'!D715</f>
        <v>0</v>
      </c>
      <c r="C775" s="343">
        <f>'AM23.Entity Input'!F715</f>
        <v>0</v>
      </c>
      <c r="D775" s="343">
        <f>'AM23.Entity Input'!G715</f>
        <v>0</v>
      </c>
      <c r="E775" s="343">
        <f>'AM23.Entity Input'!P715</f>
        <v>0</v>
      </c>
      <c r="F775" s="343">
        <f>'AM23.Entity Input'!AD715</f>
        <v>0</v>
      </c>
      <c r="G775" s="343">
        <f>'AM23.Entity Input'!AN715</f>
        <v>0</v>
      </c>
      <c r="H775" s="353" t="str">
        <f>IFERROR( VLOOKUP($D775, 'AM23.Param'!$C$61:$Q$114, COLUMNS('AM23.Param'!$C$60:$G$60), FALSE), "N/A")</f>
        <v>N/A</v>
      </c>
      <c r="I775" s="360" t="str">
        <f>IFERROR( VLOOKUP($D775, 'AM23.Param'!$C$61:$Q$114, COLUMNS('AM23.Param'!$C$60:$H$60), FALSE), "N/A")</f>
        <v>N/A</v>
      </c>
      <c r="J775" s="344" t="str">
        <f t="shared" si="274"/>
        <v>N/A</v>
      </c>
      <c r="K775" s="361" t="str">
        <f t="shared" si="275"/>
        <v>N/A</v>
      </c>
      <c r="L775" s="356" t="str">
        <f>IFERROR( VLOOKUP($D775, 'AM23.Param'!$C$61:$Q$114, COLUMNS('AM23.Param'!$C$60:$I$60), FALSE), "N/A")</f>
        <v>N/A</v>
      </c>
      <c r="M775" s="344" t="str">
        <f t="shared" si="276"/>
        <v>N/A</v>
      </c>
      <c r="N775" s="366" t="str">
        <f t="shared" si="265"/>
        <v>N/A</v>
      </c>
      <c r="O775" s="360" t="str">
        <f>IFERROR( VLOOKUP($D775, 'AM23.Param'!$C$61:$Q$114, COLUMNS('AM23.Param'!$C$60:$J$60), FALSE), "N/A")</f>
        <v>N/A</v>
      </c>
      <c r="P775" s="344" t="str">
        <f t="shared" si="277"/>
        <v>N/A</v>
      </c>
      <c r="Q775" s="361" t="str">
        <f t="shared" si="266"/>
        <v>N/A</v>
      </c>
      <c r="R775" s="356" t="str">
        <f>IFERROR( VLOOKUP($D775, 'AM23.Param'!$C$61:$Q$114, COLUMNS('AM23.Param'!$C$60:$K$60), FALSE), "N/A")</f>
        <v>N/A</v>
      </c>
      <c r="S775" s="344" t="str">
        <f t="shared" si="278"/>
        <v>N/A</v>
      </c>
      <c r="T775" s="366">
        <f t="shared" si="267"/>
        <v>0</v>
      </c>
      <c r="U775" s="360" t="str">
        <f>IFERROR( VLOOKUP($D775, 'AM23.Param'!$C$61:$Q$114, COLUMNS('AM23.Param'!$C$60:$L$60), FALSE), "N/A")</f>
        <v>N/A</v>
      </c>
      <c r="V775" s="344" t="str">
        <f t="shared" si="279"/>
        <v>N/A</v>
      </c>
      <c r="W775" s="361" t="str">
        <f t="shared" si="268"/>
        <v>N/A</v>
      </c>
      <c r="X775" s="356" t="str">
        <f>IFERROR( VLOOKUP($D775, 'AM23.Param'!$C$61:$Q$114, COLUMNS('AM23.Param'!$C$60:$M$60), FALSE), "N/A")</f>
        <v>N/A</v>
      </c>
      <c r="Y775" s="344" t="str">
        <f t="shared" si="280"/>
        <v>N/A</v>
      </c>
      <c r="Z775" s="366">
        <f t="shared" si="269"/>
        <v>0</v>
      </c>
      <c r="AA775" s="360" t="str">
        <f>IFERROR( VLOOKUP($D775, 'AM23.Param'!$C$61:$Q$114, COLUMNS('AM23.Param'!$C$60:$N$60), FALSE), "N/A")</f>
        <v>N/A</v>
      </c>
      <c r="AB775" s="344" t="str">
        <f t="shared" si="281"/>
        <v>N/A</v>
      </c>
      <c r="AC775" s="366" t="str">
        <f t="shared" si="270"/>
        <v>N/A</v>
      </c>
      <c r="AD775" s="360" t="str">
        <f>IFERROR( VLOOKUP($D775, 'AM23.Param'!$C$61:$Q$114, COLUMNS('AM23.Param'!$C$60:$O$60), FALSE), "N/A")</f>
        <v>N/A</v>
      </c>
      <c r="AE775" s="344" t="str">
        <f t="shared" si="282"/>
        <v>N/A</v>
      </c>
      <c r="AF775" s="361" t="str">
        <f t="shared" si="271"/>
        <v>N/A</v>
      </c>
      <c r="AG775" s="356" t="str">
        <f>IFERROR( VLOOKUP($D775, 'AM23.Param'!$C$61:$Q$114, COLUMNS('AM23.Param'!$C$60:$P$60), FALSE), "N/A")</f>
        <v>N/A</v>
      </c>
      <c r="AH775" s="344" t="str">
        <f t="shared" si="283"/>
        <v>N/A</v>
      </c>
      <c r="AI775" s="361" t="str">
        <f t="shared" si="272"/>
        <v>N/A</v>
      </c>
    </row>
    <row r="776" spans="1:35" x14ac:dyDescent="0.2">
      <c r="A776" s="241">
        <f t="shared" si="273"/>
        <v>699</v>
      </c>
      <c r="B776" s="345">
        <f>'AM23.Entity Input'!D716</f>
        <v>0</v>
      </c>
      <c r="C776" s="343">
        <f>'AM23.Entity Input'!F716</f>
        <v>0</v>
      </c>
      <c r="D776" s="343">
        <f>'AM23.Entity Input'!G716</f>
        <v>0</v>
      </c>
      <c r="E776" s="343">
        <f>'AM23.Entity Input'!P716</f>
        <v>0</v>
      </c>
      <c r="F776" s="343">
        <f>'AM23.Entity Input'!AD716</f>
        <v>0</v>
      </c>
      <c r="G776" s="343">
        <f>'AM23.Entity Input'!AN716</f>
        <v>0</v>
      </c>
      <c r="H776" s="353" t="str">
        <f>IFERROR( VLOOKUP($D776, 'AM23.Param'!$C$61:$Q$114, COLUMNS('AM23.Param'!$C$60:$G$60), FALSE), "N/A")</f>
        <v>N/A</v>
      </c>
      <c r="I776" s="360" t="str">
        <f>IFERROR( VLOOKUP($D776, 'AM23.Param'!$C$61:$Q$114, COLUMNS('AM23.Param'!$C$60:$H$60), FALSE), "N/A")</f>
        <v>N/A</v>
      </c>
      <c r="J776" s="344" t="str">
        <f t="shared" si="274"/>
        <v>N/A</v>
      </c>
      <c r="K776" s="361" t="str">
        <f t="shared" si="275"/>
        <v>N/A</v>
      </c>
      <c r="L776" s="356" t="str">
        <f>IFERROR( VLOOKUP($D776, 'AM23.Param'!$C$61:$Q$114, COLUMNS('AM23.Param'!$C$60:$I$60), FALSE), "N/A")</f>
        <v>N/A</v>
      </c>
      <c r="M776" s="344" t="str">
        <f t="shared" si="276"/>
        <v>N/A</v>
      </c>
      <c r="N776" s="366" t="str">
        <f t="shared" si="265"/>
        <v>N/A</v>
      </c>
      <c r="O776" s="360" t="str">
        <f>IFERROR( VLOOKUP($D776, 'AM23.Param'!$C$61:$Q$114, COLUMNS('AM23.Param'!$C$60:$J$60), FALSE), "N/A")</f>
        <v>N/A</v>
      </c>
      <c r="P776" s="344" t="str">
        <f t="shared" si="277"/>
        <v>N/A</v>
      </c>
      <c r="Q776" s="361" t="str">
        <f t="shared" si="266"/>
        <v>N/A</v>
      </c>
      <c r="R776" s="356" t="str">
        <f>IFERROR( VLOOKUP($D776, 'AM23.Param'!$C$61:$Q$114, COLUMNS('AM23.Param'!$C$60:$K$60), FALSE), "N/A")</f>
        <v>N/A</v>
      </c>
      <c r="S776" s="344" t="str">
        <f t="shared" si="278"/>
        <v>N/A</v>
      </c>
      <c r="T776" s="366">
        <f t="shared" si="267"/>
        <v>0</v>
      </c>
      <c r="U776" s="360" t="str">
        <f>IFERROR( VLOOKUP($D776, 'AM23.Param'!$C$61:$Q$114, COLUMNS('AM23.Param'!$C$60:$L$60), FALSE), "N/A")</f>
        <v>N/A</v>
      </c>
      <c r="V776" s="344" t="str">
        <f t="shared" si="279"/>
        <v>N/A</v>
      </c>
      <c r="W776" s="361" t="str">
        <f t="shared" si="268"/>
        <v>N/A</v>
      </c>
      <c r="X776" s="356" t="str">
        <f>IFERROR( VLOOKUP($D776, 'AM23.Param'!$C$61:$Q$114, COLUMNS('AM23.Param'!$C$60:$M$60), FALSE), "N/A")</f>
        <v>N/A</v>
      </c>
      <c r="Y776" s="344" t="str">
        <f t="shared" si="280"/>
        <v>N/A</v>
      </c>
      <c r="Z776" s="366">
        <f t="shared" si="269"/>
        <v>0</v>
      </c>
      <c r="AA776" s="360" t="str">
        <f>IFERROR( VLOOKUP($D776, 'AM23.Param'!$C$61:$Q$114, COLUMNS('AM23.Param'!$C$60:$N$60), FALSE), "N/A")</f>
        <v>N/A</v>
      </c>
      <c r="AB776" s="344" t="str">
        <f t="shared" si="281"/>
        <v>N/A</v>
      </c>
      <c r="AC776" s="366" t="str">
        <f t="shared" si="270"/>
        <v>N/A</v>
      </c>
      <c r="AD776" s="360" t="str">
        <f>IFERROR( VLOOKUP($D776, 'AM23.Param'!$C$61:$Q$114, COLUMNS('AM23.Param'!$C$60:$O$60), FALSE), "N/A")</f>
        <v>N/A</v>
      </c>
      <c r="AE776" s="344" t="str">
        <f t="shared" si="282"/>
        <v>N/A</v>
      </c>
      <c r="AF776" s="361" t="str">
        <f t="shared" si="271"/>
        <v>N/A</v>
      </c>
      <c r="AG776" s="356" t="str">
        <f>IFERROR( VLOOKUP($D776, 'AM23.Param'!$C$61:$Q$114, COLUMNS('AM23.Param'!$C$60:$P$60), FALSE), "N/A")</f>
        <v>N/A</v>
      </c>
      <c r="AH776" s="344" t="str">
        <f t="shared" si="283"/>
        <v>N/A</v>
      </c>
      <c r="AI776" s="361" t="str">
        <f t="shared" si="272"/>
        <v>N/A</v>
      </c>
    </row>
    <row r="777" spans="1:35" x14ac:dyDescent="0.2">
      <c r="A777" s="241">
        <f t="shared" si="273"/>
        <v>700</v>
      </c>
      <c r="B777" s="345">
        <f>'AM23.Entity Input'!D717</f>
        <v>0</v>
      </c>
      <c r="C777" s="343">
        <f>'AM23.Entity Input'!F717</f>
        <v>0</v>
      </c>
      <c r="D777" s="343">
        <f>'AM23.Entity Input'!G717</f>
        <v>0</v>
      </c>
      <c r="E777" s="343">
        <f>'AM23.Entity Input'!P717</f>
        <v>0</v>
      </c>
      <c r="F777" s="343">
        <f>'AM23.Entity Input'!AD717</f>
        <v>0</v>
      </c>
      <c r="G777" s="343">
        <f>'AM23.Entity Input'!AN717</f>
        <v>0</v>
      </c>
      <c r="H777" s="353" t="str">
        <f>IFERROR( VLOOKUP($D777, 'AM23.Param'!$C$61:$Q$114, COLUMNS('AM23.Param'!$C$60:$G$60), FALSE), "N/A")</f>
        <v>N/A</v>
      </c>
      <c r="I777" s="360" t="str">
        <f>IFERROR( VLOOKUP($D777, 'AM23.Param'!$C$61:$Q$114, COLUMNS('AM23.Param'!$C$60:$H$60), FALSE), "N/A")</f>
        <v>N/A</v>
      </c>
      <c r="J777" s="344" t="str">
        <f t="shared" si="274"/>
        <v>N/A</v>
      </c>
      <c r="K777" s="361" t="str">
        <f t="shared" si="275"/>
        <v>N/A</v>
      </c>
      <c r="L777" s="356" t="str">
        <f>IFERROR( VLOOKUP($D777, 'AM23.Param'!$C$61:$Q$114, COLUMNS('AM23.Param'!$C$60:$I$60), FALSE), "N/A")</f>
        <v>N/A</v>
      </c>
      <c r="M777" s="344" t="str">
        <f t="shared" si="276"/>
        <v>N/A</v>
      </c>
      <c r="N777" s="366" t="str">
        <f t="shared" si="265"/>
        <v>N/A</v>
      </c>
      <c r="O777" s="360" t="str">
        <f>IFERROR( VLOOKUP($D777, 'AM23.Param'!$C$61:$Q$114, COLUMNS('AM23.Param'!$C$60:$J$60), FALSE), "N/A")</f>
        <v>N/A</v>
      </c>
      <c r="P777" s="344" t="str">
        <f t="shared" si="277"/>
        <v>N/A</v>
      </c>
      <c r="Q777" s="361" t="str">
        <f t="shared" si="266"/>
        <v>N/A</v>
      </c>
      <c r="R777" s="356" t="str">
        <f>IFERROR( VLOOKUP($D777, 'AM23.Param'!$C$61:$Q$114, COLUMNS('AM23.Param'!$C$60:$K$60), FALSE), "N/A")</f>
        <v>N/A</v>
      </c>
      <c r="S777" s="344" t="str">
        <f t="shared" si="278"/>
        <v>N/A</v>
      </c>
      <c r="T777" s="366">
        <f t="shared" si="267"/>
        <v>0</v>
      </c>
      <c r="U777" s="360" t="str">
        <f>IFERROR( VLOOKUP($D777, 'AM23.Param'!$C$61:$Q$114, COLUMNS('AM23.Param'!$C$60:$L$60), FALSE), "N/A")</f>
        <v>N/A</v>
      </c>
      <c r="V777" s="344" t="str">
        <f t="shared" si="279"/>
        <v>N/A</v>
      </c>
      <c r="W777" s="361" t="str">
        <f t="shared" si="268"/>
        <v>N/A</v>
      </c>
      <c r="X777" s="356" t="str">
        <f>IFERROR( VLOOKUP($D777, 'AM23.Param'!$C$61:$Q$114, COLUMNS('AM23.Param'!$C$60:$M$60), FALSE), "N/A")</f>
        <v>N/A</v>
      </c>
      <c r="Y777" s="344" t="str">
        <f t="shared" si="280"/>
        <v>N/A</v>
      </c>
      <c r="Z777" s="366">
        <f t="shared" si="269"/>
        <v>0</v>
      </c>
      <c r="AA777" s="360" t="str">
        <f>IFERROR( VLOOKUP($D777, 'AM23.Param'!$C$61:$Q$114, COLUMNS('AM23.Param'!$C$60:$N$60), FALSE), "N/A")</f>
        <v>N/A</v>
      </c>
      <c r="AB777" s="344" t="str">
        <f t="shared" si="281"/>
        <v>N/A</v>
      </c>
      <c r="AC777" s="366" t="str">
        <f t="shared" si="270"/>
        <v>N/A</v>
      </c>
      <c r="AD777" s="360" t="str">
        <f>IFERROR( VLOOKUP($D777, 'AM23.Param'!$C$61:$Q$114, COLUMNS('AM23.Param'!$C$60:$O$60), FALSE), "N/A")</f>
        <v>N/A</v>
      </c>
      <c r="AE777" s="344" t="str">
        <f t="shared" si="282"/>
        <v>N/A</v>
      </c>
      <c r="AF777" s="361" t="str">
        <f t="shared" si="271"/>
        <v>N/A</v>
      </c>
      <c r="AG777" s="356" t="str">
        <f>IFERROR( VLOOKUP($D777, 'AM23.Param'!$C$61:$Q$114, COLUMNS('AM23.Param'!$C$60:$P$60), FALSE), "N/A")</f>
        <v>N/A</v>
      </c>
      <c r="AH777" s="344" t="str">
        <f t="shared" si="283"/>
        <v>N/A</v>
      </c>
      <c r="AI777" s="361" t="str">
        <f t="shared" si="272"/>
        <v>N/A</v>
      </c>
    </row>
    <row r="778" spans="1:35" x14ac:dyDescent="0.2">
      <c r="A778" s="241">
        <f t="shared" si="273"/>
        <v>701</v>
      </c>
      <c r="B778" s="345">
        <f>'AM23.Entity Input'!D718</f>
        <v>0</v>
      </c>
      <c r="C778" s="343">
        <f>'AM23.Entity Input'!F718</f>
        <v>0</v>
      </c>
      <c r="D778" s="343">
        <f>'AM23.Entity Input'!G718</f>
        <v>0</v>
      </c>
      <c r="E778" s="343">
        <f>'AM23.Entity Input'!P718</f>
        <v>0</v>
      </c>
      <c r="F778" s="343">
        <f>'AM23.Entity Input'!AD718</f>
        <v>0</v>
      </c>
      <c r="G778" s="343">
        <f>'AM23.Entity Input'!AN718</f>
        <v>0</v>
      </c>
      <c r="H778" s="353" t="str">
        <f>IFERROR( VLOOKUP($D778, 'AM23.Param'!$C$61:$Q$114, COLUMNS('AM23.Param'!$C$60:$G$60), FALSE), "N/A")</f>
        <v>N/A</v>
      </c>
      <c r="I778" s="360" t="str">
        <f>IFERROR( VLOOKUP($D778, 'AM23.Param'!$C$61:$Q$114, COLUMNS('AM23.Param'!$C$60:$H$60), FALSE), "N/A")</f>
        <v>N/A</v>
      </c>
      <c r="J778" s="344" t="str">
        <f t="shared" si="274"/>
        <v>N/A</v>
      </c>
      <c r="K778" s="361" t="str">
        <f t="shared" si="275"/>
        <v>N/A</v>
      </c>
      <c r="L778" s="356" t="str">
        <f>IFERROR( VLOOKUP($D778, 'AM23.Param'!$C$61:$Q$114, COLUMNS('AM23.Param'!$C$60:$I$60), FALSE), "N/A")</f>
        <v>N/A</v>
      </c>
      <c r="M778" s="344" t="str">
        <f t="shared" si="276"/>
        <v>N/A</v>
      </c>
      <c r="N778" s="366" t="str">
        <f t="shared" si="265"/>
        <v>N/A</v>
      </c>
      <c r="O778" s="360" t="str">
        <f>IFERROR( VLOOKUP($D778, 'AM23.Param'!$C$61:$Q$114, COLUMNS('AM23.Param'!$C$60:$J$60), FALSE), "N/A")</f>
        <v>N/A</v>
      </c>
      <c r="P778" s="344" t="str">
        <f t="shared" si="277"/>
        <v>N/A</v>
      </c>
      <c r="Q778" s="361" t="str">
        <f t="shared" si="266"/>
        <v>N/A</v>
      </c>
      <c r="R778" s="356" t="str">
        <f>IFERROR( VLOOKUP($D778, 'AM23.Param'!$C$61:$Q$114, COLUMNS('AM23.Param'!$C$60:$K$60), FALSE), "N/A")</f>
        <v>N/A</v>
      </c>
      <c r="S778" s="344" t="str">
        <f t="shared" si="278"/>
        <v>N/A</v>
      </c>
      <c r="T778" s="366">
        <f t="shared" si="267"/>
        <v>0</v>
      </c>
      <c r="U778" s="360" t="str">
        <f>IFERROR( VLOOKUP($D778, 'AM23.Param'!$C$61:$Q$114, COLUMNS('AM23.Param'!$C$60:$L$60), FALSE), "N/A")</f>
        <v>N/A</v>
      </c>
      <c r="V778" s="344" t="str">
        <f t="shared" si="279"/>
        <v>N/A</v>
      </c>
      <c r="W778" s="361" t="str">
        <f t="shared" si="268"/>
        <v>N/A</v>
      </c>
      <c r="X778" s="356" t="str">
        <f>IFERROR( VLOOKUP($D778, 'AM23.Param'!$C$61:$Q$114, COLUMNS('AM23.Param'!$C$60:$M$60), FALSE), "N/A")</f>
        <v>N/A</v>
      </c>
      <c r="Y778" s="344" t="str">
        <f t="shared" si="280"/>
        <v>N/A</v>
      </c>
      <c r="Z778" s="366">
        <f t="shared" si="269"/>
        <v>0</v>
      </c>
      <c r="AA778" s="360" t="str">
        <f>IFERROR( VLOOKUP($D778, 'AM23.Param'!$C$61:$Q$114, COLUMNS('AM23.Param'!$C$60:$N$60), FALSE), "N/A")</f>
        <v>N/A</v>
      </c>
      <c r="AB778" s="344" t="str">
        <f t="shared" si="281"/>
        <v>N/A</v>
      </c>
      <c r="AC778" s="366" t="str">
        <f t="shared" si="270"/>
        <v>N/A</v>
      </c>
      <c r="AD778" s="360" t="str">
        <f>IFERROR( VLOOKUP($D778, 'AM23.Param'!$C$61:$Q$114, COLUMNS('AM23.Param'!$C$60:$O$60), FALSE), "N/A")</f>
        <v>N/A</v>
      </c>
      <c r="AE778" s="344" t="str">
        <f t="shared" si="282"/>
        <v>N/A</v>
      </c>
      <c r="AF778" s="361" t="str">
        <f t="shared" si="271"/>
        <v>N/A</v>
      </c>
      <c r="AG778" s="356" t="str">
        <f>IFERROR( VLOOKUP($D778, 'AM23.Param'!$C$61:$Q$114, COLUMNS('AM23.Param'!$C$60:$P$60), FALSE), "N/A")</f>
        <v>N/A</v>
      </c>
      <c r="AH778" s="344" t="str">
        <f t="shared" si="283"/>
        <v>N/A</v>
      </c>
      <c r="AI778" s="361" t="str">
        <f t="shared" si="272"/>
        <v>N/A</v>
      </c>
    </row>
    <row r="779" spans="1:35" x14ac:dyDescent="0.2">
      <c r="A779" s="241">
        <f t="shared" si="273"/>
        <v>702</v>
      </c>
      <c r="B779" s="345">
        <f>'AM23.Entity Input'!D719</f>
        <v>0</v>
      </c>
      <c r="C779" s="343">
        <f>'AM23.Entity Input'!F719</f>
        <v>0</v>
      </c>
      <c r="D779" s="343">
        <f>'AM23.Entity Input'!G719</f>
        <v>0</v>
      </c>
      <c r="E779" s="343">
        <f>'AM23.Entity Input'!P719</f>
        <v>0</v>
      </c>
      <c r="F779" s="343">
        <f>'AM23.Entity Input'!AD719</f>
        <v>0</v>
      </c>
      <c r="G779" s="343">
        <f>'AM23.Entity Input'!AN719</f>
        <v>0</v>
      </c>
      <c r="H779" s="353" t="str">
        <f>IFERROR( VLOOKUP($D779, 'AM23.Param'!$C$61:$Q$114, COLUMNS('AM23.Param'!$C$60:$G$60), FALSE), "N/A")</f>
        <v>N/A</v>
      </c>
      <c r="I779" s="360" t="str">
        <f>IFERROR( VLOOKUP($D779, 'AM23.Param'!$C$61:$Q$114, COLUMNS('AM23.Param'!$C$60:$H$60), FALSE), "N/A")</f>
        <v>N/A</v>
      </c>
      <c r="J779" s="344" t="str">
        <f t="shared" si="274"/>
        <v>N/A</v>
      </c>
      <c r="K779" s="361" t="str">
        <f t="shared" si="275"/>
        <v>N/A</v>
      </c>
      <c r="L779" s="356" t="str">
        <f>IFERROR( VLOOKUP($D779, 'AM23.Param'!$C$61:$Q$114, COLUMNS('AM23.Param'!$C$60:$I$60), FALSE), "N/A")</f>
        <v>N/A</v>
      </c>
      <c r="M779" s="344" t="str">
        <f t="shared" si="276"/>
        <v>N/A</v>
      </c>
      <c r="N779" s="366" t="str">
        <f t="shared" si="265"/>
        <v>N/A</v>
      </c>
      <c r="O779" s="360" t="str">
        <f>IFERROR( VLOOKUP($D779, 'AM23.Param'!$C$61:$Q$114, COLUMNS('AM23.Param'!$C$60:$J$60), FALSE), "N/A")</f>
        <v>N/A</v>
      </c>
      <c r="P779" s="344" t="str">
        <f t="shared" si="277"/>
        <v>N/A</v>
      </c>
      <c r="Q779" s="361" t="str">
        <f t="shared" si="266"/>
        <v>N/A</v>
      </c>
      <c r="R779" s="356" t="str">
        <f>IFERROR( VLOOKUP($D779, 'AM23.Param'!$C$61:$Q$114, COLUMNS('AM23.Param'!$C$60:$K$60), FALSE), "N/A")</f>
        <v>N/A</v>
      </c>
      <c r="S779" s="344" t="str">
        <f t="shared" si="278"/>
        <v>N/A</v>
      </c>
      <c r="T779" s="366">
        <f t="shared" si="267"/>
        <v>0</v>
      </c>
      <c r="U779" s="360" t="str">
        <f>IFERROR( VLOOKUP($D779, 'AM23.Param'!$C$61:$Q$114, COLUMNS('AM23.Param'!$C$60:$L$60), FALSE), "N/A")</f>
        <v>N/A</v>
      </c>
      <c r="V779" s="344" t="str">
        <f t="shared" si="279"/>
        <v>N/A</v>
      </c>
      <c r="W779" s="361" t="str">
        <f t="shared" si="268"/>
        <v>N/A</v>
      </c>
      <c r="X779" s="356" t="str">
        <f>IFERROR( VLOOKUP($D779, 'AM23.Param'!$C$61:$Q$114, COLUMNS('AM23.Param'!$C$60:$M$60), FALSE), "N/A")</f>
        <v>N/A</v>
      </c>
      <c r="Y779" s="344" t="str">
        <f t="shared" si="280"/>
        <v>N/A</v>
      </c>
      <c r="Z779" s="366">
        <f t="shared" si="269"/>
        <v>0</v>
      </c>
      <c r="AA779" s="360" t="str">
        <f>IFERROR( VLOOKUP($D779, 'AM23.Param'!$C$61:$Q$114, COLUMNS('AM23.Param'!$C$60:$N$60), FALSE), "N/A")</f>
        <v>N/A</v>
      </c>
      <c r="AB779" s="344" t="str">
        <f t="shared" si="281"/>
        <v>N/A</v>
      </c>
      <c r="AC779" s="366" t="str">
        <f t="shared" si="270"/>
        <v>N/A</v>
      </c>
      <c r="AD779" s="360" t="str">
        <f>IFERROR( VLOOKUP($D779, 'AM23.Param'!$C$61:$Q$114, COLUMNS('AM23.Param'!$C$60:$O$60), FALSE), "N/A")</f>
        <v>N/A</v>
      </c>
      <c r="AE779" s="344" t="str">
        <f t="shared" si="282"/>
        <v>N/A</v>
      </c>
      <c r="AF779" s="361" t="str">
        <f t="shared" si="271"/>
        <v>N/A</v>
      </c>
      <c r="AG779" s="356" t="str">
        <f>IFERROR( VLOOKUP($D779, 'AM23.Param'!$C$61:$Q$114, COLUMNS('AM23.Param'!$C$60:$P$60), FALSE), "N/A")</f>
        <v>N/A</v>
      </c>
      <c r="AH779" s="344" t="str">
        <f t="shared" si="283"/>
        <v>N/A</v>
      </c>
      <c r="AI779" s="361" t="str">
        <f t="shared" si="272"/>
        <v>N/A</v>
      </c>
    </row>
    <row r="780" spans="1:35" x14ac:dyDescent="0.2">
      <c r="A780" s="241">
        <f t="shared" si="273"/>
        <v>703</v>
      </c>
      <c r="B780" s="345">
        <f>'AM23.Entity Input'!D720</f>
        <v>0</v>
      </c>
      <c r="C780" s="343">
        <f>'AM23.Entity Input'!F720</f>
        <v>0</v>
      </c>
      <c r="D780" s="343">
        <f>'AM23.Entity Input'!G720</f>
        <v>0</v>
      </c>
      <c r="E780" s="343">
        <f>'AM23.Entity Input'!P720</f>
        <v>0</v>
      </c>
      <c r="F780" s="343">
        <f>'AM23.Entity Input'!AD720</f>
        <v>0</v>
      </c>
      <c r="G780" s="343">
        <f>'AM23.Entity Input'!AN720</f>
        <v>0</v>
      </c>
      <c r="H780" s="353" t="str">
        <f>IFERROR( VLOOKUP($D780, 'AM23.Param'!$C$61:$Q$114, COLUMNS('AM23.Param'!$C$60:$G$60), FALSE), "N/A")</f>
        <v>N/A</v>
      </c>
      <c r="I780" s="360" t="str">
        <f>IFERROR( VLOOKUP($D780, 'AM23.Param'!$C$61:$Q$114, COLUMNS('AM23.Param'!$C$60:$H$60), FALSE), "N/A")</f>
        <v>N/A</v>
      </c>
      <c r="J780" s="344" t="str">
        <f t="shared" si="274"/>
        <v>N/A</v>
      </c>
      <c r="K780" s="361" t="str">
        <f t="shared" si="275"/>
        <v>N/A</v>
      </c>
      <c r="L780" s="356" t="str">
        <f>IFERROR( VLOOKUP($D780, 'AM23.Param'!$C$61:$Q$114, COLUMNS('AM23.Param'!$C$60:$I$60), FALSE), "N/A")</f>
        <v>N/A</v>
      </c>
      <c r="M780" s="344" t="str">
        <f t="shared" si="276"/>
        <v>N/A</v>
      </c>
      <c r="N780" s="366" t="str">
        <f t="shared" si="265"/>
        <v>N/A</v>
      </c>
      <c r="O780" s="360" t="str">
        <f>IFERROR( VLOOKUP($D780, 'AM23.Param'!$C$61:$Q$114, COLUMNS('AM23.Param'!$C$60:$J$60), FALSE), "N/A")</f>
        <v>N/A</v>
      </c>
      <c r="P780" s="344" t="str">
        <f t="shared" si="277"/>
        <v>N/A</v>
      </c>
      <c r="Q780" s="361" t="str">
        <f t="shared" si="266"/>
        <v>N/A</v>
      </c>
      <c r="R780" s="356" t="str">
        <f>IFERROR( VLOOKUP($D780, 'AM23.Param'!$C$61:$Q$114, COLUMNS('AM23.Param'!$C$60:$K$60), FALSE), "N/A")</f>
        <v>N/A</v>
      </c>
      <c r="S780" s="344" t="str">
        <f t="shared" si="278"/>
        <v>N/A</v>
      </c>
      <c r="T780" s="366">
        <f t="shared" si="267"/>
        <v>0</v>
      </c>
      <c r="U780" s="360" t="str">
        <f>IFERROR( VLOOKUP($D780, 'AM23.Param'!$C$61:$Q$114, COLUMNS('AM23.Param'!$C$60:$L$60), FALSE), "N/A")</f>
        <v>N/A</v>
      </c>
      <c r="V780" s="344" t="str">
        <f t="shared" si="279"/>
        <v>N/A</v>
      </c>
      <c r="W780" s="361" t="str">
        <f t="shared" si="268"/>
        <v>N/A</v>
      </c>
      <c r="X780" s="356" t="str">
        <f>IFERROR( VLOOKUP($D780, 'AM23.Param'!$C$61:$Q$114, COLUMNS('AM23.Param'!$C$60:$M$60), FALSE), "N/A")</f>
        <v>N/A</v>
      </c>
      <c r="Y780" s="344" t="str">
        <f t="shared" si="280"/>
        <v>N/A</v>
      </c>
      <c r="Z780" s="366">
        <f t="shared" si="269"/>
        <v>0</v>
      </c>
      <c r="AA780" s="360" t="str">
        <f>IFERROR( VLOOKUP($D780, 'AM23.Param'!$C$61:$Q$114, COLUMNS('AM23.Param'!$C$60:$N$60), FALSE), "N/A")</f>
        <v>N/A</v>
      </c>
      <c r="AB780" s="344" t="str">
        <f t="shared" si="281"/>
        <v>N/A</v>
      </c>
      <c r="AC780" s="366" t="str">
        <f t="shared" si="270"/>
        <v>N/A</v>
      </c>
      <c r="AD780" s="360" t="str">
        <f>IFERROR( VLOOKUP($D780, 'AM23.Param'!$C$61:$Q$114, COLUMNS('AM23.Param'!$C$60:$O$60), FALSE), "N/A")</f>
        <v>N/A</v>
      </c>
      <c r="AE780" s="344" t="str">
        <f t="shared" si="282"/>
        <v>N/A</v>
      </c>
      <c r="AF780" s="361" t="str">
        <f t="shared" si="271"/>
        <v>N/A</v>
      </c>
      <c r="AG780" s="356" t="str">
        <f>IFERROR( VLOOKUP($D780, 'AM23.Param'!$C$61:$Q$114, COLUMNS('AM23.Param'!$C$60:$P$60), FALSE), "N/A")</f>
        <v>N/A</v>
      </c>
      <c r="AH780" s="344" t="str">
        <f t="shared" si="283"/>
        <v>N/A</v>
      </c>
      <c r="AI780" s="361" t="str">
        <f t="shared" si="272"/>
        <v>N/A</v>
      </c>
    </row>
    <row r="781" spans="1:35" x14ac:dyDescent="0.2">
      <c r="A781" s="241">
        <f t="shared" si="273"/>
        <v>704</v>
      </c>
      <c r="B781" s="345">
        <f>'AM23.Entity Input'!D721</f>
        <v>0</v>
      </c>
      <c r="C781" s="343">
        <f>'AM23.Entity Input'!F721</f>
        <v>0</v>
      </c>
      <c r="D781" s="343">
        <f>'AM23.Entity Input'!G721</f>
        <v>0</v>
      </c>
      <c r="E781" s="343">
        <f>'AM23.Entity Input'!P721</f>
        <v>0</v>
      </c>
      <c r="F781" s="343">
        <f>'AM23.Entity Input'!AD721</f>
        <v>0</v>
      </c>
      <c r="G781" s="343">
        <f>'AM23.Entity Input'!AN721</f>
        <v>0</v>
      </c>
      <c r="H781" s="353" t="str">
        <f>IFERROR( VLOOKUP($D781, 'AM23.Param'!$C$61:$Q$114, COLUMNS('AM23.Param'!$C$60:$G$60), FALSE), "N/A")</f>
        <v>N/A</v>
      </c>
      <c r="I781" s="360" t="str">
        <f>IFERROR( VLOOKUP($D781, 'AM23.Param'!$C$61:$Q$114, COLUMNS('AM23.Param'!$C$60:$H$60), FALSE), "N/A")</f>
        <v>N/A</v>
      </c>
      <c r="J781" s="344" t="str">
        <f t="shared" si="274"/>
        <v>N/A</v>
      </c>
      <c r="K781" s="361" t="str">
        <f t="shared" si="275"/>
        <v>N/A</v>
      </c>
      <c r="L781" s="356" t="str">
        <f>IFERROR( VLOOKUP($D781, 'AM23.Param'!$C$61:$Q$114, COLUMNS('AM23.Param'!$C$60:$I$60), FALSE), "N/A")</f>
        <v>N/A</v>
      </c>
      <c r="M781" s="344" t="str">
        <f t="shared" si="276"/>
        <v>N/A</v>
      </c>
      <c r="N781" s="366" t="str">
        <f t="shared" si="265"/>
        <v>N/A</v>
      </c>
      <c r="O781" s="360" t="str">
        <f>IFERROR( VLOOKUP($D781, 'AM23.Param'!$C$61:$Q$114, COLUMNS('AM23.Param'!$C$60:$J$60), FALSE), "N/A")</f>
        <v>N/A</v>
      </c>
      <c r="P781" s="344" t="str">
        <f t="shared" si="277"/>
        <v>N/A</v>
      </c>
      <c r="Q781" s="361" t="str">
        <f t="shared" si="266"/>
        <v>N/A</v>
      </c>
      <c r="R781" s="356" t="str">
        <f>IFERROR( VLOOKUP($D781, 'AM23.Param'!$C$61:$Q$114, COLUMNS('AM23.Param'!$C$60:$K$60), FALSE), "N/A")</f>
        <v>N/A</v>
      </c>
      <c r="S781" s="344" t="str">
        <f t="shared" si="278"/>
        <v>N/A</v>
      </c>
      <c r="T781" s="366">
        <f t="shared" si="267"/>
        <v>0</v>
      </c>
      <c r="U781" s="360" t="str">
        <f>IFERROR( VLOOKUP($D781, 'AM23.Param'!$C$61:$Q$114, COLUMNS('AM23.Param'!$C$60:$L$60), FALSE), "N/A")</f>
        <v>N/A</v>
      </c>
      <c r="V781" s="344" t="str">
        <f t="shared" si="279"/>
        <v>N/A</v>
      </c>
      <c r="W781" s="361" t="str">
        <f t="shared" si="268"/>
        <v>N/A</v>
      </c>
      <c r="X781" s="356" t="str">
        <f>IFERROR( VLOOKUP($D781, 'AM23.Param'!$C$61:$Q$114, COLUMNS('AM23.Param'!$C$60:$M$60), FALSE), "N/A")</f>
        <v>N/A</v>
      </c>
      <c r="Y781" s="344" t="str">
        <f t="shared" si="280"/>
        <v>N/A</v>
      </c>
      <c r="Z781" s="366">
        <f t="shared" si="269"/>
        <v>0</v>
      </c>
      <c r="AA781" s="360" t="str">
        <f>IFERROR( VLOOKUP($D781, 'AM23.Param'!$C$61:$Q$114, COLUMNS('AM23.Param'!$C$60:$N$60), FALSE), "N/A")</f>
        <v>N/A</v>
      </c>
      <c r="AB781" s="344" t="str">
        <f t="shared" si="281"/>
        <v>N/A</v>
      </c>
      <c r="AC781" s="366" t="str">
        <f t="shared" si="270"/>
        <v>N/A</v>
      </c>
      <c r="AD781" s="360" t="str">
        <f>IFERROR( VLOOKUP($D781, 'AM23.Param'!$C$61:$Q$114, COLUMNS('AM23.Param'!$C$60:$O$60), FALSE), "N/A")</f>
        <v>N/A</v>
      </c>
      <c r="AE781" s="344" t="str">
        <f t="shared" si="282"/>
        <v>N/A</v>
      </c>
      <c r="AF781" s="361" t="str">
        <f t="shared" si="271"/>
        <v>N/A</v>
      </c>
      <c r="AG781" s="356" t="str">
        <f>IFERROR( VLOOKUP($D781, 'AM23.Param'!$C$61:$Q$114, COLUMNS('AM23.Param'!$C$60:$P$60), FALSE), "N/A")</f>
        <v>N/A</v>
      </c>
      <c r="AH781" s="344" t="str">
        <f t="shared" si="283"/>
        <v>N/A</v>
      </c>
      <c r="AI781" s="361" t="str">
        <f t="shared" si="272"/>
        <v>N/A</v>
      </c>
    </row>
    <row r="782" spans="1:35" x14ac:dyDescent="0.2">
      <c r="A782" s="241">
        <f t="shared" si="273"/>
        <v>705</v>
      </c>
      <c r="B782" s="345">
        <f>'AM23.Entity Input'!D722</f>
        <v>0</v>
      </c>
      <c r="C782" s="343">
        <f>'AM23.Entity Input'!F722</f>
        <v>0</v>
      </c>
      <c r="D782" s="343">
        <f>'AM23.Entity Input'!G722</f>
        <v>0</v>
      </c>
      <c r="E782" s="343">
        <f>'AM23.Entity Input'!P722</f>
        <v>0</v>
      </c>
      <c r="F782" s="343">
        <f>'AM23.Entity Input'!AD722</f>
        <v>0</v>
      </c>
      <c r="G782" s="343">
        <f>'AM23.Entity Input'!AN722</f>
        <v>0</v>
      </c>
      <c r="H782" s="353" t="str">
        <f>IFERROR( VLOOKUP($D782, 'AM23.Param'!$C$61:$Q$114, COLUMNS('AM23.Param'!$C$60:$G$60), FALSE), "N/A")</f>
        <v>N/A</v>
      </c>
      <c r="I782" s="360" t="str">
        <f>IFERROR( VLOOKUP($D782, 'AM23.Param'!$C$61:$Q$114, COLUMNS('AM23.Param'!$C$60:$H$60), FALSE), "N/A")</f>
        <v>N/A</v>
      </c>
      <c r="J782" s="344" t="str">
        <f t="shared" si="274"/>
        <v>N/A</v>
      </c>
      <c r="K782" s="361" t="str">
        <f t="shared" si="275"/>
        <v>N/A</v>
      </c>
      <c r="L782" s="356" t="str">
        <f>IFERROR( VLOOKUP($D782, 'AM23.Param'!$C$61:$Q$114, COLUMNS('AM23.Param'!$C$60:$I$60), FALSE), "N/A")</f>
        <v>N/A</v>
      </c>
      <c r="M782" s="344" t="str">
        <f t="shared" si="276"/>
        <v>N/A</v>
      </c>
      <c r="N782" s="366" t="str">
        <f t="shared" ref="N782:N845" si="284">IF(L782="N/A","N/A",$F782)</f>
        <v>N/A</v>
      </c>
      <c r="O782" s="360" t="str">
        <f>IFERROR( VLOOKUP($D782, 'AM23.Param'!$C$61:$Q$114, COLUMNS('AM23.Param'!$C$60:$J$60), FALSE), "N/A")</f>
        <v>N/A</v>
      </c>
      <c r="P782" s="344" t="str">
        <f t="shared" si="277"/>
        <v>N/A</v>
      </c>
      <c r="Q782" s="361" t="str">
        <f t="shared" ref="Q782:Q845" si="285">IF(O782="N/A","N/A",$F782)</f>
        <v>N/A</v>
      </c>
      <c r="R782" s="356" t="str">
        <f>IFERROR( VLOOKUP($D782, 'AM23.Param'!$C$61:$Q$114, COLUMNS('AM23.Param'!$C$60:$K$60), FALSE), "N/A")</f>
        <v>N/A</v>
      </c>
      <c r="S782" s="344" t="str">
        <f t="shared" si="278"/>
        <v>N/A</v>
      </c>
      <c r="T782" s="366">
        <f t="shared" ref="T782:T845" si="286">IF(S782="N/A",0,N782-M782+S782)</f>
        <v>0</v>
      </c>
      <c r="U782" s="360" t="str">
        <f>IFERROR( VLOOKUP($D782, 'AM23.Param'!$C$61:$Q$114, COLUMNS('AM23.Param'!$C$60:$L$60), FALSE), "N/A")</f>
        <v>N/A</v>
      </c>
      <c r="V782" s="344" t="str">
        <f t="shared" si="279"/>
        <v>N/A</v>
      </c>
      <c r="W782" s="361" t="str">
        <f t="shared" ref="W782:W845" si="287">IF(U782="N/A","N/A",$F782)</f>
        <v>N/A</v>
      </c>
      <c r="X782" s="356" t="str">
        <f>IFERROR( VLOOKUP($D782, 'AM23.Param'!$C$61:$Q$114, COLUMNS('AM23.Param'!$C$60:$M$60), FALSE), "N/A")</f>
        <v>N/A</v>
      </c>
      <c r="Y782" s="344" t="str">
        <f t="shared" si="280"/>
        <v>N/A</v>
      </c>
      <c r="Z782" s="366">
        <f t="shared" ref="Z782:Z845" si="288">IF(Y782="N/A",0,T782-S782+Y782)</f>
        <v>0</v>
      </c>
      <c r="AA782" s="360" t="str">
        <f>IFERROR( VLOOKUP($D782, 'AM23.Param'!$C$61:$Q$114, COLUMNS('AM23.Param'!$C$60:$N$60), FALSE), "N/A")</f>
        <v>N/A</v>
      </c>
      <c r="AB782" s="344" t="str">
        <f t="shared" si="281"/>
        <v>N/A</v>
      </c>
      <c r="AC782" s="366" t="str">
        <f t="shared" ref="AC782:AC845" si="289">IF(AA782="N/A","N/A",$F782)</f>
        <v>N/A</v>
      </c>
      <c r="AD782" s="360" t="str">
        <f>IFERROR( VLOOKUP($D782, 'AM23.Param'!$C$61:$Q$114, COLUMNS('AM23.Param'!$C$60:$O$60), FALSE), "N/A")</f>
        <v>N/A</v>
      </c>
      <c r="AE782" s="344" t="str">
        <f t="shared" si="282"/>
        <v>N/A</v>
      </c>
      <c r="AF782" s="361" t="str">
        <f t="shared" ref="AF782:AF845" si="290">IF(AD782="N/A","N/A",$F782)</f>
        <v>N/A</v>
      </c>
      <c r="AG782" s="356" t="str">
        <f>IFERROR( VLOOKUP($D782, 'AM23.Param'!$C$61:$Q$114, COLUMNS('AM23.Param'!$C$60:$P$60), FALSE), "N/A")</f>
        <v>N/A</v>
      </c>
      <c r="AH782" s="344" t="str">
        <f t="shared" si="283"/>
        <v>N/A</v>
      </c>
      <c r="AI782" s="361" t="str">
        <f t="shared" ref="AI782:AI845" si="291">IF(AG782="N/A","N/A",$F782)</f>
        <v>N/A</v>
      </c>
    </row>
    <row r="783" spans="1:35" x14ac:dyDescent="0.2">
      <c r="A783" s="241">
        <f t="shared" ref="A783:A846" si="292">A782+1</f>
        <v>706</v>
      </c>
      <c r="B783" s="345">
        <f>'AM23.Entity Input'!D723</f>
        <v>0</v>
      </c>
      <c r="C783" s="343">
        <f>'AM23.Entity Input'!F723</f>
        <v>0</v>
      </c>
      <c r="D783" s="343">
        <f>'AM23.Entity Input'!G723</f>
        <v>0</v>
      </c>
      <c r="E783" s="343">
        <f>'AM23.Entity Input'!P723</f>
        <v>0</v>
      </c>
      <c r="F783" s="343">
        <f>'AM23.Entity Input'!AD723</f>
        <v>0</v>
      </c>
      <c r="G783" s="343">
        <f>'AM23.Entity Input'!AN723</f>
        <v>0</v>
      </c>
      <c r="H783" s="353" t="str">
        <f>IFERROR( VLOOKUP($D783, 'AM23.Param'!$C$61:$Q$114, COLUMNS('AM23.Param'!$C$60:$G$60), FALSE), "N/A")</f>
        <v>N/A</v>
      </c>
      <c r="I783" s="360" t="str">
        <f>IFERROR( VLOOKUP($D783, 'AM23.Param'!$C$61:$Q$114, COLUMNS('AM23.Param'!$C$60:$H$60), FALSE), "N/A")</f>
        <v>N/A</v>
      </c>
      <c r="J783" s="344" t="str">
        <f t="shared" ref="J783:J846" si="293">IF(I783="N/A", "N/A", I783 * IF($H783 = "Scalar", $G783, IF($H783="Carrying Value", $F783, IF($H783 = "Carrying Value with safeguard", MAX($G$75 * $F783, $G783), $E783) )) )</f>
        <v>N/A</v>
      </c>
      <c r="K783" s="361" t="str">
        <f t="shared" ref="K783:K846" si="294">IF(I783="N/A","N/A",$F783)</f>
        <v>N/A</v>
      </c>
      <c r="L783" s="356" t="str">
        <f>IFERROR( VLOOKUP($D783, 'AM23.Param'!$C$61:$Q$114, COLUMNS('AM23.Param'!$C$60:$I$60), FALSE), "N/A")</f>
        <v>N/A</v>
      </c>
      <c r="M783" s="344" t="str">
        <f t="shared" ref="M783:M846" si="295">IF(L783="N/A", "N/A", L783 * IF($H783 = "Scalar", $G783, IF($H783="Carrying Value", $F783, IF($H783 = "Carrying Value with safeguard", MAX($G$75 * $F783, $G783), $E783) )) )</f>
        <v>N/A</v>
      </c>
      <c r="N783" s="366" t="str">
        <f t="shared" si="284"/>
        <v>N/A</v>
      </c>
      <c r="O783" s="360" t="str">
        <f>IFERROR( VLOOKUP($D783, 'AM23.Param'!$C$61:$Q$114, COLUMNS('AM23.Param'!$C$60:$J$60), FALSE), "N/A")</f>
        <v>N/A</v>
      </c>
      <c r="P783" s="344" t="str">
        <f t="shared" ref="P783:P846" si="296">IF(O783="N/A", "N/A", O783 * IF($H783 = "Scalar", $G783, IF($H783="Carrying Value", $F783, IF($H783 = "Carrying Value with safeguard", MAX($G$75 * $F783, $G783), $E783) )) )</f>
        <v>N/A</v>
      </c>
      <c r="Q783" s="361" t="str">
        <f t="shared" si="285"/>
        <v>N/A</v>
      </c>
      <c r="R783" s="356" t="str">
        <f>IFERROR( VLOOKUP($D783, 'AM23.Param'!$C$61:$Q$114, COLUMNS('AM23.Param'!$C$60:$K$60), FALSE), "N/A")</f>
        <v>N/A</v>
      </c>
      <c r="S783" s="344" t="str">
        <f t="shared" ref="S783:S846" si="297">IF(R783="N/A", "N/A", R783 * IF($H783 = "Scalar", $G783, IF($H783="Carrying Value", $F783, IF($H783 = "Carrying Value with safeguard", MAX($G$75 * $F783, $G783), $E783) )) )</f>
        <v>N/A</v>
      </c>
      <c r="T783" s="366">
        <f t="shared" si="286"/>
        <v>0</v>
      </c>
      <c r="U783" s="360" t="str">
        <f>IFERROR( VLOOKUP($D783, 'AM23.Param'!$C$61:$Q$114, COLUMNS('AM23.Param'!$C$60:$L$60), FALSE), "N/A")</f>
        <v>N/A</v>
      </c>
      <c r="V783" s="344" t="str">
        <f t="shared" ref="V783:V846" si="298">IF(U783="N/A", "N/A", U783 * IF($H783 = "Scalar", $G783, IF($H783="Carrying Value", $F783, IF($H783 = "Carrying Value with safeguard", MAX($G$75 * $F783, $G783), $E783) )) )</f>
        <v>N/A</v>
      </c>
      <c r="W783" s="361" t="str">
        <f t="shared" si="287"/>
        <v>N/A</v>
      </c>
      <c r="X783" s="356" t="str">
        <f>IFERROR( VLOOKUP($D783, 'AM23.Param'!$C$61:$Q$114, COLUMNS('AM23.Param'!$C$60:$M$60), FALSE), "N/A")</f>
        <v>N/A</v>
      </c>
      <c r="Y783" s="344" t="str">
        <f t="shared" ref="Y783:Y846" si="299">IF(X783="N/A", "N/A", X783 * IF($H783 = "Scalar", $G783, IF($H783="Carrying Value", $F783, IF($H783 = "Carrying Value with safeguard", MAX($G$75 * $F783, $G783), $E783) )) )</f>
        <v>N/A</v>
      </c>
      <c r="Z783" s="366">
        <f t="shared" si="288"/>
        <v>0</v>
      </c>
      <c r="AA783" s="360" t="str">
        <f>IFERROR( VLOOKUP($D783, 'AM23.Param'!$C$61:$Q$114, COLUMNS('AM23.Param'!$C$60:$N$60), FALSE), "N/A")</f>
        <v>N/A</v>
      </c>
      <c r="AB783" s="344" t="str">
        <f t="shared" ref="AB783:AB846" si="300">IF(AA783="N/A", "N/A", AA783 * IF($H783 = "Scalar", $G783, IF($H783="Carrying Value", $F783, IF($H783 = "Carrying Value with safeguard", MAX($G$75 * $F783, $G783), $E783) )) )</f>
        <v>N/A</v>
      </c>
      <c r="AC783" s="366" t="str">
        <f t="shared" si="289"/>
        <v>N/A</v>
      </c>
      <c r="AD783" s="360" t="str">
        <f>IFERROR( VLOOKUP($D783, 'AM23.Param'!$C$61:$Q$114, COLUMNS('AM23.Param'!$C$60:$O$60), FALSE), "N/A")</f>
        <v>N/A</v>
      </c>
      <c r="AE783" s="344" t="str">
        <f t="shared" ref="AE783:AE846" si="301">IF(AD783="N/A", "N/A", AD783 * IF($H783 = "Scalar", $G783, IF($H783="Carrying Value", $F783, IF($H783 = "Carrying Value with safeguard", MAX($G$75 * $F783, $G783), $E783) )) )</f>
        <v>N/A</v>
      </c>
      <c r="AF783" s="361" t="str">
        <f t="shared" si="290"/>
        <v>N/A</v>
      </c>
      <c r="AG783" s="356" t="str">
        <f>IFERROR( VLOOKUP($D783, 'AM23.Param'!$C$61:$Q$114, COLUMNS('AM23.Param'!$C$60:$P$60), FALSE), "N/A")</f>
        <v>N/A</v>
      </c>
      <c r="AH783" s="344" t="str">
        <f t="shared" ref="AH783:AH846" si="302">IF(AG783="N/A", "N/A", AG783 * IF($H783 = "Scalar", $G783, IF($H783="Carrying Value", $F783, IF($H783 = "Carrying Value with safeguard", MAX($G$75 * $F783, $G783), $E783) )) )</f>
        <v>N/A</v>
      </c>
      <c r="AI783" s="361" t="str">
        <f t="shared" si="291"/>
        <v>N/A</v>
      </c>
    </row>
    <row r="784" spans="1:35" x14ac:dyDescent="0.2">
      <c r="A784" s="241">
        <f t="shared" si="292"/>
        <v>707</v>
      </c>
      <c r="B784" s="345">
        <f>'AM23.Entity Input'!D724</f>
        <v>0</v>
      </c>
      <c r="C784" s="343">
        <f>'AM23.Entity Input'!F724</f>
        <v>0</v>
      </c>
      <c r="D784" s="343">
        <f>'AM23.Entity Input'!G724</f>
        <v>0</v>
      </c>
      <c r="E784" s="343">
        <f>'AM23.Entity Input'!P724</f>
        <v>0</v>
      </c>
      <c r="F784" s="343">
        <f>'AM23.Entity Input'!AD724</f>
        <v>0</v>
      </c>
      <c r="G784" s="343">
        <f>'AM23.Entity Input'!AN724</f>
        <v>0</v>
      </c>
      <c r="H784" s="353" t="str">
        <f>IFERROR( VLOOKUP($D784, 'AM23.Param'!$C$61:$Q$114, COLUMNS('AM23.Param'!$C$60:$G$60), FALSE), "N/A")</f>
        <v>N/A</v>
      </c>
      <c r="I784" s="360" t="str">
        <f>IFERROR( VLOOKUP($D784, 'AM23.Param'!$C$61:$Q$114, COLUMNS('AM23.Param'!$C$60:$H$60), FALSE), "N/A")</f>
        <v>N/A</v>
      </c>
      <c r="J784" s="344" t="str">
        <f t="shared" si="293"/>
        <v>N/A</v>
      </c>
      <c r="K784" s="361" t="str">
        <f t="shared" si="294"/>
        <v>N/A</v>
      </c>
      <c r="L784" s="356" t="str">
        <f>IFERROR( VLOOKUP($D784, 'AM23.Param'!$C$61:$Q$114, COLUMNS('AM23.Param'!$C$60:$I$60), FALSE), "N/A")</f>
        <v>N/A</v>
      </c>
      <c r="M784" s="344" t="str">
        <f t="shared" si="295"/>
        <v>N/A</v>
      </c>
      <c r="N784" s="366" t="str">
        <f t="shared" si="284"/>
        <v>N/A</v>
      </c>
      <c r="O784" s="360" t="str">
        <f>IFERROR( VLOOKUP($D784, 'AM23.Param'!$C$61:$Q$114, COLUMNS('AM23.Param'!$C$60:$J$60), FALSE), "N/A")</f>
        <v>N/A</v>
      </c>
      <c r="P784" s="344" t="str">
        <f t="shared" si="296"/>
        <v>N/A</v>
      </c>
      <c r="Q784" s="361" t="str">
        <f t="shared" si="285"/>
        <v>N/A</v>
      </c>
      <c r="R784" s="356" t="str">
        <f>IFERROR( VLOOKUP($D784, 'AM23.Param'!$C$61:$Q$114, COLUMNS('AM23.Param'!$C$60:$K$60), FALSE), "N/A")</f>
        <v>N/A</v>
      </c>
      <c r="S784" s="344" t="str">
        <f t="shared" si="297"/>
        <v>N/A</v>
      </c>
      <c r="T784" s="366">
        <f t="shared" si="286"/>
        <v>0</v>
      </c>
      <c r="U784" s="360" t="str">
        <f>IFERROR( VLOOKUP($D784, 'AM23.Param'!$C$61:$Q$114, COLUMNS('AM23.Param'!$C$60:$L$60), FALSE), "N/A")</f>
        <v>N/A</v>
      </c>
      <c r="V784" s="344" t="str">
        <f t="shared" si="298"/>
        <v>N/A</v>
      </c>
      <c r="W784" s="361" t="str">
        <f t="shared" si="287"/>
        <v>N/A</v>
      </c>
      <c r="X784" s="356" t="str">
        <f>IFERROR( VLOOKUP($D784, 'AM23.Param'!$C$61:$Q$114, COLUMNS('AM23.Param'!$C$60:$M$60), FALSE), "N/A")</f>
        <v>N/A</v>
      </c>
      <c r="Y784" s="344" t="str">
        <f t="shared" si="299"/>
        <v>N/A</v>
      </c>
      <c r="Z784" s="366">
        <f t="shared" si="288"/>
        <v>0</v>
      </c>
      <c r="AA784" s="360" t="str">
        <f>IFERROR( VLOOKUP($D784, 'AM23.Param'!$C$61:$Q$114, COLUMNS('AM23.Param'!$C$60:$N$60), FALSE), "N/A")</f>
        <v>N/A</v>
      </c>
      <c r="AB784" s="344" t="str">
        <f t="shared" si="300"/>
        <v>N/A</v>
      </c>
      <c r="AC784" s="366" t="str">
        <f t="shared" si="289"/>
        <v>N/A</v>
      </c>
      <c r="AD784" s="360" t="str">
        <f>IFERROR( VLOOKUP($D784, 'AM23.Param'!$C$61:$Q$114, COLUMNS('AM23.Param'!$C$60:$O$60), FALSE), "N/A")</f>
        <v>N/A</v>
      </c>
      <c r="AE784" s="344" t="str">
        <f t="shared" si="301"/>
        <v>N/A</v>
      </c>
      <c r="AF784" s="361" t="str">
        <f t="shared" si="290"/>
        <v>N/A</v>
      </c>
      <c r="AG784" s="356" t="str">
        <f>IFERROR( VLOOKUP($D784, 'AM23.Param'!$C$61:$Q$114, COLUMNS('AM23.Param'!$C$60:$P$60), FALSE), "N/A")</f>
        <v>N/A</v>
      </c>
      <c r="AH784" s="344" t="str">
        <f t="shared" si="302"/>
        <v>N/A</v>
      </c>
      <c r="AI784" s="361" t="str">
        <f t="shared" si="291"/>
        <v>N/A</v>
      </c>
    </row>
    <row r="785" spans="1:35" x14ac:dyDescent="0.2">
      <c r="A785" s="241">
        <f t="shared" si="292"/>
        <v>708</v>
      </c>
      <c r="B785" s="345">
        <f>'AM23.Entity Input'!D725</f>
        <v>0</v>
      </c>
      <c r="C785" s="343">
        <f>'AM23.Entity Input'!F725</f>
        <v>0</v>
      </c>
      <c r="D785" s="343">
        <f>'AM23.Entity Input'!G725</f>
        <v>0</v>
      </c>
      <c r="E785" s="343">
        <f>'AM23.Entity Input'!P725</f>
        <v>0</v>
      </c>
      <c r="F785" s="343">
        <f>'AM23.Entity Input'!AD725</f>
        <v>0</v>
      </c>
      <c r="G785" s="343">
        <f>'AM23.Entity Input'!AN725</f>
        <v>0</v>
      </c>
      <c r="H785" s="353" t="str">
        <f>IFERROR( VLOOKUP($D785, 'AM23.Param'!$C$61:$Q$114, COLUMNS('AM23.Param'!$C$60:$G$60), FALSE), "N/A")</f>
        <v>N/A</v>
      </c>
      <c r="I785" s="360" t="str">
        <f>IFERROR( VLOOKUP($D785, 'AM23.Param'!$C$61:$Q$114, COLUMNS('AM23.Param'!$C$60:$H$60), FALSE), "N/A")</f>
        <v>N/A</v>
      </c>
      <c r="J785" s="344" t="str">
        <f t="shared" si="293"/>
        <v>N/A</v>
      </c>
      <c r="K785" s="361" t="str">
        <f t="shared" si="294"/>
        <v>N/A</v>
      </c>
      <c r="L785" s="356" t="str">
        <f>IFERROR( VLOOKUP($D785, 'AM23.Param'!$C$61:$Q$114, COLUMNS('AM23.Param'!$C$60:$I$60), FALSE), "N/A")</f>
        <v>N/A</v>
      </c>
      <c r="M785" s="344" t="str">
        <f t="shared" si="295"/>
        <v>N/A</v>
      </c>
      <c r="N785" s="366" t="str">
        <f t="shared" si="284"/>
        <v>N/A</v>
      </c>
      <c r="O785" s="360" t="str">
        <f>IFERROR( VLOOKUP($D785, 'AM23.Param'!$C$61:$Q$114, COLUMNS('AM23.Param'!$C$60:$J$60), FALSE), "N/A")</f>
        <v>N/A</v>
      </c>
      <c r="P785" s="344" t="str">
        <f t="shared" si="296"/>
        <v>N/A</v>
      </c>
      <c r="Q785" s="361" t="str">
        <f t="shared" si="285"/>
        <v>N/A</v>
      </c>
      <c r="R785" s="356" t="str">
        <f>IFERROR( VLOOKUP($D785, 'AM23.Param'!$C$61:$Q$114, COLUMNS('AM23.Param'!$C$60:$K$60), FALSE), "N/A")</f>
        <v>N/A</v>
      </c>
      <c r="S785" s="344" t="str">
        <f t="shared" si="297"/>
        <v>N/A</v>
      </c>
      <c r="T785" s="366">
        <f t="shared" si="286"/>
        <v>0</v>
      </c>
      <c r="U785" s="360" t="str">
        <f>IFERROR( VLOOKUP($D785, 'AM23.Param'!$C$61:$Q$114, COLUMNS('AM23.Param'!$C$60:$L$60), FALSE), "N/A")</f>
        <v>N/A</v>
      </c>
      <c r="V785" s="344" t="str">
        <f t="shared" si="298"/>
        <v>N/A</v>
      </c>
      <c r="W785" s="361" t="str">
        <f t="shared" si="287"/>
        <v>N/A</v>
      </c>
      <c r="X785" s="356" t="str">
        <f>IFERROR( VLOOKUP($D785, 'AM23.Param'!$C$61:$Q$114, COLUMNS('AM23.Param'!$C$60:$M$60), FALSE), "N/A")</f>
        <v>N/A</v>
      </c>
      <c r="Y785" s="344" t="str">
        <f t="shared" si="299"/>
        <v>N/A</v>
      </c>
      <c r="Z785" s="366">
        <f t="shared" si="288"/>
        <v>0</v>
      </c>
      <c r="AA785" s="360" t="str">
        <f>IFERROR( VLOOKUP($D785, 'AM23.Param'!$C$61:$Q$114, COLUMNS('AM23.Param'!$C$60:$N$60), FALSE), "N/A")</f>
        <v>N/A</v>
      </c>
      <c r="AB785" s="344" t="str">
        <f t="shared" si="300"/>
        <v>N/A</v>
      </c>
      <c r="AC785" s="366" t="str">
        <f t="shared" si="289"/>
        <v>N/A</v>
      </c>
      <c r="AD785" s="360" t="str">
        <f>IFERROR( VLOOKUP($D785, 'AM23.Param'!$C$61:$Q$114, COLUMNS('AM23.Param'!$C$60:$O$60), FALSE), "N/A")</f>
        <v>N/A</v>
      </c>
      <c r="AE785" s="344" t="str">
        <f t="shared" si="301"/>
        <v>N/A</v>
      </c>
      <c r="AF785" s="361" t="str">
        <f t="shared" si="290"/>
        <v>N/A</v>
      </c>
      <c r="AG785" s="356" t="str">
        <f>IFERROR( VLOOKUP($D785, 'AM23.Param'!$C$61:$Q$114, COLUMNS('AM23.Param'!$C$60:$P$60), FALSE), "N/A")</f>
        <v>N/A</v>
      </c>
      <c r="AH785" s="344" t="str">
        <f t="shared" si="302"/>
        <v>N/A</v>
      </c>
      <c r="AI785" s="361" t="str">
        <f t="shared" si="291"/>
        <v>N/A</v>
      </c>
    </row>
    <row r="786" spans="1:35" x14ac:dyDescent="0.2">
      <c r="A786" s="241">
        <f t="shared" si="292"/>
        <v>709</v>
      </c>
      <c r="B786" s="345">
        <f>'AM23.Entity Input'!D726</f>
        <v>0</v>
      </c>
      <c r="C786" s="343">
        <f>'AM23.Entity Input'!F726</f>
        <v>0</v>
      </c>
      <c r="D786" s="343">
        <f>'AM23.Entity Input'!G726</f>
        <v>0</v>
      </c>
      <c r="E786" s="343">
        <f>'AM23.Entity Input'!P726</f>
        <v>0</v>
      </c>
      <c r="F786" s="343">
        <f>'AM23.Entity Input'!AD726</f>
        <v>0</v>
      </c>
      <c r="G786" s="343">
        <f>'AM23.Entity Input'!AN726</f>
        <v>0</v>
      </c>
      <c r="H786" s="353" t="str">
        <f>IFERROR( VLOOKUP($D786, 'AM23.Param'!$C$61:$Q$114, COLUMNS('AM23.Param'!$C$60:$G$60), FALSE), "N/A")</f>
        <v>N/A</v>
      </c>
      <c r="I786" s="360" t="str">
        <f>IFERROR( VLOOKUP($D786, 'AM23.Param'!$C$61:$Q$114, COLUMNS('AM23.Param'!$C$60:$H$60), FALSE), "N/A")</f>
        <v>N/A</v>
      </c>
      <c r="J786" s="344" t="str">
        <f t="shared" si="293"/>
        <v>N/A</v>
      </c>
      <c r="K786" s="361" t="str">
        <f t="shared" si="294"/>
        <v>N/A</v>
      </c>
      <c r="L786" s="356" t="str">
        <f>IFERROR( VLOOKUP($D786, 'AM23.Param'!$C$61:$Q$114, COLUMNS('AM23.Param'!$C$60:$I$60), FALSE), "N/A")</f>
        <v>N/A</v>
      </c>
      <c r="M786" s="344" t="str">
        <f t="shared" si="295"/>
        <v>N/A</v>
      </c>
      <c r="N786" s="366" t="str">
        <f t="shared" si="284"/>
        <v>N/A</v>
      </c>
      <c r="O786" s="360" t="str">
        <f>IFERROR( VLOOKUP($D786, 'AM23.Param'!$C$61:$Q$114, COLUMNS('AM23.Param'!$C$60:$J$60), FALSE), "N/A")</f>
        <v>N/A</v>
      </c>
      <c r="P786" s="344" t="str">
        <f t="shared" si="296"/>
        <v>N/A</v>
      </c>
      <c r="Q786" s="361" t="str">
        <f t="shared" si="285"/>
        <v>N/A</v>
      </c>
      <c r="R786" s="356" t="str">
        <f>IFERROR( VLOOKUP($D786, 'AM23.Param'!$C$61:$Q$114, COLUMNS('AM23.Param'!$C$60:$K$60), FALSE), "N/A")</f>
        <v>N/A</v>
      </c>
      <c r="S786" s="344" t="str">
        <f t="shared" si="297"/>
        <v>N/A</v>
      </c>
      <c r="T786" s="366">
        <f t="shared" si="286"/>
        <v>0</v>
      </c>
      <c r="U786" s="360" t="str">
        <f>IFERROR( VLOOKUP($D786, 'AM23.Param'!$C$61:$Q$114, COLUMNS('AM23.Param'!$C$60:$L$60), FALSE), "N/A")</f>
        <v>N/A</v>
      </c>
      <c r="V786" s="344" t="str">
        <f t="shared" si="298"/>
        <v>N/A</v>
      </c>
      <c r="W786" s="361" t="str">
        <f t="shared" si="287"/>
        <v>N/A</v>
      </c>
      <c r="X786" s="356" t="str">
        <f>IFERROR( VLOOKUP($D786, 'AM23.Param'!$C$61:$Q$114, COLUMNS('AM23.Param'!$C$60:$M$60), FALSE), "N/A")</f>
        <v>N/A</v>
      </c>
      <c r="Y786" s="344" t="str">
        <f t="shared" si="299"/>
        <v>N/A</v>
      </c>
      <c r="Z786" s="366">
        <f t="shared" si="288"/>
        <v>0</v>
      </c>
      <c r="AA786" s="360" t="str">
        <f>IFERROR( VLOOKUP($D786, 'AM23.Param'!$C$61:$Q$114, COLUMNS('AM23.Param'!$C$60:$N$60), FALSE), "N/A")</f>
        <v>N/A</v>
      </c>
      <c r="AB786" s="344" t="str">
        <f t="shared" si="300"/>
        <v>N/A</v>
      </c>
      <c r="AC786" s="366" t="str">
        <f t="shared" si="289"/>
        <v>N/A</v>
      </c>
      <c r="AD786" s="360" t="str">
        <f>IFERROR( VLOOKUP($D786, 'AM23.Param'!$C$61:$Q$114, COLUMNS('AM23.Param'!$C$60:$O$60), FALSE), "N/A")</f>
        <v>N/A</v>
      </c>
      <c r="AE786" s="344" t="str">
        <f t="shared" si="301"/>
        <v>N/A</v>
      </c>
      <c r="AF786" s="361" t="str">
        <f t="shared" si="290"/>
        <v>N/A</v>
      </c>
      <c r="AG786" s="356" t="str">
        <f>IFERROR( VLOOKUP($D786, 'AM23.Param'!$C$61:$Q$114, COLUMNS('AM23.Param'!$C$60:$P$60), FALSE), "N/A")</f>
        <v>N/A</v>
      </c>
      <c r="AH786" s="344" t="str">
        <f t="shared" si="302"/>
        <v>N/A</v>
      </c>
      <c r="AI786" s="361" t="str">
        <f t="shared" si="291"/>
        <v>N/A</v>
      </c>
    </row>
    <row r="787" spans="1:35" x14ac:dyDescent="0.2">
      <c r="A787" s="241">
        <f t="shared" si="292"/>
        <v>710</v>
      </c>
      <c r="B787" s="345">
        <f>'AM23.Entity Input'!D727</f>
        <v>0</v>
      </c>
      <c r="C787" s="343">
        <f>'AM23.Entity Input'!F727</f>
        <v>0</v>
      </c>
      <c r="D787" s="343">
        <f>'AM23.Entity Input'!G727</f>
        <v>0</v>
      </c>
      <c r="E787" s="343">
        <f>'AM23.Entity Input'!P727</f>
        <v>0</v>
      </c>
      <c r="F787" s="343">
        <f>'AM23.Entity Input'!AD727</f>
        <v>0</v>
      </c>
      <c r="G787" s="343">
        <f>'AM23.Entity Input'!AN727</f>
        <v>0</v>
      </c>
      <c r="H787" s="353" t="str">
        <f>IFERROR( VLOOKUP($D787, 'AM23.Param'!$C$61:$Q$114, COLUMNS('AM23.Param'!$C$60:$G$60), FALSE), "N/A")</f>
        <v>N/A</v>
      </c>
      <c r="I787" s="360" t="str">
        <f>IFERROR( VLOOKUP($D787, 'AM23.Param'!$C$61:$Q$114, COLUMNS('AM23.Param'!$C$60:$H$60), FALSE), "N/A")</f>
        <v>N/A</v>
      </c>
      <c r="J787" s="344" t="str">
        <f t="shared" si="293"/>
        <v>N/A</v>
      </c>
      <c r="K787" s="361" t="str">
        <f t="shared" si="294"/>
        <v>N/A</v>
      </c>
      <c r="L787" s="356" t="str">
        <f>IFERROR( VLOOKUP($D787, 'AM23.Param'!$C$61:$Q$114, COLUMNS('AM23.Param'!$C$60:$I$60), FALSE), "N/A")</f>
        <v>N/A</v>
      </c>
      <c r="M787" s="344" t="str">
        <f t="shared" si="295"/>
        <v>N/A</v>
      </c>
      <c r="N787" s="366" t="str">
        <f t="shared" si="284"/>
        <v>N/A</v>
      </c>
      <c r="O787" s="360" t="str">
        <f>IFERROR( VLOOKUP($D787, 'AM23.Param'!$C$61:$Q$114, COLUMNS('AM23.Param'!$C$60:$J$60), FALSE), "N/A")</f>
        <v>N/A</v>
      </c>
      <c r="P787" s="344" t="str">
        <f t="shared" si="296"/>
        <v>N/A</v>
      </c>
      <c r="Q787" s="361" t="str">
        <f t="shared" si="285"/>
        <v>N/A</v>
      </c>
      <c r="R787" s="356" t="str">
        <f>IFERROR( VLOOKUP($D787, 'AM23.Param'!$C$61:$Q$114, COLUMNS('AM23.Param'!$C$60:$K$60), FALSE), "N/A")</f>
        <v>N/A</v>
      </c>
      <c r="S787" s="344" t="str">
        <f t="shared" si="297"/>
        <v>N/A</v>
      </c>
      <c r="T787" s="366">
        <f t="shared" si="286"/>
        <v>0</v>
      </c>
      <c r="U787" s="360" t="str">
        <f>IFERROR( VLOOKUP($D787, 'AM23.Param'!$C$61:$Q$114, COLUMNS('AM23.Param'!$C$60:$L$60), FALSE), "N/A")</f>
        <v>N/A</v>
      </c>
      <c r="V787" s="344" t="str">
        <f t="shared" si="298"/>
        <v>N/A</v>
      </c>
      <c r="W787" s="361" t="str">
        <f t="shared" si="287"/>
        <v>N/A</v>
      </c>
      <c r="X787" s="356" t="str">
        <f>IFERROR( VLOOKUP($D787, 'AM23.Param'!$C$61:$Q$114, COLUMNS('AM23.Param'!$C$60:$M$60), FALSE), "N/A")</f>
        <v>N/A</v>
      </c>
      <c r="Y787" s="344" t="str">
        <f t="shared" si="299"/>
        <v>N/A</v>
      </c>
      <c r="Z787" s="366">
        <f t="shared" si="288"/>
        <v>0</v>
      </c>
      <c r="AA787" s="360" t="str">
        <f>IFERROR( VLOOKUP($D787, 'AM23.Param'!$C$61:$Q$114, COLUMNS('AM23.Param'!$C$60:$N$60), FALSE), "N/A")</f>
        <v>N/A</v>
      </c>
      <c r="AB787" s="344" t="str">
        <f t="shared" si="300"/>
        <v>N/A</v>
      </c>
      <c r="AC787" s="366" t="str">
        <f t="shared" si="289"/>
        <v>N/A</v>
      </c>
      <c r="AD787" s="360" t="str">
        <f>IFERROR( VLOOKUP($D787, 'AM23.Param'!$C$61:$Q$114, COLUMNS('AM23.Param'!$C$60:$O$60), FALSE), "N/A")</f>
        <v>N/A</v>
      </c>
      <c r="AE787" s="344" t="str">
        <f t="shared" si="301"/>
        <v>N/A</v>
      </c>
      <c r="AF787" s="361" t="str">
        <f t="shared" si="290"/>
        <v>N/A</v>
      </c>
      <c r="AG787" s="356" t="str">
        <f>IFERROR( VLOOKUP($D787, 'AM23.Param'!$C$61:$Q$114, COLUMNS('AM23.Param'!$C$60:$P$60), FALSE), "N/A")</f>
        <v>N/A</v>
      </c>
      <c r="AH787" s="344" t="str">
        <f t="shared" si="302"/>
        <v>N/A</v>
      </c>
      <c r="AI787" s="361" t="str">
        <f t="shared" si="291"/>
        <v>N/A</v>
      </c>
    </row>
    <row r="788" spans="1:35" x14ac:dyDescent="0.2">
      <c r="A788" s="241">
        <f t="shared" si="292"/>
        <v>711</v>
      </c>
      <c r="B788" s="345">
        <f>'AM23.Entity Input'!D728</f>
        <v>0</v>
      </c>
      <c r="C788" s="343">
        <f>'AM23.Entity Input'!F728</f>
        <v>0</v>
      </c>
      <c r="D788" s="343">
        <f>'AM23.Entity Input'!G728</f>
        <v>0</v>
      </c>
      <c r="E788" s="343">
        <f>'AM23.Entity Input'!P728</f>
        <v>0</v>
      </c>
      <c r="F788" s="343">
        <f>'AM23.Entity Input'!AD728</f>
        <v>0</v>
      </c>
      <c r="G788" s="343">
        <f>'AM23.Entity Input'!AN728</f>
        <v>0</v>
      </c>
      <c r="H788" s="353" t="str">
        <f>IFERROR( VLOOKUP($D788, 'AM23.Param'!$C$61:$Q$114, COLUMNS('AM23.Param'!$C$60:$G$60), FALSE), "N/A")</f>
        <v>N/A</v>
      </c>
      <c r="I788" s="360" t="str">
        <f>IFERROR( VLOOKUP($D788, 'AM23.Param'!$C$61:$Q$114, COLUMNS('AM23.Param'!$C$60:$H$60), FALSE), "N/A")</f>
        <v>N/A</v>
      </c>
      <c r="J788" s="344" t="str">
        <f t="shared" si="293"/>
        <v>N/A</v>
      </c>
      <c r="K788" s="361" t="str">
        <f t="shared" si="294"/>
        <v>N/A</v>
      </c>
      <c r="L788" s="356" t="str">
        <f>IFERROR( VLOOKUP($D788, 'AM23.Param'!$C$61:$Q$114, COLUMNS('AM23.Param'!$C$60:$I$60), FALSE), "N/A")</f>
        <v>N/A</v>
      </c>
      <c r="M788" s="344" t="str">
        <f t="shared" si="295"/>
        <v>N/A</v>
      </c>
      <c r="N788" s="366" t="str">
        <f t="shared" si="284"/>
        <v>N/A</v>
      </c>
      <c r="O788" s="360" t="str">
        <f>IFERROR( VLOOKUP($D788, 'AM23.Param'!$C$61:$Q$114, COLUMNS('AM23.Param'!$C$60:$J$60), FALSE), "N/A")</f>
        <v>N/A</v>
      </c>
      <c r="P788" s="344" t="str">
        <f t="shared" si="296"/>
        <v>N/A</v>
      </c>
      <c r="Q788" s="361" t="str">
        <f t="shared" si="285"/>
        <v>N/A</v>
      </c>
      <c r="R788" s="356" t="str">
        <f>IFERROR( VLOOKUP($D788, 'AM23.Param'!$C$61:$Q$114, COLUMNS('AM23.Param'!$C$60:$K$60), FALSE), "N/A")</f>
        <v>N/A</v>
      </c>
      <c r="S788" s="344" t="str">
        <f t="shared" si="297"/>
        <v>N/A</v>
      </c>
      <c r="T788" s="366">
        <f t="shared" si="286"/>
        <v>0</v>
      </c>
      <c r="U788" s="360" t="str">
        <f>IFERROR( VLOOKUP($D788, 'AM23.Param'!$C$61:$Q$114, COLUMNS('AM23.Param'!$C$60:$L$60), FALSE), "N/A")</f>
        <v>N/A</v>
      </c>
      <c r="V788" s="344" t="str">
        <f t="shared" si="298"/>
        <v>N/A</v>
      </c>
      <c r="W788" s="361" t="str">
        <f t="shared" si="287"/>
        <v>N/A</v>
      </c>
      <c r="X788" s="356" t="str">
        <f>IFERROR( VLOOKUP($D788, 'AM23.Param'!$C$61:$Q$114, COLUMNS('AM23.Param'!$C$60:$M$60), FALSE), "N/A")</f>
        <v>N/A</v>
      </c>
      <c r="Y788" s="344" t="str">
        <f t="shared" si="299"/>
        <v>N/A</v>
      </c>
      <c r="Z788" s="366">
        <f t="shared" si="288"/>
        <v>0</v>
      </c>
      <c r="AA788" s="360" t="str">
        <f>IFERROR( VLOOKUP($D788, 'AM23.Param'!$C$61:$Q$114, COLUMNS('AM23.Param'!$C$60:$N$60), FALSE), "N/A")</f>
        <v>N/A</v>
      </c>
      <c r="AB788" s="344" t="str">
        <f t="shared" si="300"/>
        <v>N/A</v>
      </c>
      <c r="AC788" s="366" t="str">
        <f t="shared" si="289"/>
        <v>N/A</v>
      </c>
      <c r="AD788" s="360" t="str">
        <f>IFERROR( VLOOKUP($D788, 'AM23.Param'!$C$61:$Q$114, COLUMNS('AM23.Param'!$C$60:$O$60), FALSE), "N/A")</f>
        <v>N/A</v>
      </c>
      <c r="AE788" s="344" t="str">
        <f t="shared" si="301"/>
        <v>N/A</v>
      </c>
      <c r="AF788" s="361" t="str">
        <f t="shared" si="290"/>
        <v>N/A</v>
      </c>
      <c r="AG788" s="356" t="str">
        <f>IFERROR( VLOOKUP($D788, 'AM23.Param'!$C$61:$Q$114, COLUMNS('AM23.Param'!$C$60:$P$60), FALSE), "N/A")</f>
        <v>N/A</v>
      </c>
      <c r="AH788" s="344" t="str">
        <f t="shared" si="302"/>
        <v>N/A</v>
      </c>
      <c r="AI788" s="361" t="str">
        <f t="shared" si="291"/>
        <v>N/A</v>
      </c>
    </row>
    <row r="789" spans="1:35" x14ac:dyDescent="0.2">
      <c r="A789" s="241">
        <f t="shared" si="292"/>
        <v>712</v>
      </c>
      <c r="B789" s="345">
        <f>'AM23.Entity Input'!D729</f>
        <v>0</v>
      </c>
      <c r="C789" s="343">
        <f>'AM23.Entity Input'!F729</f>
        <v>0</v>
      </c>
      <c r="D789" s="343">
        <f>'AM23.Entity Input'!G729</f>
        <v>0</v>
      </c>
      <c r="E789" s="343">
        <f>'AM23.Entity Input'!P729</f>
        <v>0</v>
      </c>
      <c r="F789" s="343">
        <f>'AM23.Entity Input'!AD729</f>
        <v>0</v>
      </c>
      <c r="G789" s="343">
        <f>'AM23.Entity Input'!AN729</f>
        <v>0</v>
      </c>
      <c r="H789" s="353" t="str">
        <f>IFERROR( VLOOKUP($D789, 'AM23.Param'!$C$61:$Q$114, COLUMNS('AM23.Param'!$C$60:$G$60), FALSE), "N/A")</f>
        <v>N/A</v>
      </c>
      <c r="I789" s="360" t="str">
        <f>IFERROR( VLOOKUP($D789, 'AM23.Param'!$C$61:$Q$114, COLUMNS('AM23.Param'!$C$60:$H$60), FALSE), "N/A")</f>
        <v>N/A</v>
      </c>
      <c r="J789" s="344" t="str">
        <f t="shared" si="293"/>
        <v>N/A</v>
      </c>
      <c r="K789" s="361" t="str">
        <f t="shared" si="294"/>
        <v>N/A</v>
      </c>
      <c r="L789" s="356" t="str">
        <f>IFERROR( VLOOKUP($D789, 'AM23.Param'!$C$61:$Q$114, COLUMNS('AM23.Param'!$C$60:$I$60), FALSE), "N/A")</f>
        <v>N/A</v>
      </c>
      <c r="M789" s="344" t="str">
        <f t="shared" si="295"/>
        <v>N/A</v>
      </c>
      <c r="N789" s="366" t="str">
        <f t="shared" si="284"/>
        <v>N/A</v>
      </c>
      <c r="O789" s="360" t="str">
        <f>IFERROR( VLOOKUP($D789, 'AM23.Param'!$C$61:$Q$114, COLUMNS('AM23.Param'!$C$60:$J$60), FALSE), "N/A")</f>
        <v>N/A</v>
      </c>
      <c r="P789" s="344" t="str">
        <f t="shared" si="296"/>
        <v>N/A</v>
      </c>
      <c r="Q789" s="361" t="str">
        <f t="shared" si="285"/>
        <v>N/A</v>
      </c>
      <c r="R789" s="356" t="str">
        <f>IFERROR( VLOOKUP($D789, 'AM23.Param'!$C$61:$Q$114, COLUMNS('AM23.Param'!$C$60:$K$60), FALSE), "N/A")</f>
        <v>N/A</v>
      </c>
      <c r="S789" s="344" t="str">
        <f t="shared" si="297"/>
        <v>N/A</v>
      </c>
      <c r="T789" s="366">
        <f t="shared" si="286"/>
        <v>0</v>
      </c>
      <c r="U789" s="360" t="str">
        <f>IFERROR( VLOOKUP($D789, 'AM23.Param'!$C$61:$Q$114, COLUMNS('AM23.Param'!$C$60:$L$60), FALSE), "N/A")</f>
        <v>N/A</v>
      </c>
      <c r="V789" s="344" t="str">
        <f t="shared" si="298"/>
        <v>N/A</v>
      </c>
      <c r="W789" s="361" t="str">
        <f t="shared" si="287"/>
        <v>N/A</v>
      </c>
      <c r="X789" s="356" t="str">
        <f>IFERROR( VLOOKUP($D789, 'AM23.Param'!$C$61:$Q$114, COLUMNS('AM23.Param'!$C$60:$M$60), FALSE), "N/A")</f>
        <v>N/A</v>
      </c>
      <c r="Y789" s="344" t="str">
        <f t="shared" si="299"/>
        <v>N/A</v>
      </c>
      <c r="Z789" s="366">
        <f t="shared" si="288"/>
        <v>0</v>
      </c>
      <c r="AA789" s="360" t="str">
        <f>IFERROR( VLOOKUP($D789, 'AM23.Param'!$C$61:$Q$114, COLUMNS('AM23.Param'!$C$60:$N$60), FALSE), "N/A")</f>
        <v>N/A</v>
      </c>
      <c r="AB789" s="344" t="str">
        <f t="shared" si="300"/>
        <v>N/A</v>
      </c>
      <c r="AC789" s="366" t="str">
        <f t="shared" si="289"/>
        <v>N/A</v>
      </c>
      <c r="AD789" s="360" t="str">
        <f>IFERROR( VLOOKUP($D789, 'AM23.Param'!$C$61:$Q$114, COLUMNS('AM23.Param'!$C$60:$O$60), FALSE), "N/A")</f>
        <v>N/A</v>
      </c>
      <c r="AE789" s="344" t="str">
        <f t="shared" si="301"/>
        <v>N/A</v>
      </c>
      <c r="AF789" s="361" t="str">
        <f t="shared" si="290"/>
        <v>N/A</v>
      </c>
      <c r="AG789" s="356" t="str">
        <f>IFERROR( VLOOKUP($D789, 'AM23.Param'!$C$61:$Q$114, COLUMNS('AM23.Param'!$C$60:$P$60), FALSE), "N/A")</f>
        <v>N/A</v>
      </c>
      <c r="AH789" s="344" t="str">
        <f t="shared" si="302"/>
        <v>N/A</v>
      </c>
      <c r="AI789" s="361" t="str">
        <f t="shared" si="291"/>
        <v>N/A</v>
      </c>
    </row>
    <row r="790" spans="1:35" x14ac:dyDescent="0.2">
      <c r="A790" s="241">
        <f t="shared" si="292"/>
        <v>713</v>
      </c>
      <c r="B790" s="345">
        <f>'AM23.Entity Input'!D730</f>
        <v>0</v>
      </c>
      <c r="C790" s="343">
        <f>'AM23.Entity Input'!F730</f>
        <v>0</v>
      </c>
      <c r="D790" s="343">
        <f>'AM23.Entity Input'!G730</f>
        <v>0</v>
      </c>
      <c r="E790" s="343">
        <f>'AM23.Entity Input'!P730</f>
        <v>0</v>
      </c>
      <c r="F790" s="343">
        <f>'AM23.Entity Input'!AD730</f>
        <v>0</v>
      </c>
      <c r="G790" s="343">
        <f>'AM23.Entity Input'!AN730</f>
        <v>0</v>
      </c>
      <c r="H790" s="353" t="str">
        <f>IFERROR( VLOOKUP($D790, 'AM23.Param'!$C$61:$Q$114, COLUMNS('AM23.Param'!$C$60:$G$60), FALSE), "N/A")</f>
        <v>N/A</v>
      </c>
      <c r="I790" s="360" t="str">
        <f>IFERROR( VLOOKUP($D790, 'AM23.Param'!$C$61:$Q$114, COLUMNS('AM23.Param'!$C$60:$H$60), FALSE), "N/A")</f>
        <v>N/A</v>
      </c>
      <c r="J790" s="344" t="str">
        <f t="shared" si="293"/>
        <v>N/A</v>
      </c>
      <c r="K790" s="361" t="str">
        <f t="shared" si="294"/>
        <v>N/A</v>
      </c>
      <c r="L790" s="356" t="str">
        <f>IFERROR( VLOOKUP($D790, 'AM23.Param'!$C$61:$Q$114, COLUMNS('AM23.Param'!$C$60:$I$60), FALSE), "N/A")</f>
        <v>N/A</v>
      </c>
      <c r="M790" s="344" t="str">
        <f t="shared" si="295"/>
        <v>N/A</v>
      </c>
      <c r="N790" s="366" t="str">
        <f t="shared" si="284"/>
        <v>N/A</v>
      </c>
      <c r="O790" s="360" t="str">
        <f>IFERROR( VLOOKUP($D790, 'AM23.Param'!$C$61:$Q$114, COLUMNS('AM23.Param'!$C$60:$J$60), FALSE), "N/A")</f>
        <v>N/A</v>
      </c>
      <c r="P790" s="344" t="str">
        <f t="shared" si="296"/>
        <v>N/A</v>
      </c>
      <c r="Q790" s="361" t="str">
        <f t="shared" si="285"/>
        <v>N/A</v>
      </c>
      <c r="R790" s="356" t="str">
        <f>IFERROR( VLOOKUP($D790, 'AM23.Param'!$C$61:$Q$114, COLUMNS('AM23.Param'!$C$60:$K$60), FALSE), "N/A")</f>
        <v>N/A</v>
      </c>
      <c r="S790" s="344" t="str">
        <f t="shared" si="297"/>
        <v>N/A</v>
      </c>
      <c r="T790" s="366">
        <f t="shared" si="286"/>
        <v>0</v>
      </c>
      <c r="U790" s="360" t="str">
        <f>IFERROR( VLOOKUP($D790, 'AM23.Param'!$C$61:$Q$114, COLUMNS('AM23.Param'!$C$60:$L$60), FALSE), "N/A")</f>
        <v>N/A</v>
      </c>
      <c r="V790" s="344" t="str">
        <f t="shared" si="298"/>
        <v>N/A</v>
      </c>
      <c r="W790" s="361" t="str">
        <f t="shared" si="287"/>
        <v>N/A</v>
      </c>
      <c r="X790" s="356" t="str">
        <f>IFERROR( VLOOKUP($D790, 'AM23.Param'!$C$61:$Q$114, COLUMNS('AM23.Param'!$C$60:$M$60), FALSE), "N/A")</f>
        <v>N/A</v>
      </c>
      <c r="Y790" s="344" t="str">
        <f t="shared" si="299"/>
        <v>N/A</v>
      </c>
      <c r="Z790" s="366">
        <f t="shared" si="288"/>
        <v>0</v>
      </c>
      <c r="AA790" s="360" t="str">
        <f>IFERROR( VLOOKUP($D790, 'AM23.Param'!$C$61:$Q$114, COLUMNS('AM23.Param'!$C$60:$N$60), FALSE), "N/A")</f>
        <v>N/A</v>
      </c>
      <c r="AB790" s="344" t="str">
        <f t="shared" si="300"/>
        <v>N/A</v>
      </c>
      <c r="AC790" s="366" t="str">
        <f t="shared" si="289"/>
        <v>N/A</v>
      </c>
      <c r="AD790" s="360" t="str">
        <f>IFERROR( VLOOKUP($D790, 'AM23.Param'!$C$61:$Q$114, COLUMNS('AM23.Param'!$C$60:$O$60), FALSE), "N/A")</f>
        <v>N/A</v>
      </c>
      <c r="AE790" s="344" t="str">
        <f t="shared" si="301"/>
        <v>N/A</v>
      </c>
      <c r="AF790" s="361" t="str">
        <f t="shared" si="290"/>
        <v>N/A</v>
      </c>
      <c r="AG790" s="356" t="str">
        <f>IFERROR( VLOOKUP($D790, 'AM23.Param'!$C$61:$Q$114, COLUMNS('AM23.Param'!$C$60:$P$60), FALSE), "N/A")</f>
        <v>N/A</v>
      </c>
      <c r="AH790" s="344" t="str">
        <f t="shared" si="302"/>
        <v>N/A</v>
      </c>
      <c r="AI790" s="361" t="str">
        <f t="shared" si="291"/>
        <v>N/A</v>
      </c>
    </row>
    <row r="791" spans="1:35" x14ac:dyDescent="0.2">
      <c r="A791" s="241">
        <f t="shared" si="292"/>
        <v>714</v>
      </c>
      <c r="B791" s="345">
        <f>'AM23.Entity Input'!D731</f>
        <v>0</v>
      </c>
      <c r="C791" s="343">
        <f>'AM23.Entity Input'!F731</f>
        <v>0</v>
      </c>
      <c r="D791" s="343">
        <f>'AM23.Entity Input'!G731</f>
        <v>0</v>
      </c>
      <c r="E791" s="343">
        <f>'AM23.Entity Input'!P731</f>
        <v>0</v>
      </c>
      <c r="F791" s="343">
        <f>'AM23.Entity Input'!AD731</f>
        <v>0</v>
      </c>
      <c r="G791" s="343">
        <f>'AM23.Entity Input'!AN731</f>
        <v>0</v>
      </c>
      <c r="H791" s="353" t="str">
        <f>IFERROR( VLOOKUP($D791, 'AM23.Param'!$C$61:$Q$114, COLUMNS('AM23.Param'!$C$60:$G$60), FALSE), "N/A")</f>
        <v>N/A</v>
      </c>
      <c r="I791" s="360" t="str">
        <f>IFERROR( VLOOKUP($D791, 'AM23.Param'!$C$61:$Q$114, COLUMNS('AM23.Param'!$C$60:$H$60), FALSE), "N/A")</f>
        <v>N/A</v>
      </c>
      <c r="J791" s="344" t="str">
        <f t="shared" si="293"/>
        <v>N/A</v>
      </c>
      <c r="K791" s="361" t="str">
        <f t="shared" si="294"/>
        <v>N/A</v>
      </c>
      <c r="L791" s="356" t="str">
        <f>IFERROR( VLOOKUP($D791, 'AM23.Param'!$C$61:$Q$114, COLUMNS('AM23.Param'!$C$60:$I$60), FALSE), "N/A")</f>
        <v>N/A</v>
      </c>
      <c r="M791" s="344" t="str">
        <f t="shared" si="295"/>
        <v>N/A</v>
      </c>
      <c r="N791" s="366" t="str">
        <f t="shared" si="284"/>
        <v>N/A</v>
      </c>
      <c r="O791" s="360" t="str">
        <f>IFERROR( VLOOKUP($D791, 'AM23.Param'!$C$61:$Q$114, COLUMNS('AM23.Param'!$C$60:$J$60), FALSE), "N/A")</f>
        <v>N/A</v>
      </c>
      <c r="P791" s="344" t="str">
        <f t="shared" si="296"/>
        <v>N/A</v>
      </c>
      <c r="Q791" s="361" t="str">
        <f t="shared" si="285"/>
        <v>N/A</v>
      </c>
      <c r="R791" s="356" t="str">
        <f>IFERROR( VLOOKUP($D791, 'AM23.Param'!$C$61:$Q$114, COLUMNS('AM23.Param'!$C$60:$K$60), FALSE), "N/A")</f>
        <v>N/A</v>
      </c>
      <c r="S791" s="344" t="str">
        <f t="shared" si="297"/>
        <v>N/A</v>
      </c>
      <c r="T791" s="366">
        <f t="shared" si="286"/>
        <v>0</v>
      </c>
      <c r="U791" s="360" t="str">
        <f>IFERROR( VLOOKUP($D791, 'AM23.Param'!$C$61:$Q$114, COLUMNS('AM23.Param'!$C$60:$L$60), FALSE), "N/A")</f>
        <v>N/A</v>
      </c>
      <c r="V791" s="344" t="str">
        <f t="shared" si="298"/>
        <v>N/A</v>
      </c>
      <c r="W791" s="361" t="str">
        <f t="shared" si="287"/>
        <v>N/A</v>
      </c>
      <c r="X791" s="356" t="str">
        <f>IFERROR( VLOOKUP($D791, 'AM23.Param'!$C$61:$Q$114, COLUMNS('AM23.Param'!$C$60:$M$60), FALSE), "N/A")</f>
        <v>N/A</v>
      </c>
      <c r="Y791" s="344" t="str">
        <f t="shared" si="299"/>
        <v>N/A</v>
      </c>
      <c r="Z791" s="366">
        <f t="shared" si="288"/>
        <v>0</v>
      </c>
      <c r="AA791" s="360" t="str">
        <f>IFERROR( VLOOKUP($D791, 'AM23.Param'!$C$61:$Q$114, COLUMNS('AM23.Param'!$C$60:$N$60), FALSE), "N/A")</f>
        <v>N/A</v>
      </c>
      <c r="AB791" s="344" t="str">
        <f t="shared" si="300"/>
        <v>N/A</v>
      </c>
      <c r="AC791" s="366" t="str">
        <f t="shared" si="289"/>
        <v>N/A</v>
      </c>
      <c r="AD791" s="360" t="str">
        <f>IFERROR( VLOOKUP($D791, 'AM23.Param'!$C$61:$Q$114, COLUMNS('AM23.Param'!$C$60:$O$60), FALSE), "N/A")</f>
        <v>N/A</v>
      </c>
      <c r="AE791" s="344" t="str">
        <f t="shared" si="301"/>
        <v>N/A</v>
      </c>
      <c r="AF791" s="361" t="str">
        <f t="shared" si="290"/>
        <v>N/A</v>
      </c>
      <c r="AG791" s="356" t="str">
        <f>IFERROR( VLOOKUP($D791, 'AM23.Param'!$C$61:$Q$114, COLUMNS('AM23.Param'!$C$60:$P$60), FALSE), "N/A")</f>
        <v>N/A</v>
      </c>
      <c r="AH791" s="344" t="str">
        <f t="shared" si="302"/>
        <v>N/A</v>
      </c>
      <c r="AI791" s="361" t="str">
        <f t="shared" si="291"/>
        <v>N/A</v>
      </c>
    </row>
    <row r="792" spans="1:35" x14ac:dyDescent="0.2">
      <c r="A792" s="241">
        <f t="shared" si="292"/>
        <v>715</v>
      </c>
      <c r="B792" s="345">
        <f>'AM23.Entity Input'!D732</f>
        <v>0</v>
      </c>
      <c r="C792" s="343">
        <f>'AM23.Entity Input'!F732</f>
        <v>0</v>
      </c>
      <c r="D792" s="343">
        <f>'AM23.Entity Input'!G732</f>
        <v>0</v>
      </c>
      <c r="E792" s="343">
        <f>'AM23.Entity Input'!P732</f>
        <v>0</v>
      </c>
      <c r="F792" s="343">
        <f>'AM23.Entity Input'!AD732</f>
        <v>0</v>
      </c>
      <c r="G792" s="343">
        <f>'AM23.Entity Input'!AN732</f>
        <v>0</v>
      </c>
      <c r="H792" s="353" t="str">
        <f>IFERROR( VLOOKUP($D792, 'AM23.Param'!$C$61:$Q$114, COLUMNS('AM23.Param'!$C$60:$G$60), FALSE), "N/A")</f>
        <v>N/A</v>
      </c>
      <c r="I792" s="360" t="str">
        <f>IFERROR( VLOOKUP($D792, 'AM23.Param'!$C$61:$Q$114, COLUMNS('AM23.Param'!$C$60:$H$60), FALSE), "N/A")</f>
        <v>N/A</v>
      </c>
      <c r="J792" s="344" t="str">
        <f t="shared" si="293"/>
        <v>N/A</v>
      </c>
      <c r="K792" s="361" t="str">
        <f t="shared" si="294"/>
        <v>N/A</v>
      </c>
      <c r="L792" s="356" t="str">
        <f>IFERROR( VLOOKUP($D792, 'AM23.Param'!$C$61:$Q$114, COLUMNS('AM23.Param'!$C$60:$I$60), FALSE), "N/A")</f>
        <v>N/A</v>
      </c>
      <c r="M792" s="344" t="str">
        <f t="shared" si="295"/>
        <v>N/A</v>
      </c>
      <c r="N792" s="366" t="str">
        <f t="shared" si="284"/>
        <v>N/A</v>
      </c>
      <c r="O792" s="360" t="str">
        <f>IFERROR( VLOOKUP($D792, 'AM23.Param'!$C$61:$Q$114, COLUMNS('AM23.Param'!$C$60:$J$60), FALSE), "N/A")</f>
        <v>N/A</v>
      </c>
      <c r="P792" s="344" t="str">
        <f t="shared" si="296"/>
        <v>N/A</v>
      </c>
      <c r="Q792" s="361" t="str">
        <f t="shared" si="285"/>
        <v>N/A</v>
      </c>
      <c r="R792" s="356" t="str">
        <f>IFERROR( VLOOKUP($D792, 'AM23.Param'!$C$61:$Q$114, COLUMNS('AM23.Param'!$C$60:$K$60), FALSE), "N/A")</f>
        <v>N/A</v>
      </c>
      <c r="S792" s="344" t="str">
        <f t="shared" si="297"/>
        <v>N/A</v>
      </c>
      <c r="T792" s="366">
        <f t="shared" si="286"/>
        <v>0</v>
      </c>
      <c r="U792" s="360" t="str">
        <f>IFERROR( VLOOKUP($D792, 'AM23.Param'!$C$61:$Q$114, COLUMNS('AM23.Param'!$C$60:$L$60), FALSE), "N/A")</f>
        <v>N/A</v>
      </c>
      <c r="V792" s="344" t="str">
        <f t="shared" si="298"/>
        <v>N/A</v>
      </c>
      <c r="W792" s="361" t="str">
        <f t="shared" si="287"/>
        <v>N/A</v>
      </c>
      <c r="X792" s="356" t="str">
        <f>IFERROR( VLOOKUP($D792, 'AM23.Param'!$C$61:$Q$114, COLUMNS('AM23.Param'!$C$60:$M$60), FALSE), "N/A")</f>
        <v>N/A</v>
      </c>
      <c r="Y792" s="344" t="str">
        <f t="shared" si="299"/>
        <v>N/A</v>
      </c>
      <c r="Z792" s="366">
        <f t="shared" si="288"/>
        <v>0</v>
      </c>
      <c r="AA792" s="360" t="str">
        <f>IFERROR( VLOOKUP($D792, 'AM23.Param'!$C$61:$Q$114, COLUMNS('AM23.Param'!$C$60:$N$60), FALSE), "N/A")</f>
        <v>N/A</v>
      </c>
      <c r="AB792" s="344" t="str">
        <f t="shared" si="300"/>
        <v>N/A</v>
      </c>
      <c r="AC792" s="366" t="str">
        <f t="shared" si="289"/>
        <v>N/A</v>
      </c>
      <c r="AD792" s="360" t="str">
        <f>IFERROR( VLOOKUP($D792, 'AM23.Param'!$C$61:$Q$114, COLUMNS('AM23.Param'!$C$60:$O$60), FALSE), "N/A")</f>
        <v>N/A</v>
      </c>
      <c r="AE792" s="344" t="str">
        <f t="shared" si="301"/>
        <v>N/A</v>
      </c>
      <c r="AF792" s="361" t="str">
        <f t="shared" si="290"/>
        <v>N/A</v>
      </c>
      <c r="AG792" s="356" t="str">
        <f>IFERROR( VLOOKUP($D792, 'AM23.Param'!$C$61:$Q$114, COLUMNS('AM23.Param'!$C$60:$P$60), FALSE), "N/A")</f>
        <v>N/A</v>
      </c>
      <c r="AH792" s="344" t="str">
        <f t="shared" si="302"/>
        <v>N/A</v>
      </c>
      <c r="AI792" s="361" t="str">
        <f t="shared" si="291"/>
        <v>N/A</v>
      </c>
    </row>
    <row r="793" spans="1:35" x14ac:dyDescent="0.2">
      <c r="A793" s="241">
        <f t="shared" si="292"/>
        <v>716</v>
      </c>
      <c r="B793" s="345">
        <f>'AM23.Entity Input'!D733</f>
        <v>0</v>
      </c>
      <c r="C793" s="343">
        <f>'AM23.Entity Input'!F733</f>
        <v>0</v>
      </c>
      <c r="D793" s="343">
        <f>'AM23.Entity Input'!G733</f>
        <v>0</v>
      </c>
      <c r="E793" s="343">
        <f>'AM23.Entity Input'!P733</f>
        <v>0</v>
      </c>
      <c r="F793" s="343">
        <f>'AM23.Entity Input'!AD733</f>
        <v>0</v>
      </c>
      <c r="G793" s="343">
        <f>'AM23.Entity Input'!AN733</f>
        <v>0</v>
      </c>
      <c r="H793" s="353" t="str">
        <f>IFERROR( VLOOKUP($D793, 'AM23.Param'!$C$61:$Q$114, COLUMNS('AM23.Param'!$C$60:$G$60), FALSE), "N/A")</f>
        <v>N/A</v>
      </c>
      <c r="I793" s="360" t="str">
        <f>IFERROR( VLOOKUP($D793, 'AM23.Param'!$C$61:$Q$114, COLUMNS('AM23.Param'!$C$60:$H$60), FALSE), "N/A")</f>
        <v>N/A</v>
      </c>
      <c r="J793" s="344" t="str">
        <f t="shared" si="293"/>
        <v>N/A</v>
      </c>
      <c r="K793" s="361" t="str">
        <f t="shared" si="294"/>
        <v>N/A</v>
      </c>
      <c r="L793" s="356" t="str">
        <f>IFERROR( VLOOKUP($D793, 'AM23.Param'!$C$61:$Q$114, COLUMNS('AM23.Param'!$C$60:$I$60), FALSE), "N/A")</f>
        <v>N/A</v>
      </c>
      <c r="M793" s="344" t="str">
        <f t="shared" si="295"/>
        <v>N/A</v>
      </c>
      <c r="N793" s="366" t="str">
        <f t="shared" si="284"/>
        <v>N/A</v>
      </c>
      <c r="O793" s="360" t="str">
        <f>IFERROR( VLOOKUP($D793, 'AM23.Param'!$C$61:$Q$114, COLUMNS('AM23.Param'!$C$60:$J$60), FALSE), "N/A")</f>
        <v>N/A</v>
      </c>
      <c r="P793" s="344" t="str">
        <f t="shared" si="296"/>
        <v>N/A</v>
      </c>
      <c r="Q793" s="361" t="str">
        <f t="shared" si="285"/>
        <v>N/A</v>
      </c>
      <c r="R793" s="356" t="str">
        <f>IFERROR( VLOOKUP($D793, 'AM23.Param'!$C$61:$Q$114, COLUMNS('AM23.Param'!$C$60:$K$60), FALSE), "N/A")</f>
        <v>N/A</v>
      </c>
      <c r="S793" s="344" t="str">
        <f t="shared" si="297"/>
        <v>N/A</v>
      </c>
      <c r="T793" s="366">
        <f t="shared" si="286"/>
        <v>0</v>
      </c>
      <c r="U793" s="360" t="str">
        <f>IFERROR( VLOOKUP($D793, 'AM23.Param'!$C$61:$Q$114, COLUMNS('AM23.Param'!$C$60:$L$60), FALSE), "N/A")</f>
        <v>N/A</v>
      </c>
      <c r="V793" s="344" t="str">
        <f t="shared" si="298"/>
        <v>N/A</v>
      </c>
      <c r="W793" s="361" t="str">
        <f t="shared" si="287"/>
        <v>N/A</v>
      </c>
      <c r="X793" s="356" t="str">
        <f>IFERROR( VLOOKUP($D793, 'AM23.Param'!$C$61:$Q$114, COLUMNS('AM23.Param'!$C$60:$M$60), FALSE), "N/A")</f>
        <v>N/A</v>
      </c>
      <c r="Y793" s="344" t="str">
        <f t="shared" si="299"/>
        <v>N/A</v>
      </c>
      <c r="Z793" s="366">
        <f t="shared" si="288"/>
        <v>0</v>
      </c>
      <c r="AA793" s="360" t="str">
        <f>IFERROR( VLOOKUP($D793, 'AM23.Param'!$C$61:$Q$114, COLUMNS('AM23.Param'!$C$60:$N$60), FALSE), "N/A")</f>
        <v>N/A</v>
      </c>
      <c r="AB793" s="344" t="str">
        <f t="shared" si="300"/>
        <v>N/A</v>
      </c>
      <c r="AC793" s="366" t="str">
        <f t="shared" si="289"/>
        <v>N/A</v>
      </c>
      <c r="AD793" s="360" t="str">
        <f>IFERROR( VLOOKUP($D793, 'AM23.Param'!$C$61:$Q$114, COLUMNS('AM23.Param'!$C$60:$O$60), FALSE), "N/A")</f>
        <v>N/A</v>
      </c>
      <c r="AE793" s="344" t="str">
        <f t="shared" si="301"/>
        <v>N/A</v>
      </c>
      <c r="AF793" s="361" t="str">
        <f t="shared" si="290"/>
        <v>N/A</v>
      </c>
      <c r="AG793" s="356" t="str">
        <f>IFERROR( VLOOKUP($D793, 'AM23.Param'!$C$61:$Q$114, COLUMNS('AM23.Param'!$C$60:$P$60), FALSE), "N/A")</f>
        <v>N/A</v>
      </c>
      <c r="AH793" s="344" t="str">
        <f t="shared" si="302"/>
        <v>N/A</v>
      </c>
      <c r="AI793" s="361" t="str">
        <f t="shared" si="291"/>
        <v>N/A</v>
      </c>
    </row>
    <row r="794" spans="1:35" x14ac:dyDescent="0.2">
      <c r="A794" s="241">
        <f t="shared" si="292"/>
        <v>717</v>
      </c>
      <c r="B794" s="345">
        <f>'AM23.Entity Input'!D734</f>
        <v>0</v>
      </c>
      <c r="C794" s="343">
        <f>'AM23.Entity Input'!F734</f>
        <v>0</v>
      </c>
      <c r="D794" s="343">
        <f>'AM23.Entity Input'!G734</f>
        <v>0</v>
      </c>
      <c r="E794" s="343">
        <f>'AM23.Entity Input'!P734</f>
        <v>0</v>
      </c>
      <c r="F794" s="343">
        <f>'AM23.Entity Input'!AD734</f>
        <v>0</v>
      </c>
      <c r="G794" s="343">
        <f>'AM23.Entity Input'!AN734</f>
        <v>0</v>
      </c>
      <c r="H794" s="353" t="str">
        <f>IFERROR( VLOOKUP($D794, 'AM23.Param'!$C$61:$Q$114, COLUMNS('AM23.Param'!$C$60:$G$60), FALSE), "N/A")</f>
        <v>N/A</v>
      </c>
      <c r="I794" s="360" t="str">
        <f>IFERROR( VLOOKUP($D794, 'AM23.Param'!$C$61:$Q$114, COLUMNS('AM23.Param'!$C$60:$H$60), FALSE), "N/A")</f>
        <v>N/A</v>
      </c>
      <c r="J794" s="344" t="str">
        <f t="shared" si="293"/>
        <v>N/A</v>
      </c>
      <c r="K794" s="361" t="str">
        <f t="shared" si="294"/>
        <v>N/A</v>
      </c>
      <c r="L794" s="356" t="str">
        <f>IFERROR( VLOOKUP($D794, 'AM23.Param'!$C$61:$Q$114, COLUMNS('AM23.Param'!$C$60:$I$60), FALSE), "N/A")</f>
        <v>N/A</v>
      </c>
      <c r="M794" s="344" t="str">
        <f t="shared" si="295"/>
        <v>N/A</v>
      </c>
      <c r="N794" s="366" t="str">
        <f t="shared" si="284"/>
        <v>N/A</v>
      </c>
      <c r="O794" s="360" t="str">
        <f>IFERROR( VLOOKUP($D794, 'AM23.Param'!$C$61:$Q$114, COLUMNS('AM23.Param'!$C$60:$J$60), FALSE), "N/A")</f>
        <v>N/A</v>
      </c>
      <c r="P794" s="344" t="str">
        <f t="shared" si="296"/>
        <v>N/A</v>
      </c>
      <c r="Q794" s="361" t="str">
        <f t="shared" si="285"/>
        <v>N/A</v>
      </c>
      <c r="R794" s="356" t="str">
        <f>IFERROR( VLOOKUP($D794, 'AM23.Param'!$C$61:$Q$114, COLUMNS('AM23.Param'!$C$60:$K$60), FALSE), "N/A")</f>
        <v>N/A</v>
      </c>
      <c r="S794" s="344" t="str">
        <f t="shared" si="297"/>
        <v>N/A</v>
      </c>
      <c r="T794" s="366">
        <f t="shared" si="286"/>
        <v>0</v>
      </c>
      <c r="U794" s="360" t="str">
        <f>IFERROR( VLOOKUP($D794, 'AM23.Param'!$C$61:$Q$114, COLUMNS('AM23.Param'!$C$60:$L$60), FALSE), "N/A")</f>
        <v>N/A</v>
      </c>
      <c r="V794" s="344" t="str">
        <f t="shared" si="298"/>
        <v>N/A</v>
      </c>
      <c r="W794" s="361" t="str">
        <f t="shared" si="287"/>
        <v>N/A</v>
      </c>
      <c r="X794" s="356" t="str">
        <f>IFERROR( VLOOKUP($D794, 'AM23.Param'!$C$61:$Q$114, COLUMNS('AM23.Param'!$C$60:$M$60), FALSE), "N/A")</f>
        <v>N/A</v>
      </c>
      <c r="Y794" s="344" t="str">
        <f t="shared" si="299"/>
        <v>N/A</v>
      </c>
      <c r="Z794" s="366">
        <f t="shared" si="288"/>
        <v>0</v>
      </c>
      <c r="AA794" s="360" t="str">
        <f>IFERROR( VLOOKUP($D794, 'AM23.Param'!$C$61:$Q$114, COLUMNS('AM23.Param'!$C$60:$N$60), FALSE), "N/A")</f>
        <v>N/A</v>
      </c>
      <c r="AB794" s="344" t="str">
        <f t="shared" si="300"/>
        <v>N/A</v>
      </c>
      <c r="AC794" s="366" t="str">
        <f t="shared" si="289"/>
        <v>N/A</v>
      </c>
      <c r="AD794" s="360" t="str">
        <f>IFERROR( VLOOKUP($D794, 'AM23.Param'!$C$61:$Q$114, COLUMNS('AM23.Param'!$C$60:$O$60), FALSE), "N/A")</f>
        <v>N/A</v>
      </c>
      <c r="AE794" s="344" t="str">
        <f t="shared" si="301"/>
        <v>N/A</v>
      </c>
      <c r="AF794" s="361" t="str">
        <f t="shared" si="290"/>
        <v>N/A</v>
      </c>
      <c r="AG794" s="356" t="str">
        <f>IFERROR( VLOOKUP($D794, 'AM23.Param'!$C$61:$Q$114, COLUMNS('AM23.Param'!$C$60:$P$60), FALSE), "N/A")</f>
        <v>N/A</v>
      </c>
      <c r="AH794" s="344" t="str">
        <f t="shared" si="302"/>
        <v>N/A</v>
      </c>
      <c r="AI794" s="361" t="str">
        <f t="shared" si="291"/>
        <v>N/A</v>
      </c>
    </row>
    <row r="795" spans="1:35" x14ac:dyDescent="0.2">
      <c r="A795" s="241">
        <f t="shared" si="292"/>
        <v>718</v>
      </c>
      <c r="B795" s="345">
        <f>'AM23.Entity Input'!D735</f>
        <v>0</v>
      </c>
      <c r="C795" s="343">
        <f>'AM23.Entity Input'!F735</f>
        <v>0</v>
      </c>
      <c r="D795" s="343">
        <f>'AM23.Entity Input'!G735</f>
        <v>0</v>
      </c>
      <c r="E795" s="343">
        <f>'AM23.Entity Input'!P735</f>
        <v>0</v>
      </c>
      <c r="F795" s="343">
        <f>'AM23.Entity Input'!AD735</f>
        <v>0</v>
      </c>
      <c r="G795" s="343">
        <f>'AM23.Entity Input'!AN735</f>
        <v>0</v>
      </c>
      <c r="H795" s="353" t="str">
        <f>IFERROR( VLOOKUP($D795, 'AM23.Param'!$C$61:$Q$114, COLUMNS('AM23.Param'!$C$60:$G$60), FALSE), "N/A")</f>
        <v>N/A</v>
      </c>
      <c r="I795" s="360" t="str">
        <f>IFERROR( VLOOKUP($D795, 'AM23.Param'!$C$61:$Q$114, COLUMNS('AM23.Param'!$C$60:$H$60), FALSE), "N/A")</f>
        <v>N/A</v>
      </c>
      <c r="J795" s="344" t="str">
        <f t="shared" si="293"/>
        <v>N/A</v>
      </c>
      <c r="K795" s="361" t="str">
        <f t="shared" si="294"/>
        <v>N/A</v>
      </c>
      <c r="L795" s="356" t="str">
        <f>IFERROR( VLOOKUP($D795, 'AM23.Param'!$C$61:$Q$114, COLUMNS('AM23.Param'!$C$60:$I$60), FALSE), "N/A")</f>
        <v>N/A</v>
      </c>
      <c r="M795" s="344" t="str">
        <f t="shared" si="295"/>
        <v>N/A</v>
      </c>
      <c r="N795" s="366" t="str">
        <f t="shared" si="284"/>
        <v>N/A</v>
      </c>
      <c r="O795" s="360" t="str">
        <f>IFERROR( VLOOKUP($D795, 'AM23.Param'!$C$61:$Q$114, COLUMNS('AM23.Param'!$C$60:$J$60), FALSE), "N/A")</f>
        <v>N/A</v>
      </c>
      <c r="P795" s="344" t="str">
        <f t="shared" si="296"/>
        <v>N/A</v>
      </c>
      <c r="Q795" s="361" t="str">
        <f t="shared" si="285"/>
        <v>N/A</v>
      </c>
      <c r="R795" s="356" t="str">
        <f>IFERROR( VLOOKUP($D795, 'AM23.Param'!$C$61:$Q$114, COLUMNS('AM23.Param'!$C$60:$K$60), FALSE), "N/A")</f>
        <v>N/A</v>
      </c>
      <c r="S795" s="344" t="str">
        <f t="shared" si="297"/>
        <v>N/A</v>
      </c>
      <c r="T795" s="366">
        <f t="shared" si="286"/>
        <v>0</v>
      </c>
      <c r="U795" s="360" t="str">
        <f>IFERROR( VLOOKUP($D795, 'AM23.Param'!$C$61:$Q$114, COLUMNS('AM23.Param'!$C$60:$L$60), FALSE), "N/A")</f>
        <v>N/A</v>
      </c>
      <c r="V795" s="344" t="str">
        <f t="shared" si="298"/>
        <v>N/A</v>
      </c>
      <c r="W795" s="361" t="str">
        <f t="shared" si="287"/>
        <v>N/A</v>
      </c>
      <c r="X795" s="356" t="str">
        <f>IFERROR( VLOOKUP($D795, 'AM23.Param'!$C$61:$Q$114, COLUMNS('AM23.Param'!$C$60:$M$60), FALSE), "N/A")</f>
        <v>N/A</v>
      </c>
      <c r="Y795" s="344" t="str">
        <f t="shared" si="299"/>
        <v>N/A</v>
      </c>
      <c r="Z795" s="366">
        <f t="shared" si="288"/>
        <v>0</v>
      </c>
      <c r="AA795" s="360" t="str">
        <f>IFERROR( VLOOKUP($D795, 'AM23.Param'!$C$61:$Q$114, COLUMNS('AM23.Param'!$C$60:$N$60), FALSE), "N/A")</f>
        <v>N/A</v>
      </c>
      <c r="AB795" s="344" t="str">
        <f t="shared" si="300"/>
        <v>N/A</v>
      </c>
      <c r="AC795" s="366" t="str">
        <f t="shared" si="289"/>
        <v>N/A</v>
      </c>
      <c r="AD795" s="360" t="str">
        <f>IFERROR( VLOOKUP($D795, 'AM23.Param'!$C$61:$Q$114, COLUMNS('AM23.Param'!$C$60:$O$60), FALSE), "N/A")</f>
        <v>N/A</v>
      </c>
      <c r="AE795" s="344" t="str">
        <f t="shared" si="301"/>
        <v>N/A</v>
      </c>
      <c r="AF795" s="361" t="str">
        <f t="shared" si="290"/>
        <v>N/A</v>
      </c>
      <c r="AG795" s="356" t="str">
        <f>IFERROR( VLOOKUP($D795, 'AM23.Param'!$C$61:$Q$114, COLUMNS('AM23.Param'!$C$60:$P$60), FALSE), "N/A")</f>
        <v>N/A</v>
      </c>
      <c r="AH795" s="344" t="str">
        <f t="shared" si="302"/>
        <v>N/A</v>
      </c>
      <c r="AI795" s="361" t="str">
        <f t="shared" si="291"/>
        <v>N/A</v>
      </c>
    </row>
    <row r="796" spans="1:35" x14ac:dyDescent="0.2">
      <c r="A796" s="241">
        <f t="shared" si="292"/>
        <v>719</v>
      </c>
      <c r="B796" s="345">
        <f>'AM23.Entity Input'!D736</f>
        <v>0</v>
      </c>
      <c r="C796" s="343">
        <f>'AM23.Entity Input'!F736</f>
        <v>0</v>
      </c>
      <c r="D796" s="343">
        <f>'AM23.Entity Input'!G736</f>
        <v>0</v>
      </c>
      <c r="E796" s="343">
        <f>'AM23.Entity Input'!P736</f>
        <v>0</v>
      </c>
      <c r="F796" s="343">
        <f>'AM23.Entity Input'!AD736</f>
        <v>0</v>
      </c>
      <c r="G796" s="343">
        <f>'AM23.Entity Input'!AN736</f>
        <v>0</v>
      </c>
      <c r="H796" s="353" t="str">
        <f>IFERROR( VLOOKUP($D796, 'AM23.Param'!$C$61:$Q$114, COLUMNS('AM23.Param'!$C$60:$G$60), FALSE), "N/A")</f>
        <v>N/A</v>
      </c>
      <c r="I796" s="360" t="str">
        <f>IFERROR( VLOOKUP($D796, 'AM23.Param'!$C$61:$Q$114, COLUMNS('AM23.Param'!$C$60:$H$60), FALSE), "N/A")</f>
        <v>N/A</v>
      </c>
      <c r="J796" s="344" t="str">
        <f t="shared" si="293"/>
        <v>N/A</v>
      </c>
      <c r="K796" s="361" t="str">
        <f t="shared" si="294"/>
        <v>N/A</v>
      </c>
      <c r="L796" s="356" t="str">
        <f>IFERROR( VLOOKUP($D796, 'AM23.Param'!$C$61:$Q$114, COLUMNS('AM23.Param'!$C$60:$I$60), FALSE), "N/A")</f>
        <v>N/A</v>
      </c>
      <c r="M796" s="344" t="str">
        <f t="shared" si="295"/>
        <v>N/A</v>
      </c>
      <c r="N796" s="366" t="str">
        <f t="shared" si="284"/>
        <v>N/A</v>
      </c>
      <c r="O796" s="360" t="str">
        <f>IFERROR( VLOOKUP($D796, 'AM23.Param'!$C$61:$Q$114, COLUMNS('AM23.Param'!$C$60:$J$60), FALSE), "N/A")</f>
        <v>N/A</v>
      </c>
      <c r="P796" s="344" t="str">
        <f t="shared" si="296"/>
        <v>N/A</v>
      </c>
      <c r="Q796" s="361" t="str">
        <f t="shared" si="285"/>
        <v>N/A</v>
      </c>
      <c r="R796" s="356" t="str">
        <f>IFERROR( VLOOKUP($D796, 'AM23.Param'!$C$61:$Q$114, COLUMNS('AM23.Param'!$C$60:$K$60), FALSE), "N/A")</f>
        <v>N/A</v>
      </c>
      <c r="S796" s="344" t="str">
        <f t="shared" si="297"/>
        <v>N/A</v>
      </c>
      <c r="T796" s="366">
        <f t="shared" si="286"/>
        <v>0</v>
      </c>
      <c r="U796" s="360" t="str">
        <f>IFERROR( VLOOKUP($D796, 'AM23.Param'!$C$61:$Q$114, COLUMNS('AM23.Param'!$C$60:$L$60), FALSE), "N/A")</f>
        <v>N/A</v>
      </c>
      <c r="V796" s="344" t="str">
        <f t="shared" si="298"/>
        <v>N/A</v>
      </c>
      <c r="W796" s="361" t="str">
        <f t="shared" si="287"/>
        <v>N/A</v>
      </c>
      <c r="X796" s="356" t="str">
        <f>IFERROR( VLOOKUP($D796, 'AM23.Param'!$C$61:$Q$114, COLUMNS('AM23.Param'!$C$60:$M$60), FALSE), "N/A")</f>
        <v>N/A</v>
      </c>
      <c r="Y796" s="344" t="str">
        <f t="shared" si="299"/>
        <v>N/A</v>
      </c>
      <c r="Z796" s="366">
        <f t="shared" si="288"/>
        <v>0</v>
      </c>
      <c r="AA796" s="360" t="str">
        <f>IFERROR( VLOOKUP($D796, 'AM23.Param'!$C$61:$Q$114, COLUMNS('AM23.Param'!$C$60:$N$60), FALSE), "N/A")</f>
        <v>N/A</v>
      </c>
      <c r="AB796" s="344" t="str">
        <f t="shared" si="300"/>
        <v>N/A</v>
      </c>
      <c r="AC796" s="366" t="str">
        <f t="shared" si="289"/>
        <v>N/A</v>
      </c>
      <c r="AD796" s="360" t="str">
        <f>IFERROR( VLOOKUP($D796, 'AM23.Param'!$C$61:$Q$114, COLUMNS('AM23.Param'!$C$60:$O$60), FALSE), "N/A")</f>
        <v>N/A</v>
      </c>
      <c r="AE796" s="344" t="str">
        <f t="shared" si="301"/>
        <v>N/A</v>
      </c>
      <c r="AF796" s="361" t="str">
        <f t="shared" si="290"/>
        <v>N/A</v>
      </c>
      <c r="AG796" s="356" t="str">
        <f>IFERROR( VLOOKUP($D796, 'AM23.Param'!$C$61:$Q$114, COLUMNS('AM23.Param'!$C$60:$P$60), FALSE), "N/A")</f>
        <v>N/A</v>
      </c>
      <c r="AH796" s="344" t="str">
        <f t="shared" si="302"/>
        <v>N/A</v>
      </c>
      <c r="AI796" s="361" t="str">
        <f t="shared" si="291"/>
        <v>N/A</v>
      </c>
    </row>
    <row r="797" spans="1:35" x14ac:dyDescent="0.2">
      <c r="A797" s="241">
        <f t="shared" si="292"/>
        <v>720</v>
      </c>
      <c r="B797" s="345">
        <f>'AM23.Entity Input'!D737</f>
        <v>0</v>
      </c>
      <c r="C797" s="343">
        <f>'AM23.Entity Input'!F737</f>
        <v>0</v>
      </c>
      <c r="D797" s="343">
        <f>'AM23.Entity Input'!G737</f>
        <v>0</v>
      </c>
      <c r="E797" s="343">
        <f>'AM23.Entity Input'!P737</f>
        <v>0</v>
      </c>
      <c r="F797" s="343">
        <f>'AM23.Entity Input'!AD737</f>
        <v>0</v>
      </c>
      <c r="G797" s="343">
        <f>'AM23.Entity Input'!AN737</f>
        <v>0</v>
      </c>
      <c r="H797" s="353" t="str">
        <f>IFERROR( VLOOKUP($D797, 'AM23.Param'!$C$61:$Q$114, COLUMNS('AM23.Param'!$C$60:$G$60), FALSE), "N/A")</f>
        <v>N/A</v>
      </c>
      <c r="I797" s="360" t="str">
        <f>IFERROR( VLOOKUP($D797, 'AM23.Param'!$C$61:$Q$114, COLUMNS('AM23.Param'!$C$60:$H$60), FALSE), "N/A")</f>
        <v>N/A</v>
      </c>
      <c r="J797" s="344" t="str">
        <f t="shared" si="293"/>
        <v>N/A</v>
      </c>
      <c r="K797" s="361" t="str">
        <f t="shared" si="294"/>
        <v>N/A</v>
      </c>
      <c r="L797" s="356" t="str">
        <f>IFERROR( VLOOKUP($D797, 'AM23.Param'!$C$61:$Q$114, COLUMNS('AM23.Param'!$C$60:$I$60), FALSE), "N/A")</f>
        <v>N/A</v>
      </c>
      <c r="M797" s="344" t="str">
        <f t="shared" si="295"/>
        <v>N/A</v>
      </c>
      <c r="N797" s="366" t="str">
        <f t="shared" si="284"/>
        <v>N/A</v>
      </c>
      <c r="O797" s="360" t="str">
        <f>IFERROR( VLOOKUP($D797, 'AM23.Param'!$C$61:$Q$114, COLUMNS('AM23.Param'!$C$60:$J$60), FALSE), "N/A")</f>
        <v>N/A</v>
      </c>
      <c r="P797" s="344" t="str">
        <f t="shared" si="296"/>
        <v>N/A</v>
      </c>
      <c r="Q797" s="361" t="str">
        <f t="shared" si="285"/>
        <v>N/A</v>
      </c>
      <c r="R797" s="356" t="str">
        <f>IFERROR( VLOOKUP($D797, 'AM23.Param'!$C$61:$Q$114, COLUMNS('AM23.Param'!$C$60:$K$60), FALSE), "N/A")</f>
        <v>N/A</v>
      </c>
      <c r="S797" s="344" t="str">
        <f t="shared" si="297"/>
        <v>N/A</v>
      </c>
      <c r="T797" s="366">
        <f t="shared" si="286"/>
        <v>0</v>
      </c>
      <c r="U797" s="360" t="str">
        <f>IFERROR( VLOOKUP($D797, 'AM23.Param'!$C$61:$Q$114, COLUMNS('AM23.Param'!$C$60:$L$60), FALSE), "N/A")</f>
        <v>N/A</v>
      </c>
      <c r="V797" s="344" t="str">
        <f t="shared" si="298"/>
        <v>N/A</v>
      </c>
      <c r="W797" s="361" t="str">
        <f t="shared" si="287"/>
        <v>N/A</v>
      </c>
      <c r="X797" s="356" t="str">
        <f>IFERROR( VLOOKUP($D797, 'AM23.Param'!$C$61:$Q$114, COLUMNS('AM23.Param'!$C$60:$M$60), FALSE), "N/A")</f>
        <v>N/A</v>
      </c>
      <c r="Y797" s="344" t="str">
        <f t="shared" si="299"/>
        <v>N/A</v>
      </c>
      <c r="Z797" s="366">
        <f t="shared" si="288"/>
        <v>0</v>
      </c>
      <c r="AA797" s="360" t="str">
        <f>IFERROR( VLOOKUP($D797, 'AM23.Param'!$C$61:$Q$114, COLUMNS('AM23.Param'!$C$60:$N$60), FALSE), "N/A")</f>
        <v>N/A</v>
      </c>
      <c r="AB797" s="344" t="str">
        <f t="shared" si="300"/>
        <v>N/A</v>
      </c>
      <c r="AC797" s="366" t="str">
        <f t="shared" si="289"/>
        <v>N/A</v>
      </c>
      <c r="AD797" s="360" t="str">
        <f>IFERROR( VLOOKUP($D797, 'AM23.Param'!$C$61:$Q$114, COLUMNS('AM23.Param'!$C$60:$O$60), FALSE), "N/A")</f>
        <v>N/A</v>
      </c>
      <c r="AE797" s="344" t="str">
        <f t="shared" si="301"/>
        <v>N/A</v>
      </c>
      <c r="AF797" s="361" t="str">
        <f t="shared" si="290"/>
        <v>N/A</v>
      </c>
      <c r="AG797" s="356" t="str">
        <f>IFERROR( VLOOKUP($D797, 'AM23.Param'!$C$61:$Q$114, COLUMNS('AM23.Param'!$C$60:$P$60), FALSE), "N/A")</f>
        <v>N/A</v>
      </c>
      <c r="AH797" s="344" t="str">
        <f t="shared" si="302"/>
        <v>N/A</v>
      </c>
      <c r="AI797" s="361" t="str">
        <f t="shared" si="291"/>
        <v>N/A</v>
      </c>
    </row>
    <row r="798" spans="1:35" x14ac:dyDescent="0.2">
      <c r="A798" s="241">
        <f t="shared" si="292"/>
        <v>721</v>
      </c>
      <c r="B798" s="345">
        <f>'AM23.Entity Input'!D738</f>
        <v>0</v>
      </c>
      <c r="C798" s="343">
        <f>'AM23.Entity Input'!F738</f>
        <v>0</v>
      </c>
      <c r="D798" s="343">
        <f>'AM23.Entity Input'!G738</f>
        <v>0</v>
      </c>
      <c r="E798" s="343">
        <f>'AM23.Entity Input'!P738</f>
        <v>0</v>
      </c>
      <c r="F798" s="343">
        <f>'AM23.Entity Input'!AD738</f>
        <v>0</v>
      </c>
      <c r="G798" s="343">
        <f>'AM23.Entity Input'!AN738</f>
        <v>0</v>
      </c>
      <c r="H798" s="353" t="str">
        <f>IFERROR( VLOOKUP($D798, 'AM23.Param'!$C$61:$Q$114, COLUMNS('AM23.Param'!$C$60:$G$60), FALSE), "N/A")</f>
        <v>N/A</v>
      </c>
      <c r="I798" s="360" t="str">
        <f>IFERROR( VLOOKUP($D798, 'AM23.Param'!$C$61:$Q$114, COLUMNS('AM23.Param'!$C$60:$H$60), FALSE), "N/A")</f>
        <v>N/A</v>
      </c>
      <c r="J798" s="344" t="str">
        <f t="shared" si="293"/>
        <v>N/A</v>
      </c>
      <c r="K798" s="361" t="str">
        <f t="shared" si="294"/>
        <v>N/A</v>
      </c>
      <c r="L798" s="356" t="str">
        <f>IFERROR( VLOOKUP($D798, 'AM23.Param'!$C$61:$Q$114, COLUMNS('AM23.Param'!$C$60:$I$60), FALSE), "N/A")</f>
        <v>N/A</v>
      </c>
      <c r="M798" s="344" t="str">
        <f t="shared" si="295"/>
        <v>N/A</v>
      </c>
      <c r="N798" s="366" t="str">
        <f t="shared" si="284"/>
        <v>N/A</v>
      </c>
      <c r="O798" s="360" t="str">
        <f>IFERROR( VLOOKUP($D798, 'AM23.Param'!$C$61:$Q$114, COLUMNS('AM23.Param'!$C$60:$J$60), FALSE), "N/A")</f>
        <v>N/A</v>
      </c>
      <c r="P798" s="344" t="str">
        <f t="shared" si="296"/>
        <v>N/A</v>
      </c>
      <c r="Q798" s="361" t="str">
        <f t="shared" si="285"/>
        <v>N/A</v>
      </c>
      <c r="R798" s="356" t="str">
        <f>IFERROR( VLOOKUP($D798, 'AM23.Param'!$C$61:$Q$114, COLUMNS('AM23.Param'!$C$60:$K$60), FALSE), "N/A")</f>
        <v>N/A</v>
      </c>
      <c r="S798" s="344" t="str">
        <f t="shared" si="297"/>
        <v>N/A</v>
      </c>
      <c r="T798" s="366">
        <f t="shared" si="286"/>
        <v>0</v>
      </c>
      <c r="U798" s="360" t="str">
        <f>IFERROR( VLOOKUP($D798, 'AM23.Param'!$C$61:$Q$114, COLUMNS('AM23.Param'!$C$60:$L$60), FALSE), "N/A")</f>
        <v>N/A</v>
      </c>
      <c r="V798" s="344" t="str">
        <f t="shared" si="298"/>
        <v>N/A</v>
      </c>
      <c r="W798" s="361" t="str">
        <f t="shared" si="287"/>
        <v>N/A</v>
      </c>
      <c r="X798" s="356" t="str">
        <f>IFERROR( VLOOKUP($D798, 'AM23.Param'!$C$61:$Q$114, COLUMNS('AM23.Param'!$C$60:$M$60), FALSE), "N/A")</f>
        <v>N/A</v>
      </c>
      <c r="Y798" s="344" t="str">
        <f t="shared" si="299"/>
        <v>N/A</v>
      </c>
      <c r="Z798" s="366">
        <f t="shared" si="288"/>
        <v>0</v>
      </c>
      <c r="AA798" s="360" t="str">
        <f>IFERROR( VLOOKUP($D798, 'AM23.Param'!$C$61:$Q$114, COLUMNS('AM23.Param'!$C$60:$N$60), FALSE), "N/A")</f>
        <v>N/A</v>
      </c>
      <c r="AB798" s="344" t="str">
        <f t="shared" si="300"/>
        <v>N/A</v>
      </c>
      <c r="AC798" s="366" t="str">
        <f t="shared" si="289"/>
        <v>N/A</v>
      </c>
      <c r="AD798" s="360" t="str">
        <f>IFERROR( VLOOKUP($D798, 'AM23.Param'!$C$61:$Q$114, COLUMNS('AM23.Param'!$C$60:$O$60), FALSE), "N/A")</f>
        <v>N/A</v>
      </c>
      <c r="AE798" s="344" t="str">
        <f t="shared" si="301"/>
        <v>N/A</v>
      </c>
      <c r="AF798" s="361" t="str">
        <f t="shared" si="290"/>
        <v>N/A</v>
      </c>
      <c r="AG798" s="356" t="str">
        <f>IFERROR( VLOOKUP($D798, 'AM23.Param'!$C$61:$Q$114, COLUMNS('AM23.Param'!$C$60:$P$60), FALSE), "N/A")</f>
        <v>N/A</v>
      </c>
      <c r="AH798" s="344" t="str">
        <f t="shared" si="302"/>
        <v>N/A</v>
      </c>
      <c r="AI798" s="361" t="str">
        <f t="shared" si="291"/>
        <v>N/A</v>
      </c>
    </row>
    <row r="799" spans="1:35" x14ac:dyDescent="0.2">
      <c r="A799" s="241">
        <f t="shared" si="292"/>
        <v>722</v>
      </c>
      <c r="B799" s="345">
        <f>'AM23.Entity Input'!D739</f>
        <v>0</v>
      </c>
      <c r="C799" s="343">
        <f>'AM23.Entity Input'!F739</f>
        <v>0</v>
      </c>
      <c r="D799" s="343">
        <f>'AM23.Entity Input'!G739</f>
        <v>0</v>
      </c>
      <c r="E799" s="343">
        <f>'AM23.Entity Input'!P739</f>
        <v>0</v>
      </c>
      <c r="F799" s="343">
        <f>'AM23.Entity Input'!AD739</f>
        <v>0</v>
      </c>
      <c r="G799" s="343">
        <f>'AM23.Entity Input'!AN739</f>
        <v>0</v>
      </c>
      <c r="H799" s="353" t="str">
        <f>IFERROR( VLOOKUP($D799, 'AM23.Param'!$C$61:$Q$114, COLUMNS('AM23.Param'!$C$60:$G$60), FALSE), "N/A")</f>
        <v>N/A</v>
      </c>
      <c r="I799" s="360" t="str">
        <f>IFERROR( VLOOKUP($D799, 'AM23.Param'!$C$61:$Q$114, COLUMNS('AM23.Param'!$C$60:$H$60), FALSE), "N/A")</f>
        <v>N/A</v>
      </c>
      <c r="J799" s="344" t="str">
        <f t="shared" si="293"/>
        <v>N/A</v>
      </c>
      <c r="K799" s="361" t="str">
        <f t="shared" si="294"/>
        <v>N/A</v>
      </c>
      <c r="L799" s="356" t="str">
        <f>IFERROR( VLOOKUP($D799, 'AM23.Param'!$C$61:$Q$114, COLUMNS('AM23.Param'!$C$60:$I$60), FALSE), "N/A")</f>
        <v>N/A</v>
      </c>
      <c r="M799" s="344" t="str">
        <f t="shared" si="295"/>
        <v>N/A</v>
      </c>
      <c r="N799" s="366" t="str">
        <f t="shared" si="284"/>
        <v>N/A</v>
      </c>
      <c r="O799" s="360" t="str">
        <f>IFERROR( VLOOKUP($D799, 'AM23.Param'!$C$61:$Q$114, COLUMNS('AM23.Param'!$C$60:$J$60), FALSE), "N/A")</f>
        <v>N/A</v>
      </c>
      <c r="P799" s="344" t="str">
        <f t="shared" si="296"/>
        <v>N/A</v>
      </c>
      <c r="Q799" s="361" t="str">
        <f t="shared" si="285"/>
        <v>N/A</v>
      </c>
      <c r="R799" s="356" t="str">
        <f>IFERROR( VLOOKUP($D799, 'AM23.Param'!$C$61:$Q$114, COLUMNS('AM23.Param'!$C$60:$K$60), FALSE), "N/A")</f>
        <v>N/A</v>
      </c>
      <c r="S799" s="344" t="str">
        <f t="shared" si="297"/>
        <v>N/A</v>
      </c>
      <c r="T799" s="366">
        <f t="shared" si="286"/>
        <v>0</v>
      </c>
      <c r="U799" s="360" t="str">
        <f>IFERROR( VLOOKUP($D799, 'AM23.Param'!$C$61:$Q$114, COLUMNS('AM23.Param'!$C$60:$L$60), FALSE), "N/A")</f>
        <v>N/A</v>
      </c>
      <c r="V799" s="344" t="str">
        <f t="shared" si="298"/>
        <v>N/A</v>
      </c>
      <c r="W799" s="361" t="str">
        <f t="shared" si="287"/>
        <v>N/A</v>
      </c>
      <c r="X799" s="356" t="str">
        <f>IFERROR( VLOOKUP($D799, 'AM23.Param'!$C$61:$Q$114, COLUMNS('AM23.Param'!$C$60:$M$60), FALSE), "N/A")</f>
        <v>N/A</v>
      </c>
      <c r="Y799" s="344" t="str">
        <f t="shared" si="299"/>
        <v>N/A</v>
      </c>
      <c r="Z799" s="366">
        <f t="shared" si="288"/>
        <v>0</v>
      </c>
      <c r="AA799" s="360" t="str">
        <f>IFERROR( VLOOKUP($D799, 'AM23.Param'!$C$61:$Q$114, COLUMNS('AM23.Param'!$C$60:$N$60), FALSE), "N/A")</f>
        <v>N/A</v>
      </c>
      <c r="AB799" s="344" t="str">
        <f t="shared" si="300"/>
        <v>N/A</v>
      </c>
      <c r="AC799" s="366" t="str">
        <f t="shared" si="289"/>
        <v>N/A</v>
      </c>
      <c r="AD799" s="360" t="str">
        <f>IFERROR( VLOOKUP($D799, 'AM23.Param'!$C$61:$Q$114, COLUMNS('AM23.Param'!$C$60:$O$60), FALSE), "N/A")</f>
        <v>N/A</v>
      </c>
      <c r="AE799" s="344" t="str">
        <f t="shared" si="301"/>
        <v>N/A</v>
      </c>
      <c r="AF799" s="361" t="str">
        <f t="shared" si="290"/>
        <v>N/A</v>
      </c>
      <c r="AG799" s="356" t="str">
        <f>IFERROR( VLOOKUP($D799, 'AM23.Param'!$C$61:$Q$114, COLUMNS('AM23.Param'!$C$60:$P$60), FALSE), "N/A")</f>
        <v>N/A</v>
      </c>
      <c r="AH799" s="344" t="str">
        <f t="shared" si="302"/>
        <v>N/A</v>
      </c>
      <c r="AI799" s="361" t="str">
        <f t="shared" si="291"/>
        <v>N/A</v>
      </c>
    </row>
    <row r="800" spans="1:35" x14ac:dyDescent="0.2">
      <c r="A800" s="241">
        <f t="shared" si="292"/>
        <v>723</v>
      </c>
      <c r="B800" s="345">
        <f>'AM23.Entity Input'!D740</f>
        <v>0</v>
      </c>
      <c r="C800" s="343">
        <f>'AM23.Entity Input'!F740</f>
        <v>0</v>
      </c>
      <c r="D800" s="343">
        <f>'AM23.Entity Input'!G740</f>
        <v>0</v>
      </c>
      <c r="E800" s="343">
        <f>'AM23.Entity Input'!P740</f>
        <v>0</v>
      </c>
      <c r="F800" s="343">
        <f>'AM23.Entity Input'!AD740</f>
        <v>0</v>
      </c>
      <c r="G800" s="343">
        <f>'AM23.Entity Input'!AN740</f>
        <v>0</v>
      </c>
      <c r="H800" s="353" t="str">
        <f>IFERROR( VLOOKUP($D800, 'AM23.Param'!$C$61:$Q$114, COLUMNS('AM23.Param'!$C$60:$G$60), FALSE), "N/A")</f>
        <v>N/A</v>
      </c>
      <c r="I800" s="360" t="str">
        <f>IFERROR( VLOOKUP($D800, 'AM23.Param'!$C$61:$Q$114, COLUMNS('AM23.Param'!$C$60:$H$60), FALSE), "N/A")</f>
        <v>N/A</v>
      </c>
      <c r="J800" s="344" t="str">
        <f t="shared" si="293"/>
        <v>N/A</v>
      </c>
      <c r="K800" s="361" t="str">
        <f t="shared" si="294"/>
        <v>N/A</v>
      </c>
      <c r="L800" s="356" t="str">
        <f>IFERROR( VLOOKUP($D800, 'AM23.Param'!$C$61:$Q$114, COLUMNS('AM23.Param'!$C$60:$I$60), FALSE), "N/A")</f>
        <v>N/A</v>
      </c>
      <c r="M800" s="344" t="str">
        <f t="shared" si="295"/>
        <v>N/A</v>
      </c>
      <c r="N800" s="366" t="str">
        <f t="shared" si="284"/>
        <v>N/A</v>
      </c>
      <c r="O800" s="360" t="str">
        <f>IFERROR( VLOOKUP($D800, 'AM23.Param'!$C$61:$Q$114, COLUMNS('AM23.Param'!$C$60:$J$60), FALSE), "N/A")</f>
        <v>N/A</v>
      </c>
      <c r="P800" s="344" t="str">
        <f t="shared" si="296"/>
        <v>N/A</v>
      </c>
      <c r="Q800" s="361" t="str">
        <f t="shared" si="285"/>
        <v>N/A</v>
      </c>
      <c r="R800" s="356" t="str">
        <f>IFERROR( VLOOKUP($D800, 'AM23.Param'!$C$61:$Q$114, COLUMNS('AM23.Param'!$C$60:$K$60), FALSE), "N/A")</f>
        <v>N/A</v>
      </c>
      <c r="S800" s="344" t="str">
        <f t="shared" si="297"/>
        <v>N/A</v>
      </c>
      <c r="T800" s="366">
        <f t="shared" si="286"/>
        <v>0</v>
      </c>
      <c r="U800" s="360" t="str">
        <f>IFERROR( VLOOKUP($D800, 'AM23.Param'!$C$61:$Q$114, COLUMNS('AM23.Param'!$C$60:$L$60), FALSE), "N/A")</f>
        <v>N/A</v>
      </c>
      <c r="V800" s="344" t="str">
        <f t="shared" si="298"/>
        <v>N/A</v>
      </c>
      <c r="W800" s="361" t="str">
        <f t="shared" si="287"/>
        <v>N/A</v>
      </c>
      <c r="X800" s="356" t="str">
        <f>IFERROR( VLOOKUP($D800, 'AM23.Param'!$C$61:$Q$114, COLUMNS('AM23.Param'!$C$60:$M$60), FALSE), "N/A")</f>
        <v>N/A</v>
      </c>
      <c r="Y800" s="344" t="str">
        <f t="shared" si="299"/>
        <v>N/A</v>
      </c>
      <c r="Z800" s="366">
        <f t="shared" si="288"/>
        <v>0</v>
      </c>
      <c r="AA800" s="360" t="str">
        <f>IFERROR( VLOOKUP($D800, 'AM23.Param'!$C$61:$Q$114, COLUMNS('AM23.Param'!$C$60:$N$60), FALSE), "N/A")</f>
        <v>N/A</v>
      </c>
      <c r="AB800" s="344" t="str">
        <f t="shared" si="300"/>
        <v>N/A</v>
      </c>
      <c r="AC800" s="366" t="str">
        <f t="shared" si="289"/>
        <v>N/A</v>
      </c>
      <c r="AD800" s="360" t="str">
        <f>IFERROR( VLOOKUP($D800, 'AM23.Param'!$C$61:$Q$114, COLUMNS('AM23.Param'!$C$60:$O$60), FALSE), "N/A")</f>
        <v>N/A</v>
      </c>
      <c r="AE800" s="344" t="str">
        <f t="shared" si="301"/>
        <v>N/A</v>
      </c>
      <c r="AF800" s="361" t="str">
        <f t="shared" si="290"/>
        <v>N/A</v>
      </c>
      <c r="AG800" s="356" t="str">
        <f>IFERROR( VLOOKUP($D800, 'AM23.Param'!$C$61:$Q$114, COLUMNS('AM23.Param'!$C$60:$P$60), FALSE), "N/A")</f>
        <v>N/A</v>
      </c>
      <c r="AH800" s="344" t="str">
        <f t="shared" si="302"/>
        <v>N/A</v>
      </c>
      <c r="AI800" s="361" t="str">
        <f t="shared" si="291"/>
        <v>N/A</v>
      </c>
    </row>
    <row r="801" spans="1:35" x14ac:dyDescent="0.2">
      <c r="A801" s="241">
        <f t="shared" si="292"/>
        <v>724</v>
      </c>
      <c r="B801" s="345">
        <f>'AM23.Entity Input'!D741</f>
        <v>0</v>
      </c>
      <c r="C801" s="343">
        <f>'AM23.Entity Input'!F741</f>
        <v>0</v>
      </c>
      <c r="D801" s="343">
        <f>'AM23.Entity Input'!G741</f>
        <v>0</v>
      </c>
      <c r="E801" s="343">
        <f>'AM23.Entity Input'!P741</f>
        <v>0</v>
      </c>
      <c r="F801" s="343">
        <f>'AM23.Entity Input'!AD741</f>
        <v>0</v>
      </c>
      <c r="G801" s="343">
        <f>'AM23.Entity Input'!AN741</f>
        <v>0</v>
      </c>
      <c r="H801" s="353" t="str">
        <f>IFERROR( VLOOKUP($D801, 'AM23.Param'!$C$61:$Q$114, COLUMNS('AM23.Param'!$C$60:$G$60), FALSE), "N/A")</f>
        <v>N/A</v>
      </c>
      <c r="I801" s="360" t="str">
        <f>IFERROR( VLOOKUP($D801, 'AM23.Param'!$C$61:$Q$114, COLUMNS('AM23.Param'!$C$60:$H$60), FALSE), "N/A")</f>
        <v>N/A</v>
      </c>
      <c r="J801" s="344" t="str">
        <f t="shared" si="293"/>
        <v>N/A</v>
      </c>
      <c r="K801" s="361" t="str">
        <f t="shared" si="294"/>
        <v>N/A</v>
      </c>
      <c r="L801" s="356" t="str">
        <f>IFERROR( VLOOKUP($D801, 'AM23.Param'!$C$61:$Q$114, COLUMNS('AM23.Param'!$C$60:$I$60), FALSE), "N/A")</f>
        <v>N/A</v>
      </c>
      <c r="M801" s="344" t="str">
        <f t="shared" si="295"/>
        <v>N/A</v>
      </c>
      <c r="N801" s="366" t="str">
        <f t="shared" si="284"/>
        <v>N/A</v>
      </c>
      <c r="O801" s="360" t="str">
        <f>IFERROR( VLOOKUP($D801, 'AM23.Param'!$C$61:$Q$114, COLUMNS('AM23.Param'!$C$60:$J$60), FALSE), "N/A")</f>
        <v>N/A</v>
      </c>
      <c r="P801" s="344" t="str">
        <f t="shared" si="296"/>
        <v>N/A</v>
      </c>
      <c r="Q801" s="361" t="str">
        <f t="shared" si="285"/>
        <v>N/A</v>
      </c>
      <c r="R801" s="356" t="str">
        <f>IFERROR( VLOOKUP($D801, 'AM23.Param'!$C$61:$Q$114, COLUMNS('AM23.Param'!$C$60:$K$60), FALSE), "N/A")</f>
        <v>N/A</v>
      </c>
      <c r="S801" s="344" t="str">
        <f t="shared" si="297"/>
        <v>N/A</v>
      </c>
      <c r="T801" s="366">
        <f t="shared" si="286"/>
        <v>0</v>
      </c>
      <c r="U801" s="360" t="str">
        <f>IFERROR( VLOOKUP($D801, 'AM23.Param'!$C$61:$Q$114, COLUMNS('AM23.Param'!$C$60:$L$60), FALSE), "N/A")</f>
        <v>N/A</v>
      </c>
      <c r="V801" s="344" t="str">
        <f t="shared" si="298"/>
        <v>N/A</v>
      </c>
      <c r="W801" s="361" t="str">
        <f t="shared" si="287"/>
        <v>N/A</v>
      </c>
      <c r="X801" s="356" t="str">
        <f>IFERROR( VLOOKUP($D801, 'AM23.Param'!$C$61:$Q$114, COLUMNS('AM23.Param'!$C$60:$M$60), FALSE), "N/A")</f>
        <v>N/A</v>
      </c>
      <c r="Y801" s="344" t="str">
        <f t="shared" si="299"/>
        <v>N/A</v>
      </c>
      <c r="Z801" s="366">
        <f t="shared" si="288"/>
        <v>0</v>
      </c>
      <c r="AA801" s="360" t="str">
        <f>IFERROR( VLOOKUP($D801, 'AM23.Param'!$C$61:$Q$114, COLUMNS('AM23.Param'!$C$60:$N$60), FALSE), "N/A")</f>
        <v>N/A</v>
      </c>
      <c r="AB801" s="344" t="str">
        <f t="shared" si="300"/>
        <v>N/A</v>
      </c>
      <c r="AC801" s="366" t="str">
        <f t="shared" si="289"/>
        <v>N/A</v>
      </c>
      <c r="AD801" s="360" t="str">
        <f>IFERROR( VLOOKUP($D801, 'AM23.Param'!$C$61:$Q$114, COLUMNS('AM23.Param'!$C$60:$O$60), FALSE), "N/A")</f>
        <v>N/A</v>
      </c>
      <c r="AE801" s="344" t="str">
        <f t="shared" si="301"/>
        <v>N/A</v>
      </c>
      <c r="AF801" s="361" t="str">
        <f t="shared" si="290"/>
        <v>N/A</v>
      </c>
      <c r="AG801" s="356" t="str">
        <f>IFERROR( VLOOKUP($D801, 'AM23.Param'!$C$61:$Q$114, COLUMNS('AM23.Param'!$C$60:$P$60), FALSE), "N/A")</f>
        <v>N/A</v>
      </c>
      <c r="AH801" s="344" t="str">
        <f t="shared" si="302"/>
        <v>N/A</v>
      </c>
      <c r="AI801" s="361" t="str">
        <f t="shared" si="291"/>
        <v>N/A</v>
      </c>
    </row>
    <row r="802" spans="1:35" x14ac:dyDescent="0.2">
      <c r="A802" s="241">
        <f t="shared" si="292"/>
        <v>725</v>
      </c>
      <c r="B802" s="345">
        <f>'AM23.Entity Input'!D742</f>
        <v>0</v>
      </c>
      <c r="C802" s="343">
        <f>'AM23.Entity Input'!F742</f>
        <v>0</v>
      </c>
      <c r="D802" s="343">
        <f>'AM23.Entity Input'!G742</f>
        <v>0</v>
      </c>
      <c r="E802" s="343">
        <f>'AM23.Entity Input'!P742</f>
        <v>0</v>
      </c>
      <c r="F802" s="343">
        <f>'AM23.Entity Input'!AD742</f>
        <v>0</v>
      </c>
      <c r="G802" s="343">
        <f>'AM23.Entity Input'!AN742</f>
        <v>0</v>
      </c>
      <c r="H802" s="353" t="str">
        <f>IFERROR( VLOOKUP($D802, 'AM23.Param'!$C$61:$Q$114, COLUMNS('AM23.Param'!$C$60:$G$60), FALSE), "N/A")</f>
        <v>N/A</v>
      </c>
      <c r="I802" s="360" t="str">
        <f>IFERROR( VLOOKUP($D802, 'AM23.Param'!$C$61:$Q$114, COLUMNS('AM23.Param'!$C$60:$H$60), FALSE), "N/A")</f>
        <v>N/A</v>
      </c>
      <c r="J802" s="344" t="str">
        <f t="shared" si="293"/>
        <v>N/A</v>
      </c>
      <c r="K802" s="361" t="str">
        <f t="shared" si="294"/>
        <v>N/A</v>
      </c>
      <c r="L802" s="356" t="str">
        <f>IFERROR( VLOOKUP($D802, 'AM23.Param'!$C$61:$Q$114, COLUMNS('AM23.Param'!$C$60:$I$60), FALSE), "N/A")</f>
        <v>N/A</v>
      </c>
      <c r="M802" s="344" t="str">
        <f t="shared" si="295"/>
        <v>N/A</v>
      </c>
      <c r="N802" s="366" t="str">
        <f t="shared" si="284"/>
        <v>N/A</v>
      </c>
      <c r="O802" s="360" t="str">
        <f>IFERROR( VLOOKUP($D802, 'AM23.Param'!$C$61:$Q$114, COLUMNS('AM23.Param'!$C$60:$J$60), FALSE), "N/A")</f>
        <v>N/A</v>
      </c>
      <c r="P802" s="344" t="str">
        <f t="shared" si="296"/>
        <v>N/A</v>
      </c>
      <c r="Q802" s="361" t="str">
        <f t="shared" si="285"/>
        <v>N/A</v>
      </c>
      <c r="R802" s="356" t="str">
        <f>IFERROR( VLOOKUP($D802, 'AM23.Param'!$C$61:$Q$114, COLUMNS('AM23.Param'!$C$60:$K$60), FALSE), "N/A")</f>
        <v>N/A</v>
      </c>
      <c r="S802" s="344" t="str">
        <f t="shared" si="297"/>
        <v>N/A</v>
      </c>
      <c r="T802" s="366">
        <f t="shared" si="286"/>
        <v>0</v>
      </c>
      <c r="U802" s="360" t="str">
        <f>IFERROR( VLOOKUP($D802, 'AM23.Param'!$C$61:$Q$114, COLUMNS('AM23.Param'!$C$60:$L$60), FALSE), "N/A")</f>
        <v>N/A</v>
      </c>
      <c r="V802" s="344" t="str">
        <f t="shared" si="298"/>
        <v>N/A</v>
      </c>
      <c r="W802" s="361" t="str">
        <f t="shared" si="287"/>
        <v>N/A</v>
      </c>
      <c r="X802" s="356" t="str">
        <f>IFERROR( VLOOKUP($D802, 'AM23.Param'!$C$61:$Q$114, COLUMNS('AM23.Param'!$C$60:$M$60), FALSE), "N/A")</f>
        <v>N/A</v>
      </c>
      <c r="Y802" s="344" t="str">
        <f t="shared" si="299"/>
        <v>N/A</v>
      </c>
      <c r="Z802" s="366">
        <f t="shared" si="288"/>
        <v>0</v>
      </c>
      <c r="AA802" s="360" t="str">
        <f>IFERROR( VLOOKUP($D802, 'AM23.Param'!$C$61:$Q$114, COLUMNS('AM23.Param'!$C$60:$N$60), FALSE), "N/A")</f>
        <v>N/A</v>
      </c>
      <c r="AB802" s="344" t="str">
        <f t="shared" si="300"/>
        <v>N/A</v>
      </c>
      <c r="AC802" s="366" t="str">
        <f t="shared" si="289"/>
        <v>N/A</v>
      </c>
      <c r="AD802" s="360" t="str">
        <f>IFERROR( VLOOKUP($D802, 'AM23.Param'!$C$61:$Q$114, COLUMNS('AM23.Param'!$C$60:$O$60), FALSE), "N/A")</f>
        <v>N/A</v>
      </c>
      <c r="AE802" s="344" t="str">
        <f t="shared" si="301"/>
        <v>N/A</v>
      </c>
      <c r="AF802" s="361" t="str">
        <f t="shared" si="290"/>
        <v>N/A</v>
      </c>
      <c r="AG802" s="356" t="str">
        <f>IFERROR( VLOOKUP($D802, 'AM23.Param'!$C$61:$Q$114, COLUMNS('AM23.Param'!$C$60:$P$60), FALSE), "N/A")</f>
        <v>N/A</v>
      </c>
      <c r="AH802" s="344" t="str">
        <f t="shared" si="302"/>
        <v>N/A</v>
      </c>
      <c r="AI802" s="361" t="str">
        <f t="shared" si="291"/>
        <v>N/A</v>
      </c>
    </row>
    <row r="803" spans="1:35" x14ac:dyDescent="0.2">
      <c r="A803" s="241">
        <f t="shared" si="292"/>
        <v>726</v>
      </c>
      <c r="B803" s="345">
        <f>'AM23.Entity Input'!D743</f>
        <v>0</v>
      </c>
      <c r="C803" s="343">
        <f>'AM23.Entity Input'!F743</f>
        <v>0</v>
      </c>
      <c r="D803" s="343">
        <f>'AM23.Entity Input'!G743</f>
        <v>0</v>
      </c>
      <c r="E803" s="343">
        <f>'AM23.Entity Input'!P743</f>
        <v>0</v>
      </c>
      <c r="F803" s="343">
        <f>'AM23.Entity Input'!AD743</f>
        <v>0</v>
      </c>
      <c r="G803" s="343">
        <f>'AM23.Entity Input'!AN743</f>
        <v>0</v>
      </c>
      <c r="H803" s="353" t="str">
        <f>IFERROR( VLOOKUP($D803, 'AM23.Param'!$C$61:$Q$114, COLUMNS('AM23.Param'!$C$60:$G$60), FALSE), "N/A")</f>
        <v>N/A</v>
      </c>
      <c r="I803" s="360" t="str">
        <f>IFERROR( VLOOKUP($D803, 'AM23.Param'!$C$61:$Q$114, COLUMNS('AM23.Param'!$C$60:$H$60), FALSE), "N/A")</f>
        <v>N/A</v>
      </c>
      <c r="J803" s="344" t="str">
        <f t="shared" si="293"/>
        <v>N/A</v>
      </c>
      <c r="K803" s="361" t="str">
        <f t="shared" si="294"/>
        <v>N/A</v>
      </c>
      <c r="L803" s="356" t="str">
        <f>IFERROR( VLOOKUP($D803, 'AM23.Param'!$C$61:$Q$114, COLUMNS('AM23.Param'!$C$60:$I$60), FALSE), "N/A")</f>
        <v>N/A</v>
      </c>
      <c r="M803" s="344" t="str">
        <f t="shared" si="295"/>
        <v>N/A</v>
      </c>
      <c r="N803" s="366" t="str">
        <f t="shared" si="284"/>
        <v>N/A</v>
      </c>
      <c r="O803" s="360" t="str">
        <f>IFERROR( VLOOKUP($D803, 'AM23.Param'!$C$61:$Q$114, COLUMNS('AM23.Param'!$C$60:$J$60), FALSE), "N/A")</f>
        <v>N/A</v>
      </c>
      <c r="P803" s="344" t="str">
        <f t="shared" si="296"/>
        <v>N/A</v>
      </c>
      <c r="Q803" s="361" t="str">
        <f t="shared" si="285"/>
        <v>N/A</v>
      </c>
      <c r="R803" s="356" t="str">
        <f>IFERROR( VLOOKUP($D803, 'AM23.Param'!$C$61:$Q$114, COLUMNS('AM23.Param'!$C$60:$K$60), FALSE), "N/A")</f>
        <v>N/A</v>
      </c>
      <c r="S803" s="344" t="str">
        <f t="shared" si="297"/>
        <v>N/A</v>
      </c>
      <c r="T803" s="366">
        <f t="shared" si="286"/>
        <v>0</v>
      </c>
      <c r="U803" s="360" t="str">
        <f>IFERROR( VLOOKUP($D803, 'AM23.Param'!$C$61:$Q$114, COLUMNS('AM23.Param'!$C$60:$L$60), FALSE), "N/A")</f>
        <v>N/A</v>
      </c>
      <c r="V803" s="344" t="str">
        <f t="shared" si="298"/>
        <v>N/A</v>
      </c>
      <c r="W803" s="361" t="str">
        <f t="shared" si="287"/>
        <v>N/A</v>
      </c>
      <c r="X803" s="356" t="str">
        <f>IFERROR( VLOOKUP($D803, 'AM23.Param'!$C$61:$Q$114, COLUMNS('AM23.Param'!$C$60:$M$60), FALSE), "N/A")</f>
        <v>N/A</v>
      </c>
      <c r="Y803" s="344" t="str">
        <f t="shared" si="299"/>
        <v>N/A</v>
      </c>
      <c r="Z803" s="366">
        <f t="shared" si="288"/>
        <v>0</v>
      </c>
      <c r="AA803" s="360" t="str">
        <f>IFERROR( VLOOKUP($D803, 'AM23.Param'!$C$61:$Q$114, COLUMNS('AM23.Param'!$C$60:$N$60), FALSE), "N/A")</f>
        <v>N/A</v>
      </c>
      <c r="AB803" s="344" t="str">
        <f t="shared" si="300"/>
        <v>N/A</v>
      </c>
      <c r="AC803" s="366" t="str">
        <f t="shared" si="289"/>
        <v>N/A</v>
      </c>
      <c r="AD803" s="360" t="str">
        <f>IFERROR( VLOOKUP($D803, 'AM23.Param'!$C$61:$Q$114, COLUMNS('AM23.Param'!$C$60:$O$60), FALSE), "N/A")</f>
        <v>N/A</v>
      </c>
      <c r="AE803" s="344" t="str">
        <f t="shared" si="301"/>
        <v>N/A</v>
      </c>
      <c r="AF803" s="361" t="str">
        <f t="shared" si="290"/>
        <v>N/A</v>
      </c>
      <c r="AG803" s="356" t="str">
        <f>IFERROR( VLOOKUP($D803, 'AM23.Param'!$C$61:$Q$114, COLUMNS('AM23.Param'!$C$60:$P$60), FALSE), "N/A")</f>
        <v>N/A</v>
      </c>
      <c r="AH803" s="344" t="str">
        <f t="shared" si="302"/>
        <v>N/A</v>
      </c>
      <c r="AI803" s="361" t="str">
        <f t="shared" si="291"/>
        <v>N/A</v>
      </c>
    </row>
    <row r="804" spans="1:35" x14ac:dyDescent="0.2">
      <c r="A804" s="241">
        <f t="shared" si="292"/>
        <v>727</v>
      </c>
      <c r="B804" s="345">
        <f>'AM23.Entity Input'!D744</f>
        <v>0</v>
      </c>
      <c r="C804" s="343">
        <f>'AM23.Entity Input'!F744</f>
        <v>0</v>
      </c>
      <c r="D804" s="343">
        <f>'AM23.Entity Input'!G744</f>
        <v>0</v>
      </c>
      <c r="E804" s="343">
        <f>'AM23.Entity Input'!P744</f>
        <v>0</v>
      </c>
      <c r="F804" s="343">
        <f>'AM23.Entity Input'!AD744</f>
        <v>0</v>
      </c>
      <c r="G804" s="343">
        <f>'AM23.Entity Input'!AN744</f>
        <v>0</v>
      </c>
      <c r="H804" s="353" t="str">
        <f>IFERROR( VLOOKUP($D804, 'AM23.Param'!$C$61:$Q$114, COLUMNS('AM23.Param'!$C$60:$G$60), FALSE), "N/A")</f>
        <v>N/A</v>
      </c>
      <c r="I804" s="360" t="str">
        <f>IFERROR( VLOOKUP($D804, 'AM23.Param'!$C$61:$Q$114, COLUMNS('AM23.Param'!$C$60:$H$60), FALSE), "N/A")</f>
        <v>N/A</v>
      </c>
      <c r="J804" s="344" t="str">
        <f t="shared" si="293"/>
        <v>N/A</v>
      </c>
      <c r="K804" s="361" t="str">
        <f t="shared" si="294"/>
        <v>N/A</v>
      </c>
      <c r="L804" s="356" t="str">
        <f>IFERROR( VLOOKUP($D804, 'AM23.Param'!$C$61:$Q$114, COLUMNS('AM23.Param'!$C$60:$I$60), FALSE), "N/A")</f>
        <v>N/A</v>
      </c>
      <c r="M804" s="344" t="str">
        <f t="shared" si="295"/>
        <v>N/A</v>
      </c>
      <c r="N804" s="366" t="str">
        <f t="shared" si="284"/>
        <v>N/A</v>
      </c>
      <c r="O804" s="360" t="str">
        <f>IFERROR( VLOOKUP($D804, 'AM23.Param'!$C$61:$Q$114, COLUMNS('AM23.Param'!$C$60:$J$60), FALSE), "N/A")</f>
        <v>N/A</v>
      </c>
      <c r="P804" s="344" t="str">
        <f t="shared" si="296"/>
        <v>N/A</v>
      </c>
      <c r="Q804" s="361" t="str">
        <f t="shared" si="285"/>
        <v>N/A</v>
      </c>
      <c r="R804" s="356" t="str">
        <f>IFERROR( VLOOKUP($D804, 'AM23.Param'!$C$61:$Q$114, COLUMNS('AM23.Param'!$C$60:$K$60), FALSE), "N/A")</f>
        <v>N/A</v>
      </c>
      <c r="S804" s="344" t="str">
        <f t="shared" si="297"/>
        <v>N/A</v>
      </c>
      <c r="T804" s="366">
        <f t="shared" si="286"/>
        <v>0</v>
      </c>
      <c r="U804" s="360" t="str">
        <f>IFERROR( VLOOKUP($D804, 'AM23.Param'!$C$61:$Q$114, COLUMNS('AM23.Param'!$C$60:$L$60), FALSE), "N/A")</f>
        <v>N/A</v>
      </c>
      <c r="V804" s="344" t="str">
        <f t="shared" si="298"/>
        <v>N/A</v>
      </c>
      <c r="W804" s="361" t="str">
        <f t="shared" si="287"/>
        <v>N/A</v>
      </c>
      <c r="X804" s="356" t="str">
        <f>IFERROR( VLOOKUP($D804, 'AM23.Param'!$C$61:$Q$114, COLUMNS('AM23.Param'!$C$60:$M$60), FALSE), "N/A")</f>
        <v>N/A</v>
      </c>
      <c r="Y804" s="344" t="str">
        <f t="shared" si="299"/>
        <v>N/A</v>
      </c>
      <c r="Z804" s="366">
        <f t="shared" si="288"/>
        <v>0</v>
      </c>
      <c r="AA804" s="360" t="str">
        <f>IFERROR( VLOOKUP($D804, 'AM23.Param'!$C$61:$Q$114, COLUMNS('AM23.Param'!$C$60:$N$60), FALSE), "N/A")</f>
        <v>N/A</v>
      </c>
      <c r="AB804" s="344" t="str">
        <f t="shared" si="300"/>
        <v>N/A</v>
      </c>
      <c r="AC804" s="366" t="str">
        <f t="shared" si="289"/>
        <v>N/A</v>
      </c>
      <c r="AD804" s="360" t="str">
        <f>IFERROR( VLOOKUP($D804, 'AM23.Param'!$C$61:$Q$114, COLUMNS('AM23.Param'!$C$60:$O$60), FALSE), "N/A")</f>
        <v>N/A</v>
      </c>
      <c r="AE804" s="344" t="str">
        <f t="shared" si="301"/>
        <v>N/A</v>
      </c>
      <c r="AF804" s="361" t="str">
        <f t="shared" si="290"/>
        <v>N/A</v>
      </c>
      <c r="AG804" s="356" t="str">
        <f>IFERROR( VLOOKUP($D804, 'AM23.Param'!$C$61:$Q$114, COLUMNS('AM23.Param'!$C$60:$P$60), FALSE), "N/A")</f>
        <v>N/A</v>
      </c>
      <c r="AH804" s="344" t="str">
        <f t="shared" si="302"/>
        <v>N/A</v>
      </c>
      <c r="AI804" s="361" t="str">
        <f t="shared" si="291"/>
        <v>N/A</v>
      </c>
    </row>
    <row r="805" spans="1:35" x14ac:dyDescent="0.2">
      <c r="A805" s="241">
        <f t="shared" si="292"/>
        <v>728</v>
      </c>
      <c r="B805" s="345">
        <f>'AM23.Entity Input'!D745</f>
        <v>0</v>
      </c>
      <c r="C805" s="343">
        <f>'AM23.Entity Input'!F745</f>
        <v>0</v>
      </c>
      <c r="D805" s="343">
        <f>'AM23.Entity Input'!G745</f>
        <v>0</v>
      </c>
      <c r="E805" s="343">
        <f>'AM23.Entity Input'!P745</f>
        <v>0</v>
      </c>
      <c r="F805" s="343">
        <f>'AM23.Entity Input'!AD745</f>
        <v>0</v>
      </c>
      <c r="G805" s="343">
        <f>'AM23.Entity Input'!AN745</f>
        <v>0</v>
      </c>
      <c r="H805" s="353" t="str">
        <f>IFERROR( VLOOKUP($D805, 'AM23.Param'!$C$61:$Q$114, COLUMNS('AM23.Param'!$C$60:$G$60), FALSE), "N/A")</f>
        <v>N/A</v>
      </c>
      <c r="I805" s="360" t="str">
        <f>IFERROR( VLOOKUP($D805, 'AM23.Param'!$C$61:$Q$114, COLUMNS('AM23.Param'!$C$60:$H$60), FALSE), "N/A")</f>
        <v>N/A</v>
      </c>
      <c r="J805" s="344" t="str">
        <f t="shared" si="293"/>
        <v>N/A</v>
      </c>
      <c r="K805" s="361" t="str">
        <f t="shared" si="294"/>
        <v>N/A</v>
      </c>
      <c r="L805" s="356" t="str">
        <f>IFERROR( VLOOKUP($D805, 'AM23.Param'!$C$61:$Q$114, COLUMNS('AM23.Param'!$C$60:$I$60), FALSE), "N/A")</f>
        <v>N/A</v>
      </c>
      <c r="M805" s="344" t="str">
        <f t="shared" si="295"/>
        <v>N/A</v>
      </c>
      <c r="N805" s="366" t="str">
        <f t="shared" si="284"/>
        <v>N/A</v>
      </c>
      <c r="O805" s="360" t="str">
        <f>IFERROR( VLOOKUP($D805, 'AM23.Param'!$C$61:$Q$114, COLUMNS('AM23.Param'!$C$60:$J$60), FALSE), "N/A")</f>
        <v>N/A</v>
      </c>
      <c r="P805" s="344" t="str">
        <f t="shared" si="296"/>
        <v>N/A</v>
      </c>
      <c r="Q805" s="361" t="str">
        <f t="shared" si="285"/>
        <v>N/A</v>
      </c>
      <c r="R805" s="356" t="str">
        <f>IFERROR( VLOOKUP($D805, 'AM23.Param'!$C$61:$Q$114, COLUMNS('AM23.Param'!$C$60:$K$60), FALSE), "N/A")</f>
        <v>N/A</v>
      </c>
      <c r="S805" s="344" t="str">
        <f t="shared" si="297"/>
        <v>N/A</v>
      </c>
      <c r="T805" s="366">
        <f t="shared" si="286"/>
        <v>0</v>
      </c>
      <c r="U805" s="360" t="str">
        <f>IFERROR( VLOOKUP($D805, 'AM23.Param'!$C$61:$Q$114, COLUMNS('AM23.Param'!$C$60:$L$60), FALSE), "N/A")</f>
        <v>N/A</v>
      </c>
      <c r="V805" s="344" t="str">
        <f t="shared" si="298"/>
        <v>N/A</v>
      </c>
      <c r="W805" s="361" t="str">
        <f t="shared" si="287"/>
        <v>N/A</v>
      </c>
      <c r="X805" s="356" t="str">
        <f>IFERROR( VLOOKUP($D805, 'AM23.Param'!$C$61:$Q$114, COLUMNS('AM23.Param'!$C$60:$M$60), FALSE), "N/A")</f>
        <v>N/A</v>
      </c>
      <c r="Y805" s="344" t="str">
        <f t="shared" si="299"/>
        <v>N/A</v>
      </c>
      <c r="Z805" s="366">
        <f t="shared" si="288"/>
        <v>0</v>
      </c>
      <c r="AA805" s="360" t="str">
        <f>IFERROR( VLOOKUP($D805, 'AM23.Param'!$C$61:$Q$114, COLUMNS('AM23.Param'!$C$60:$N$60), FALSE), "N/A")</f>
        <v>N/A</v>
      </c>
      <c r="AB805" s="344" t="str">
        <f t="shared" si="300"/>
        <v>N/A</v>
      </c>
      <c r="AC805" s="366" t="str">
        <f t="shared" si="289"/>
        <v>N/A</v>
      </c>
      <c r="AD805" s="360" t="str">
        <f>IFERROR( VLOOKUP($D805, 'AM23.Param'!$C$61:$Q$114, COLUMNS('AM23.Param'!$C$60:$O$60), FALSE), "N/A")</f>
        <v>N/A</v>
      </c>
      <c r="AE805" s="344" t="str">
        <f t="shared" si="301"/>
        <v>N/A</v>
      </c>
      <c r="AF805" s="361" t="str">
        <f t="shared" si="290"/>
        <v>N/A</v>
      </c>
      <c r="AG805" s="356" t="str">
        <f>IFERROR( VLOOKUP($D805, 'AM23.Param'!$C$61:$Q$114, COLUMNS('AM23.Param'!$C$60:$P$60), FALSE), "N/A")</f>
        <v>N/A</v>
      </c>
      <c r="AH805" s="344" t="str">
        <f t="shared" si="302"/>
        <v>N/A</v>
      </c>
      <c r="AI805" s="361" t="str">
        <f t="shared" si="291"/>
        <v>N/A</v>
      </c>
    </row>
    <row r="806" spans="1:35" x14ac:dyDescent="0.2">
      <c r="A806" s="241">
        <f t="shared" si="292"/>
        <v>729</v>
      </c>
      <c r="B806" s="345">
        <f>'AM23.Entity Input'!D746</f>
        <v>0</v>
      </c>
      <c r="C806" s="343">
        <f>'AM23.Entity Input'!F746</f>
        <v>0</v>
      </c>
      <c r="D806" s="343">
        <f>'AM23.Entity Input'!G746</f>
        <v>0</v>
      </c>
      <c r="E806" s="343">
        <f>'AM23.Entity Input'!P746</f>
        <v>0</v>
      </c>
      <c r="F806" s="343">
        <f>'AM23.Entity Input'!AD746</f>
        <v>0</v>
      </c>
      <c r="G806" s="343">
        <f>'AM23.Entity Input'!AN746</f>
        <v>0</v>
      </c>
      <c r="H806" s="353" t="str">
        <f>IFERROR( VLOOKUP($D806, 'AM23.Param'!$C$61:$Q$114, COLUMNS('AM23.Param'!$C$60:$G$60), FALSE), "N/A")</f>
        <v>N/A</v>
      </c>
      <c r="I806" s="360" t="str">
        <f>IFERROR( VLOOKUP($D806, 'AM23.Param'!$C$61:$Q$114, COLUMNS('AM23.Param'!$C$60:$H$60), FALSE), "N/A")</f>
        <v>N/A</v>
      </c>
      <c r="J806" s="344" t="str">
        <f t="shared" si="293"/>
        <v>N/A</v>
      </c>
      <c r="K806" s="361" t="str">
        <f t="shared" si="294"/>
        <v>N/A</v>
      </c>
      <c r="L806" s="356" t="str">
        <f>IFERROR( VLOOKUP($D806, 'AM23.Param'!$C$61:$Q$114, COLUMNS('AM23.Param'!$C$60:$I$60), FALSE), "N/A")</f>
        <v>N/A</v>
      </c>
      <c r="M806" s="344" t="str">
        <f t="shared" si="295"/>
        <v>N/A</v>
      </c>
      <c r="N806" s="366" t="str">
        <f t="shared" si="284"/>
        <v>N/A</v>
      </c>
      <c r="O806" s="360" t="str">
        <f>IFERROR( VLOOKUP($D806, 'AM23.Param'!$C$61:$Q$114, COLUMNS('AM23.Param'!$C$60:$J$60), FALSE), "N/A")</f>
        <v>N/A</v>
      </c>
      <c r="P806" s="344" t="str">
        <f t="shared" si="296"/>
        <v>N/A</v>
      </c>
      <c r="Q806" s="361" t="str">
        <f t="shared" si="285"/>
        <v>N/A</v>
      </c>
      <c r="R806" s="356" t="str">
        <f>IFERROR( VLOOKUP($D806, 'AM23.Param'!$C$61:$Q$114, COLUMNS('AM23.Param'!$C$60:$K$60), FALSE), "N/A")</f>
        <v>N/A</v>
      </c>
      <c r="S806" s="344" t="str">
        <f t="shared" si="297"/>
        <v>N/A</v>
      </c>
      <c r="T806" s="366">
        <f t="shared" si="286"/>
        <v>0</v>
      </c>
      <c r="U806" s="360" t="str">
        <f>IFERROR( VLOOKUP($D806, 'AM23.Param'!$C$61:$Q$114, COLUMNS('AM23.Param'!$C$60:$L$60), FALSE), "N/A")</f>
        <v>N/A</v>
      </c>
      <c r="V806" s="344" t="str">
        <f t="shared" si="298"/>
        <v>N/A</v>
      </c>
      <c r="W806" s="361" t="str">
        <f t="shared" si="287"/>
        <v>N/A</v>
      </c>
      <c r="X806" s="356" t="str">
        <f>IFERROR( VLOOKUP($D806, 'AM23.Param'!$C$61:$Q$114, COLUMNS('AM23.Param'!$C$60:$M$60), FALSE), "N/A")</f>
        <v>N/A</v>
      </c>
      <c r="Y806" s="344" t="str">
        <f t="shared" si="299"/>
        <v>N/A</v>
      </c>
      <c r="Z806" s="366">
        <f t="shared" si="288"/>
        <v>0</v>
      </c>
      <c r="AA806" s="360" t="str">
        <f>IFERROR( VLOOKUP($D806, 'AM23.Param'!$C$61:$Q$114, COLUMNS('AM23.Param'!$C$60:$N$60), FALSE), "N/A")</f>
        <v>N/A</v>
      </c>
      <c r="AB806" s="344" t="str">
        <f t="shared" si="300"/>
        <v>N/A</v>
      </c>
      <c r="AC806" s="366" t="str">
        <f t="shared" si="289"/>
        <v>N/A</v>
      </c>
      <c r="AD806" s="360" t="str">
        <f>IFERROR( VLOOKUP($D806, 'AM23.Param'!$C$61:$Q$114, COLUMNS('AM23.Param'!$C$60:$O$60), FALSE), "N/A")</f>
        <v>N/A</v>
      </c>
      <c r="AE806" s="344" t="str">
        <f t="shared" si="301"/>
        <v>N/A</v>
      </c>
      <c r="AF806" s="361" t="str">
        <f t="shared" si="290"/>
        <v>N/A</v>
      </c>
      <c r="AG806" s="356" t="str">
        <f>IFERROR( VLOOKUP($D806, 'AM23.Param'!$C$61:$Q$114, COLUMNS('AM23.Param'!$C$60:$P$60), FALSE), "N/A")</f>
        <v>N/A</v>
      </c>
      <c r="AH806" s="344" t="str">
        <f t="shared" si="302"/>
        <v>N/A</v>
      </c>
      <c r="AI806" s="361" t="str">
        <f t="shared" si="291"/>
        <v>N/A</v>
      </c>
    </row>
    <row r="807" spans="1:35" x14ac:dyDescent="0.2">
      <c r="A807" s="241">
        <f t="shared" si="292"/>
        <v>730</v>
      </c>
      <c r="B807" s="345">
        <f>'AM23.Entity Input'!D747</f>
        <v>0</v>
      </c>
      <c r="C807" s="343">
        <f>'AM23.Entity Input'!F747</f>
        <v>0</v>
      </c>
      <c r="D807" s="343">
        <f>'AM23.Entity Input'!G747</f>
        <v>0</v>
      </c>
      <c r="E807" s="343">
        <f>'AM23.Entity Input'!P747</f>
        <v>0</v>
      </c>
      <c r="F807" s="343">
        <f>'AM23.Entity Input'!AD747</f>
        <v>0</v>
      </c>
      <c r="G807" s="343">
        <f>'AM23.Entity Input'!AN747</f>
        <v>0</v>
      </c>
      <c r="H807" s="353" t="str">
        <f>IFERROR( VLOOKUP($D807, 'AM23.Param'!$C$61:$Q$114, COLUMNS('AM23.Param'!$C$60:$G$60), FALSE), "N/A")</f>
        <v>N/A</v>
      </c>
      <c r="I807" s="360" t="str">
        <f>IFERROR( VLOOKUP($D807, 'AM23.Param'!$C$61:$Q$114, COLUMNS('AM23.Param'!$C$60:$H$60), FALSE), "N/A")</f>
        <v>N/A</v>
      </c>
      <c r="J807" s="344" t="str">
        <f t="shared" si="293"/>
        <v>N/A</v>
      </c>
      <c r="K807" s="361" t="str">
        <f t="shared" si="294"/>
        <v>N/A</v>
      </c>
      <c r="L807" s="356" t="str">
        <f>IFERROR( VLOOKUP($D807, 'AM23.Param'!$C$61:$Q$114, COLUMNS('AM23.Param'!$C$60:$I$60), FALSE), "N/A")</f>
        <v>N/A</v>
      </c>
      <c r="M807" s="344" t="str">
        <f t="shared" si="295"/>
        <v>N/A</v>
      </c>
      <c r="N807" s="366" t="str">
        <f t="shared" si="284"/>
        <v>N/A</v>
      </c>
      <c r="O807" s="360" t="str">
        <f>IFERROR( VLOOKUP($D807, 'AM23.Param'!$C$61:$Q$114, COLUMNS('AM23.Param'!$C$60:$J$60), FALSE), "N/A")</f>
        <v>N/A</v>
      </c>
      <c r="P807" s="344" t="str">
        <f t="shared" si="296"/>
        <v>N/A</v>
      </c>
      <c r="Q807" s="361" t="str">
        <f t="shared" si="285"/>
        <v>N/A</v>
      </c>
      <c r="R807" s="356" t="str">
        <f>IFERROR( VLOOKUP($D807, 'AM23.Param'!$C$61:$Q$114, COLUMNS('AM23.Param'!$C$60:$K$60), FALSE), "N/A")</f>
        <v>N/A</v>
      </c>
      <c r="S807" s="344" t="str">
        <f t="shared" si="297"/>
        <v>N/A</v>
      </c>
      <c r="T807" s="366">
        <f t="shared" si="286"/>
        <v>0</v>
      </c>
      <c r="U807" s="360" t="str">
        <f>IFERROR( VLOOKUP($D807, 'AM23.Param'!$C$61:$Q$114, COLUMNS('AM23.Param'!$C$60:$L$60), FALSE), "N/A")</f>
        <v>N/A</v>
      </c>
      <c r="V807" s="344" t="str">
        <f t="shared" si="298"/>
        <v>N/A</v>
      </c>
      <c r="W807" s="361" t="str">
        <f t="shared" si="287"/>
        <v>N/A</v>
      </c>
      <c r="X807" s="356" t="str">
        <f>IFERROR( VLOOKUP($D807, 'AM23.Param'!$C$61:$Q$114, COLUMNS('AM23.Param'!$C$60:$M$60), FALSE), "N/A")</f>
        <v>N/A</v>
      </c>
      <c r="Y807" s="344" t="str">
        <f t="shared" si="299"/>
        <v>N/A</v>
      </c>
      <c r="Z807" s="366">
        <f t="shared" si="288"/>
        <v>0</v>
      </c>
      <c r="AA807" s="360" t="str">
        <f>IFERROR( VLOOKUP($D807, 'AM23.Param'!$C$61:$Q$114, COLUMNS('AM23.Param'!$C$60:$N$60), FALSE), "N/A")</f>
        <v>N/A</v>
      </c>
      <c r="AB807" s="344" t="str">
        <f t="shared" si="300"/>
        <v>N/A</v>
      </c>
      <c r="AC807" s="366" t="str">
        <f t="shared" si="289"/>
        <v>N/A</v>
      </c>
      <c r="AD807" s="360" t="str">
        <f>IFERROR( VLOOKUP($D807, 'AM23.Param'!$C$61:$Q$114, COLUMNS('AM23.Param'!$C$60:$O$60), FALSE), "N/A")</f>
        <v>N/A</v>
      </c>
      <c r="AE807" s="344" t="str">
        <f t="shared" si="301"/>
        <v>N/A</v>
      </c>
      <c r="AF807" s="361" t="str">
        <f t="shared" si="290"/>
        <v>N/A</v>
      </c>
      <c r="AG807" s="356" t="str">
        <f>IFERROR( VLOOKUP($D807, 'AM23.Param'!$C$61:$Q$114, COLUMNS('AM23.Param'!$C$60:$P$60), FALSE), "N/A")</f>
        <v>N/A</v>
      </c>
      <c r="AH807" s="344" t="str">
        <f t="shared" si="302"/>
        <v>N/A</v>
      </c>
      <c r="AI807" s="361" t="str">
        <f t="shared" si="291"/>
        <v>N/A</v>
      </c>
    </row>
    <row r="808" spans="1:35" x14ac:dyDescent="0.2">
      <c r="A808" s="241">
        <f t="shared" si="292"/>
        <v>731</v>
      </c>
      <c r="B808" s="345">
        <f>'AM23.Entity Input'!D748</f>
        <v>0</v>
      </c>
      <c r="C808" s="343">
        <f>'AM23.Entity Input'!F748</f>
        <v>0</v>
      </c>
      <c r="D808" s="343">
        <f>'AM23.Entity Input'!G748</f>
        <v>0</v>
      </c>
      <c r="E808" s="343">
        <f>'AM23.Entity Input'!P748</f>
        <v>0</v>
      </c>
      <c r="F808" s="343">
        <f>'AM23.Entity Input'!AD748</f>
        <v>0</v>
      </c>
      <c r="G808" s="343">
        <f>'AM23.Entity Input'!AN748</f>
        <v>0</v>
      </c>
      <c r="H808" s="353" t="str">
        <f>IFERROR( VLOOKUP($D808, 'AM23.Param'!$C$61:$Q$114, COLUMNS('AM23.Param'!$C$60:$G$60), FALSE), "N/A")</f>
        <v>N/A</v>
      </c>
      <c r="I808" s="360" t="str">
        <f>IFERROR( VLOOKUP($D808, 'AM23.Param'!$C$61:$Q$114, COLUMNS('AM23.Param'!$C$60:$H$60), FALSE), "N/A")</f>
        <v>N/A</v>
      </c>
      <c r="J808" s="344" t="str">
        <f t="shared" si="293"/>
        <v>N/A</v>
      </c>
      <c r="K808" s="361" t="str">
        <f t="shared" si="294"/>
        <v>N/A</v>
      </c>
      <c r="L808" s="356" t="str">
        <f>IFERROR( VLOOKUP($D808, 'AM23.Param'!$C$61:$Q$114, COLUMNS('AM23.Param'!$C$60:$I$60), FALSE), "N/A")</f>
        <v>N/A</v>
      </c>
      <c r="M808" s="344" t="str">
        <f t="shared" si="295"/>
        <v>N/A</v>
      </c>
      <c r="N808" s="366" t="str">
        <f t="shared" si="284"/>
        <v>N/A</v>
      </c>
      <c r="O808" s="360" t="str">
        <f>IFERROR( VLOOKUP($D808, 'AM23.Param'!$C$61:$Q$114, COLUMNS('AM23.Param'!$C$60:$J$60), FALSE), "N/A")</f>
        <v>N/A</v>
      </c>
      <c r="P808" s="344" t="str">
        <f t="shared" si="296"/>
        <v>N/A</v>
      </c>
      <c r="Q808" s="361" t="str">
        <f t="shared" si="285"/>
        <v>N/A</v>
      </c>
      <c r="R808" s="356" t="str">
        <f>IFERROR( VLOOKUP($D808, 'AM23.Param'!$C$61:$Q$114, COLUMNS('AM23.Param'!$C$60:$K$60), FALSE), "N/A")</f>
        <v>N/A</v>
      </c>
      <c r="S808" s="344" t="str">
        <f t="shared" si="297"/>
        <v>N/A</v>
      </c>
      <c r="T808" s="366">
        <f t="shared" si="286"/>
        <v>0</v>
      </c>
      <c r="U808" s="360" t="str">
        <f>IFERROR( VLOOKUP($D808, 'AM23.Param'!$C$61:$Q$114, COLUMNS('AM23.Param'!$C$60:$L$60), FALSE), "N/A")</f>
        <v>N/A</v>
      </c>
      <c r="V808" s="344" t="str">
        <f t="shared" si="298"/>
        <v>N/A</v>
      </c>
      <c r="W808" s="361" t="str">
        <f t="shared" si="287"/>
        <v>N/A</v>
      </c>
      <c r="X808" s="356" t="str">
        <f>IFERROR( VLOOKUP($D808, 'AM23.Param'!$C$61:$Q$114, COLUMNS('AM23.Param'!$C$60:$M$60), FALSE), "N/A")</f>
        <v>N/A</v>
      </c>
      <c r="Y808" s="344" t="str">
        <f t="shared" si="299"/>
        <v>N/A</v>
      </c>
      <c r="Z808" s="366">
        <f t="shared" si="288"/>
        <v>0</v>
      </c>
      <c r="AA808" s="360" t="str">
        <f>IFERROR( VLOOKUP($D808, 'AM23.Param'!$C$61:$Q$114, COLUMNS('AM23.Param'!$C$60:$N$60), FALSE), "N/A")</f>
        <v>N/A</v>
      </c>
      <c r="AB808" s="344" t="str">
        <f t="shared" si="300"/>
        <v>N/A</v>
      </c>
      <c r="AC808" s="366" t="str">
        <f t="shared" si="289"/>
        <v>N/A</v>
      </c>
      <c r="AD808" s="360" t="str">
        <f>IFERROR( VLOOKUP($D808, 'AM23.Param'!$C$61:$Q$114, COLUMNS('AM23.Param'!$C$60:$O$60), FALSE), "N/A")</f>
        <v>N/A</v>
      </c>
      <c r="AE808" s="344" t="str">
        <f t="shared" si="301"/>
        <v>N/A</v>
      </c>
      <c r="AF808" s="361" t="str">
        <f t="shared" si="290"/>
        <v>N/A</v>
      </c>
      <c r="AG808" s="356" t="str">
        <f>IFERROR( VLOOKUP($D808, 'AM23.Param'!$C$61:$Q$114, COLUMNS('AM23.Param'!$C$60:$P$60), FALSE), "N/A")</f>
        <v>N/A</v>
      </c>
      <c r="AH808" s="344" t="str">
        <f t="shared" si="302"/>
        <v>N/A</v>
      </c>
      <c r="AI808" s="361" t="str">
        <f t="shared" si="291"/>
        <v>N/A</v>
      </c>
    </row>
    <row r="809" spans="1:35" x14ac:dyDescent="0.2">
      <c r="A809" s="241">
        <f t="shared" si="292"/>
        <v>732</v>
      </c>
      <c r="B809" s="345">
        <f>'AM23.Entity Input'!D749</f>
        <v>0</v>
      </c>
      <c r="C809" s="343">
        <f>'AM23.Entity Input'!F749</f>
        <v>0</v>
      </c>
      <c r="D809" s="343">
        <f>'AM23.Entity Input'!G749</f>
        <v>0</v>
      </c>
      <c r="E809" s="343">
        <f>'AM23.Entity Input'!P749</f>
        <v>0</v>
      </c>
      <c r="F809" s="343">
        <f>'AM23.Entity Input'!AD749</f>
        <v>0</v>
      </c>
      <c r="G809" s="343">
        <f>'AM23.Entity Input'!AN749</f>
        <v>0</v>
      </c>
      <c r="H809" s="353" t="str">
        <f>IFERROR( VLOOKUP($D809, 'AM23.Param'!$C$61:$Q$114, COLUMNS('AM23.Param'!$C$60:$G$60), FALSE), "N/A")</f>
        <v>N/A</v>
      </c>
      <c r="I809" s="360" t="str">
        <f>IFERROR( VLOOKUP($D809, 'AM23.Param'!$C$61:$Q$114, COLUMNS('AM23.Param'!$C$60:$H$60), FALSE), "N/A")</f>
        <v>N/A</v>
      </c>
      <c r="J809" s="344" t="str">
        <f t="shared" si="293"/>
        <v>N/A</v>
      </c>
      <c r="K809" s="361" t="str">
        <f t="shared" si="294"/>
        <v>N/A</v>
      </c>
      <c r="L809" s="356" t="str">
        <f>IFERROR( VLOOKUP($D809, 'AM23.Param'!$C$61:$Q$114, COLUMNS('AM23.Param'!$C$60:$I$60), FALSE), "N/A")</f>
        <v>N/A</v>
      </c>
      <c r="M809" s="344" t="str">
        <f t="shared" si="295"/>
        <v>N/A</v>
      </c>
      <c r="N809" s="366" t="str">
        <f t="shared" si="284"/>
        <v>N/A</v>
      </c>
      <c r="O809" s="360" t="str">
        <f>IFERROR( VLOOKUP($D809, 'AM23.Param'!$C$61:$Q$114, COLUMNS('AM23.Param'!$C$60:$J$60), FALSE), "N/A")</f>
        <v>N/A</v>
      </c>
      <c r="P809" s="344" t="str">
        <f t="shared" si="296"/>
        <v>N/A</v>
      </c>
      <c r="Q809" s="361" t="str">
        <f t="shared" si="285"/>
        <v>N/A</v>
      </c>
      <c r="R809" s="356" t="str">
        <f>IFERROR( VLOOKUP($D809, 'AM23.Param'!$C$61:$Q$114, COLUMNS('AM23.Param'!$C$60:$K$60), FALSE), "N/A")</f>
        <v>N/A</v>
      </c>
      <c r="S809" s="344" t="str">
        <f t="shared" si="297"/>
        <v>N/A</v>
      </c>
      <c r="T809" s="366">
        <f t="shared" si="286"/>
        <v>0</v>
      </c>
      <c r="U809" s="360" t="str">
        <f>IFERROR( VLOOKUP($D809, 'AM23.Param'!$C$61:$Q$114, COLUMNS('AM23.Param'!$C$60:$L$60), FALSE), "N/A")</f>
        <v>N/A</v>
      </c>
      <c r="V809" s="344" t="str">
        <f t="shared" si="298"/>
        <v>N/A</v>
      </c>
      <c r="W809" s="361" t="str">
        <f t="shared" si="287"/>
        <v>N/A</v>
      </c>
      <c r="X809" s="356" t="str">
        <f>IFERROR( VLOOKUP($D809, 'AM23.Param'!$C$61:$Q$114, COLUMNS('AM23.Param'!$C$60:$M$60), FALSE), "N/A")</f>
        <v>N/A</v>
      </c>
      <c r="Y809" s="344" t="str">
        <f t="shared" si="299"/>
        <v>N/A</v>
      </c>
      <c r="Z809" s="366">
        <f t="shared" si="288"/>
        <v>0</v>
      </c>
      <c r="AA809" s="360" t="str">
        <f>IFERROR( VLOOKUP($D809, 'AM23.Param'!$C$61:$Q$114, COLUMNS('AM23.Param'!$C$60:$N$60), FALSE), "N/A")</f>
        <v>N/A</v>
      </c>
      <c r="AB809" s="344" t="str">
        <f t="shared" si="300"/>
        <v>N/A</v>
      </c>
      <c r="AC809" s="366" t="str">
        <f t="shared" si="289"/>
        <v>N/A</v>
      </c>
      <c r="AD809" s="360" t="str">
        <f>IFERROR( VLOOKUP($D809, 'AM23.Param'!$C$61:$Q$114, COLUMNS('AM23.Param'!$C$60:$O$60), FALSE), "N/A")</f>
        <v>N/A</v>
      </c>
      <c r="AE809" s="344" t="str">
        <f t="shared" si="301"/>
        <v>N/A</v>
      </c>
      <c r="AF809" s="361" t="str">
        <f t="shared" si="290"/>
        <v>N/A</v>
      </c>
      <c r="AG809" s="356" t="str">
        <f>IFERROR( VLOOKUP($D809, 'AM23.Param'!$C$61:$Q$114, COLUMNS('AM23.Param'!$C$60:$P$60), FALSE), "N/A")</f>
        <v>N/A</v>
      </c>
      <c r="AH809" s="344" t="str">
        <f t="shared" si="302"/>
        <v>N/A</v>
      </c>
      <c r="AI809" s="361" t="str">
        <f t="shared" si="291"/>
        <v>N/A</v>
      </c>
    </row>
    <row r="810" spans="1:35" x14ac:dyDescent="0.2">
      <c r="A810" s="241">
        <f t="shared" si="292"/>
        <v>733</v>
      </c>
      <c r="B810" s="345">
        <f>'AM23.Entity Input'!D750</f>
        <v>0</v>
      </c>
      <c r="C810" s="343">
        <f>'AM23.Entity Input'!F750</f>
        <v>0</v>
      </c>
      <c r="D810" s="343">
        <f>'AM23.Entity Input'!G750</f>
        <v>0</v>
      </c>
      <c r="E810" s="343">
        <f>'AM23.Entity Input'!P750</f>
        <v>0</v>
      </c>
      <c r="F810" s="343">
        <f>'AM23.Entity Input'!AD750</f>
        <v>0</v>
      </c>
      <c r="G810" s="343">
        <f>'AM23.Entity Input'!AN750</f>
        <v>0</v>
      </c>
      <c r="H810" s="353" t="str">
        <f>IFERROR( VLOOKUP($D810, 'AM23.Param'!$C$61:$Q$114, COLUMNS('AM23.Param'!$C$60:$G$60), FALSE), "N/A")</f>
        <v>N/A</v>
      </c>
      <c r="I810" s="360" t="str">
        <f>IFERROR( VLOOKUP($D810, 'AM23.Param'!$C$61:$Q$114, COLUMNS('AM23.Param'!$C$60:$H$60), FALSE), "N/A")</f>
        <v>N/A</v>
      </c>
      <c r="J810" s="344" t="str">
        <f t="shared" si="293"/>
        <v>N/A</v>
      </c>
      <c r="K810" s="361" t="str">
        <f t="shared" si="294"/>
        <v>N/A</v>
      </c>
      <c r="L810" s="356" t="str">
        <f>IFERROR( VLOOKUP($D810, 'AM23.Param'!$C$61:$Q$114, COLUMNS('AM23.Param'!$C$60:$I$60), FALSE), "N/A")</f>
        <v>N/A</v>
      </c>
      <c r="M810" s="344" t="str">
        <f t="shared" si="295"/>
        <v>N/A</v>
      </c>
      <c r="N810" s="366" t="str">
        <f t="shared" si="284"/>
        <v>N/A</v>
      </c>
      <c r="O810" s="360" t="str">
        <f>IFERROR( VLOOKUP($D810, 'AM23.Param'!$C$61:$Q$114, COLUMNS('AM23.Param'!$C$60:$J$60), FALSE), "N/A")</f>
        <v>N/A</v>
      </c>
      <c r="P810" s="344" t="str">
        <f t="shared" si="296"/>
        <v>N/A</v>
      </c>
      <c r="Q810" s="361" t="str">
        <f t="shared" si="285"/>
        <v>N/A</v>
      </c>
      <c r="R810" s="356" t="str">
        <f>IFERROR( VLOOKUP($D810, 'AM23.Param'!$C$61:$Q$114, COLUMNS('AM23.Param'!$C$60:$K$60), FALSE), "N/A")</f>
        <v>N/A</v>
      </c>
      <c r="S810" s="344" t="str">
        <f t="shared" si="297"/>
        <v>N/A</v>
      </c>
      <c r="T810" s="366">
        <f t="shared" si="286"/>
        <v>0</v>
      </c>
      <c r="U810" s="360" t="str">
        <f>IFERROR( VLOOKUP($D810, 'AM23.Param'!$C$61:$Q$114, COLUMNS('AM23.Param'!$C$60:$L$60), FALSE), "N/A")</f>
        <v>N/A</v>
      </c>
      <c r="V810" s="344" t="str">
        <f t="shared" si="298"/>
        <v>N/A</v>
      </c>
      <c r="W810" s="361" t="str">
        <f t="shared" si="287"/>
        <v>N/A</v>
      </c>
      <c r="X810" s="356" t="str">
        <f>IFERROR( VLOOKUP($D810, 'AM23.Param'!$C$61:$Q$114, COLUMNS('AM23.Param'!$C$60:$M$60), FALSE), "N/A")</f>
        <v>N/A</v>
      </c>
      <c r="Y810" s="344" t="str">
        <f t="shared" si="299"/>
        <v>N/A</v>
      </c>
      <c r="Z810" s="366">
        <f t="shared" si="288"/>
        <v>0</v>
      </c>
      <c r="AA810" s="360" t="str">
        <f>IFERROR( VLOOKUP($D810, 'AM23.Param'!$C$61:$Q$114, COLUMNS('AM23.Param'!$C$60:$N$60), FALSE), "N/A")</f>
        <v>N/A</v>
      </c>
      <c r="AB810" s="344" t="str">
        <f t="shared" si="300"/>
        <v>N/A</v>
      </c>
      <c r="AC810" s="366" t="str">
        <f t="shared" si="289"/>
        <v>N/A</v>
      </c>
      <c r="AD810" s="360" t="str">
        <f>IFERROR( VLOOKUP($D810, 'AM23.Param'!$C$61:$Q$114, COLUMNS('AM23.Param'!$C$60:$O$60), FALSE), "N/A")</f>
        <v>N/A</v>
      </c>
      <c r="AE810" s="344" t="str">
        <f t="shared" si="301"/>
        <v>N/A</v>
      </c>
      <c r="AF810" s="361" t="str">
        <f t="shared" si="290"/>
        <v>N/A</v>
      </c>
      <c r="AG810" s="356" t="str">
        <f>IFERROR( VLOOKUP($D810, 'AM23.Param'!$C$61:$Q$114, COLUMNS('AM23.Param'!$C$60:$P$60), FALSE), "N/A")</f>
        <v>N/A</v>
      </c>
      <c r="AH810" s="344" t="str">
        <f t="shared" si="302"/>
        <v>N/A</v>
      </c>
      <c r="AI810" s="361" t="str">
        <f t="shared" si="291"/>
        <v>N/A</v>
      </c>
    </row>
    <row r="811" spans="1:35" x14ac:dyDescent="0.2">
      <c r="A811" s="241">
        <f t="shared" si="292"/>
        <v>734</v>
      </c>
      <c r="B811" s="345">
        <f>'AM23.Entity Input'!D751</f>
        <v>0</v>
      </c>
      <c r="C811" s="343">
        <f>'AM23.Entity Input'!F751</f>
        <v>0</v>
      </c>
      <c r="D811" s="343">
        <f>'AM23.Entity Input'!G751</f>
        <v>0</v>
      </c>
      <c r="E811" s="343">
        <f>'AM23.Entity Input'!P751</f>
        <v>0</v>
      </c>
      <c r="F811" s="343">
        <f>'AM23.Entity Input'!AD751</f>
        <v>0</v>
      </c>
      <c r="G811" s="343">
        <f>'AM23.Entity Input'!AN751</f>
        <v>0</v>
      </c>
      <c r="H811" s="353" t="str">
        <f>IFERROR( VLOOKUP($D811, 'AM23.Param'!$C$61:$Q$114, COLUMNS('AM23.Param'!$C$60:$G$60), FALSE), "N/A")</f>
        <v>N/A</v>
      </c>
      <c r="I811" s="360" t="str">
        <f>IFERROR( VLOOKUP($D811, 'AM23.Param'!$C$61:$Q$114, COLUMNS('AM23.Param'!$C$60:$H$60), FALSE), "N/A")</f>
        <v>N/A</v>
      </c>
      <c r="J811" s="344" t="str">
        <f t="shared" si="293"/>
        <v>N/A</v>
      </c>
      <c r="K811" s="361" t="str">
        <f t="shared" si="294"/>
        <v>N/A</v>
      </c>
      <c r="L811" s="356" t="str">
        <f>IFERROR( VLOOKUP($D811, 'AM23.Param'!$C$61:$Q$114, COLUMNS('AM23.Param'!$C$60:$I$60), FALSE), "N/A")</f>
        <v>N/A</v>
      </c>
      <c r="M811" s="344" t="str">
        <f t="shared" si="295"/>
        <v>N/A</v>
      </c>
      <c r="N811" s="366" t="str">
        <f t="shared" si="284"/>
        <v>N/A</v>
      </c>
      <c r="O811" s="360" t="str">
        <f>IFERROR( VLOOKUP($D811, 'AM23.Param'!$C$61:$Q$114, COLUMNS('AM23.Param'!$C$60:$J$60), FALSE), "N/A")</f>
        <v>N/A</v>
      </c>
      <c r="P811" s="344" t="str">
        <f t="shared" si="296"/>
        <v>N/A</v>
      </c>
      <c r="Q811" s="361" t="str">
        <f t="shared" si="285"/>
        <v>N/A</v>
      </c>
      <c r="R811" s="356" t="str">
        <f>IFERROR( VLOOKUP($D811, 'AM23.Param'!$C$61:$Q$114, COLUMNS('AM23.Param'!$C$60:$K$60), FALSE), "N/A")</f>
        <v>N/A</v>
      </c>
      <c r="S811" s="344" t="str">
        <f t="shared" si="297"/>
        <v>N/A</v>
      </c>
      <c r="T811" s="366">
        <f t="shared" si="286"/>
        <v>0</v>
      </c>
      <c r="U811" s="360" t="str">
        <f>IFERROR( VLOOKUP($D811, 'AM23.Param'!$C$61:$Q$114, COLUMNS('AM23.Param'!$C$60:$L$60), FALSE), "N/A")</f>
        <v>N/A</v>
      </c>
      <c r="V811" s="344" t="str">
        <f t="shared" si="298"/>
        <v>N/A</v>
      </c>
      <c r="W811" s="361" t="str">
        <f t="shared" si="287"/>
        <v>N/A</v>
      </c>
      <c r="X811" s="356" t="str">
        <f>IFERROR( VLOOKUP($D811, 'AM23.Param'!$C$61:$Q$114, COLUMNS('AM23.Param'!$C$60:$M$60), FALSE), "N/A")</f>
        <v>N/A</v>
      </c>
      <c r="Y811" s="344" t="str">
        <f t="shared" si="299"/>
        <v>N/A</v>
      </c>
      <c r="Z811" s="366">
        <f t="shared" si="288"/>
        <v>0</v>
      </c>
      <c r="AA811" s="360" t="str">
        <f>IFERROR( VLOOKUP($D811, 'AM23.Param'!$C$61:$Q$114, COLUMNS('AM23.Param'!$C$60:$N$60), FALSE), "N/A")</f>
        <v>N/A</v>
      </c>
      <c r="AB811" s="344" t="str">
        <f t="shared" si="300"/>
        <v>N/A</v>
      </c>
      <c r="AC811" s="366" t="str">
        <f t="shared" si="289"/>
        <v>N/A</v>
      </c>
      <c r="AD811" s="360" t="str">
        <f>IFERROR( VLOOKUP($D811, 'AM23.Param'!$C$61:$Q$114, COLUMNS('AM23.Param'!$C$60:$O$60), FALSE), "N/A")</f>
        <v>N/A</v>
      </c>
      <c r="AE811" s="344" t="str">
        <f t="shared" si="301"/>
        <v>N/A</v>
      </c>
      <c r="AF811" s="361" t="str">
        <f t="shared" si="290"/>
        <v>N/A</v>
      </c>
      <c r="AG811" s="356" t="str">
        <f>IFERROR( VLOOKUP($D811, 'AM23.Param'!$C$61:$Q$114, COLUMNS('AM23.Param'!$C$60:$P$60), FALSE), "N/A")</f>
        <v>N/A</v>
      </c>
      <c r="AH811" s="344" t="str">
        <f t="shared" si="302"/>
        <v>N/A</v>
      </c>
      <c r="AI811" s="361" t="str">
        <f t="shared" si="291"/>
        <v>N/A</v>
      </c>
    </row>
    <row r="812" spans="1:35" x14ac:dyDescent="0.2">
      <c r="A812" s="241">
        <f t="shared" si="292"/>
        <v>735</v>
      </c>
      <c r="B812" s="345">
        <f>'AM23.Entity Input'!D752</f>
        <v>0</v>
      </c>
      <c r="C812" s="343">
        <f>'AM23.Entity Input'!F752</f>
        <v>0</v>
      </c>
      <c r="D812" s="343">
        <f>'AM23.Entity Input'!G752</f>
        <v>0</v>
      </c>
      <c r="E812" s="343">
        <f>'AM23.Entity Input'!P752</f>
        <v>0</v>
      </c>
      <c r="F812" s="343">
        <f>'AM23.Entity Input'!AD752</f>
        <v>0</v>
      </c>
      <c r="G812" s="343">
        <f>'AM23.Entity Input'!AN752</f>
        <v>0</v>
      </c>
      <c r="H812" s="353" t="str">
        <f>IFERROR( VLOOKUP($D812, 'AM23.Param'!$C$61:$Q$114, COLUMNS('AM23.Param'!$C$60:$G$60), FALSE), "N/A")</f>
        <v>N/A</v>
      </c>
      <c r="I812" s="360" t="str">
        <f>IFERROR( VLOOKUP($D812, 'AM23.Param'!$C$61:$Q$114, COLUMNS('AM23.Param'!$C$60:$H$60), FALSE), "N/A")</f>
        <v>N/A</v>
      </c>
      <c r="J812" s="344" t="str">
        <f t="shared" si="293"/>
        <v>N/A</v>
      </c>
      <c r="K812" s="361" t="str">
        <f t="shared" si="294"/>
        <v>N/A</v>
      </c>
      <c r="L812" s="356" t="str">
        <f>IFERROR( VLOOKUP($D812, 'AM23.Param'!$C$61:$Q$114, COLUMNS('AM23.Param'!$C$60:$I$60), FALSE), "N/A")</f>
        <v>N/A</v>
      </c>
      <c r="M812" s="344" t="str">
        <f t="shared" si="295"/>
        <v>N/A</v>
      </c>
      <c r="N812" s="366" t="str">
        <f t="shared" si="284"/>
        <v>N/A</v>
      </c>
      <c r="O812" s="360" t="str">
        <f>IFERROR( VLOOKUP($D812, 'AM23.Param'!$C$61:$Q$114, COLUMNS('AM23.Param'!$C$60:$J$60), FALSE), "N/A")</f>
        <v>N/A</v>
      </c>
      <c r="P812" s="344" t="str">
        <f t="shared" si="296"/>
        <v>N/A</v>
      </c>
      <c r="Q812" s="361" t="str">
        <f t="shared" si="285"/>
        <v>N/A</v>
      </c>
      <c r="R812" s="356" t="str">
        <f>IFERROR( VLOOKUP($D812, 'AM23.Param'!$C$61:$Q$114, COLUMNS('AM23.Param'!$C$60:$K$60), FALSE), "N/A")</f>
        <v>N/A</v>
      </c>
      <c r="S812" s="344" t="str">
        <f t="shared" si="297"/>
        <v>N/A</v>
      </c>
      <c r="T812" s="366">
        <f t="shared" si="286"/>
        <v>0</v>
      </c>
      <c r="U812" s="360" t="str">
        <f>IFERROR( VLOOKUP($D812, 'AM23.Param'!$C$61:$Q$114, COLUMNS('AM23.Param'!$C$60:$L$60), FALSE), "N/A")</f>
        <v>N/A</v>
      </c>
      <c r="V812" s="344" t="str">
        <f t="shared" si="298"/>
        <v>N/A</v>
      </c>
      <c r="W812" s="361" t="str">
        <f t="shared" si="287"/>
        <v>N/A</v>
      </c>
      <c r="X812" s="356" t="str">
        <f>IFERROR( VLOOKUP($D812, 'AM23.Param'!$C$61:$Q$114, COLUMNS('AM23.Param'!$C$60:$M$60), FALSE), "N/A")</f>
        <v>N/A</v>
      </c>
      <c r="Y812" s="344" t="str">
        <f t="shared" si="299"/>
        <v>N/A</v>
      </c>
      <c r="Z812" s="366">
        <f t="shared" si="288"/>
        <v>0</v>
      </c>
      <c r="AA812" s="360" t="str">
        <f>IFERROR( VLOOKUP($D812, 'AM23.Param'!$C$61:$Q$114, COLUMNS('AM23.Param'!$C$60:$N$60), FALSE), "N/A")</f>
        <v>N/A</v>
      </c>
      <c r="AB812" s="344" t="str">
        <f t="shared" si="300"/>
        <v>N/A</v>
      </c>
      <c r="AC812" s="366" t="str">
        <f t="shared" si="289"/>
        <v>N/A</v>
      </c>
      <c r="AD812" s="360" t="str">
        <f>IFERROR( VLOOKUP($D812, 'AM23.Param'!$C$61:$Q$114, COLUMNS('AM23.Param'!$C$60:$O$60), FALSE), "N/A")</f>
        <v>N/A</v>
      </c>
      <c r="AE812" s="344" t="str">
        <f t="shared" si="301"/>
        <v>N/A</v>
      </c>
      <c r="AF812" s="361" t="str">
        <f t="shared" si="290"/>
        <v>N/A</v>
      </c>
      <c r="AG812" s="356" t="str">
        <f>IFERROR( VLOOKUP($D812, 'AM23.Param'!$C$61:$Q$114, COLUMNS('AM23.Param'!$C$60:$P$60), FALSE), "N/A")</f>
        <v>N/A</v>
      </c>
      <c r="AH812" s="344" t="str">
        <f t="shared" si="302"/>
        <v>N/A</v>
      </c>
      <c r="AI812" s="361" t="str">
        <f t="shared" si="291"/>
        <v>N/A</v>
      </c>
    </row>
    <row r="813" spans="1:35" x14ac:dyDescent="0.2">
      <c r="A813" s="241">
        <f t="shared" si="292"/>
        <v>736</v>
      </c>
      <c r="B813" s="345">
        <f>'AM23.Entity Input'!D753</f>
        <v>0</v>
      </c>
      <c r="C813" s="343">
        <f>'AM23.Entity Input'!F753</f>
        <v>0</v>
      </c>
      <c r="D813" s="343">
        <f>'AM23.Entity Input'!G753</f>
        <v>0</v>
      </c>
      <c r="E813" s="343">
        <f>'AM23.Entity Input'!P753</f>
        <v>0</v>
      </c>
      <c r="F813" s="343">
        <f>'AM23.Entity Input'!AD753</f>
        <v>0</v>
      </c>
      <c r="G813" s="343">
        <f>'AM23.Entity Input'!AN753</f>
        <v>0</v>
      </c>
      <c r="H813" s="353" t="str">
        <f>IFERROR( VLOOKUP($D813, 'AM23.Param'!$C$61:$Q$114, COLUMNS('AM23.Param'!$C$60:$G$60), FALSE), "N/A")</f>
        <v>N/A</v>
      </c>
      <c r="I813" s="360" t="str">
        <f>IFERROR( VLOOKUP($D813, 'AM23.Param'!$C$61:$Q$114, COLUMNS('AM23.Param'!$C$60:$H$60), FALSE), "N/A")</f>
        <v>N/A</v>
      </c>
      <c r="J813" s="344" t="str">
        <f t="shared" si="293"/>
        <v>N/A</v>
      </c>
      <c r="K813" s="361" t="str">
        <f t="shared" si="294"/>
        <v>N/A</v>
      </c>
      <c r="L813" s="356" t="str">
        <f>IFERROR( VLOOKUP($D813, 'AM23.Param'!$C$61:$Q$114, COLUMNS('AM23.Param'!$C$60:$I$60), FALSE), "N/A")</f>
        <v>N/A</v>
      </c>
      <c r="M813" s="344" t="str">
        <f t="shared" si="295"/>
        <v>N/A</v>
      </c>
      <c r="N813" s="366" t="str">
        <f t="shared" si="284"/>
        <v>N/A</v>
      </c>
      <c r="O813" s="360" t="str">
        <f>IFERROR( VLOOKUP($D813, 'AM23.Param'!$C$61:$Q$114, COLUMNS('AM23.Param'!$C$60:$J$60), FALSE), "N/A")</f>
        <v>N/A</v>
      </c>
      <c r="P813" s="344" t="str">
        <f t="shared" si="296"/>
        <v>N/A</v>
      </c>
      <c r="Q813" s="361" t="str">
        <f t="shared" si="285"/>
        <v>N/A</v>
      </c>
      <c r="R813" s="356" t="str">
        <f>IFERROR( VLOOKUP($D813, 'AM23.Param'!$C$61:$Q$114, COLUMNS('AM23.Param'!$C$60:$K$60), FALSE), "N/A")</f>
        <v>N/A</v>
      </c>
      <c r="S813" s="344" t="str">
        <f t="shared" si="297"/>
        <v>N/A</v>
      </c>
      <c r="T813" s="366">
        <f t="shared" si="286"/>
        <v>0</v>
      </c>
      <c r="U813" s="360" t="str">
        <f>IFERROR( VLOOKUP($D813, 'AM23.Param'!$C$61:$Q$114, COLUMNS('AM23.Param'!$C$60:$L$60), FALSE), "N/A")</f>
        <v>N/A</v>
      </c>
      <c r="V813" s="344" t="str">
        <f t="shared" si="298"/>
        <v>N/A</v>
      </c>
      <c r="W813" s="361" t="str">
        <f t="shared" si="287"/>
        <v>N/A</v>
      </c>
      <c r="X813" s="356" t="str">
        <f>IFERROR( VLOOKUP($D813, 'AM23.Param'!$C$61:$Q$114, COLUMNS('AM23.Param'!$C$60:$M$60), FALSE), "N/A")</f>
        <v>N/A</v>
      </c>
      <c r="Y813" s="344" t="str">
        <f t="shared" si="299"/>
        <v>N/A</v>
      </c>
      <c r="Z813" s="366">
        <f t="shared" si="288"/>
        <v>0</v>
      </c>
      <c r="AA813" s="360" t="str">
        <f>IFERROR( VLOOKUP($D813, 'AM23.Param'!$C$61:$Q$114, COLUMNS('AM23.Param'!$C$60:$N$60), FALSE), "N/A")</f>
        <v>N/A</v>
      </c>
      <c r="AB813" s="344" t="str">
        <f t="shared" si="300"/>
        <v>N/A</v>
      </c>
      <c r="AC813" s="366" t="str">
        <f t="shared" si="289"/>
        <v>N/A</v>
      </c>
      <c r="AD813" s="360" t="str">
        <f>IFERROR( VLOOKUP($D813, 'AM23.Param'!$C$61:$Q$114, COLUMNS('AM23.Param'!$C$60:$O$60), FALSE), "N/A")</f>
        <v>N/A</v>
      </c>
      <c r="AE813" s="344" t="str">
        <f t="shared" si="301"/>
        <v>N/A</v>
      </c>
      <c r="AF813" s="361" t="str">
        <f t="shared" si="290"/>
        <v>N/A</v>
      </c>
      <c r="AG813" s="356" t="str">
        <f>IFERROR( VLOOKUP($D813, 'AM23.Param'!$C$61:$Q$114, COLUMNS('AM23.Param'!$C$60:$P$60), FALSE), "N/A")</f>
        <v>N/A</v>
      </c>
      <c r="AH813" s="344" t="str">
        <f t="shared" si="302"/>
        <v>N/A</v>
      </c>
      <c r="AI813" s="361" t="str">
        <f t="shared" si="291"/>
        <v>N/A</v>
      </c>
    </row>
    <row r="814" spans="1:35" x14ac:dyDescent="0.2">
      <c r="A814" s="241">
        <f t="shared" si="292"/>
        <v>737</v>
      </c>
      <c r="B814" s="345">
        <f>'AM23.Entity Input'!D754</f>
        <v>0</v>
      </c>
      <c r="C814" s="343">
        <f>'AM23.Entity Input'!F754</f>
        <v>0</v>
      </c>
      <c r="D814" s="343">
        <f>'AM23.Entity Input'!G754</f>
        <v>0</v>
      </c>
      <c r="E814" s="343">
        <f>'AM23.Entity Input'!P754</f>
        <v>0</v>
      </c>
      <c r="F814" s="343">
        <f>'AM23.Entity Input'!AD754</f>
        <v>0</v>
      </c>
      <c r="G814" s="343">
        <f>'AM23.Entity Input'!AN754</f>
        <v>0</v>
      </c>
      <c r="H814" s="353" t="str">
        <f>IFERROR( VLOOKUP($D814, 'AM23.Param'!$C$61:$Q$114, COLUMNS('AM23.Param'!$C$60:$G$60), FALSE), "N/A")</f>
        <v>N/A</v>
      </c>
      <c r="I814" s="360" t="str">
        <f>IFERROR( VLOOKUP($D814, 'AM23.Param'!$C$61:$Q$114, COLUMNS('AM23.Param'!$C$60:$H$60), FALSE), "N/A")</f>
        <v>N/A</v>
      </c>
      <c r="J814" s="344" t="str">
        <f t="shared" si="293"/>
        <v>N/A</v>
      </c>
      <c r="K814" s="361" t="str">
        <f t="shared" si="294"/>
        <v>N/A</v>
      </c>
      <c r="L814" s="356" t="str">
        <f>IFERROR( VLOOKUP($D814, 'AM23.Param'!$C$61:$Q$114, COLUMNS('AM23.Param'!$C$60:$I$60), FALSE), "N/A")</f>
        <v>N/A</v>
      </c>
      <c r="M814" s="344" t="str">
        <f t="shared" si="295"/>
        <v>N/A</v>
      </c>
      <c r="N814" s="366" t="str">
        <f t="shared" si="284"/>
        <v>N/A</v>
      </c>
      <c r="O814" s="360" t="str">
        <f>IFERROR( VLOOKUP($D814, 'AM23.Param'!$C$61:$Q$114, COLUMNS('AM23.Param'!$C$60:$J$60), FALSE), "N/A")</f>
        <v>N/A</v>
      </c>
      <c r="P814" s="344" t="str">
        <f t="shared" si="296"/>
        <v>N/A</v>
      </c>
      <c r="Q814" s="361" t="str">
        <f t="shared" si="285"/>
        <v>N/A</v>
      </c>
      <c r="R814" s="356" t="str">
        <f>IFERROR( VLOOKUP($D814, 'AM23.Param'!$C$61:$Q$114, COLUMNS('AM23.Param'!$C$60:$K$60), FALSE), "N/A")</f>
        <v>N/A</v>
      </c>
      <c r="S814" s="344" t="str">
        <f t="shared" si="297"/>
        <v>N/A</v>
      </c>
      <c r="T814" s="366">
        <f t="shared" si="286"/>
        <v>0</v>
      </c>
      <c r="U814" s="360" t="str">
        <f>IFERROR( VLOOKUP($D814, 'AM23.Param'!$C$61:$Q$114, COLUMNS('AM23.Param'!$C$60:$L$60), FALSE), "N/A")</f>
        <v>N/A</v>
      </c>
      <c r="V814" s="344" t="str">
        <f t="shared" si="298"/>
        <v>N/A</v>
      </c>
      <c r="W814" s="361" t="str">
        <f t="shared" si="287"/>
        <v>N/A</v>
      </c>
      <c r="X814" s="356" t="str">
        <f>IFERROR( VLOOKUP($D814, 'AM23.Param'!$C$61:$Q$114, COLUMNS('AM23.Param'!$C$60:$M$60), FALSE), "N/A")</f>
        <v>N/A</v>
      </c>
      <c r="Y814" s="344" t="str">
        <f t="shared" si="299"/>
        <v>N/A</v>
      </c>
      <c r="Z814" s="366">
        <f t="shared" si="288"/>
        <v>0</v>
      </c>
      <c r="AA814" s="360" t="str">
        <f>IFERROR( VLOOKUP($D814, 'AM23.Param'!$C$61:$Q$114, COLUMNS('AM23.Param'!$C$60:$N$60), FALSE), "N/A")</f>
        <v>N/A</v>
      </c>
      <c r="AB814" s="344" t="str">
        <f t="shared" si="300"/>
        <v>N/A</v>
      </c>
      <c r="AC814" s="366" t="str">
        <f t="shared" si="289"/>
        <v>N/A</v>
      </c>
      <c r="AD814" s="360" t="str">
        <f>IFERROR( VLOOKUP($D814, 'AM23.Param'!$C$61:$Q$114, COLUMNS('AM23.Param'!$C$60:$O$60), FALSE), "N/A")</f>
        <v>N/A</v>
      </c>
      <c r="AE814" s="344" t="str">
        <f t="shared" si="301"/>
        <v>N/A</v>
      </c>
      <c r="AF814" s="361" t="str">
        <f t="shared" si="290"/>
        <v>N/A</v>
      </c>
      <c r="AG814" s="356" t="str">
        <f>IFERROR( VLOOKUP($D814, 'AM23.Param'!$C$61:$Q$114, COLUMNS('AM23.Param'!$C$60:$P$60), FALSE), "N/A")</f>
        <v>N/A</v>
      </c>
      <c r="AH814" s="344" t="str">
        <f t="shared" si="302"/>
        <v>N/A</v>
      </c>
      <c r="AI814" s="361" t="str">
        <f t="shared" si="291"/>
        <v>N/A</v>
      </c>
    </row>
    <row r="815" spans="1:35" x14ac:dyDescent="0.2">
      <c r="A815" s="241">
        <f t="shared" si="292"/>
        <v>738</v>
      </c>
      <c r="B815" s="345">
        <f>'AM23.Entity Input'!D755</f>
        <v>0</v>
      </c>
      <c r="C815" s="343">
        <f>'AM23.Entity Input'!F755</f>
        <v>0</v>
      </c>
      <c r="D815" s="343">
        <f>'AM23.Entity Input'!G755</f>
        <v>0</v>
      </c>
      <c r="E815" s="343">
        <f>'AM23.Entity Input'!P755</f>
        <v>0</v>
      </c>
      <c r="F815" s="343">
        <f>'AM23.Entity Input'!AD755</f>
        <v>0</v>
      </c>
      <c r="G815" s="343">
        <f>'AM23.Entity Input'!AN755</f>
        <v>0</v>
      </c>
      <c r="H815" s="353" t="str">
        <f>IFERROR( VLOOKUP($D815, 'AM23.Param'!$C$61:$Q$114, COLUMNS('AM23.Param'!$C$60:$G$60), FALSE), "N/A")</f>
        <v>N/A</v>
      </c>
      <c r="I815" s="360" t="str">
        <f>IFERROR( VLOOKUP($D815, 'AM23.Param'!$C$61:$Q$114, COLUMNS('AM23.Param'!$C$60:$H$60), FALSE), "N/A")</f>
        <v>N/A</v>
      </c>
      <c r="J815" s="344" t="str">
        <f t="shared" si="293"/>
        <v>N/A</v>
      </c>
      <c r="K815" s="361" t="str">
        <f t="shared" si="294"/>
        <v>N/A</v>
      </c>
      <c r="L815" s="356" t="str">
        <f>IFERROR( VLOOKUP($D815, 'AM23.Param'!$C$61:$Q$114, COLUMNS('AM23.Param'!$C$60:$I$60), FALSE), "N/A")</f>
        <v>N/A</v>
      </c>
      <c r="M815" s="344" t="str">
        <f t="shared" si="295"/>
        <v>N/A</v>
      </c>
      <c r="N815" s="366" t="str">
        <f t="shared" si="284"/>
        <v>N/A</v>
      </c>
      <c r="O815" s="360" t="str">
        <f>IFERROR( VLOOKUP($D815, 'AM23.Param'!$C$61:$Q$114, COLUMNS('AM23.Param'!$C$60:$J$60), FALSE), "N/A")</f>
        <v>N/A</v>
      </c>
      <c r="P815" s="344" t="str">
        <f t="shared" si="296"/>
        <v>N/A</v>
      </c>
      <c r="Q815" s="361" t="str">
        <f t="shared" si="285"/>
        <v>N/A</v>
      </c>
      <c r="R815" s="356" t="str">
        <f>IFERROR( VLOOKUP($D815, 'AM23.Param'!$C$61:$Q$114, COLUMNS('AM23.Param'!$C$60:$K$60), FALSE), "N/A")</f>
        <v>N/A</v>
      </c>
      <c r="S815" s="344" t="str">
        <f t="shared" si="297"/>
        <v>N/A</v>
      </c>
      <c r="T815" s="366">
        <f t="shared" si="286"/>
        <v>0</v>
      </c>
      <c r="U815" s="360" t="str">
        <f>IFERROR( VLOOKUP($D815, 'AM23.Param'!$C$61:$Q$114, COLUMNS('AM23.Param'!$C$60:$L$60), FALSE), "N/A")</f>
        <v>N/A</v>
      </c>
      <c r="V815" s="344" t="str">
        <f t="shared" si="298"/>
        <v>N/A</v>
      </c>
      <c r="W815" s="361" t="str">
        <f t="shared" si="287"/>
        <v>N/A</v>
      </c>
      <c r="X815" s="356" t="str">
        <f>IFERROR( VLOOKUP($D815, 'AM23.Param'!$C$61:$Q$114, COLUMNS('AM23.Param'!$C$60:$M$60), FALSE), "N/A")</f>
        <v>N/A</v>
      </c>
      <c r="Y815" s="344" t="str">
        <f t="shared" si="299"/>
        <v>N/A</v>
      </c>
      <c r="Z815" s="366">
        <f t="shared" si="288"/>
        <v>0</v>
      </c>
      <c r="AA815" s="360" t="str">
        <f>IFERROR( VLOOKUP($D815, 'AM23.Param'!$C$61:$Q$114, COLUMNS('AM23.Param'!$C$60:$N$60), FALSE), "N/A")</f>
        <v>N/A</v>
      </c>
      <c r="AB815" s="344" t="str">
        <f t="shared" si="300"/>
        <v>N/A</v>
      </c>
      <c r="AC815" s="366" t="str">
        <f t="shared" si="289"/>
        <v>N/A</v>
      </c>
      <c r="AD815" s="360" t="str">
        <f>IFERROR( VLOOKUP($D815, 'AM23.Param'!$C$61:$Q$114, COLUMNS('AM23.Param'!$C$60:$O$60), FALSE), "N/A")</f>
        <v>N/A</v>
      </c>
      <c r="AE815" s="344" t="str">
        <f t="shared" si="301"/>
        <v>N/A</v>
      </c>
      <c r="AF815" s="361" t="str">
        <f t="shared" si="290"/>
        <v>N/A</v>
      </c>
      <c r="AG815" s="356" t="str">
        <f>IFERROR( VLOOKUP($D815, 'AM23.Param'!$C$61:$Q$114, COLUMNS('AM23.Param'!$C$60:$P$60), FALSE), "N/A")</f>
        <v>N/A</v>
      </c>
      <c r="AH815" s="344" t="str">
        <f t="shared" si="302"/>
        <v>N/A</v>
      </c>
      <c r="AI815" s="361" t="str">
        <f t="shared" si="291"/>
        <v>N/A</v>
      </c>
    </row>
    <row r="816" spans="1:35" x14ac:dyDescent="0.2">
      <c r="A816" s="241">
        <f t="shared" si="292"/>
        <v>739</v>
      </c>
      <c r="B816" s="345">
        <f>'AM23.Entity Input'!D756</f>
        <v>0</v>
      </c>
      <c r="C816" s="343">
        <f>'AM23.Entity Input'!F756</f>
        <v>0</v>
      </c>
      <c r="D816" s="343">
        <f>'AM23.Entity Input'!G756</f>
        <v>0</v>
      </c>
      <c r="E816" s="343">
        <f>'AM23.Entity Input'!P756</f>
        <v>0</v>
      </c>
      <c r="F816" s="343">
        <f>'AM23.Entity Input'!AD756</f>
        <v>0</v>
      </c>
      <c r="G816" s="343">
        <f>'AM23.Entity Input'!AN756</f>
        <v>0</v>
      </c>
      <c r="H816" s="353" t="str">
        <f>IFERROR( VLOOKUP($D816, 'AM23.Param'!$C$61:$Q$114, COLUMNS('AM23.Param'!$C$60:$G$60), FALSE), "N/A")</f>
        <v>N/A</v>
      </c>
      <c r="I816" s="360" t="str">
        <f>IFERROR( VLOOKUP($D816, 'AM23.Param'!$C$61:$Q$114, COLUMNS('AM23.Param'!$C$60:$H$60), FALSE), "N/A")</f>
        <v>N/A</v>
      </c>
      <c r="J816" s="344" t="str">
        <f t="shared" si="293"/>
        <v>N/A</v>
      </c>
      <c r="K816" s="361" t="str">
        <f t="shared" si="294"/>
        <v>N/A</v>
      </c>
      <c r="L816" s="356" t="str">
        <f>IFERROR( VLOOKUP($D816, 'AM23.Param'!$C$61:$Q$114, COLUMNS('AM23.Param'!$C$60:$I$60), FALSE), "N/A")</f>
        <v>N/A</v>
      </c>
      <c r="M816" s="344" t="str">
        <f t="shared" si="295"/>
        <v>N/A</v>
      </c>
      <c r="N816" s="366" t="str">
        <f t="shared" si="284"/>
        <v>N/A</v>
      </c>
      <c r="O816" s="360" t="str">
        <f>IFERROR( VLOOKUP($D816, 'AM23.Param'!$C$61:$Q$114, COLUMNS('AM23.Param'!$C$60:$J$60), FALSE), "N/A")</f>
        <v>N/A</v>
      </c>
      <c r="P816" s="344" t="str">
        <f t="shared" si="296"/>
        <v>N/A</v>
      </c>
      <c r="Q816" s="361" t="str">
        <f t="shared" si="285"/>
        <v>N/A</v>
      </c>
      <c r="R816" s="356" t="str">
        <f>IFERROR( VLOOKUP($D816, 'AM23.Param'!$C$61:$Q$114, COLUMNS('AM23.Param'!$C$60:$K$60), FALSE), "N/A")</f>
        <v>N/A</v>
      </c>
      <c r="S816" s="344" t="str">
        <f t="shared" si="297"/>
        <v>N/A</v>
      </c>
      <c r="T816" s="366">
        <f t="shared" si="286"/>
        <v>0</v>
      </c>
      <c r="U816" s="360" t="str">
        <f>IFERROR( VLOOKUP($D816, 'AM23.Param'!$C$61:$Q$114, COLUMNS('AM23.Param'!$C$60:$L$60), FALSE), "N/A")</f>
        <v>N/A</v>
      </c>
      <c r="V816" s="344" t="str">
        <f t="shared" si="298"/>
        <v>N/A</v>
      </c>
      <c r="W816" s="361" t="str">
        <f t="shared" si="287"/>
        <v>N/A</v>
      </c>
      <c r="X816" s="356" t="str">
        <f>IFERROR( VLOOKUP($D816, 'AM23.Param'!$C$61:$Q$114, COLUMNS('AM23.Param'!$C$60:$M$60), FALSE), "N/A")</f>
        <v>N/A</v>
      </c>
      <c r="Y816" s="344" t="str">
        <f t="shared" si="299"/>
        <v>N/A</v>
      </c>
      <c r="Z816" s="366">
        <f t="shared" si="288"/>
        <v>0</v>
      </c>
      <c r="AA816" s="360" t="str">
        <f>IFERROR( VLOOKUP($D816, 'AM23.Param'!$C$61:$Q$114, COLUMNS('AM23.Param'!$C$60:$N$60), FALSE), "N/A")</f>
        <v>N/A</v>
      </c>
      <c r="AB816" s="344" t="str">
        <f t="shared" si="300"/>
        <v>N/A</v>
      </c>
      <c r="AC816" s="366" t="str">
        <f t="shared" si="289"/>
        <v>N/A</v>
      </c>
      <c r="AD816" s="360" t="str">
        <f>IFERROR( VLOOKUP($D816, 'AM23.Param'!$C$61:$Q$114, COLUMNS('AM23.Param'!$C$60:$O$60), FALSE), "N/A")</f>
        <v>N/A</v>
      </c>
      <c r="AE816" s="344" t="str">
        <f t="shared" si="301"/>
        <v>N/A</v>
      </c>
      <c r="AF816" s="361" t="str">
        <f t="shared" si="290"/>
        <v>N/A</v>
      </c>
      <c r="AG816" s="356" t="str">
        <f>IFERROR( VLOOKUP($D816, 'AM23.Param'!$C$61:$Q$114, COLUMNS('AM23.Param'!$C$60:$P$60), FALSE), "N/A")</f>
        <v>N/A</v>
      </c>
      <c r="AH816" s="344" t="str">
        <f t="shared" si="302"/>
        <v>N/A</v>
      </c>
      <c r="AI816" s="361" t="str">
        <f t="shared" si="291"/>
        <v>N/A</v>
      </c>
    </row>
    <row r="817" spans="1:35" x14ac:dyDescent="0.2">
      <c r="A817" s="241">
        <f t="shared" si="292"/>
        <v>740</v>
      </c>
      <c r="B817" s="345">
        <f>'AM23.Entity Input'!D757</f>
        <v>0</v>
      </c>
      <c r="C817" s="343">
        <f>'AM23.Entity Input'!F757</f>
        <v>0</v>
      </c>
      <c r="D817" s="343">
        <f>'AM23.Entity Input'!G757</f>
        <v>0</v>
      </c>
      <c r="E817" s="343">
        <f>'AM23.Entity Input'!P757</f>
        <v>0</v>
      </c>
      <c r="F817" s="343">
        <f>'AM23.Entity Input'!AD757</f>
        <v>0</v>
      </c>
      <c r="G817" s="343">
        <f>'AM23.Entity Input'!AN757</f>
        <v>0</v>
      </c>
      <c r="H817" s="353" t="str">
        <f>IFERROR( VLOOKUP($D817, 'AM23.Param'!$C$61:$Q$114, COLUMNS('AM23.Param'!$C$60:$G$60), FALSE), "N/A")</f>
        <v>N/A</v>
      </c>
      <c r="I817" s="360" t="str">
        <f>IFERROR( VLOOKUP($D817, 'AM23.Param'!$C$61:$Q$114, COLUMNS('AM23.Param'!$C$60:$H$60), FALSE), "N/A")</f>
        <v>N/A</v>
      </c>
      <c r="J817" s="344" t="str">
        <f t="shared" si="293"/>
        <v>N/A</v>
      </c>
      <c r="K817" s="361" t="str">
        <f t="shared" si="294"/>
        <v>N/A</v>
      </c>
      <c r="L817" s="356" t="str">
        <f>IFERROR( VLOOKUP($D817, 'AM23.Param'!$C$61:$Q$114, COLUMNS('AM23.Param'!$C$60:$I$60), FALSE), "N/A")</f>
        <v>N/A</v>
      </c>
      <c r="M817" s="344" t="str">
        <f t="shared" si="295"/>
        <v>N/A</v>
      </c>
      <c r="N817" s="366" t="str">
        <f t="shared" si="284"/>
        <v>N/A</v>
      </c>
      <c r="O817" s="360" t="str">
        <f>IFERROR( VLOOKUP($D817, 'AM23.Param'!$C$61:$Q$114, COLUMNS('AM23.Param'!$C$60:$J$60), FALSE), "N/A")</f>
        <v>N/A</v>
      </c>
      <c r="P817" s="344" t="str">
        <f t="shared" si="296"/>
        <v>N/A</v>
      </c>
      <c r="Q817" s="361" t="str">
        <f t="shared" si="285"/>
        <v>N/A</v>
      </c>
      <c r="R817" s="356" t="str">
        <f>IFERROR( VLOOKUP($D817, 'AM23.Param'!$C$61:$Q$114, COLUMNS('AM23.Param'!$C$60:$K$60), FALSE), "N/A")</f>
        <v>N/A</v>
      </c>
      <c r="S817" s="344" t="str">
        <f t="shared" si="297"/>
        <v>N/A</v>
      </c>
      <c r="T817" s="366">
        <f t="shared" si="286"/>
        <v>0</v>
      </c>
      <c r="U817" s="360" t="str">
        <f>IFERROR( VLOOKUP($D817, 'AM23.Param'!$C$61:$Q$114, COLUMNS('AM23.Param'!$C$60:$L$60), FALSE), "N/A")</f>
        <v>N/A</v>
      </c>
      <c r="V817" s="344" t="str">
        <f t="shared" si="298"/>
        <v>N/A</v>
      </c>
      <c r="W817" s="361" t="str">
        <f t="shared" si="287"/>
        <v>N/A</v>
      </c>
      <c r="X817" s="356" t="str">
        <f>IFERROR( VLOOKUP($D817, 'AM23.Param'!$C$61:$Q$114, COLUMNS('AM23.Param'!$C$60:$M$60), FALSE), "N/A")</f>
        <v>N/A</v>
      </c>
      <c r="Y817" s="344" t="str">
        <f t="shared" si="299"/>
        <v>N/A</v>
      </c>
      <c r="Z817" s="366">
        <f t="shared" si="288"/>
        <v>0</v>
      </c>
      <c r="AA817" s="360" t="str">
        <f>IFERROR( VLOOKUP($D817, 'AM23.Param'!$C$61:$Q$114, COLUMNS('AM23.Param'!$C$60:$N$60), FALSE), "N/A")</f>
        <v>N/A</v>
      </c>
      <c r="AB817" s="344" t="str">
        <f t="shared" si="300"/>
        <v>N/A</v>
      </c>
      <c r="AC817" s="366" t="str">
        <f t="shared" si="289"/>
        <v>N/A</v>
      </c>
      <c r="AD817" s="360" t="str">
        <f>IFERROR( VLOOKUP($D817, 'AM23.Param'!$C$61:$Q$114, COLUMNS('AM23.Param'!$C$60:$O$60), FALSE), "N/A")</f>
        <v>N/A</v>
      </c>
      <c r="AE817" s="344" t="str">
        <f t="shared" si="301"/>
        <v>N/A</v>
      </c>
      <c r="AF817" s="361" t="str">
        <f t="shared" si="290"/>
        <v>N/A</v>
      </c>
      <c r="AG817" s="356" t="str">
        <f>IFERROR( VLOOKUP($D817, 'AM23.Param'!$C$61:$Q$114, COLUMNS('AM23.Param'!$C$60:$P$60), FALSE), "N/A")</f>
        <v>N/A</v>
      </c>
      <c r="AH817" s="344" t="str">
        <f t="shared" si="302"/>
        <v>N/A</v>
      </c>
      <c r="AI817" s="361" t="str">
        <f t="shared" si="291"/>
        <v>N/A</v>
      </c>
    </row>
    <row r="818" spans="1:35" x14ac:dyDescent="0.2">
      <c r="A818" s="241">
        <f t="shared" si="292"/>
        <v>741</v>
      </c>
      <c r="B818" s="345">
        <f>'AM23.Entity Input'!D758</f>
        <v>0</v>
      </c>
      <c r="C818" s="343">
        <f>'AM23.Entity Input'!F758</f>
        <v>0</v>
      </c>
      <c r="D818" s="343">
        <f>'AM23.Entity Input'!G758</f>
        <v>0</v>
      </c>
      <c r="E818" s="343">
        <f>'AM23.Entity Input'!P758</f>
        <v>0</v>
      </c>
      <c r="F818" s="343">
        <f>'AM23.Entity Input'!AD758</f>
        <v>0</v>
      </c>
      <c r="G818" s="343">
        <f>'AM23.Entity Input'!AN758</f>
        <v>0</v>
      </c>
      <c r="H818" s="353" t="str">
        <f>IFERROR( VLOOKUP($D818, 'AM23.Param'!$C$61:$Q$114, COLUMNS('AM23.Param'!$C$60:$G$60), FALSE), "N/A")</f>
        <v>N/A</v>
      </c>
      <c r="I818" s="360" t="str">
        <f>IFERROR( VLOOKUP($D818, 'AM23.Param'!$C$61:$Q$114, COLUMNS('AM23.Param'!$C$60:$H$60), FALSE), "N/A")</f>
        <v>N/A</v>
      </c>
      <c r="J818" s="344" t="str">
        <f t="shared" si="293"/>
        <v>N/A</v>
      </c>
      <c r="K818" s="361" t="str">
        <f t="shared" si="294"/>
        <v>N/A</v>
      </c>
      <c r="L818" s="356" t="str">
        <f>IFERROR( VLOOKUP($D818, 'AM23.Param'!$C$61:$Q$114, COLUMNS('AM23.Param'!$C$60:$I$60), FALSE), "N/A")</f>
        <v>N/A</v>
      </c>
      <c r="M818" s="344" t="str">
        <f t="shared" si="295"/>
        <v>N/A</v>
      </c>
      <c r="N818" s="366" t="str">
        <f t="shared" si="284"/>
        <v>N/A</v>
      </c>
      <c r="O818" s="360" t="str">
        <f>IFERROR( VLOOKUP($D818, 'AM23.Param'!$C$61:$Q$114, COLUMNS('AM23.Param'!$C$60:$J$60), FALSE), "N/A")</f>
        <v>N/A</v>
      </c>
      <c r="P818" s="344" t="str">
        <f t="shared" si="296"/>
        <v>N/A</v>
      </c>
      <c r="Q818" s="361" t="str">
        <f t="shared" si="285"/>
        <v>N/A</v>
      </c>
      <c r="R818" s="356" t="str">
        <f>IFERROR( VLOOKUP($D818, 'AM23.Param'!$C$61:$Q$114, COLUMNS('AM23.Param'!$C$60:$K$60), FALSE), "N/A")</f>
        <v>N/A</v>
      </c>
      <c r="S818" s="344" t="str">
        <f t="shared" si="297"/>
        <v>N/A</v>
      </c>
      <c r="T818" s="366">
        <f t="shared" si="286"/>
        <v>0</v>
      </c>
      <c r="U818" s="360" t="str">
        <f>IFERROR( VLOOKUP($D818, 'AM23.Param'!$C$61:$Q$114, COLUMNS('AM23.Param'!$C$60:$L$60), FALSE), "N/A")</f>
        <v>N/A</v>
      </c>
      <c r="V818" s="344" t="str">
        <f t="shared" si="298"/>
        <v>N/A</v>
      </c>
      <c r="W818" s="361" t="str">
        <f t="shared" si="287"/>
        <v>N/A</v>
      </c>
      <c r="X818" s="356" t="str">
        <f>IFERROR( VLOOKUP($D818, 'AM23.Param'!$C$61:$Q$114, COLUMNS('AM23.Param'!$C$60:$M$60), FALSE), "N/A")</f>
        <v>N/A</v>
      </c>
      <c r="Y818" s="344" t="str">
        <f t="shared" si="299"/>
        <v>N/A</v>
      </c>
      <c r="Z818" s="366">
        <f t="shared" si="288"/>
        <v>0</v>
      </c>
      <c r="AA818" s="360" t="str">
        <f>IFERROR( VLOOKUP($D818, 'AM23.Param'!$C$61:$Q$114, COLUMNS('AM23.Param'!$C$60:$N$60), FALSE), "N/A")</f>
        <v>N/A</v>
      </c>
      <c r="AB818" s="344" t="str">
        <f t="shared" si="300"/>
        <v>N/A</v>
      </c>
      <c r="AC818" s="366" t="str">
        <f t="shared" si="289"/>
        <v>N/A</v>
      </c>
      <c r="AD818" s="360" t="str">
        <f>IFERROR( VLOOKUP($D818, 'AM23.Param'!$C$61:$Q$114, COLUMNS('AM23.Param'!$C$60:$O$60), FALSE), "N/A")</f>
        <v>N/A</v>
      </c>
      <c r="AE818" s="344" t="str">
        <f t="shared" si="301"/>
        <v>N/A</v>
      </c>
      <c r="AF818" s="361" t="str">
        <f t="shared" si="290"/>
        <v>N/A</v>
      </c>
      <c r="AG818" s="356" t="str">
        <f>IFERROR( VLOOKUP($D818, 'AM23.Param'!$C$61:$Q$114, COLUMNS('AM23.Param'!$C$60:$P$60), FALSE), "N/A")</f>
        <v>N/A</v>
      </c>
      <c r="AH818" s="344" t="str">
        <f t="shared" si="302"/>
        <v>N/A</v>
      </c>
      <c r="AI818" s="361" t="str">
        <f t="shared" si="291"/>
        <v>N/A</v>
      </c>
    </row>
    <row r="819" spans="1:35" x14ac:dyDescent="0.2">
      <c r="A819" s="241">
        <f t="shared" si="292"/>
        <v>742</v>
      </c>
      <c r="B819" s="345">
        <f>'AM23.Entity Input'!D759</f>
        <v>0</v>
      </c>
      <c r="C819" s="343">
        <f>'AM23.Entity Input'!F759</f>
        <v>0</v>
      </c>
      <c r="D819" s="343">
        <f>'AM23.Entity Input'!G759</f>
        <v>0</v>
      </c>
      <c r="E819" s="343">
        <f>'AM23.Entity Input'!P759</f>
        <v>0</v>
      </c>
      <c r="F819" s="343">
        <f>'AM23.Entity Input'!AD759</f>
        <v>0</v>
      </c>
      <c r="G819" s="343">
        <f>'AM23.Entity Input'!AN759</f>
        <v>0</v>
      </c>
      <c r="H819" s="353" t="str">
        <f>IFERROR( VLOOKUP($D819, 'AM23.Param'!$C$61:$Q$114, COLUMNS('AM23.Param'!$C$60:$G$60), FALSE), "N/A")</f>
        <v>N/A</v>
      </c>
      <c r="I819" s="360" t="str">
        <f>IFERROR( VLOOKUP($D819, 'AM23.Param'!$C$61:$Q$114, COLUMNS('AM23.Param'!$C$60:$H$60), FALSE), "N/A")</f>
        <v>N/A</v>
      </c>
      <c r="J819" s="344" t="str">
        <f t="shared" si="293"/>
        <v>N/A</v>
      </c>
      <c r="K819" s="361" t="str">
        <f t="shared" si="294"/>
        <v>N/A</v>
      </c>
      <c r="L819" s="356" t="str">
        <f>IFERROR( VLOOKUP($D819, 'AM23.Param'!$C$61:$Q$114, COLUMNS('AM23.Param'!$C$60:$I$60), FALSE), "N/A")</f>
        <v>N/A</v>
      </c>
      <c r="M819" s="344" t="str">
        <f t="shared" si="295"/>
        <v>N/A</v>
      </c>
      <c r="N819" s="366" t="str">
        <f t="shared" si="284"/>
        <v>N/A</v>
      </c>
      <c r="O819" s="360" t="str">
        <f>IFERROR( VLOOKUP($D819, 'AM23.Param'!$C$61:$Q$114, COLUMNS('AM23.Param'!$C$60:$J$60), FALSE), "N/A")</f>
        <v>N/A</v>
      </c>
      <c r="P819" s="344" t="str">
        <f t="shared" si="296"/>
        <v>N/A</v>
      </c>
      <c r="Q819" s="361" t="str">
        <f t="shared" si="285"/>
        <v>N/A</v>
      </c>
      <c r="R819" s="356" t="str">
        <f>IFERROR( VLOOKUP($D819, 'AM23.Param'!$C$61:$Q$114, COLUMNS('AM23.Param'!$C$60:$K$60), FALSE), "N/A")</f>
        <v>N/A</v>
      </c>
      <c r="S819" s="344" t="str">
        <f t="shared" si="297"/>
        <v>N/A</v>
      </c>
      <c r="T819" s="366">
        <f t="shared" si="286"/>
        <v>0</v>
      </c>
      <c r="U819" s="360" t="str">
        <f>IFERROR( VLOOKUP($D819, 'AM23.Param'!$C$61:$Q$114, COLUMNS('AM23.Param'!$C$60:$L$60), FALSE), "N/A")</f>
        <v>N/A</v>
      </c>
      <c r="V819" s="344" t="str">
        <f t="shared" si="298"/>
        <v>N/A</v>
      </c>
      <c r="W819" s="361" t="str">
        <f t="shared" si="287"/>
        <v>N/A</v>
      </c>
      <c r="X819" s="356" t="str">
        <f>IFERROR( VLOOKUP($D819, 'AM23.Param'!$C$61:$Q$114, COLUMNS('AM23.Param'!$C$60:$M$60), FALSE), "N/A")</f>
        <v>N/A</v>
      </c>
      <c r="Y819" s="344" t="str">
        <f t="shared" si="299"/>
        <v>N/A</v>
      </c>
      <c r="Z819" s="366">
        <f t="shared" si="288"/>
        <v>0</v>
      </c>
      <c r="AA819" s="360" t="str">
        <f>IFERROR( VLOOKUP($D819, 'AM23.Param'!$C$61:$Q$114, COLUMNS('AM23.Param'!$C$60:$N$60), FALSE), "N/A")</f>
        <v>N/A</v>
      </c>
      <c r="AB819" s="344" t="str">
        <f t="shared" si="300"/>
        <v>N/A</v>
      </c>
      <c r="AC819" s="366" t="str">
        <f t="shared" si="289"/>
        <v>N/A</v>
      </c>
      <c r="AD819" s="360" t="str">
        <f>IFERROR( VLOOKUP($D819, 'AM23.Param'!$C$61:$Q$114, COLUMNS('AM23.Param'!$C$60:$O$60), FALSE), "N/A")</f>
        <v>N/A</v>
      </c>
      <c r="AE819" s="344" t="str">
        <f t="shared" si="301"/>
        <v>N/A</v>
      </c>
      <c r="AF819" s="361" t="str">
        <f t="shared" si="290"/>
        <v>N/A</v>
      </c>
      <c r="AG819" s="356" t="str">
        <f>IFERROR( VLOOKUP($D819, 'AM23.Param'!$C$61:$Q$114, COLUMNS('AM23.Param'!$C$60:$P$60), FALSE), "N/A")</f>
        <v>N/A</v>
      </c>
      <c r="AH819" s="344" t="str">
        <f t="shared" si="302"/>
        <v>N/A</v>
      </c>
      <c r="AI819" s="361" t="str">
        <f t="shared" si="291"/>
        <v>N/A</v>
      </c>
    </row>
    <row r="820" spans="1:35" x14ac:dyDescent="0.2">
      <c r="A820" s="241">
        <f t="shared" si="292"/>
        <v>743</v>
      </c>
      <c r="B820" s="345">
        <f>'AM23.Entity Input'!D760</f>
        <v>0</v>
      </c>
      <c r="C820" s="343">
        <f>'AM23.Entity Input'!F760</f>
        <v>0</v>
      </c>
      <c r="D820" s="343">
        <f>'AM23.Entity Input'!G760</f>
        <v>0</v>
      </c>
      <c r="E820" s="343">
        <f>'AM23.Entity Input'!P760</f>
        <v>0</v>
      </c>
      <c r="F820" s="343">
        <f>'AM23.Entity Input'!AD760</f>
        <v>0</v>
      </c>
      <c r="G820" s="343">
        <f>'AM23.Entity Input'!AN760</f>
        <v>0</v>
      </c>
      <c r="H820" s="353" t="str">
        <f>IFERROR( VLOOKUP($D820, 'AM23.Param'!$C$61:$Q$114, COLUMNS('AM23.Param'!$C$60:$G$60), FALSE), "N/A")</f>
        <v>N/A</v>
      </c>
      <c r="I820" s="360" t="str">
        <f>IFERROR( VLOOKUP($D820, 'AM23.Param'!$C$61:$Q$114, COLUMNS('AM23.Param'!$C$60:$H$60), FALSE), "N/A")</f>
        <v>N/A</v>
      </c>
      <c r="J820" s="344" t="str">
        <f t="shared" si="293"/>
        <v>N/A</v>
      </c>
      <c r="K820" s="361" t="str">
        <f t="shared" si="294"/>
        <v>N/A</v>
      </c>
      <c r="L820" s="356" t="str">
        <f>IFERROR( VLOOKUP($D820, 'AM23.Param'!$C$61:$Q$114, COLUMNS('AM23.Param'!$C$60:$I$60), FALSE), "N/A")</f>
        <v>N/A</v>
      </c>
      <c r="M820" s="344" t="str">
        <f t="shared" si="295"/>
        <v>N/A</v>
      </c>
      <c r="N820" s="366" t="str">
        <f t="shared" si="284"/>
        <v>N/A</v>
      </c>
      <c r="O820" s="360" t="str">
        <f>IFERROR( VLOOKUP($D820, 'AM23.Param'!$C$61:$Q$114, COLUMNS('AM23.Param'!$C$60:$J$60), FALSE), "N/A")</f>
        <v>N/A</v>
      </c>
      <c r="P820" s="344" t="str">
        <f t="shared" si="296"/>
        <v>N/A</v>
      </c>
      <c r="Q820" s="361" t="str">
        <f t="shared" si="285"/>
        <v>N/A</v>
      </c>
      <c r="R820" s="356" t="str">
        <f>IFERROR( VLOOKUP($D820, 'AM23.Param'!$C$61:$Q$114, COLUMNS('AM23.Param'!$C$60:$K$60), FALSE), "N/A")</f>
        <v>N/A</v>
      </c>
      <c r="S820" s="344" t="str">
        <f t="shared" si="297"/>
        <v>N/A</v>
      </c>
      <c r="T820" s="366">
        <f t="shared" si="286"/>
        <v>0</v>
      </c>
      <c r="U820" s="360" t="str">
        <f>IFERROR( VLOOKUP($D820, 'AM23.Param'!$C$61:$Q$114, COLUMNS('AM23.Param'!$C$60:$L$60), FALSE), "N/A")</f>
        <v>N/A</v>
      </c>
      <c r="V820" s="344" t="str">
        <f t="shared" si="298"/>
        <v>N/A</v>
      </c>
      <c r="W820" s="361" t="str">
        <f t="shared" si="287"/>
        <v>N/A</v>
      </c>
      <c r="X820" s="356" t="str">
        <f>IFERROR( VLOOKUP($D820, 'AM23.Param'!$C$61:$Q$114, COLUMNS('AM23.Param'!$C$60:$M$60), FALSE), "N/A")</f>
        <v>N/A</v>
      </c>
      <c r="Y820" s="344" t="str">
        <f t="shared" si="299"/>
        <v>N/A</v>
      </c>
      <c r="Z820" s="366">
        <f t="shared" si="288"/>
        <v>0</v>
      </c>
      <c r="AA820" s="360" t="str">
        <f>IFERROR( VLOOKUP($D820, 'AM23.Param'!$C$61:$Q$114, COLUMNS('AM23.Param'!$C$60:$N$60), FALSE), "N/A")</f>
        <v>N/A</v>
      </c>
      <c r="AB820" s="344" t="str">
        <f t="shared" si="300"/>
        <v>N/A</v>
      </c>
      <c r="AC820" s="366" t="str">
        <f t="shared" si="289"/>
        <v>N/A</v>
      </c>
      <c r="AD820" s="360" t="str">
        <f>IFERROR( VLOOKUP($D820, 'AM23.Param'!$C$61:$Q$114, COLUMNS('AM23.Param'!$C$60:$O$60), FALSE), "N/A")</f>
        <v>N/A</v>
      </c>
      <c r="AE820" s="344" t="str">
        <f t="shared" si="301"/>
        <v>N/A</v>
      </c>
      <c r="AF820" s="361" t="str">
        <f t="shared" si="290"/>
        <v>N/A</v>
      </c>
      <c r="AG820" s="356" t="str">
        <f>IFERROR( VLOOKUP($D820, 'AM23.Param'!$C$61:$Q$114, COLUMNS('AM23.Param'!$C$60:$P$60), FALSE), "N/A")</f>
        <v>N/A</v>
      </c>
      <c r="AH820" s="344" t="str">
        <f t="shared" si="302"/>
        <v>N/A</v>
      </c>
      <c r="AI820" s="361" t="str">
        <f t="shared" si="291"/>
        <v>N/A</v>
      </c>
    </row>
    <row r="821" spans="1:35" x14ac:dyDescent="0.2">
      <c r="A821" s="241">
        <f t="shared" si="292"/>
        <v>744</v>
      </c>
      <c r="B821" s="345">
        <f>'AM23.Entity Input'!D761</f>
        <v>0</v>
      </c>
      <c r="C821" s="343">
        <f>'AM23.Entity Input'!F761</f>
        <v>0</v>
      </c>
      <c r="D821" s="343">
        <f>'AM23.Entity Input'!G761</f>
        <v>0</v>
      </c>
      <c r="E821" s="343">
        <f>'AM23.Entity Input'!P761</f>
        <v>0</v>
      </c>
      <c r="F821" s="343">
        <f>'AM23.Entity Input'!AD761</f>
        <v>0</v>
      </c>
      <c r="G821" s="343">
        <f>'AM23.Entity Input'!AN761</f>
        <v>0</v>
      </c>
      <c r="H821" s="353" t="str">
        <f>IFERROR( VLOOKUP($D821, 'AM23.Param'!$C$61:$Q$114, COLUMNS('AM23.Param'!$C$60:$G$60), FALSE), "N/A")</f>
        <v>N/A</v>
      </c>
      <c r="I821" s="360" t="str">
        <f>IFERROR( VLOOKUP($D821, 'AM23.Param'!$C$61:$Q$114, COLUMNS('AM23.Param'!$C$60:$H$60), FALSE), "N/A")</f>
        <v>N/A</v>
      </c>
      <c r="J821" s="344" t="str">
        <f t="shared" si="293"/>
        <v>N/A</v>
      </c>
      <c r="K821" s="361" t="str">
        <f t="shared" si="294"/>
        <v>N/A</v>
      </c>
      <c r="L821" s="356" t="str">
        <f>IFERROR( VLOOKUP($D821, 'AM23.Param'!$C$61:$Q$114, COLUMNS('AM23.Param'!$C$60:$I$60), FALSE), "N/A")</f>
        <v>N/A</v>
      </c>
      <c r="M821" s="344" t="str">
        <f t="shared" si="295"/>
        <v>N/A</v>
      </c>
      <c r="N821" s="366" t="str">
        <f t="shared" si="284"/>
        <v>N/A</v>
      </c>
      <c r="O821" s="360" t="str">
        <f>IFERROR( VLOOKUP($D821, 'AM23.Param'!$C$61:$Q$114, COLUMNS('AM23.Param'!$C$60:$J$60), FALSE), "N/A")</f>
        <v>N/A</v>
      </c>
      <c r="P821" s="344" t="str">
        <f t="shared" si="296"/>
        <v>N/A</v>
      </c>
      <c r="Q821" s="361" t="str">
        <f t="shared" si="285"/>
        <v>N/A</v>
      </c>
      <c r="R821" s="356" t="str">
        <f>IFERROR( VLOOKUP($D821, 'AM23.Param'!$C$61:$Q$114, COLUMNS('AM23.Param'!$C$60:$K$60), FALSE), "N/A")</f>
        <v>N/A</v>
      </c>
      <c r="S821" s="344" t="str">
        <f t="shared" si="297"/>
        <v>N/A</v>
      </c>
      <c r="T821" s="366">
        <f t="shared" si="286"/>
        <v>0</v>
      </c>
      <c r="U821" s="360" t="str">
        <f>IFERROR( VLOOKUP($D821, 'AM23.Param'!$C$61:$Q$114, COLUMNS('AM23.Param'!$C$60:$L$60), FALSE), "N/A")</f>
        <v>N/A</v>
      </c>
      <c r="V821" s="344" t="str">
        <f t="shared" si="298"/>
        <v>N/A</v>
      </c>
      <c r="W821" s="361" t="str">
        <f t="shared" si="287"/>
        <v>N/A</v>
      </c>
      <c r="X821" s="356" t="str">
        <f>IFERROR( VLOOKUP($D821, 'AM23.Param'!$C$61:$Q$114, COLUMNS('AM23.Param'!$C$60:$M$60), FALSE), "N/A")</f>
        <v>N/A</v>
      </c>
      <c r="Y821" s="344" t="str">
        <f t="shared" si="299"/>
        <v>N/A</v>
      </c>
      <c r="Z821" s="366">
        <f t="shared" si="288"/>
        <v>0</v>
      </c>
      <c r="AA821" s="360" t="str">
        <f>IFERROR( VLOOKUP($D821, 'AM23.Param'!$C$61:$Q$114, COLUMNS('AM23.Param'!$C$60:$N$60), FALSE), "N/A")</f>
        <v>N/A</v>
      </c>
      <c r="AB821" s="344" t="str">
        <f t="shared" si="300"/>
        <v>N/A</v>
      </c>
      <c r="AC821" s="366" t="str">
        <f t="shared" si="289"/>
        <v>N/A</v>
      </c>
      <c r="AD821" s="360" t="str">
        <f>IFERROR( VLOOKUP($D821, 'AM23.Param'!$C$61:$Q$114, COLUMNS('AM23.Param'!$C$60:$O$60), FALSE), "N/A")</f>
        <v>N/A</v>
      </c>
      <c r="AE821" s="344" t="str">
        <f t="shared" si="301"/>
        <v>N/A</v>
      </c>
      <c r="AF821" s="361" t="str">
        <f t="shared" si="290"/>
        <v>N/A</v>
      </c>
      <c r="AG821" s="356" t="str">
        <f>IFERROR( VLOOKUP($D821, 'AM23.Param'!$C$61:$Q$114, COLUMNS('AM23.Param'!$C$60:$P$60), FALSE), "N/A")</f>
        <v>N/A</v>
      </c>
      <c r="AH821" s="344" t="str">
        <f t="shared" si="302"/>
        <v>N/A</v>
      </c>
      <c r="AI821" s="361" t="str">
        <f t="shared" si="291"/>
        <v>N/A</v>
      </c>
    </row>
    <row r="822" spans="1:35" x14ac:dyDescent="0.2">
      <c r="A822" s="241">
        <f t="shared" si="292"/>
        <v>745</v>
      </c>
      <c r="B822" s="345">
        <f>'AM23.Entity Input'!D762</f>
        <v>0</v>
      </c>
      <c r="C822" s="343">
        <f>'AM23.Entity Input'!F762</f>
        <v>0</v>
      </c>
      <c r="D822" s="343">
        <f>'AM23.Entity Input'!G762</f>
        <v>0</v>
      </c>
      <c r="E822" s="343">
        <f>'AM23.Entity Input'!P762</f>
        <v>0</v>
      </c>
      <c r="F822" s="343">
        <f>'AM23.Entity Input'!AD762</f>
        <v>0</v>
      </c>
      <c r="G822" s="343">
        <f>'AM23.Entity Input'!AN762</f>
        <v>0</v>
      </c>
      <c r="H822" s="353" t="str">
        <f>IFERROR( VLOOKUP($D822, 'AM23.Param'!$C$61:$Q$114, COLUMNS('AM23.Param'!$C$60:$G$60), FALSE), "N/A")</f>
        <v>N/A</v>
      </c>
      <c r="I822" s="360" t="str">
        <f>IFERROR( VLOOKUP($D822, 'AM23.Param'!$C$61:$Q$114, COLUMNS('AM23.Param'!$C$60:$H$60), FALSE), "N/A")</f>
        <v>N/A</v>
      </c>
      <c r="J822" s="344" t="str">
        <f t="shared" si="293"/>
        <v>N/A</v>
      </c>
      <c r="K822" s="361" t="str">
        <f t="shared" si="294"/>
        <v>N/A</v>
      </c>
      <c r="L822" s="356" t="str">
        <f>IFERROR( VLOOKUP($D822, 'AM23.Param'!$C$61:$Q$114, COLUMNS('AM23.Param'!$C$60:$I$60), FALSE), "N/A")</f>
        <v>N/A</v>
      </c>
      <c r="M822" s="344" t="str">
        <f t="shared" si="295"/>
        <v>N/A</v>
      </c>
      <c r="N822" s="366" t="str">
        <f t="shared" si="284"/>
        <v>N/A</v>
      </c>
      <c r="O822" s="360" t="str">
        <f>IFERROR( VLOOKUP($D822, 'AM23.Param'!$C$61:$Q$114, COLUMNS('AM23.Param'!$C$60:$J$60), FALSE), "N/A")</f>
        <v>N/A</v>
      </c>
      <c r="P822" s="344" t="str">
        <f t="shared" si="296"/>
        <v>N/A</v>
      </c>
      <c r="Q822" s="361" t="str">
        <f t="shared" si="285"/>
        <v>N/A</v>
      </c>
      <c r="R822" s="356" t="str">
        <f>IFERROR( VLOOKUP($D822, 'AM23.Param'!$C$61:$Q$114, COLUMNS('AM23.Param'!$C$60:$K$60), FALSE), "N/A")</f>
        <v>N/A</v>
      </c>
      <c r="S822" s="344" t="str">
        <f t="shared" si="297"/>
        <v>N/A</v>
      </c>
      <c r="T822" s="366">
        <f t="shared" si="286"/>
        <v>0</v>
      </c>
      <c r="U822" s="360" t="str">
        <f>IFERROR( VLOOKUP($D822, 'AM23.Param'!$C$61:$Q$114, COLUMNS('AM23.Param'!$C$60:$L$60), FALSE), "N/A")</f>
        <v>N/A</v>
      </c>
      <c r="V822" s="344" t="str">
        <f t="shared" si="298"/>
        <v>N/A</v>
      </c>
      <c r="W822" s="361" t="str">
        <f t="shared" si="287"/>
        <v>N/A</v>
      </c>
      <c r="X822" s="356" t="str">
        <f>IFERROR( VLOOKUP($D822, 'AM23.Param'!$C$61:$Q$114, COLUMNS('AM23.Param'!$C$60:$M$60), FALSE), "N/A")</f>
        <v>N/A</v>
      </c>
      <c r="Y822" s="344" t="str">
        <f t="shared" si="299"/>
        <v>N/A</v>
      </c>
      <c r="Z822" s="366">
        <f t="shared" si="288"/>
        <v>0</v>
      </c>
      <c r="AA822" s="360" t="str">
        <f>IFERROR( VLOOKUP($D822, 'AM23.Param'!$C$61:$Q$114, COLUMNS('AM23.Param'!$C$60:$N$60), FALSE), "N/A")</f>
        <v>N/A</v>
      </c>
      <c r="AB822" s="344" t="str">
        <f t="shared" si="300"/>
        <v>N/A</v>
      </c>
      <c r="AC822" s="366" t="str">
        <f t="shared" si="289"/>
        <v>N/A</v>
      </c>
      <c r="AD822" s="360" t="str">
        <f>IFERROR( VLOOKUP($D822, 'AM23.Param'!$C$61:$Q$114, COLUMNS('AM23.Param'!$C$60:$O$60), FALSE), "N/A")</f>
        <v>N/A</v>
      </c>
      <c r="AE822" s="344" t="str">
        <f t="shared" si="301"/>
        <v>N/A</v>
      </c>
      <c r="AF822" s="361" t="str">
        <f t="shared" si="290"/>
        <v>N/A</v>
      </c>
      <c r="AG822" s="356" t="str">
        <f>IFERROR( VLOOKUP($D822, 'AM23.Param'!$C$61:$Q$114, COLUMNS('AM23.Param'!$C$60:$P$60), FALSE), "N/A")</f>
        <v>N/A</v>
      </c>
      <c r="AH822" s="344" t="str">
        <f t="shared" si="302"/>
        <v>N/A</v>
      </c>
      <c r="AI822" s="361" t="str">
        <f t="shared" si="291"/>
        <v>N/A</v>
      </c>
    </row>
    <row r="823" spans="1:35" x14ac:dyDescent="0.2">
      <c r="A823" s="241">
        <f t="shared" si="292"/>
        <v>746</v>
      </c>
      <c r="B823" s="345">
        <f>'AM23.Entity Input'!D763</f>
        <v>0</v>
      </c>
      <c r="C823" s="343">
        <f>'AM23.Entity Input'!F763</f>
        <v>0</v>
      </c>
      <c r="D823" s="343">
        <f>'AM23.Entity Input'!G763</f>
        <v>0</v>
      </c>
      <c r="E823" s="343">
        <f>'AM23.Entity Input'!P763</f>
        <v>0</v>
      </c>
      <c r="F823" s="343">
        <f>'AM23.Entity Input'!AD763</f>
        <v>0</v>
      </c>
      <c r="G823" s="343">
        <f>'AM23.Entity Input'!AN763</f>
        <v>0</v>
      </c>
      <c r="H823" s="353" t="str">
        <f>IFERROR( VLOOKUP($D823, 'AM23.Param'!$C$61:$Q$114, COLUMNS('AM23.Param'!$C$60:$G$60), FALSE), "N/A")</f>
        <v>N/A</v>
      </c>
      <c r="I823" s="360" t="str">
        <f>IFERROR( VLOOKUP($D823, 'AM23.Param'!$C$61:$Q$114, COLUMNS('AM23.Param'!$C$60:$H$60), FALSE), "N/A")</f>
        <v>N/A</v>
      </c>
      <c r="J823" s="344" t="str">
        <f t="shared" si="293"/>
        <v>N/A</v>
      </c>
      <c r="K823" s="361" t="str">
        <f t="shared" si="294"/>
        <v>N/A</v>
      </c>
      <c r="L823" s="356" t="str">
        <f>IFERROR( VLOOKUP($D823, 'AM23.Param'!$C$61:$Q$114, COLUMNS('AM23.Param'!$C$60:$I$60), FALSE), "N/A")</f>
        <v>N/A</v>
      </c>
      <c r="M823" s="344" t="str">
        <f t="shared" si="295"/>
        <v>N/A</v>
      </c>
      <c r="N823" s="366" t="str">
        <f t="shared" si="284"/>
        <v>N/A</v>
      </c>
      <c r="O823" s="360" t="str">
        <f>IFERROR( VLOOKUP($D823, 'AM23.Param'!$C$61:$Q$114, COLUMNS('AM23.Param'!$C$60:$J$60), FALSE), "N/A")</f>
        <v>N/A</v>
      </c>
      <c r="P823" s="344" t="str">
        <f t="shared" si="296"/>
        <v>N/A</v>
      </c>
      <c r="Q823" s="361" t="str">
        <f t="shared" si="285"/>
        <v>N/A</v>
      </c>
      <c r="R823" s="356" t="str">
        <f>IFERROR( VLOOKUP($D823, 'AM23.Param'!$C$61:$Q$114, COLUMNS('AM23.Param'!$C$60:$K$60), FALSE), "N/A")</f>
        <v>N/A</v>
      </c>
      <c r="S823" s="344" t="str">
        <f t="shared" si="297"/>
        <v>N/A</v>
      </c>
      <c r="T823" s="366">
        <f t="shared" si="286"/>
        <v>0</v>
      </c>
      <c r="U823" s="360" t="str">
        <f>IFERROR( VLOOKUP($D823, 'AM23.Param'!$C$61:$Q$114, COLUMNS('AM23.Param'!$C$60:$L$60), FALSE), "N/A")</f>
        <v>N/A</v>
      </c>
      <c r="V823" s="344" t="str">
        <f t="shared" si="298"/>
        <v>N/A</v>
      </c>
      <c r="W823" s="361" t="str">
        <f t="shared" si="287"/>
        <v>N/A</v>
      </c>
      <c r="X823" s="356" t="str">
        <f>IFERROR( VLOOKUP($D823, 'AM23.Param'!$C$61:$Q$114, COLUMNS('AM23.Param'!$C$60:$M$60), FALSE), "N/A")</f>
        <v>N/A</v>
      </c>
      <c r="Y823" s="344" t="str">
        <f t="shared" si="299"/>
        <v>N/A</v>
      </c>
      <c r="Z823" s="366">
        <f t="shared" si="288"/>
        <v>0</v>
      </c>
      <c r="AA823" s="360" t="str">
        <f>IFERROR( VLOOKUP($D823, 'AM23.Param'!$C$61:$Q$114, COLUMNS('AM23.Param'!$C$60:$N$60), FALSE), "N/A")</f>
        <v>N/A</v>
      </c>
      <c r="AB823" s="344" t="str">
        <f t="shared" si="300"/>
        <v>N/A</v>
      </c>
      <c r="AC823" s="366" t="str">
        <f t="shared" si="289"/>
        <v>N/A</v>
      </c>
      <c r="AD823" s="360" t="str">
        <f>IFERROR( VLOOKUP($D823, 'AM23.Param'!$C$61:$Q$114, COLUMNS('AM23.Param'!$C$60:$O$60), FALSE), "N/A")</f>
        <v>N/A</v>
      </c>
      <c r="AE823" s="344" t="str">
        <f t="shared" si="301"/>
        <v>N/A</v>
      </c>
      <c r="AF823" s="361" t="str">
        <f t="shared" si="290"/>
        <v>N/A</v>
      </c>
      <c r="AG823" s="356" t="str">
        <f>IFERROR( VLOOKUP($D823, 'AM23.Param'!$C$61:$Q$114, COLUMNS('AM23.Param'!$C$60:$P$60), FALSE), "N/A")</f>
        <v>N/A</v>
      </c>
      <c r="AH823" s="344" t="str">
        <f t="shared" si="302"/>
        <v>N/A</v>
      </c>
      <c r="AI823" s="361" t="str">
        <f t="shared" si="291"/>
        <v>N/A</v>
      </c>
    </row>
    <row r="824" spans="1:35" x14ac:dyDescent="0.2">
      <c r="A824" s="241">
        <f t="shared" si="292"/>
        <v>747</v>
      </c>
      <c r="B824" s="345">
        <f>'AM23.Entity Input'!D764</f>
        <v>0</v>
      </c>
      <c r="C824" s="343">
        <f>'AM23.Entity Input'!F764</f>
        <v>0</v>
      </c>
      <c r="D824" s="343">
        <f>'AM23.Entity Input'!G764</f>
        <v>0</v>
      </c>
      <c r="E824" s="343">
        <f>'AM23.Entity Input'!P764</f>
        <v>0</v>
      </c>
      <c r="F824" s="343">
        <f>'AM23.Entity Input'!AD764</f>
        <v>0</v>
      </c>
      <c r="G824" s="343">
        <f>'AM23.Entity Input'!AN764</f>
        <v>0</v>
      </c>
      <c r="H824" s="353" t="str">
        <f>IFERROR( VLOOKUP($D824, 'AM23.Param'!$C$61:$Q$114, COLUMNS('AM23.Param'!$C$60:$G$60), FALSE), "N/A")</f>
        <v>N/A</v>
      </c>
      <c r="I824" s="360" t="str">
        <f>IFERROR( VLOOKUP($D824, 'AM23.Param'!$C$61:$Q$114, COLUMNS('AM23.Param'!$C$60:$H$60), FALSE), "N/A")</f>
        <v>N/A</v>
      </c>
      <c r="J824" s="344" t="str">
        <f t="shared" si="293"/>
        <v>N/A</v>
      </c>
      <c r="K824" s="361" t="str">
        <f t="shared" si="294"/>
        <v>N/A</v>
      </c>
      <c r="L824" s="356" t="str">
        <f>IFERROR( VLOOKUP($D824, 'AM23.Param'!$C$61:$Q$114, COLUMNS('AM23.Param'!$C$60:$I$60), FALSE), "N/A")</f>
        <v>N/A</v>
      </c>
      <c r="M824" s="344" t="str">
        <f t="shared" si="295"/>
        <v>N/A</v>
      </c>
      <c r="N824" s="366" t="str">
        <f t="shared" si="284"/>
        <v>N/A</v>
      </c>
      <c r="O824" s="360" t="str">
        <f>IFERROR( VLOOKUP($D824, 'AM23.Param'!$C$61:$Q$114, COLUMNS('AM23.Param'!$C$60:$J$60), FALSE), "N/A")</f>
        <v>N/A</v>
      </c>
      <c r="P824" s="344" t="str">
        <f t="shared" si="296"/>
        <v>N/A</v>
      </c>
      <c r="Q824" s="361" t="str">
        <f t="shared" si="285"/>
        <v>N/A</v>
      </c>
      <c r="R824" s="356" t="str">
        <f>IFERROR( VLOOKUP($D824, 'AM23.Param'!$C$61:$Q$114, COLUMNS('AM23.Param'!$C$60:$K$60), FALSE), "N/A")</f>
        <v>N/A</v>
      </c>
      <c r="S824" s="344" t="str">
        <f t="shared" si="297"/>
        <v>N/A</v>
      </c>
      <c r="T824" s="366">
        <f t="shared" si="286"/>
        <v>0</v>
      </c>
      <c r="U824" s="360" t="str">
        <f>IFERROR( VLOOKUP($D824, 'AM23.Param'!$C$61:$Q$114, COLUMNS('AM23.Param'!$C$60:$L$60), FALSE), "N/A")</f>
        <v>N/A</v>
      </c>
      <c r="V824" s="344" t="str">
        <f t="shared" si="298"/>
        <v>N/A</v>
      </c>
      <c r="W824" s="361" t="str">
        <f t="shared" si="287"/>
        <v>N/A</v>
      </c>
      <c r="X824" s="356" t="str">
        <f>IFERROR( VLOOKUP($D824, 'AM23.Param'!$C$61:$Q$114, COLUMNS('AM23.Param'!$C$60:$M$60), FALSE), "N/A")</f>
        <v>N/A</v>
      </c>
      <c r="Y824" s="344" t="str">
        <f t="shared" si="299"/>
        <v>N/A</v>
      </c>
      <c r="Z824" s="366">
        <f t="shared" si="288"/>
        <v>0</v>
      </c>
      <c r="AA824" s="360" t="str">
        <f>IFERROR( VLOOKUP($D824, 'AM23.Param'!$C$61:$Q$114, COLUMNS('AM23.Param'!$C$60:$N$60), FALSE), "N/A")</f>
        <v>N/A</v>
      </c>
      <c r="AB824" s="344" t="str">
        <f t="shared" si="300"/>
        <v>N/A</v>
      </c>
      <c r="AC824" s="366" t="str">
        <f t="shared" si="289"/>
        <v>N/A</v>
      </c>
      <c r="AD824" s="360" t="str">
        <f>IFERROR( VLOOKUP($D824, 'AM23.Param'!$C$61:$Q$114, COLUMNS('AM23.Param'!$C$60:$O$60), FALSE), "N/A")</f>
        <v>N/A</v>
      </c>
      <c r="AE824" s="344" t="str">
        <f t="shared" si="301"/>
        <v>N/A</v>
      </c>
      <c r="AF824" s="361" t="str">
        <f t="shared" si="290"/>
        <v>N/A</v>
      </c>
      <c r="AG824" s="356" t="str">
        <f>IFERROR( VLOOKUP($D824, 'AM23.Param'!$C$61:$Q$114, COLUMNS('AM23.Param'!$C$60:$P$60), FALSE), "N/A")</f>
        <v>N/A</v>
      </c>
      <c r="AH824" s="344" t="str">
        <f t="shared" si="302"/>
        <v>N/A</v>
      </c>
      <c r="AI824" s="361" t="str">
        <f t="shared" si="291"/>
        <v>N/A</v>
      </c>
    </row>
    <row r="825" spans="1:35" x14ac:dyDescent="0.2">
      <c r="A825" s="241">
        <f t="shared" si="292"/>
        <v>748</v>
      </c>
      <c r="B825" s="345">
        <f>'AM23.Entity Input'!D765</f>
        <v>0</v>
      </c>
      <c r="C825" s="343">
        <f>'AM23.Entity Input'!F765</f>
        <v>0</v>
      </c>
      <c r="D825" s="343">
        <f>'AM23.Entity Input'!G765</f>
        <v>0</v>
      </c>
      <c r="E825" s="343">
        <f>'AM23.Entity Input'!P765</f>
        <v>0</v>
      </c>
      <c r="F825" s="343">
        <f>'AM23.Entity Input'!AD765</f>
        <v>0</v>
      </c>
      <c r="G825" s="343">
        <f>'AM23.Entity Input'!AN765</f>
        <v>0</v>
      </c>
      <c r="H825" s="353" t="str">
        <f>IFERROR( VLOOKUP($D825, 'AM23.Param'!$C$61:$Q$114, COLUMNS('AM23.Param'!$C$60:$G$60), FALSE), "N/A")</f>
        <v>N/A</v>
      </c>
      <c r="I825" s="360" t="str">
        <f>IFERROR( VLOOKUP($D825, 'AM23.Param'!$C$61:$Q$114, COLUMNS('AM23.Param'!$C$60:$H$60), FALSE), "N/A")</f>
        <v>N/A</v>
      </c>
      <c r="J825" s="344" t="str">
        <f t="shared" si="293"/>
        <v>N/A</v>
      </c>
      <c r="K825" s="361" t="str">
        <f t="shared" si="294"/>
        <v>N/A</v>
      </c>
      <c r="L825" s="356" t="str">
        <f>IFERROR( VLOOKUP($D825, 'AM23.Param'!$C$61:$Q$114, COLUMNS('AM23.Param'!$C$60:$I$60), FALSE), "N/A")</f>
        <v>N/A</v>
      </c>
      <c r="M825" s="344" t="str">
        <f t="shared" si="295"/>
        <v>N/A</v>
      </c>
      <c r="N825" s="366" t="str">
        <f t="shared" si="284"/>
        <v>N/A</v>
      </c>
      <c r="O825" s="360" t="str">
        <f>IFERROR( VLOOKUP($D825, 'AM23.Param'!$C$61:$Q$114, COLUMNS('AM23.Param'!$C$60:$J$60), FALSE), "N/A")</f>
        <v>N/A</v>
      </c>
      <c r="P825" s="344" t="str">
        <f t="shared" si="296"/>
        <v>N/A</v>
      </c>
      <c r="Q825" s="361" t="str">
        <f t="shared" si="285"/>
        <v>N/A</v>
      </c>
      <c r="R825" s="356" t="str">
        <f>IFERROR( VLOOKUP($D825, 'AM23.Param'!$C$61:$Q$114, COLUMNS('AM23.Param'!$C$60:$K$60), FALSE), "N/A")</f>
        <v>N/A</v>
      </c>
      <c r="S825" s="344" t="str">
        <f t="shared" si="297"/>
        <v>N/A</v>
      </c>
      <c r="T825" s="366">
        <f t="shared" si="286"/>
        <v>0</v>
      </c>
      <c r="U825" s="360" t="str">
        <f>IFERROR( VLOOKUP($D825, 'AM23.Param'!$C$61:$Q$114, COLUMNS('AM23.Param'!$C$60:$L$60), FALSE), "N/A")</f>
        <v>N/A</v>
      </c>
      <c r="V825" s="344" t="str">
        <f t="shared" si="298"/>
        <v>N/A</v>
      </c>
      <c r="W825" s="361" t="str">
        <f t="shared" si="287"/>
        <v>N/A</v>
      </c>
      <c r="X825" s="356" t="str">
        <f>IFERROR( VLOOKUP($D825, 'AM23.Param'!$C$61:$Q$114, COLUMNS('AM23.Param'!$C$60:$M$60), FALSE), "N/A")</f>
        <v>N/A</v>
      </c>
      <c r="Y825" s="344" t="str">
        <f t="shared" si="299"/>
        <v>N/A</v>
      </c>
      <c r="Z825" s="366">
        <f t="shared" si="288"/>
        <v>0</v>
      </c>
      <c r="AA825" s="360" t="str">
        <f>IFERROR( VLOOKUP($D825, 'AM23.Param'!$C$61:$Q$114, COLUMNS('AM23.Param'!$C$60:$N$60), FALSE), "N/A")</f>
        <v>N/A</v>
      </c>
      <c r="AB825" s="344" t="str">
        <f t="shared" si="300"/>
        <v>N/A</v>
      </c>
      <c r="AC825" s="366" t="str">
        <f t="shared" si="289"/>
        <v>N/A</v>
      </c>
      <c r="AD825" s="360" t="str">
        <f>IFERROR( VLOOKUP($D825, 'AM23.Param'!$C$61:$Q$114, COLUMNS('AM23.Param'!$C$60:$O$60), FALSE), "N/A")</f>
        <v>N/A</v>
      </c>
      <c r="AE825" s="344" t="str">
        <f t="shared" si="301"/>
        <v>N/A</v>
      </c>
      <c r="AF825" s="361" t="str">
        <f t="shared" si="290"/>
        <v>N/A</v>
      </c>
      <c r="AG825" s="356" t="str">
        <f>IFERROR( VLOOKUP($D825, 'AM23.Param'!$C$61:$Q$114, COLUMNS('AM23.Param'!$C$60:$P$60), FALSE), "N/A")</f>
        <v>N/A</v>
      </c>
      <c r="AH825" s="344" t="str">
        <f t="shared" si="302"/>
        <v>N/A</v>
      </c>
      <c r="AI825" s="361" t="str">
        <f t="shared" si="291"/>
        <v>N/A</v>
      </c>
    </row>
    <row r="826" spans="1:35" x14ac:dyDescent="0.2">
      <c r="A826" s="241">
        <f t="shared" si="292"/>
        <v>749</v>
      </c>
      <c r="B826" s="345">
        <f>'AM23.Entity Input'!D766</f>
        <v>0</v>
      </c>
      <c r="C826" s="343">
        <f>'AM23.Entity Input'!F766</f>
        <v>0</v>
      </c>
      <c r="D826" s="343">
        <f>'AM23.Entity Input'!G766</f>
        <v>0</v>
      </c>
      <c r="E826" s="343">
        <f>'AM23.Entity Input'!P766</f>
        <v>0</v>
      </c>
      <c r="F826" s="343">
        <f>'AM23.Entity Input'!AD766</f>
        <v>0</v>
      </c>
      <c r="G826" s="343">
        <f>'AM23.Entity Input'!AN766</f>
        <v>0</v>
      </c>
      <c r="H826" s="353" t="str">
        <f>IFERROR( VLOOKUP($D826, 'AM23.Param'!$C$61:$Q$114, COLUMNS('AM23.Param'!$C$60:$G$60), FALSE), "N/A")</f>
        <v>N/A</v>
      </c>
      <c r="I826" s="360" t="str">
        <f>IFERROR( VLOOKUP($D826, 'AM23.Param'!$C$61:$Q$114, COLUMNS('AM23.Param'!$C$60:$H$60), FALSE), "N/A")</f>
        <v>N/A</v>
      </c>
      <c r="J826" s="344" t="str">
        <f t="shared" si="293"/>
        <v>N/A</v>
      </c>
      <c r="K826" s="361" t="str">
        <f t="shared" si="294"/>
        <v>N/A</v>
      </c>
      <c r="L826" s="356" t="str">
        <f>IFERROR( VLOOKUP($D826, 'AM23.Param'!$C$61:$Q$114, COLUMNS('AM23.Param'!$C$60:$I$60), FALSE), "N/A")</f>
        <v>N/A</v>
      </c>
      <c r="M826" s="344" t="str">
        <f t="shared" si="295"/>
        <v>N/A</v>
      </c>
      <c r="N826" s="366" t="str">
        <f t="shared" si="284"/>
        <v>N/A</v>
      </c>
      <c r="O826" s="360" t="str">
        <f>IFERROR( VLOOKUP($D826, 'AM23.Param'!$C$61:$Q$114, COLUMNS('AM23.Param'!$C$60:$J$60), FALSE), "N/A")</f>
        <v>N/A</v>
      </c>
      <c r="P826" s="344" t="str">
        <f t="shared" si="296"/>
        <v>N/A</v>
      </c>
      <c r="Q826" s="361" t="str">
        <f t="shared" si="285"/>
        <v>N/A</v>
      </c>
      <c r="R826" s="356" t="str">
        <f>IFERROR( VLOOKUP($D826, 'AM23.Param'!$C$61:$Q$114, COLUMNS('AM23.Param'!$C$60:$K$60), FALSE), "N/A")</f>
        <v>N/A</v>
      </c>
      <c r="S826" s="344" t="str">
        <f t="shared" si="297"/>
        <v>N/A</v>
      </c>
      <c r="T826" s="366">
        <f t="shared" si="286"/>
        <v>0</v>
      </c>
      <c r="U826" s="360" t="str">
        <f>IFERROR( VLOOKUP($D826, 'AM23.Param'!$C$61:$Q$114, COLUMNS('AM23.Param'!$C$60:$L$60), FALSE), "N/A")</f>
        <v>N/A</v>
      </c>
      <c r="V826" s="344" t="str">
        <f t="shared" si="298"/>
        <v>N/A</v>
      </c>
      <c r="W826" s="361" t="str">
        <f t="shared" si="287"/>
        <v>N/A</v>
      </c>
      <c r="X826" s="356" t="str">
        <f>IFERROR( VLOOKUP($D826, 'AM23.Param'!$C$61:$Q$114, COLUMNS('AM23.Param'!$C$60:$M$60), FALSE), "N/A")</f>
        <v>N/A</v>
      </c>
      <c r="Y826" s="344" t="str">
        <f t="shared" si="299"/>
        <v>N/A</v>
      </c>
      <c r="Z826" s="366">
        <f t="shared" si="288"/>
        <v>0</v>
      </c>
      <c r="AA826" s="360" t="str">
        <f>IFERROR( VLOOKUP($D826, 'AM23.Param'!$C$61:$Q$114, COLUMNS('AM23.Param'!$C$60:$N$60), FALSE), "N/A")</f>
        <v>N/A</v>
      </c>
      <c r="AB826" s="344" t="str">
        <f t="shared" si="300"/>
        <v>N/A</v>
      </c>
      <c r="AC826" s="366" t="str">
        <f t="shared" si="289"/>
        <v>N/A</v>
      </c>
      <c r="AD826" s="360" t="str">
        <f>IFERROR( VLOOKUP($D826, 'AM23.Param'!$C$61:$Q$114, COLUMNS('AM23.Param'!$C$60:$O$60), FALSE), "N/A")</f>
        <v>N/A</v>
      </c>
      <c r="AE826" s="344" t="str">
        <f t="shared" si="301"/>
        <v>N/A</v>
      </c>
      <c r="AF826" s="361" t="str">
        <f t="shared" si="290"/>
        <v>N/A</v>
      </c>
      <c r="AG826" s="356" t="str">
        <f>IFERROR( VLOOKUP($D826, 'AM23.Param'!$C$61:$Q$114, COLUMNS('AM23.Param'!$C$60:$P$60), FALSE), "N/A")</f>
        <v>N/A</v>
      </c>
      <c r="AH826" s="344" t="str">
        <f t="shared" si="302"/>
        <v>N/A</v>
      </c>
      <c r="AI826" s="361" t="str">
        <f t="shared" si="291"/>
        <v>N/A</v>
      </c>
    </row>
    <row r="827" spans="1:35" x14ac:dyDescent="0.2">
      <c r="A827" s="241">
        <f t="shared" si="292"/>
        <v>750</v>
      </c>
      <c r="B827" s="345">
        <f>'AM23.Entity Input'!D767</f>
        <v>0</v>
      </c>
      <c r="C827" s="343">
        <f>'AM23.Entity Input'!F767</f>
        <v>0</v>
      </c>
      <c r="D827" s="343">
        <f>'AM23.Entity Input'!G767</f>
        <v>0</v>
      </c>
      <c r="E827" s="343">
        <f>'AM23.Entity Input'!P767</f>
        <v>0</v>
      </c>
      <c r="F827" s="343">
        <f>'AM23.Entity Input'!AD767</f>
        <v>0</v>
      </c>
      <c r="G827" s="343">
        <f>'AM23.Entity Input'!AN767</f>
        <v>0</v>
      </c>
      <c r="H827" s="353" t="str">
        <f>IFERROR( VLOOKUP($D827, 'AM23.Param'!$C$61:$Q$114, COLUMNS('AM23.Param'!$C$60:$G$60), FALSE), "N/A")</f>
        <v>N/A</v>
      </c>
      <c r="I827" s="360" t="str">
        <f>IFERROR( VLOOKUP($D827, 'AM23.Param'!$C$61:$Q$114, COLUMNS('AM23.Param'!$C$60:$H$60), FALSE), "N/A")</f>
        <v>N/A</v>
      </c>
      <c r="J827" s="344" t="str">
        <f t="shared" si="293"/>
        <v>N/A</v>
      </c>
      <c r="K827" s="361" t="str">
        <f t="shared" si="294"/>
        <v>N/A</v>
      </c>
      <c r="L827" s="356" t="str">
        <f>IFERROR( VLOOKUP($D827, 'AM23.Param'!$C$61:$Q$114, COLUMNS('AM23.Param'!$C$60:$I$60), FALSE), "N/A")</f>
        <v>N/A</v>
      </c>
      <c r="M827" s="344" t="str">
        <f t="shared" si="295"/>
        <v>N/A</v>
      </c>
      <c r="N827" s="366" t="str">
        <f t="shared" si="284"/>
        <v>N/A</v>
      </c>
      <c r="O827" s="360" t="str">
        <f>IFERROR( VLOOKUP($D827, 'AM23.Param'!$C$61:$Q$114, COLUMNS('AM23.Param'!$C$60:$J$60), FALSE), "N/A")</f>
        <v>N/A</v>
      </c>
      <c r="P827" s="344" t="str">
        <f t="shared" si="296"/>
        <v>N/A</v>
      </c>
      <c r="Q827" s="361" t="str">
        <f t="shared" si="285"/>
        <v>N/A</v>
      </c>
      <c r="R827" s="356" t="str">
        <f>IFERROR( VLOOKUP($D827, 'AM23.Param'!$C$61:$Q$114, COLUMNS('AM23.Param'!$C$60:$K$60), FALSE), "N/A")</f>
        <v>N/A</v>
      </c>
      <c r="S827" s="344" t="str">
        <f t="shared" si="297"/>
        <v>N/A</v>
      </c>
      <c r="T827" s="366">
        <f t="shared" si="286"/>
        <v>0</v>
      </c>
      <c r="U827" s="360" t="str">
        <f>IFERROR( VLOOKUP($D827, 'AM23.Param'!$C$61:$Q$114, COLUMNS('AM23.Param'!$C$60:$L$60), FALSE), "N/A")</f>
        <v>N/A</v>
      </c>
      <c r="V827" s="344" t="str">
        <f t="shared" si="298"/>
        <v>N/A</v>
      </c>
      <c r="W827" s="361" t="str">
        <f t="shared" si="287"/>
        <v>N/A</v>
      </c>
      <c r="X827" s="356" t="str">
        <f>IFERROR( VLOOKUP($D827, 'AM23.Param'!$C$61:$Q$114, COLUMNS('AM23.Param'!$C$60:$M$60), FALSE), "N/A")</f>
        <v>N/A</v>
      </c>
      <c r="Y827" s="344" t="str">
        <f t="shared" si="299"/>
        <v>N/A</v>
      </c>
      <c r="Z827" s="366">
        <f t="shared" si="288"/>
        <v>0</v>
      </c>
      <c r="AA827" s="360" t="str">
        <f>IFERROR( VLOOKUP($D827, 'AM23.Param'!$C$61:$Q$114, COLUMNS('AM23.Param'!$C$60:$N$60), FALSE), "N/A")</f>
        <v>N/A</v>
      </c>
      <c r="AB827" s="344" t="str">
        <f t="shared" si="300"/>
        <v>N/A</v>
      </c>
      <c r="AC827" s="366" t="str">
        <f t="shared" si="289"/>
        <v>N/A</v>
      </c>
      <c r="AD827" s="360" t="str">
        <f>IFERROR( VLOOKUP($D827, 'AM23.Param'!$C$61:$Q$114, COLUMNS('AM23.Param'!$C$60:$O$60), FALSE), "N/A")</f>
        <v>N/A</v>
      </c>
      <c r="AE827" s="344" t="str">
        <f t="shared" si="301"/>
        <v>N/A</v>
      </c>
      <c r="AF827" s="361" t="str">
        <f t="shared" si="290"/>
        <v>N/A</v>
      </c>
      <c r="AG827" s="356" t="str">
        <f>IFERROR( VLOOKUP($D827, 'AM23.Param'!$C$61:$Q$114, COLUMNS('AM23.Param'!$C$60:$P$60), FALSE), "N/A")</f>
        <v>N/A</v>
      </c>
      <c r="AH827" s="344" t="str">
        <f t="shared" si="302"/>
        <v>N/A</v>
      </c>
      <c r="AI827" s="361" t="str">
        <f t="shared" si="291"/>
        <v>N/A</v>
      </c>
    </row>
    <row r="828" spans="1:35" x14ac:dyDescent="0.2">
      <c r="A828" s="241">
        <f t="shared" si="292"/>
        <v>751</v>
      </c>
      <c r="B828" s="345">
        <f>'AM23.Entity Input'!D768</f>
        <v>0</v>
      </c>
      <c r="C828" s="343">
        <f>'AM23.Entity Input'!F768</f>
        <v>0</v>
      </c>
      <c r="D828" s="343">
        <f>'AM23.Entity Input'!G768</f>
        <v>0</v>
      </c>
      <c r="E828" s="343">
        <f>'AM23.Entity Input'!P768</f>
        <v>0</v>
      </c>
      <c r="F828" s="343">
        <f>'AM23.Entity Input'!AD768</f>
        <v>0</v>
      </c>
      <c r="G828" s="343">
        <f>'AM23.Entity Input'!AN768</f>
        <v>0</v>
      </c>
      <c r="H828" s="353" t="str">
        <f>IFERROR( VLOOKUP($D828, 'AM23.Param'!$C$61:$Q$114, COLUMNS('AM23.Param'!$C$60:$G$60), FALSE), "N/A")</f>
        <v>N/A</v>
      </c>
      <c r="I828" s="360" t="str">
        <f>IFERROR( VLOOKUP($D828, 'AM23.Param'!$C$61:$Q$114, COLUMNS('AM23.Param'!$C$60:$H$60), FALSE), "N/A")</f>
        <v>N/A</v>
      </c>
      <c r="J828" s="344" t="str">
        <f t="shared" si="293"/>
        <v>N/A</v>
      </c>
      <c r="K828" s="361" t="str">
        <f t="shared" si="294"/>
        <v>N/A</v>
      </c>
      <c r="L828" s="356" t="str">
        <f>IFERROR( VLOOKUP($D828, 'AM23.Param'!$C$61:$Q$114, COLUMNS('AM23.Param'!$C$60:$I$60), FALSE), "N/A")</f>
        <v>N/A</v>
      </c>
      <c r="M828" s="344" t="str">
        <f t="shared" si="295"/>
        <v>N/A</v>
      </c>
      <c r="N828" s="366" t="str">
        <f t="shared" si="284"/>
        <v>N/A</v>
      </c>
      <c r="O828" s="360" t="str">
        <f>IFERROR( VLOOKUP($D828, 'AM23.Param'!$C$61:$Q$114, COLUMNS('AM23.Param'!$C$60:$J$60), FALSE), "N/A")</f>
        <v>N/A</v>
      </c>
      <c r="P828" s="344" t="str">
        <f t="shared" si="296"/>
        <v>N/A</v>
      </c>
      <c r="Q828" s="361" t="str">
        <f t="shared" si="285"/>
        <v>N/A</v>
      </c>
      <c r="R828" s="356" t="str">
        <f>IFERROR( VLOOKUP($D828, 'AM23.Param'!$C$61:$Q$114, COLUMNS('AM23.Param'!$C$60:$K$60), FALSE), "N/A")</f>
        <v>N/A</v>
      </c>
      <c r="S828" s="344" t="str">
        <f t="shared" si="297"/>
        <v>N/A</v>
      </c>
      <c r="T828" s="366">
        <f t="shared" si="286"/>
        <v>0</v>
      </c>
      <c r="U828" s="360" t="str">
        <f>IFERROR( VLOOKUP($D828, 'AM23.Param'!$C$61:$Q$114, COLUMNS('AM23.Param'!$C$60:$L$60), FALSE), "N/A")</f>
        <v>N/A</v>
      </c>
      <c r="V828" s="344" t="str">
        <f t="shared" si="298"/>
        <v>N/A</v>
      </c>
      <c r="W828" s="361" t="str">
        <f t="shared" si="287"/>
        <v>N/A</v>
      </c>
      <c r="X828" s="356" t="str">
        <f>IFERROR( VLOOKUP($D828, 'AM23.Param'!$C$61:$Q$114, COLUMNS('AM23.Param'!$C$60:$M$60), FALSE), "N/A")</f>
        <v>N/A</v>
      </c>
      <c r="Y828" s="344" t="str">
        <f t="shared" si="299"/>
        <v>N/A</v>
      </c>
      <c r="Z828" s="366">
        <f t="shared" si="288"/>
        <v>0</v>
      </c>
      <c r="AA828" s="360" t="str">
        <f>IFERROR( VLOOKUP($D828, 'AM23.Param'!$C$61:$Q$114, COLUMNS('AM23.Param'!$C$60:$N$60), FALSE), "N/A")</f>
        <v>N/A</v>
      </c>
      <c r="AB828" s="344" t="str">
        <f t="shared" si="300"/>
        <v>N/A</v>
      </c>
      <c r="AC828" s="366" t="str">
        <f t="shared" si="289"/>
        <v>N/A</v>
      </c>
      <c r="AD828" s="360" t="str">
        <f>IFERROR( VLOOKUP($D828, 'AM23.Param'!$C$61:$Q$114, COLUMNS('AM23.Param'!$C$60:$O$60), FALSE), "N/A")</f>
        <v>N/A</v>
      </c>
      <c r="AE828" s="344" t="str">
        <f t="shared" si="301"/>
        <v>N/A</v>
      </c>
      <c r="AF828" s="361" t="str">
        <f t="shared" si="290"/>
        <v>N/A</v>
      </c>
      <c r="AG828" s="356" t="str">
        <f>IFERROR( VLOOKUP($D828, 'AM23.Param'!$C$61:$Q$114, COLUMNS('AM23.Param'!$C$60:$P$60), FALSE), "N/A")</f>
        <v>N/A</v>
      </c>
      <c r="AH828" s="344" t="str">
        <f t="shared" si="302"/>
        <v>N/A</v>
      </c>
      <c r="AI828" s="361" t="str">
        <f t="shared" si="291"/>
        <v>N/A</v>
      </c>
    </row>
    <row r="829" spans="1:35" x14ac:dyDescent="0.2">
      <c r="A829" s="241">
        <f t="shared" si="292"/>
        <v>752</v>
      </c>
      <c r="B829" s="345">
        <f>'AM23.Entity Input'!D769</f>
        <v>0</v>
      </c>
      <c r="C829" s="343">
        <f>'AM23.Entity Input'!F769</f>
        <v>0</v>
      </c>
      <c r="D829" s="343">
        <f>'AM23.Entity Input'!G769</f>
        <v>0</v>
      </c>
      <c r="E829" s="343">
        <f>'AM23.Entity Input'!P769</f>
        <v>0</v>
      </c>
      <c r="F829" s="343">
        <f>'AM23.Entity Input'!AD769</f>
        <v>0</v>
      </c>
      <c r="G829" s="343">
        <f>'AM23.Entity Input'!AN769</f>
        <v>0</v>
      </c>
      <c r="H829" s="353" t="str">
        <f>IFERROR( VLOOKUP($D829, 'AM23.Param'!$C$61:$Q$114, COLUMNS('AM23.Param'!$C$60:$G$60), FALSE), "N/A")</f>
        <v>N/A</v>
      </c>
      <c r="I829" s="360" t="str">
        <f>IFERROR( VLOOKUP($D829, 'AM23.Param'!$C$61:$Q$114, COLUMNS('AM23.Param'!$C$60:$H$60), FALSE), "N/A")</f>
        <v>N/A</v>
      </c>
      <c r="J829" s="344" t="str">
        <f t="shared" si="293"/>
        <v>N/A</v>
      </c>
      <c r="K829" s="361" t="str">
        <f t="shared" si="294"/>
        <v>N/A</v>
      </c>
      <c r="L829" s="356" t="str">
        <f>IFERROR( VLOOKUP($D829, 'AM23.Param'!$C$61:$Q$114, COLUMNS('AM23.Param'!$C$60:$I$60), FALSE), "N/A")</f>
        <v>N/A</v>
      </c>
      <c r="M829" s="344" t="str">
        <f t="shared" si="295"/>
        <v>N/A</v>
      </c>
      <c r="N829" s="366" t="str">
        <f t="shared" si="284"/>
        <v>N/A</v>
      </c>
      <c r="O829" s="360" t="str">
        <f>IFERROR( VLOOKUP($D829, 'AM23.Param'!$C$61:$Q$114, COLUMNS('AM23.Param'!$C$60:$J$60), FALSE), "N/A")</f>
        <v>N/A</v>
      </c>
      <c r="P829" s="344" t="str">
        <f t="shared" si="296"/>
        <v>N/A</v>
      </c>
      <c r="Q829" s="361" t="str">
        <f t="shared" si="285"/>
        <v>N/A</v>
      </c>
      <c r="R829" s="356" t="str">
        <f>IFERROR( VLOOKUP($D829, 'AM23.Param'!$C$61:$Q$114, COLUMNS('AM23.Param'!$C$60:$K$60), FALSE), "N/A")</f>
        <v>N/A</v>
      </c>
      <c r="S829" s="344" t="str">
        <f t="shared" si="297"/>
        <v>N/A</v>
      </c>
      <c r="T829" s="366">
        <f t="shared" si="286"/>
        <v>0</v>
      </c>
      <c r="U829" s="360" t="str">
        <f>IFERROR( VLOOKUP($D829, 'AM23.Param'!$C$61:$Q$114, COLUMNS('AM23.Param'!$C$60:$L$60), FALSE), "N/A")</f>
        <v>N/A</v>
      </c>
      <c r="V829" s="344" t="str">
        <f t="shared" si="298"/>
        <v>N/A</v>
      </c>
      <c r="W829" s="361" t="str">
        <f t="shared" si="287"/>
        <v>N/A</v>
      </c>
      <c r="X829" s="356" t="str">
        <f>IFERROR( VLOOKUP($D829, 'AM23.Param'!$C$61:$Q$114, COLUMNS('AM23.Param'!$C$60:$M$60), FALSE), "N/A")</f>
        <v>N/A</v>
      </c>
      <c r="Y829" s="344" t="str">
        <f t="shared" si="299"/>
        <v>N/A</v>
      </c>
      <c r="Z829" s="366">
        <f t="shared" si="288"/>
        <v>0</v>
      </c>
      <c r="AA829" s="360" t="str">
        <f>IFERROR( VLOOKUP($D829, 'AM23.Param'!$C$61:$Q$114, COLUMNS('AM23.Param'!$C$60:$N$60), FALSE), "N/A")</f>
        <v>N/A</v>
      </c>
      <c r="AB829" s="344" t="str">
        <f t="shared" si="300"/>
        <v>N/A</v>
      </c>
      <c r="AC829" s="366" t="str">
        <f t="shared" si="289"/>
        <v>N/A</v>
      </c>
      <c r="AD829" s="360" t="str">
        <f>IFERROR( VLOOKUP($D829, 'AM23.Param'!$C$61:$Q$114, COLUMNS('AM23.Param'!$C$60:$O$60), FALSE), "N/A")</f>
        <v>N/A</v>
      </c>
      <c r="AE829" s="344" t="str">
        <f t="shared" si="301"/>
        <v>N/A</v>
      </c>
      <c r="AF829" s="361" t="str">
        <f t="shared" si="290"/>
        <v>N/A</v>
      </c>
      <c r="AG829" s="356" t="str">
        <f>IFERROR( VLOOKUP($D829, 'AM23.Param'!$C$61:$Q$114, COLUMNS('AM23.Param'!$C$60:$P$60), FALSE), "N/A")</f>
        <v>N/A</v>
      </c>
      <c r="AH829" s="344" t="str">
        <f t="shared" si="302"/>
        <v>N/A</v>
      </c>
      <c r="AI829" s="361" t="str">
        <f t="shared" si="291"/>
        <v>N/A</v>
      </c>
    </row>
    <row r="830" spans="1:35" x14ac:dyDescent="0.2">
      <c r="A830" s="241">
        <f t="shared" si="292"/>
        <v>753</v>
      </c>
      <c r="B830" s="345">
        <f>'AM23.Entity Input'!D770</f>
        <v>0</v>
      </c>
      <c r="C830" s="343">
        <f>'AM23.Entity Input'!F770</f>
        <v>0</v>
      </c>
      <c r="D830" s="343">
        <f>'AM23.Entity Input'!G770</f>
        <v>0</v>
      </c>
      <c r="E830" s="343">
        <f>'AM23.Entity Input'!P770</f>
        <v>0</v>
      </c>
      <c r="F830" s="343">
        <f>'AM23.Entity Input'!AD770</f>
        <v>0</v>
      </c>
      <c r="G830" s="343">
        <f>'AM23.Entity Input'!AN770</f>
        <v>0</v>
      </c>
      <c r="H830" s="353" t="str">
        <f>IFERROR( VLOOKUP($D830, 'AM23.Param'!$C$61:$Q$114, COLUMNS('AM23.Param'!$C$60:$G$60), FALSE), "N/A")</f>
        <v>N/A</v>
      </c>
      <c r="I830" s="360" t="str">
        <f>IFERROR( VLOOKUP($D830, 'AM23.Param'!$C$61:$Q$114, COLUMNS('AM23.Param'!$C$60:$H$60), FALSE), "N/A")</f>
        <v>N/A</v>
      </c>
      <c r="J830" s="344" t="str">
        <f t="shared" si="293"/>
        <v>N/A</v>
      </c>
      <c r="K830" s="361" t="str">
        <f t="shared" si="294"/>
        <v>N/A</v>
      </c>
      <c r="L830" s="356" t="str">
        <f>IFERROR( VLOOKUP($D830, 'AM23.Param'!$C$61:$Q$114, COLUMNS('AM23.Param'!$C$60:$I$60), FALSE), "N/A")</f>
        <v>N/A</v>
      </c>
      <c r="M830" s="344" t="str">
        <f t="shared" si="295"/>
        <v>N/A</v>
      </c>
      <c r="N830" s="366" t="str">
        <f t="shared" si="284"/>
        <v>N/A</v>
      </c>
      <c r="O830" s="360" t="str">
        <f>IFERROR( VLOOKUP($D830, 'AM23.Param'!$C$61:$Q$114, COLUMNS('AM23.Param'!$C$60:$J$60), FALSE), "N/A")</f>
        <v>N/A</v>
      </c>
      <c r="P830" s="344" t="str">
        <f t="shared" si="296"/>
        <v>N/A</v>
      </c>
      <c r="Q830" s="361" t="str">
        <f t="shared" si="285"/>
        <v>N/A</v>
      </c>
      <c r="R830" s="356" t="str">
        <f>IFERROR( VLOOKUP($D830, 'AM23.Param'!$C$61:$Q$114, COLUMNS('AM23.Param'!$C$60:$K$60), FALSE), "N/A")</f>
        <v>N/A</v>
      </c>
      <c r="S830" s="344" t="str">
        <f t="shared" si="297"/>
        <v>N/A</v>
      </c>
      <c r="T830" s="366">
        <f t="shared" si="286"/>
        <v>0</v>
      </c>
      <c r="U830" s="360" t="str">
        <f>IFERROR( VLOOKUP($D830, 'AM23.Param'!$C$61:$Q$114, COLUMNS('AM23.Param'!$C$60:$L$60), FALSE), "N/A")</f>
        <v>N/A</v>
      </c>
      <c r="V830" s="344" t="str">
        <f t="shared" si="298"/>
        <v>N/A</v>
      </c>
      <c r="W830" s="361" t="str">
        <f t="shared" si="287"/>
        <v>N/A</v>
      </c>
      <c r="X830" s="356" t="str">
        <f>IFERROR( VLOOKUP($D830, 'AM23.Param'!$C$61:$Q$114, COLUMNS('AM23.Param'!$C$60:$M$60), FALSE), "N/A")</f>
        <v>N/A</v>
      </c>
      <c r="Y830" s="344" t="str">
        <f t="shared" si="299"/>
        <v>N/A</v>
      </c>
      <c r="Z830" s="366">
        <f t="shared" si="288"/>
        <v>0</v>
      </c>
      <c r="AA830" s="360" t="str">
        <f>IFERROR( VLOOKUP($D830, 'AM23.Param'!$C$61:$Q$114, COLUMNS('AM23.Param'!$C$60:$N$60), FALSE), "N/A")</f>
        <v>N/A</v>
      </c>
      <c r="AB830" s="344" t="str">
        <f t="shared" si="300"/>
        <v>N/A</v>
      </c>
      <c r="AC830" s="366" t="str">
        <f t="shared" si="289"/>
        <v>N/A</v>
      </c>
      <c r="AD830" s="360" t="str">
        <f>IFERROR( VLOOKUP($D830, 'AM23.Param'!$C$61:$Q$114, COLUMNS('AM23.Param'!$C$60:$O$60), FALSE), "N/A")</f>
        <v>N/A</v>
      </c>
      <c r="AE830" s="344" t="str">
        <f t="shared" si="301"/>
        <v>N/A</v>
      </c>
      <c r="AF830" s="361" t="str">
        <f t="shared" si="290"/>
        <v>N/A</v>
      </c>
      <c r="AG830" s="356" t="str">
        <f>IFERROR( VLOOKUP($D830, 'AM23.Param'!$C$61:$Q$114, COLUMNS('AM23.Param'!$C$60:$P$60), FALSE), "N/A")</f>
        <v>N/A</v>
      </c>
      <c r="AH830" s="344" t="str">
        <f t="shared" si="302"/>
        <v>N/A</v>
      </c>
      <c r="AI830" s="361" t="str">
        <f t="shared" si="291"/>
        <v>N/A</v>
      </c>
    </row>
    <row r="831" spans="1:35" x14ac:dyDescent="0.2">
      <c r="A831" s="241">
        <f t="shared" si="292"/>
        <v>754</v>
      </c>
      <c r="B831" s="345">
        <f>'AM23.Entity Input'!D771</f>
        <v>0</v>
      </c>
      <c r="C831" s="343">
        <f>'AM23.Entity Input'!F771</f>
        <v>0</v>
      </c>
      <c r="D831" s="343">
        <f>'AM23.Entity Input'!G771</f>
        <v>0</v>
      </c>
      <c r="E831" s="343">
        <f>'AM23.Entity Input'!P771</f>
        <v>0</v>
      </c>
      <c r="F831" s="343">
        <f>'AM23.Entity Input'!AD771</f>
        <v>0</v>
      </c>
      <c r="G831" s="343">
        <f>'AM23.Entity Input'!AN771</f>
        <v>0</v>
      </c>
      <c r="H831" s="353" t="str">
        <f>IFERROR( VLOOKUP($D831, 'AM23.Param'!$C$61:$Q$114, COLUMNS('AM23.Param'!$C$60:$G$60), FALSE), "N/A")</f>
        <v>N/A</v>
      </c>
      <c r="I831" s="360" t="str">
        <f>IFERROR( VLOOKUP($D831, 'AM23.Param'!$C$61:$Q$114, COLUMNS('AM23.Param'!$C$60:$H$60), FALSE), "N/A")</f>
        <v>N/A</v>
      </c>
      <c r="J831" s="344" t="str">
        <f t="shared" si="293"/>
        <v>N/A</v>
      </c>
      <c r="K831" s="361" t="str">
        <f t="shared" si="294"/>
        <v>N/A</v>
      </c>
      <c r="L831" s="356" t="str">
        <f>IFERROR( VLOOKUP($D831, 'AM23.Param'!$C$61:$Q$114, COLUMNS('AM23.Param'!$C$60:$I$60), FALSE), "N/A")</f>
        <v>N/A</v>
      </c>
      <c r="M831" s="344" t="str">
        <f t="shared" si="295"/>
        <v>N/A</v>
      </c>
      <c r="N831" s="366" t="str">
        <f t="shared" si="284"/>
        <v>N/A</v>
      </c>
      <c r="O831" s="360" t="str">
        <f>IFERROR( VLOOKUP($D831, 'AM23.Param'!$C$61:$Q$114, COLUMNS('AM23.Param'!$C$60:$J$60), FALSE), "N/A")</f>
        <v>N/A</v>
      </c>
      <c r="P831" s="344" t="str">
        <f t="shared" si="296"/>
        <v>N/A</v>
      </c>
      <c r="Q831" s="361" t="str">
        <f t="shared" si="285"/>
        <v>N/A</v>
      </c>
      <c r="R831" s="356" t="str">
        <f>IFERROR( VLOOKUP($D831, 'AM23.Param'!$C$61:$Q$114, COLUMNS('AM23.Param'!$C$60:$K$60), FALSE), "N/A")</f>
        <v>N/A</v>
      </c>
      <c r="S831" s="344" t="str">
        <f t="shared" si="297"/>
        <v>N/A</v>
      </c>
      <c r="T831" s="366">
        <f t="shared" si="286"/>
        <v>0</v>
      </c>
      <c r="U831" s="360" t="str">
        <f>IFERROR( VLOOKUP($D831, 'AM23.Param'!$C$61:$Q$114, COLUMNS('AM23.Param'!$C$60:$L$60), FALSE), "N/A")</f>
        <v>N/A</v>
      </c>
      <c r="V831" s="344" t="str">
        <f t="shared" si="298"/>
        <v>N/A</v>
      </c>
      <c r="W831" s="361" t="str">
        <f t="shared" si="287"/>
        <v>N/A</v>
      </c>
      <c r="X831" s="356" t="str">
        <f>IFERROR( VLOOKUP($D831, 'AM23.Param'!$C$61:$Q$114, COLUMNS('AM23.Param'!$C$60:$M$60), FALSE), "N/A")</f>
        <v>N/A</v>
      </c>
      <c r="Y831" s="344" t="str">
        <f t="shared" si="299"/>
        <v>N/A</v>
      </c>
      <c r="Z831" s="366">
        <f t="shared" si="288"/>
        <v>0</v>
      </c>
      <c r="AA831" s="360" t="str">
        <f>IFERROR( VLOOKUP($D831, 'AM23.Param'!$C$61:$Q$114, COLUMNS('AM23.Param'!$C$60:$N$60), FALSE), "N/A")</f>
        <v>N/A</v>
      </c>
      <c r="AB831" s="344" t="str">
        <f t="shared" si="300"/>
        <v>N/A</v>
      </c>
      <c r="AC831" s="366" t="str">
        <f t="shared" si="289"/>
        <v>N/A</v>
      </c>
      <c r="AD831" s="360" t="str">
        <f>IFERROR( VLOOKUP($D831, 'AM23.Param'!$C$61:$Q$114, COLUMNS('AM23.Param'!$C$60:$O$60), FALSE), "N/A")</f>
        <v>N/A</v>
      </c>
      <c r="AE831" s="344" t="str">
        <f t="shared" si="301"/>
        <v>N/A</v>
      </c>
      <c r="AF831" s="361" t="str">
        <f t="shared" si="290"/>
        <v>N/A</v>
      </c>
      <c r="AG831" s="356" t="str">
        <f>IFERROR( VLOOKUP($D831, 'AM23.Param'!$C$61:$Q$114, COLUMNS('AM23.Param'!$C$60:$P$60), FALSE), "N/A")</f>
        <v>N/A</v>
      </c>
      <c r="AH831" s="344" t="str">
        <f t="shared" si="302"/>
        <v>N/A</v>
      </c>
      <c r="AI831" s="361" t="str">
        <f t="shared" si="291"/>
        <v>N/A</v>
      </c>
    </row>
    <row r="832" spans="1:35" x14ac:dyDescent="0.2">
      <c r="A832" s="241">
        <f t="shared" si="292"/>
        <v>755</v>
      </c>
      <c r="B832" s="345">
        <f>'AM23.Entity Input'!D772</f>
        <v>0</v>
      </c>
      <c r="C832" s="343">
        <f>'AM23.Entity Input'!F772</f>
        <v>0</v>
      </c>
      <c r="D832" s="343">
        <f>'AM23.Entity Input'!G772</f>
        <v>0</v>
      </c>
      <c r="E832" s="343">
        <f>'AM23.Entity Input'!P772</f>
        <v>0</v>
      </c>
      <c r="F832" s="343">
        <f>'AM23.Entity Input'!AD772</f>
        <v>0</v>
      </c>
      <c r="G832" s="343">
        <f>'AM23.Entity Input'!AN772</f>
        <v>0</v>
      </c>
      <c r="H832" s="353" t="str">
        <f>IFERROR( VLOOKUP($D832, 'AM23.Param'!$C$61:$Q$114, COLUMNS('AM23.Param'!$C$60:$G$60), FALSE), "N/A")</f>
        <v>N/A</v>
      </c>
      <c r="I832" s="360" t="str">
        <f>IFERROR( VLOOKUP($D832, 'AM23.Param'!$C$61:$Q$114, COLUMNS('AM23.Param'!$C$60:$H$60), FALSE), "N/A")</f>
        <v>N/A</v>
      </c>
      <c r="J832" s="344" t="str">
        <f t="shared" si="293"/>
        <v>N/A</v>
      </c>
      <c r="K832" s="361" t="str">
        <f t="shared" si="294"/>
        <v>N/A</v>
      </c>
      <c r="L832" s="356" t="str">
        <f>IFERROR( VLOOKUP($D832, 'AM23.Param'!$C$61:$Q$114, COLUMNS('AM23.Param'!$C$60:$I$60), FALSE), "N/A")</f>
        <v>N/A</v>
      </c>
      <c r="M832" s="344" t="str">
        <f t="shared" si="295"/>
        <v>N/A</v>
      </c>
      <c r="N832" s="366" t="str">
        <f t="shared" si="284"/>
        <v>N/A</v>
      </c>
      <c r="O832" s="360" t="str">
        <f>IFERROR( VLOOKUP($D832, 'AM23.Param'!$C$61:$Q$114, COLUMNS('AM23.Param'!$C$60:$J$60), FALSE), "N/A")</f>
        <v>N/A</v>
      </c>
      <c r="P832" s="344" t="str">
        <f t="shared" si="296"/>
        <v>N/A</v>
      </c>
      <c r="Q832" s="361" t="str">
        <f t="shared" si="285"/>
        <v>N/A</v>
      </c>
      <c r="R832" s="356" t="str">
        <f>IFERROR( VLOOKUP($D832, 'AM23.Param'!$C$61:$Q$114, COLUMNS('AM23.Param'!$C$60:$K$60), FALSE), "N/A")</f>
        <v>N/A</v>
      </c>
      <c r="S832" s="344" t="str">
        <f t="shared" si="297"/>
        <v>N/A</v>
      </c>
      <c r="T832" s="366">
        <f t="shared" si="286"/>
        <v>0</v>
      </c>
      <c r="U832" s="360" t="str">
        <f>IFERROR( VLOOKUP($D832, 'AM23.Param'!$C$61:$Q$114, COLUMNS('AM23.Param'!$C$60:$L$60), FALSE), "N/A")</f>
        <v>N/A</v>
      </c>
      <c r="V832" s="344" t="str">
        <f t="shared" si="298"/>
        <v>N/A</v>
      </c>
      <c r="W832" s="361" t="str">
        <f t="shared" si="287"/>
        <v>N/A</v>
      </c>
      <c r="X832" s="356" t="str">
        <f>IFERROR( VLOOKUP($D832, 'AM23.Param'!$C$61:$Q$114, COLUMNS('AM23.Param'!$C$60:$M$60), FALSE), "N/A")</f>
        <v>N/A</v>
      </c>
      <c r="Y832" s="344" t="str">
        <f t="shared" si="299"/>
        <v>N/A</v>
      </c>
      <c r="Z832" s="366">
        <f t="shared" si="288"/>
        <v>0</v>
      </c>
      <c r="AA832" s="360" t="str">
        <f>IFERROR( VLOOKUP($D832, 'AM23.Param'!$C$61:$Q$114, COLUMNS('AM23.Param'!$C$60:$N$60), FALSE), "N/A")</f>
        <v>N/A</v>
      </c>
      <c r="AB832" s="344" t="str">
        <f t="shared" si="300"/>
        <v>N/A</v>
      </c>
      <c r="AC832" s="366" t="str">
        <f t="shared" si="289"/>
        <v>N/A</v>
      </c>
      <c r="AD832" s="360" t="str">
        <f>IFERROR( VLOOKUP($D832, 'AM23.Param'!$C$61:$Q$114, COLUMNS('AM23.Param'!$C$60:$O$60), FALSE), "N/A")</f>
        <v>N/A</v>
      </c>
      <c r="AE832" s="344" t="str">
        <f t="shared" si="301"/>
        <v>N/A</v>
      </c>
      <c r="AF832" s="361" t="str">
        <f t="shared" si="290"/>
        <v>N/A</v>
      </c>
      <c r="AG832" s="356" t="str">
        <f>IFERROR( VLOOKUP($D832, 'AM23.Param'!$C$61:$Q$114, COLUMNS('AM23.Param'!$C$60:$P$60), FALSE), "N/A")</f>
        <v>N/A</v>
      </c>
      <c r="AH832" s="344" t="str">
        <f t="shared" si="302"/>
        <v>N/A</v>
      </c>
      <c r="AI832" s="361" t="str">
        <f t="shared" si="291"/>
        <v>N/A</v>
      </c>
    </row>
    <row r="833" spans="1:35" x14ac:dyDescent="0.2">
      <c r="A833" s="241">
        <f t="shared" si="292"/>
        <v>756</v>
      </c>
      <c r="B833" s="345">
        <f>'AM23.Entity Input'!D773</f>
        <v>0</v>
      </c>
      <c r="C833" s="343">
        <f>'AM23.Entity Input'!F773</f>
        <v>0</v>
      </c>
      <c r="D833" s="343">
        <f>'AM23.Entity Input'!G773</f>
        <v>0</v>
      </c>
      <c r="E833" s="343">
        <f>'AM23.Entity Input'!P773</f>
        <v>0</v>
      </c>
      <c r="F833" s="343">
        <f>'AM23.Entity Input'!AD773</f>
        <v>0</v>
      </c>
      <c r="G833" s="343">
        <f>'AM23.Entity Input'!AN773</f>
        <v>0</v>
      </c>
      <c r="H833" s="353" t="str">
        <f>IFERROR( VLOOKUP($D833, 'AM23.Param'!$C$61:$Q$114, COLUMNS('AM23.Param'!$C$60:$G$60), FALSE), "N/A")</f>
        <v>N/A</v>
      </c>
      <c r="I833" s="360" t="str">
        <f>IFERROR( VLOOKUP($D833, 'AM23.Param'!$C$61:$Q$114, COLUMNS('AM23.Param'!$C$60:$H$60), FALSE), "N/A")</f>
        <v>N/A</v>
      </c>
      <c r="J833" s="344" t="str">
        <f t="shared" si="293"/>
        <v>N/A</v>
      </c>
      <c r="K833" s="361" t="str">
        <f t="shared" si="294"/>
        <v>N/A</v>
      </c>
      <c r="L833" s="356" t="str">
        <f>IFERROR( VLOOKUP($D833, 'AM23.Param'!$C$61:$Q$114, COLUMNS('AM23.Param'!$C$60:$I$60), FALSE), "N/A")</f>
        <v>N/A</v>
      </c>
      <c r="M833" s="344" t="str">
        <f t="shared" si="295"/>
        <v>N/A</v>
      </c>
      <c r="N833" s="366" t="str">
        <f t="shared" si="284"/>
        <v>N/A</v>
      </c>
      <c r="O833" s="360" t="str">
        <f>IFERROR( VLOOKUP($D833, 'AM23.Param'!$C$61:$Q$114, COLUMNS('AM23.Param'!$C$60:$J$60), FALSE), "N/A")</f>
        <v>N/A</v>
      </c>
      <c r="P833" s="344" t="str">
        <f t="shared" si="296"/>
        <v>N/A</v>
      </c>
      <c r="Q833" s="361" t="str">
        <f t="shared" si="285"/>
        <v>N/A</v>
      </c>
      <c r="R833" s="356" t="str">
        <f>IFERROR( VLOOKUP($D833, 'AM23.Param'!$C$61:$Q$114, COLUMNS('AM23.Param'!$C$60:$K$60), FALSE), "N/A")</f>
        <v>N/A</v>
      </c>
      <c r="S833" s="344" t="str">
        <f t="shared" si="297"/>
        <v>N/A</v>
      </c>
      <c r="T833" s="366">
        <f t="shared" si="286"/>
        <v>0</v>
      </c>
      <c r="U833" s="360" t="str">
        <f>IFERROR( VLOOKUP($D833, 'AM23.Param'!$C$61:$Q$114, COLUMNS('AM23.Param'!$C$60:$L$60), FALSE), "N/A")</f>
        <v>N/A</v>
      </c>
      <c r="V833" s="344" t="str">
        <f t="shared" si="298"/>
        <v>N/A</v>
      </c>
      <c r="W833" s="361" t="str">
        <f t="shared" si="287"/>
        <v>N/A</v>
      </c>
      <c r="X833" s="356" t="str">
        <f>IFERROR( VLOOKUP($D833, 'AM23.Param'!$C$61:$Q$114, COLUMNS('AM23.Param'!$C$60:$M$60), FALSE), "N/A")</f>
        <v>N/A</v>
      </c>
      <c r="Y833" s="344" t="str">
        <f t="shared" si="299"/>
        <v>N/A</v>
      </c>
      <c r="Z833" s="366">
        <f t="shared" si="288"/>
        <v>0</v>
      </c>
      <c r="AA833" s="360" t="str">
        <f>IFERROR( VLOOKUP($D833, 'AM23.Param'!$C$61:$Q$114, COLUMNS('AM23.Param'!$C$60:$N$60), FALSE), "N/A")</f>
        <v>N/A</v>
      </c>
      <c r="AB833" s="344" t="str">
        <f t="shared" si="300"/>
        <v>N/A</v>
      </c>
      <c r="AC833" s="366" t="str">
        <f t="shared" si="289"/>
        <v>N/A</v>
      </c>
      <c r="AD833" s="360" t="str">
        <f>IFERROR( VLOOKUP($D833, 'AM23.Param'!$C$61:$Q$114, COLUMNS('AM23.Param'!$C$60:$O$60), FALSE), "N/A")</f>
        <v>N/A</v>
      </c>
      <c r="AE833" s="344" t="str">
        <f t="shared" si="301"/>
        <v>N/A</v>
      </c>
      <c r="AF833" s="361" t="str">
        <f t="shared" si="290"/>
        <v>N/A</v>
      </c>
      <c r="AG833" s="356" t="str">
        <f>IFERROR( VLOOKUP($D833, 'AM23.Param'!$C$61:$Q$114, COLUMNS('AM23.Param'!$C$60:$P$60), FALSE), "N/A")</f>
        <v>N/A</v>
      </c>
      <c r="AH833" s="344" t="str">
        <f t="shared" si="302"/>
        <v>N/A</v>
      </c>
      <c r="AI833" s="361" t="str">
        <f t="shared" si="291"/>
        <v>N/A</v>
      </c>
    </row>
    <row r="834" spans="1:35" x14ac:dyDescent="0.2">
      <c r="A834" s="241">
        <f t="shared" si="292"/>
        <v>757</v>
      </c>
      <c r="B834" s="345">
        <f>'AM23.Entity Input'!D774</f>
        <v>0</v>
      </c>
      <c r="C834" s="343">
        <f>'AM23.Entity Input'!F774</f>
        <v>0</v>
      </c>
      <c r="D834" s="343">
        <f>'AM23.Entity Input'!G774</f>
        <v>0</v>
      </c>
      <c r="E834" s="343">
        <f>'AM23.Entity Input'!P774</f>
        <v>0</v>
      </c>
      <c r="F834" s="343">
        <f>'AM23.Entity Input'!AD774</f>
        <v>0</v>
      </c>
      <c r="G834" s="343">
        <f>'AM23.Entity Input'!AN774</f>
        <v>0</v>
      </c>
      <c r="H834" s="353" t="str">
        <f>IFERROR( VLOOKUP($D834, 'AM23.Param'!$C$61:$Q$114, COLUMNS('AM23.Param'!$C$60:$G$60), FALSE), "N/A")</f>
        <v>N/A</v>
      </c>
      <c r="I834" s="360" t="str">
        <f>IFERROR( VLOOKUP($D834, 'AM23.Param'!$C$61:$Q$114, COLUMNS('AM23.Param'!$C$60:$H$60), FALSE), "N/A")</f>
        <v>N/A</v>
      </c>
      <c r="J834" s="344" t="str">
        <f t="shared" si="293"/>
        <v>N/A</v>
      </c>
      <c r="K834" s="361" t="str">
        <f t="shared" si="294"/>
        <v>N/A</v>
      </c>
      <c r="L834" s="356" t="str">
        <f>IFERROR( VLOOKUP($D834, 'AM23.Param'!$C$61:$Q$114, COLUMNS('AM23.Param'!$C$60:$I$60), FALSE), "N/A")</f>
        <v>N/A</v>
      </c>
      <c r="M834" s="344" t="str">
        <f t="shared" si="295"/>
        <v>N/A</v>
      </c>
      <c r="N834" s="366" t="str">
        <f t="shared" si="284"/>
        <v>N/A</v>
      </c>
      <c r="O834" s="360" t="str">
        <f>IFERROR( VLOOKUP($D834, 'AM23.Param'!$C$61:$Q$114, COLUMNS('AM23.Param'!$C$60:$J$60), FALSE), "N/A")</f>
        <v>N/A</v>
      </c>
      <c r="P834" s="344" t="str">
        <f t="shared" si="296"/>
        <v>N/A</v>
      </c>
      <c r="Q834" s="361" t="str">
        <f t="shared" si="285"/>
        <v>N/A</v>
      </c>
      <c r="R834" s="356" t="str">
        <f>IFERROR( VLOOKUP($D834, 'AM23.Param'!$C$61:$Q$114, COLUMNS('AM23.Param'!$C$60:$K$60), FALSE), "N/A")</f>
        <v>N/A</v>
      </c>
      <c r="S834" s="344" t="str">
        <f t="shared" si="297"/>
        <v>N/A</v>
      </c>
      <c r="T834" s="366">
        <f t="shared" si="286"/>
        <v>0</v>
      </c>
      <c r="U834" s="360" t="str">
        <f>IFERROR( VLOOKUP($D834, 'AM23.Param'!$C$61:$Q$114, COLUMNS('AM23.Param'!$C$60:$L$60), FALSE), "N/A")</f>
        <v>N/A</v>
      </c>
      <c r="V834" s="344" t="str">
        <f t="shared" si="298"/>
        <v>N/A</v>
      </c>
      <c r="W834" s="361" t="str">
        <f t="shared" si="287"/>
        <v>N/A</v>
      </c>
      <c r="X834" s="356" t="str">
        <f>IFERROR( VLOOKUP($D834, 'AM23.Param'!$C$61:$Q$114, COLUMNS('AM23.Param'!$C$60:$M$60), FALSE), "N/A")</f>
        <v>N/A</v>
      </c>
      <c r="Y834" s="344" t="str">
        <f t="shared" si="299"/>
        <v>N/A</v>
      </c>
      <c r="Z834" s="366">
        <f t="shared" si="288"/>
        <v>0</v>
      </c>
      <c r="AA834" s="360" t="str">
        <f>IFERROR( VLOOKUP($D834, 'AM23.Param'!$C$61:$Q$114, COLUMNS('AM23.Param'!$C$60:$N$60), FALSE), "N/A")</f>
        <v>N/A</v>
      </c>
      <c r="AB834" s="344" t="str">
        <f t="shared" si="300"/>
        <v>N/A</v>
      </c>
      <c r="AC834" s="366" t="str">
        <f t="shared" si="289"/>
        <v>N/A</v>
      </c>
      <c r="AD834" s="360" t="str">
        <f>IFERROR( VLOOKUP($D834, 'AM23.Param'!$C$61:$Q$114, COLUMNS('AM23.Param'!$C$60:$O$60), FALSE), "N/A")</f>
        <v>N/A</v>
      </c>
      <c r="AE834" s="344" t="str">
        <f t="shared" si="301"/>
        <v>N/A</v>
      </c>
      <c r="AF834" s="361" t="str">
        <f t="shared" si="290"/>
        <v>N/A</v>
      </c>
      <c r="AG834" s="356" t="str">
        <f>IFERROR( VLOOKUP($D834, 'AM23.Param'!$C$61:$Q$114, COLUMNS('AM23.Param'!$C$60:$P$60), FALSE), "N/A")</f>
        <v>N/A</v>
      </c>
      <c r="AH834" s="344" t="str">
        <f t="shared" si="302"/>
        <v>N/A</v>
      </c>
      <c r="AI834" s="361" t="str">
        <f t="shared" si="291"/>
        <v>N/A</v>
      </c>
    </row>
    <row r="835" spans="1:35" x14ac:dyDescent="0.2">
      <c r="A835" s="241">
        <f t="shared" si="292"/>
        <v>758</v>
      </c>
      <c r="B835" s="345">
        <f>'AM23.Entity Input'!D775</f>
        <v>0</v>
      </c>
      <c r="C835" s="343">
        <f>'AM23.Entity Input'!F775</f>
        <v>0</v>
      </c>
      <c r="D835" s="343">
        <f>'AM23.Entity Input'!G775</f>
        <v>0</v>
      </c>
      <c r="E835" s="343">
        <f>'AM23.Entity Input'!P775</f>
        <v>0</v>
      </c>
      <c r="F835" s="343">
        <f>'AM23.Entity Input'!AD775</f>
        <v>0</v>
      </c>
      <c r="G835" s="343">
        <f>'AM23.Entity Input'!AN775</f>
        <v>0</v>
      </c>
      <c r="H835" s="353" t="str">
        <f>IFERROR( VLOOKUP($D835, 'AM23.Param'!$C$61:$Q$114, COLUMNS('AM23.Param'!$C$60:$G$60), FALSE), "N/A")</f>
        <v>N/A</v>
      </c>
      <c r="I835" s="360" t="str">
        <f>IFERROR( VLOOKUP($D835, 'AM23.Param'!$C$61:$Q$114, COLUMNS('AM23.Param'!$C$60:$H$60), FALSE), "N/A")</f>
        <v>N/A</v>
      </c>
      <c r="J835" s="344" t="str">
        <f t="shared" si="293"/>
        <v>N/A</v>
      </c>
      <c r="K835" s="361" t="str">
        <f t="shared" si="294"/>
        <v>N/A</v>
      </c>
      <c r="L835" s="356" t="str">
        <f>IFERROR( VLOOKUP($D835, 'AM23.Param'!$C$61:$Q$114, COLUMNS('AM23.Param'!$C$60:$I$60), FALSE), "N/A")</f>
        <v>N/A</v>
      </c>
      <c r="M835" s="344" t="str">
        <f t="shared" si="295"/>
        <v>N/A</v>
      </c>
      <c r="N835" s="366" t="str">
        <f t="shared" si="284"/>
        <v>N/A</v>
      </c>
      <c r="O835" s="360" t="str">
        <f>IFERROR( VLOOKUP($D835, 'AM23.Param'!$C$61:$Q$114, COLUMNS('AM23.Param'!$C$60:$J$60), FALSE), "N/A")</f>
        <v>N/A</v>
      </c>
      <c r="P835" s="344" t="str">
        <f t="shared" si="296"/>
        <v>N/A</v>
      </c>
      <c r="Q835" s="361" t="str">
        <f t="shared" si="285"/>
        <v>N/A</v>
      </c>
      <c r="R835" s="356" t="str">
        <f>IFERROR( VLOOKUP($D835, 'AM23.Param'!$C$61:$Q$114, COLUMNS('AM23.Param'!$C$60:$K$60), FALSE), "N/A")</f>
        <v>N/A</v>
      </c>
      <c r="S835" s="344" t="str">
        <f t="shared" si="297"/>
        <v>N/A</v>
      </c>
      <c r="T835" s="366">
        <f t="shared" si="286"/>
        <v>0</v>
      </c>
      <c r="U835" s="360" t="str">
        <f>IFERROR( VLOOKUP($D835, 'AM23.Param'!$C$61:$Q$114, COLUMNS('AM23.Param'!$C$60:$L$60), FALSE), "N/A")</f>
        <v>N/A</v>
      </c>
      <c r="V835" s="344" t="str">
        <f t="shared" si="298"/>
        <v>N/A</v>
      </c>
      <c r="W835" s="361" t="str">
        <f t="shared" si="287"/>
        <v>N/A</v>
      </c>
      <c r="X835" s="356" t="str">
        <f>IFERROR( VLOOKUP($D835, 'AM23.Param'!$C$61:$Q$114, COLUMNS('AM23.Param'!$C$60:$M$60), FALSE), "N/A")</f>
        <v>N/A</v>
      </c>
      <c r="Y835" s="344" t="str">
        <f t="shared" si="299"/>
        <v>N/A</v>
      </c>
      <c r="Z835" s="366">
        <f t="shared" si="288"/>
        <v>0</v>
      </c>
      <c r="AA835" s="360" t="str">
        <f>IFERROR( VLOOKUP($D835, 'AM23.Param'!$C$61:$Q$114, COLUMNS('AM23.Param'!$C$60:$N$60), FALSE), "N/A")</f>
        <v>N/A</v>
      </c>
      <c r="AB835" s="344" t="str">
        <f t="shared" si="300"/>
        <v>N/A</v>
      </c>
      <c r="AC835" s="366" t="str">
        <f t="shared" si="289"/>
        <v>N/A</v>
      </c>
      <c r="AD835" s="360" t="str">
        <f>IFERROR( VLOOKUP($D835, 'AM23.Param'!$C$61:$Q$114, COLUMNS('AM23.Param'!$C$60:$O$60), FALSE), "N/A")</f>
        <v>N/A</v>
      </c>
      <c r="AE835" s="344" t="str">
        <f t="shared" si="301"/>
        <v>N/A</v>
      </c>
      <c r="AF835" s="361" t="str">
        <f t="shared" si="290"/>
        <v>N/A</v>
      </c>
      <c r="AG835" s="356" t="str">
        <f>IFERROR( VLOOKUP($D835, 'AM23.Param'!$C$61:$Q$114, COLUMNS('AM23.Param'!$C$60:$P$60), FALSE), "N/A")</f>
        <v>N/A</v>
      </c>
      <c r="AH835" s="344" t="str">
        <f t="shared" si="302"/>
        <v>N/A</v>
      </c>
      <c r="AI835" s="361" t="str">
        <f t="shared" si="291"/>
        <v>N/A</v>
      </c>
    </row>
    <row r="836" spans="1:35" x14ac:dyDescent="0.2">
      <c r="A836" s="241">
        <f t="shared" si="292"/>
        <v>759</v>
      </c>
      <c r="B836" s="345">
        <f>'AM23.Entity Input'!D776</f>
        <v>0</v>
      </c>
      <c r="C836" s="343">
        <f>'AM23.Entity Input'!F776</f>
        <v>0</v>
      </c>
      <c r="D836" s="343">
        <f>'AM23.Entity Input'!G776</f>
        <v>0</v>
      </c>
      <c r="E836" s="343">
        <f>'AM23.Entity Input'!P776</f>
        <v>0</v>
      </c>
      <c r="F836" s="343">
        <f>'AM23.Entity Input'!AD776</f>
        <v>0</v>
      </c>
      <c r="G836" s="343">
        <f>'AM23.Entity Input'!AN776</f>
        <v>0</v>
      </c>
      <c r="H836" s="353" t="str">
        <f>IFERROR( VLOOKUP($D836, 'AM23.Param'!$C$61:$Q$114, COLUMNS('AM23.Param'!$C$60:$G$60), FALSE), "N/A")</f>
        <v>N/A</v>
      </c>
      <c r="I836" s="360" t="str">
        <f>IFERROR( VLOOKUP($D836, 'AM23.Param'!$C$61:$Q$114, COLUMNS('AM23.Param'!$C$60:$H$60), FALSE), "N/A")</f>
        <v>N/A</v>
      </c>
      <c r="J836" s="344" t="str">
        <f t="shared" si="293"/>
        <v>N/A</v>
      </c>
      <c r="K836" s="361" t="str">
        <f t="shared" si="294"/>
        <v>N/A</v>
      </c>
      <c r="L836" s="356" t="str">
        <f>IFERROR( VLOOKUP($D836, 'AM23.Param'!$C$61:$Q$114, COLUMNS('AM23.Param'!$C$60:$I$60), FALSE), "N/A")</f>
        <v>N/A</v>
      </c>
      <c r="M836" s="344" t="str">
        <f t="shared" si="295"/>
        <v>N/A</v>
      </c>
      <c r="N836" s="366" t="str">
        <f t="shared" si="284"/>
        <v>N/A</v>
      </c>
      <c r="O836" s="360" t="str">
        <f>IFERROR( VLOOKUP($D836, 'AM23.Param'!$C$61:$Q$114, COLUMNS('AM23.Param'!$C$60:$J$60), FALSE), "N/A")</f>
        <v>N/A</v>
      </c>
      <c r="P836" s="344" t="str">
        <f t="shared" si="296"/>
        <v>N/A</v>
      </c>
      <c r="Q836" s="361" t="str">
        <f t="shared" si="285"/>
        <v>N/A</v>
      </c>
      <c r="R836" s="356" t="str">
        <f>IFERROR( VLOOKUP($D836, 'AM23.Param'!$C$61:$Q$114, COLUMNS('AM23.Param'!$C$60:$K$60), FALSE), "N/A")</f>
        <v>N/A</v>
      </c>
      <c r="S836" s="344" t="str">
        <f t="shared" si="297"/>
        <v>N/A</v>
      </c>
      <c r="T836" s="366">
        <f t="shared" si="286"/>
        <v>0</v>
      </c>
      <c r="U836" s="360" t="str">
        <f>IFERROR( VLOOKUP($D836, 'AM23.Param'!$C$61:$Q$114, COLUMNS('AM23.Param'!$C$60:$L$60), FALSE), "N/A")</f>
        <v>N/A</v>
      </c>
      <c r="V836" s="344" t="str">
        <f t="shared" si="298"/>
        <v>N/A</v>
      </c>
      <c r="W836" s="361" t="str">
        <f t="shared" si="287"/>
        <v>N/A</v>
      </c>
      <c r="X836" s="356" t="str">
        <f>IFERROR( VLOOKUP($D836, 'AM23.Param'!$C$61:$Q$114, COLUMNS('AM23.Param'!$C$60:$M$60), FALSE), "N/A")</f>
        <v>N/A</v>
      </c>
      <c r="Y836" s="344" t="str">
        <f t="shared" si="299"/>
        <v>N/A</v>
      </c>
      <c r="Z836" s="366">
        <f t="shared" si="288"/>
        <v>0</v>
      </c>
      <c r="AA836" s="360" t="str">
        <f>IFERROR( VLOOKUP($D836, 'AM23.Param'!$C$61:$Q$114, COLUMNS('AM23.Param'!$C$60:$N$60), FALSE), "N/A")</f>
        <v>N/A</v>
      </c>
      <c r="AB836" s="344" t="str">
        <f t="shared" si="300"/>
        <v>N/A</v>
      </c>
      <c r="AC836" s="366" t="str">
        <f t="shared" si="289"/>
        <v>N/A</v>
      </c>
      <c r="AD836" s="360" t="str">
        <f>IFERROR( VLOOKUP($D836, 'AM23.Param'!$C$61:$Q$114, COLUMNS('AM23.Param'!$C$60:$O$60), FALSE), "N/A")</f>
        <v>N/A</v>
      </c>
      <c r="AE836" s="344" t="str">
        <f t="shared" si="301"/>
        <v>N/A</v>
      </c>
      <c r="AF836" s="361" t="str">
        <f t="shared" si="290"/>
        <v>N/A</v>
      </c>
      <c r="AG836" s="356" t="str">
        <f>IFERROR( VLOOKUP($D836, 'AM23.Param'!$C$61:$Q$114, COLUMNS('AM23.Param'!$C$60:$P$60), FALSE), "N/A")</f>
        <v>N/A</v>
      </c>
      <c r="AH836" s="344" t="str">
        <f t="shared" si="302"/>
        <v>N/A</v>
      </c>
      <c r="AI836" s="361" t="str">
        <f t="shared" si="291"/>
        <v>N/A</v>
      </c>
    </row>
    <row r="837" spans="1:35" x14ac:dyDescent="0.2">
      <c r="A837" s="241">
        <f t="shared" si="292"/>
        <v>760</v>
      </c>
      <c r="B837" s="345">
        <f>'AM23.Entity Input'!D777</f>
        <v>0</v>
      </c>
      <c r="C837" s="343">
        <f>'AM23.Entity Input'!F777</f>
        <v>0</v>
      </c>
      <c r="D837" s="343">
        <f>'AM23.Entity Input'!G777</f>
        <v>0</v>
      </c>
      <c r="E837" s="343">
        <f>'AM23.Entity Input'!P777</f>
        <v>0</v>
      </c>
      <c r="F837" s="343">
        <f>'AM23.Entity Input'!AD777</f>
        <v>0</v>
      </c>
      <c r="G837" s="343">
        <f>'AM23.Entity Input'!AN777</f>
        <v>0</v>
      </c>
      <c r="H837" s="353" t="str">
        <f>IFERROR( VLOOKUP($D837, 'AM23.Param'!$C$61:$Q$114, COLUMNS('AM23.Param'!$C$60:$G$60), FALSE), "N/A")</f>
        <v>N/A</v>
      </c>
      <c r="I837" s="360" t="str">
        <f>IFERROR( VLOOKUP($D837, 'AM23.Param'!$C$61:$Q$114, COLUMNS('AM23.Param'!$C$60:$H$60), FALSE), "N/A")</f>
        <v>N/A</v>
      </c>
      <c r="J837" s="344" t="str">
        <f t="shared" si="293"/>
        <v>N/A</v>
      </c>
      <c r="K837" s="361" t="str">
        <f t="shared" si="294"/>
        <v>N/A</v>
      </c>
      <c r="L837" s="356" t="str">
        <f>IFERROR( VLOOKUP($D837, 'AM23.Param'!$C$61:$Q$114, COLUMNS('AM23.Param'!$C$60:$I$60), FALSE), "N/A")</f>
        <v>N/A</v>
      </c>
      <c r="M837" s="344" t="str">
        <f t="shared" si="295"/>
        <v>N/A</v>
      </c>
      <c r="N837" s="366" t="str">
        <f t="shared" si="284"/>
        <v>N/A</v>
      </c>
      <c r="O837" s="360" t="str">
        <f>IFERROR( VLOOKUP($D837, 'AM23.Param'!$C$61:$Q$114, COLUMNS('AM23.Param'!$C$60:$J$60), FALSE), "N/A")</f>
        <v>N/A</v>
      </c>
      <c r="P837" s="344" t="str">
        <f t="shared" si="296"/>
        <v>N/A</v>
      </c>
      <c r="Q837" s="361" t="str">
        <f t="shared" si="285"/>
        <v>N/A</v>
      </c>
      <c r="R837" s="356" t="str">
        <f>IFERROR( VLOOKUP($D837, 'AM23.Param'!$C$61:$Q$114, COLUMNS('AM23.Param'!$C$60:$K$60), FALSE), "N/A")</f>
        <v>N/A</v>
      </c>
      <c r="S837" s="344" t="str">
        <f t="shared" si="297"/>
        <v>N/A</v>
      </c>
      <c r="T837" s="366">
        <f t="shared" si="286"/>
        <v>0</v>
      </c>
      <c r="U837" s="360" t="str">
        <f>IFERROR( VLOOKUP($D837, 'AM23.Param'!$C$61:$Q$114, COLUMNS('AM23.Param'!$C$60:$L$60), FALSE), "N/A")</f>
        <v>N/A</v>
      </c>
      <c r="V837" s="344" t="str">
        <f t="shared" si="298"/>
        <v>N/A</v>
      </c>
      <c r="W837" s="361" t="str">
        <f t="shared" si="287"/>
        <v>N/A</v>
      </c>
      <c r="X837" s="356" t="str">
        <f>IFERROR( VLOOKUP($D837, 'AM23.Param'!$C$61:$Q$114, COLUMNS('AM23.Param'!$C$60:$M$60), FALSE), "N/A")</f>
        <v>N/A</v>
      </c>
      <c r="Y837" s="344" t="str">
        <f t="shared" si="299"/>
        <v>N/A</v>
      </c>
      <c r="Z837" s="366">
        <f t="shared" si="288"/>
        <v>0</v>
      </c>
      <c r="AA837" s="360" t="str">
        <f>IFERROR( VLOOKUP($D837, 'AM23.Param'!$C$61:$Q$114, COLUMNS('AM23.Param'!$C$60:$N$60), FALSE), "N/A")</f>
        <v>N/A</v>
      </c>
      <c r="AB837" s="344" t="str">
        <f t="shared" si="300"/>
        <v>N/A</v>
      </c>
      <c r="AC837" s="366" t="str">
        <f t="shared" si="289"/>
        <v>N/A</v>
      </c>
      <c r="AD837" s="360" t="str">
        <f>IFERROR( VLOOKUP($D837, 'AM23.Param'!$C$61:$Q$114, COLUMNS('AM23.Param'!$C$60:$O$60), FALSE), "N/A")</f>
        <v>N/A</v>
      </c>
      <c r="AE837" s="344" t="str">
        <f t="shared" si="301"/>
        <v>N/A</v>
      </c>
      <c r="AF837" s="361" t="str">
        <f t="shared" si="290"/>
        <v>N/A</v>
      </c>
      <c r="AG837" s="356" t="str">
        <f>IFERROR( VLOOKUP($D837, 'AM23.Param'!$C$61:$Q$114, COLUMNS('AM23.Param'!$C$60:$P$60), FALSE), "N/A")</f>
        <v>N/A</v>
      </c>
      <c r="AH837" s="344" t="str">
        <f t="shared" si="302"/>
        <v>N/A</v>
      </c>
      <c r="AI837" s="361" t="str">
        <f t="shared" si="291"/>
        <v>N/A</v>
      </c>
    </row>
    <row r="838" spans="1:35" x14ac:dyDescent="0.2">
      <c r="A838" s="241">
        <f t="shared" si="292"/>
        <v>761</v>
      </c>
      <c r="B838" s="345">
        <f>'AM23.Entity Input'!D778</f>
        <v>0</v>
      </c>
      <c r="C838" s="343">
        <f>'AM23.Entity Input'!F778</f>
        <v>0</v>
      </c>
      <c r="D838" s="343">
        <f>'AM23.Entity Input'!G778</f>
        <v>0</v>
      </c>
      <c r="E838" s="343">
        <f>'AM23.Entity Input'!P778</f>
        <v>0</v>
      </c>
      <c r="F838" s="343">
        <f>'AM23.Entity Input'!AD778</f>
        <v>0</v>
      </c>
      <c r="G838" s="343">
        <f>'AM23.Entity Input'!AN778</f>
        <v>0</v>
      </c>
      <c r="H838" s="353" t="str">
        <f>IFERROR( VLOOKUP($D838, 'AM23.Param'!$C$61:$Q$114, COLUMNS('AM23.Param'!$C$60:$G$60), FALSE), "N/A")</f>
        <v>N/A</v>
      </c>
      <c r="I838" s="360" t="str">
        <f>IFERROR( VLOOKUP($D838, 'AM23.Param'!$C$61:$Q$114, COLUMNS('AM23.Param'!$C$60:$H$60), FALSE), "N/A")</f>
        <v>N/A</v>
      </c>
      <c r="J838" s="344" t="str">
        <f t="shared" si="293"/>
        <v>N/A</v>
      </c>
      <c r="K838" s="361" t="str">
        <f t="shared" si="294"/>
        <v>N/A</v>
      </c>
      <c r="L838" s="356" t="str">
        <f>IFERROR( VLOOKUP($D838, 'AM23.Param'!$C$61:$Q$114, COLUMNS('AM23.Param'!$C$60:$I$60), FALSE), "N/A")</f>
        <v>N/A</v>
      </c>
      <c r="M838" s="344" t="str">
        <f t="shared" si="295"/>
        <v>N/A</v>
      </c>
      <c r="N838" s="366" t="str">
        <f t="shared" si="284"/>
        <v>N/A</v>
      </c>
      <c r="O838" s="360" t="str">
        <f>IFERROR( VLOOKUP($D838, 'AM23.Param'!$C$61:$Q$114, COLUMNS('AM23.Param'!$C$60:$J$60), FALSE), "N/A")</f>
        <v>N/A</v>
      </c>
      <c r="P838" s="344" t="str">
        <f t="shared" si="296"/>
        <v>N/A</v>
      </c>
      <c r="Q838" s="361" t="str">
        <f t="shared" si="285"/>
        <v>N/A</v>
      </c>
      <c r="R838" s="356" t="str">
        <f>IFERROR( VLOOKUP($D838, 'AM23.Param'!$C$61:$Q$114, COLUMNS('AM23.Param'!$C$60:$K$60), FALSE), "N/A")</f>
        <v>N/A</v>
      </c>
      <c r="S838" s="344" t="str">
        <f t="shared" si="297"/>
        <v>N/A</v>
      </c>
      <c r="T838" s="366">
        <f t="shared" si="286"/>
        <v>0</v>
      </c>
      <c r="U838" s="360" t="str">
        <f>IFERROR( VLOOKUP($D838, 'AM23.Param'!$C$61:$Q$114, COLUMNS('AM23.Param'!$C$60:$L$60), FALSE), "N/A")</f>
        <v>N/A</v>
      </c>
      <c r="V838" s="344" t="str">
        <f t="shared" si="298"/>
        <v>N/A</v>
      </c>
      <c r="W838" s="361" t="str">
        <f t="shared" si="287"/>
        <v>N/A</v>
      </c>
      <c r="X838" s="356" t="str">
        <f>IFERROR( VLOOKUP($D838, 'AM23.Param'!$C$61:$Q$114, COLUMNS('AM23.Param'!$C$60:$M$60), FALSE), "N/A")</f>
        <v>N/A</v>
      </c>
      <c r="Y838" s="344" t="str">
        <f t="shared" si="299"/>
        <v>N/A</v>
      </c>
      <c r="Z838" s="366">
        <f t="shared" si="288"/>
        <v>0</v>
      </c>
      <c r="AA838" s="360" t="str">
        <f>IFERROR( VLOOKUP($D838, 'AM23.Param'!$C$61:$Q$114, COLUMNS('AM23.Param'!$C$60:$N$60), FALSE), "N/A")</f>
        <v>N/A</v>
      </c>
      <c r="AB838" s="344" t="str">
        <f t="shared" si="300"/>
        <v>N/A</v>
      </c>
      <c r="AC838" s="366" t="str">
        <f t="shared" si="289"/>
        <v>N/A</v>
      </c>
      <c r="AD838" s="360" t="str">
        <f>IFERROR( VLOOKUP($D838, 'AM23.Param'!$C$61:$Q$114, COLUMNS('AM23.Param'!$C$60:$O$60), FALSE), "N/A")</f>
        <v>N/A</v>
      </c>
      <c r="AE838" s="344" t="str">
        <f t="shared" si="301"/>
        <v>N/A</v>
      </c>
      <c r="AF838" s="361" t="str">
        <f t="shared" si="290"/>
        <v>N/A</v>
      </c>
      <c r="AG838" s="356" t="str">
        <f>IFERROR( VLOOKUP($D838, 'AM23.Param'!$C$61:$Q$114, COLUMNS('AM23.Param'!$C$60:$P$60), FALSE), "N/A")</f>
        <v>N/A</v>
      </c>
      <c r="AH838" s="344" t="str">
        <f t="shared" si="302"/>
        <v>N/A</v>
      </c>
      <c r="AI838" s="361" t="str">
        <f t="shared" si="291"/>
        <v>N/A</v>
      </c>
    </row>
    <row r="839" spans="1:35" x14ac:dyDescent="0.2">
      <c r="A839" s="241">
        <f t="shared" si="292"/>
        <v>762</v>
      </c>
      <c r="B839" s="345">
        <f>'AM23.Entity Input'!D779</f>
        <v>0</v>
      </c>
      <c r="C839" s="343">
        <f>'AM23.Entity Input'!F779</f>
        <v>0</v>
      </c>
      <c r="D839" s="343">
        <f>'AM23.Entity Input'!G779</f>
        <v>0</v>
      </c>
      <c r="E839" s="343">
        <f>'AM23.Entity Input'!P779</f>
        <v>0</v>
      </c>
      <c r="F839" s="343">
        <f>'AM23.Entity Input'!AD779</f>
        <v>0</v>
      </c>
      <c r="G839" s="343">
        <f>'AM23.Entity Input'!AN779</f>
        <v>0</v>
      </c>
      <c r="H839" s="353" t="str">
        <f>IFERROR( VLOOKUP($D839, 'AM23.Param'!$C$61:$Q$114, COLUMNS('AM23.Param'!$C$60:$G$60), FALSE), "N/A")</f>
        <v>N/A</v>
      </c>
      <c r="I839" s="360" t="str">
        <f>IFERROR( VLOOKUP($D839, 'AM23.Param'!$C$61:$Q$114, COLUMNS('AM23.Param'!$C$60:$H$60), FALSE), "N/A")</f>
        <v>N/A</v>
      </c>
      <c r="J839" s="344" t="str">
        <f t="shared" si="293"/>
        <v>N/A</v>
      </c>
      <c r="K839" s="361" t="str">
        <f t="shared" si="294"/>
        <v>N/A</v>
      </c>
      <c r="L839" s="356" t="str">
        <f>IFERROR( VLOOKUP($D839, 'AM23.Param'!$C$61:$Q$114, COLUMNS('AM23.Param'!$C$60:$I$60), FALSE), "N/A")</f>
        <v>N/A</v>
      </c>
      <c r="M839" s="344" t="str">
        <f t="shared" si="295"/>
        <v>N/A</v>
      </c>
      <c r="N839" s="366" t="str">
        <f t="shared" si="284"/>
        <v>N/A</v>
      </c>
      <c r="O839" s="360" t="str">
        <f>IFERROR( VLOOKUP($D839, 'AM23.Param'!$C$61:$Q$114, COLUMNS('AM23.Param'!$C$60:$J$60), FALSE), "N/A")</f>
        <v>N/A</v>
      </c>
      <c r="P839" s="344" t="str">
        <f t="shared" si="296"/>
        <v>N/A</v>
      </c>
      <c r="Q839" s="361" t="str">
        <f t="shared" si="285"/>
        <v>N/A</v>
      </c>
      <c r="R839" s="356" t="str">
        <f>IFERROR( VLOOKUP($D839, 'AM23.Param'!$C$61:$Q$114, COLUMNS('AM23.Param'!$C$60:$K$60), FALSE), "N/A")</f>
        <v>N/A</v>
      </c>
      <c r="S839" s="344" t="str">
        <f t="shared" si="297"/>
        <v>N/A</v>
      </c>
      <c r="T839" s="366">
        <f t="shared" si="286"/>
        <v>0</v>
      </c>
      <c r="U839" s="360" t="str">
        <f>IFERROR( VLOOKUP($D839, 'AM23.Param'!$C$61:$Q$114, COLUMNS('AM23.Param'!$C$60:$L$60), FALSE), "N/A")</f>
        <v>N/A</v>
      </c>
      <c r="V839" s="344" t="str">
        <f t="shared" si="298"/>
        <v>N/A</v>
      </c>
      <c r="W839" s="361" t="str">
        <f t="shared" si="287"/>
        <v>N/A</v>
      </c>
      <c r="X839" s="356" t="str">
        <f>IFERROR( VLOOKUP($D839, 'AM23.Param'!$C$61:$Q$114, COLUMNS('AM23.Param'!$C$60:$M$60), FALSE), "N/A")</f>
        <v>N/A</v>
      </c>
      <c r="Y839" s="344" t="str">
        <f t="shared" si="299"/>
        <v>N/A</v>
      </c>
      <c r="Z839" s="366">
        <f t="shared" si="288"/>
        <v>0</v>
      </c>
      <c r="AA839" s="360" t="str">
        <f>IFERROR( VLOOKUP($D839, 'AM23.Param'!$C$61:$Q$114, COLUMNS('AM23.Param'!$C$60:$N$60), FALSE), "N/A")</f>
        <v>N/A</v>
      </c>
      <c r="AB839" s="344" t="str">
        <f t="shared" si="300"/>
        <v>N/A</v>
      </c>
      <c r="AC839" s="366" t="str">
        <f t="shared" si="289"/>
        <v>N/A</v>
      </c>
      <c r="AD839" s="360" t="str">
        <f>IFERROR( VLOOKUP($D839, 'AM23.Param'!$C$61:$Q$114, COLUMNS('AM23.Param'!$C$60:$O$60), FALSE), "N/A")</f>
        <v>N/A</v>
      </c>
      <c r="AE839" s="344" t="str">
        <f t="shared" si="301"/>
        <v>N/A</v>
      </c>
      <c r="AF839" s="361" t="str">
        <f t="shared" si="290"/>
        <v>N/A</v>
      </c>
      <c r="AG839" s="356" t="str">
        <f>IFERROR( VLOOKUP($D839, 'AM23.Param'!$C$61:$Q$114, COLUMNS('AM23.Param'!$C$60:$P$60), FALSE), "N/A")</f>
        <v>N/A</v>
      </c>
      <c r="AH839" s="344" t="str">
        <f t="shared" si="302"/>
        <v>N/A</v>
      </c>
      <c r="AI839" s="361" t="str">
        <f t="shared" si="291"/>
        <v>N/A</v>
      </c>
    </row>
    <row r="840" spans="1:35" x14ac:dyDescent="0.2">
      <c r="A840" s="241">
        <f t="shared" si="292"/>
        <v>763</v>
      </c>
      <c r="B840" s="345">
        <f>'AM23.Entity Input'!D780</f>
        <v>0</v>
      </c>
      <c r="C840" s="343">
        <f>'AM23.Entity Input'!F780</f>
        <v>0</v>
      </c>
      <c r="D840" s="343">
        <f>'AM23.Entity Input'!G780</f>
        <v>0</v>
      </c>
      <c r="E840" s="343">
        <f>'AM23.Entity Input'!P780</f>
        <v>0</v>
      </c>
      <c r="F840" s="343">
        <f>'AM23.Entity Input'!AD780</f>
        <v>0</v>
      </c>
      <c r="G840" s="343">
        <f>'AM23.Entity Input'!AN780</f>
        <v>0</v>
      </c>
      <c r="H840" s="353" t="str">
        <f>IFERROR( VLOOKUP($D840, 'AM23.Param'!$C$61:$Q$114, COLUMNS('AM23.Param'!$C$60:$G$60), FALSE), "N/A")</f>
        <v>N/A</v>
      </c>
      <c r="I840" s="360" t="str">
        <f>IFERROR( VLOOKUP($D840, 'AM23.Param'!$C$61:$Q$114, COLUMNS('AM23.Param'!$C$60:$H$60), FALSE), "N/A")</f>
        <v>N/A</v>
      </c>
      <c r="J840" s="344" t="str">
        <f t="shared" si="293"/>
        <v>N/A</v>
      </c>
      <c r="K840" s="361" t="str">
        <f t="shared" si="294"/>
        <v>N/A</v>
      </c>
      <c r="L840" s="356" t="str">
        <f>IFERROR( VLOOKUP($D840, 'AM23.Param'!$C$61:$Q$114, COLUMNS('AM23.Param'!$C$60:$I$60), FALSE), "N/A")</f>
        <v>N/A</v>
      </c>
      <c r="M840" s="344" t="str">
        <f t="shared" si="295"/>
        <v>N/A</v>
      </c>
      <c r="N840" s="366" t="str">
        <f t="shared" si="284"/>
        <v>N/A</v>
      </c>
      <c r="O840" s="360" t="str">
        <f>IFERROR( VLOOKUP($D840, 'AM23.Param'!$C$61:$Q$114, COLUMNS('AM23.Param'!$C$60:$J$60), FALSE), "N/A")</f>
        <v>N/A</v>
      </c>
      <c r="P840" s="344" t="str">
        <f t="shared" si="296"/>
        <v>N/A</v>
      </c>
      <c r="Q840" s="361" t="str">
        <f t="shared" si="285"/>
        <v>N/A</v>
      </c>
      <c r="R840" s="356" t="str">
        <f>IFERROR( VLOOKUP($D840, 'AM23.Param'!$C$61:$Q$114, COLUMNS('AM23.Param'!$C$60:$K$60), FALSE), "N/A")</f>
        <v>N/A</v>
      </c>
      <c r="S840" s="344" t="str">
        <f t="shared" si="297"/>
        <v>N/A</v>
      </c>
      <c r="T840" s="366">
        <f t="shared" si="286"/>
        <v>0</v>
      </c>
      <c r="U840" s="360" t="str">
        <f>IFERROR( VLOOKUP($D840, 'AM23.Param'!$C$61:$Q$114, COLUMNS('AM23.Param'!$C$60:$L$60), FALSE), "N/A")</f>
        <v>N/A</v>
      </c>
      <c r="V840" s="344" t="str">
        <f t="shared" si="298"/>
        <v>N/A</v>
      </c>
      <c r="W840" s="361" t="str">
        <f t="shared" si="287"/>
        <v>N/A</v>
      </c>
      <c r="X840" s="356" t="str">
        <f>IFERROR( VLOOKUP($D840, 'AM23.Param'!$C$61:$Q$114, COLUMNS('AM23.Param'!$C$60:$M$60), FALSE), "N/A")</f>
        <v>N/A</v>
      </c>
      <c r="Y840" s="344" t="str">
        <f t="shared" si="299"/>
        <v>N/A</v>
      </c>
      <c r="Z840" s="366">
        <f t="shared" si="288"/>
        <v>0</v>
      </c>
      <c r="AA840" s="360" t="str">
        <f>IFERROR( VLOOKUP($D840, 'AM23.Param'!$C$61:$Q$114, COLUMNS('AM23.Param'!$C$60:$N$60), FALSE), "N/A")</f>
        <v>N/A</v>
      </c>
      <c r="AB840" s="344" t="str">
        <f t="shared" si="300"/>
        <v>N/A</v>
      </c>
      <c r="AC840" s="366" t="str">
        <f t="shared" si="289"/>
        <v>N/A</v>
      </c>
      <c r="AD840" s="360" t="str">
        <f>IFERROR( VLOOKUP($D840, 'AM23.Param'!$C$61:$Q$114, COLUMNS('AM23.Param'!$C$60:$O$60), FALSE), "N/A")</f>
        <v>N/A</v>
      </c>
      <c r="AE840" s="344" t="str">
        <f t="shared" si="301"/>
        <v>N/A</v>
      </c>
      <c r="AF840" s="361" t="str">
        <f t="shared" si="290"/>
        <v>N/A</v>
      </c>
      <c r="AG840" s="356" t="str">
        <f>IFERROR( VLOOKUP($D840, 'AM23.Param'!$C$61:$Q$114, COLUMNS('AM23.Param'!$C$60:$P$60), FALSE), "N/A")</f>
        <v>N/A</v>
      </c>
      <c r="AH840" s="344" t="str">
        <f t="shared" si="302"/>
        <v>N/A</v>
      </c>
      <c r="AI840" s="361" t="str">
        <f t="shared" si="291"/>
        <v>N/A</v>
      </c>
    </row>
    <row r="841" spans="1:35" x14ac:dyDescent="0.2">
      <c r="A841" s="241">
        <f t="shared" si="292"/>
        <v>764</v>
      </c>
      <c r="B841" s="345">
        <f>'AM23.Entity Input'!D781</f>
        <v>0</v>
      </c>
      <c r="C841" s="343">
        <f>'AM23.Entity Input'!F781</f>
        <v>0</v>
      </c>
      <c r="D841" s="343">
        <f>'AM23.Entity Input'!G781</f>
        <v>0</v>
      </c>
      <c r="E841" s="343">
        <f>'AM23.Entity Input'!P781</f>
        <v>0</v>
      </c>
      <c r="F841" s="343">
        <f>'AM23.Entity Input'!AD781</f>
        <v>0</v>
      </c>
      <c r="G841" s="343">
        <f>'AM23.Entity Input'!AN781</f>
        <v>0</v>
      </c>
      <c r="H841" s="353" t="str">
        <f>IFERROR( VLOOKUP($D841, 'AM23.Param'!$C$61:$Q$114, COLUMNS('AM23.Param'!$C$60:$G$60), FALSE), "N/A")</f>
        <v>N/A</v>
      </c>
      <c r="I841" s="360" t="str">
        <f>IFERROR( VLOOKUP($D841, 'AM23.Param'!$C$61:$Q$114, COLUMNS('AM23.Param'!$C$60:$H$60), FALSE), "N/A")</f>
        <v>N/A</v>
      </c>
      <c r="J841" s="344" t="str">
        <f t="shared" si="293"/>
        <v>N/A</v>
      </c>
      <c r="K841" s="361" t="str">
        <f t="shared" si="294"/>
        <v>N/A</v>
      </c>
      <c r="L841" s="356" t="str">
        <f>IFERROR( VLOOKUP($D841, 'AM23.Param'!$C$61:$Q$114, COLUMNS('AM23.Param'!$C$60:$I$60), FALSE), "N/A")</f>
        <v>N/A</v>
      </c>
      <c r="M841" s="344" t="str">
        <f t="shared" si="295"/>
        <v>N/A</v>
      </c>
      <c r="N841" s="366" t="str">
        <f t="shared" si="284"/>
        <v>N/A</v>
      </c>
      <c r="O841" s="360" t="str">
        <f>IFERROR( VLOOKUP($D841, 'AM23.Param'!$C$61:$Q$114, COLUMNS('AM23.Param'!$C$60:$J$60), FALSE), "N/A")</f>
        <v>N/A</v>
      </c>
      <c r="P841" s="344" t="str">
        <f t="shared" si="296"/>
        <v>N/A</v>
      </c>
      <c r="Q841" s="361" t="str">
        <f t="shared" si="285"/>
        <v>N/A</v>
      </c>
      <c r="R841" s="356" t="str">
        <f>IFERROR( VLOOKUP($D841, 'AM23.Param'!$C$61:$Q$114, COLUMNS('AM23.Param'!$C$60:$K$60), FALSE), "N/A")</f>
        <v>N/A</v>
      </c>
      <c r="S841" s="344" t="str">
        <f t="shared" si="297"/>
        <v>N/A</v>
      </c>
      <c r="T841" s="366">
        <f t="shared" si="286"/>
        <v>0</v>
      </c>
      <c r="U841" s="360" t="str">
        <f>IFERROR( VLOOKUP($D841, 'AM23.Param'!$C$61:$Q$114, COLUMNS('AM23.Param'!$C$60:$L$60), FALSE), "N/A")</f>
        <v>N/A</v>
      </c>
      <c r="V841" s="344" t="str">
        <f t="shared" si="298"/>
        <v>N/A</v>
      </c>
      <c r="W841" s="361" t="str">
        <f t="shared" si="287"/>
        <v>N/A</v>
      </c>
      <c r="X841" s="356" t="str">
        <f>IFERROR( VLOOKUP($D841, 'AM23.Param'!$C$61:$Q$114, COLUMNS('AM23.Param'!$C$60:$M$60), FALSE), "N/A")</f>
        <v>N/A</v>
      </c>
      <c r="Y841" s="344" t="str">
        <f t="shared" si="299"/>
        <v>N/A</v>
      </c>
      <c r="Z841" s="366">
        <f t="shared" si="288"/>
        <v>0</v>
      </c>
      <c r="AA841" s="360" t="str">
        <f>IFERROR( VLOOKUP($D841, 'AM23.Param'!$C$61:$Q$114, COLUMNS('AM23.Param'!$C$60:$N$60), FALSE), "N/A")</f>
        <v>N/A</v>
      </c>
      <c r="AB841" s="344" t="str">
        <f t="shared" si="300"/>
        <v>N/A</v>
      </c>
      <c r="AC841" s="366" t="str">
        <f t="shared" si="289"/>
        <v>N/A</v>
      </c>
      <c r="AD841" s="360" t="str">
        <f>IFERROR( VLOOKUP($D841, 'AM23.Param'!$C$61:$Q$114, COLUMNS('AM23.Param'!$C$60:$O$60), FALSE), "N/A")</f>
        <v>N/A</v>
      </c>
      <c r="AE841" s="344" t="str">
        <f t="shared" si="301"/>
        <v>N/A</v>
      </c>
      <c r="AF841" s="361" t="str">
        <f t="shared" si="290"/>
        <v>N/A</v>
      </c>
      <c r="AG841" s="356" t="str">
        <f>IFERROR( VLOOKUP($D841, 'AM23.Param'!$C$61:$Q$114, COLUMNS('AM23.Param'!$C$60:$P$60), FALSE), "N/A")</f>
        <v>N/A</v>
      </c>
      <c r="AH841" s="344" t="str">
        <f t="shared" si="302"/>
        <v>N/A</v>
      </c>
      <c r="AI841" s="361" t="str">
        <f t="shared" si="291"/>
        <v>N/A</v>
      </c>
    </row>
    <row r="842" spans="1:35" x14ac:dyDescent="0.2">
      <c r="A842" s="241">
        <f t="shared" si="292"/>
        <v>765</v>
      </c>
      <c r="B842" s="345">
        <f>'AM23.Entity Input'!D782</f>
        <v>0</v>
      </c>
      <c r="C842" s="343">
        <f>'AM23.Entity Input'!F782</f>
        <v>0</v>
      </c>
      <c r="D842" s="343">
        <f>'AM23.Entity Input'!G782</f>
        <v>0</v>
      </c>
      <c r="E842" s="343">
        <f>'AM23.Entity Input'!P782</f>
        <v>0</v>
      </c>
      <c r="F842" s="343">
        <f>'AM23.Entity Input'!AD782</f>
        <v>0</v>
      </c>
      <c r="G842" s="343">
        <f>'AM23.Entity Input'!AN782</f>
        <v>0</v>
      </c>
      <c r="H842" s="353" t="str">
        <f>IFERROR( VLOOKUP($D842, 'AM23.Param'!$C$61:$Q$114, COLUMNS('AM23.Param'!$C$60:$G$60), FALSE), "N/A")</f>
        <v>N/A</v>
      </c>
      <c r="I842" s="360" t="str">
        <f>IFERROR( VLOOKUP($D842, 'AM23.Param'!$C$61:$Q$114, COLUMNS('AM23.Param'!$C$60:$H$60), FALSE), "N/A")</f>
        <v>N/A</v>
      </c>
      <c r="J842" s="344" t="str">
        <f t="shared" si="293"/>
        <v>N/A</v>
      </c>
      <c r="K842" s="361" t="str">
        <f t="shared" si="294"/>
        <v>N/A</v>
      </c>
      <c r="L842" s="356" t="str">
        <f>IFERROR( VLOOKUP($D842, 'AM23.Param'!$C$61:$Q$114, COLUMNS('AM23.Param'!$C$60:$I$60), FALSE), "N/A")</f>
        <v>N/A</v>
      </c>
      <c r="M842" s="344" t="str">
        <f t="shared" si="295"/>
        <v>N/A</v>
      </c>
      <c r="N842" s="366" t="str">
        <f t="shared" si="284"/>
        <v>N/A</v>
      </c>
      <c r="O842" s="360" t="str">
        <f>IFERROR( VLOOKUP($D842, 'AM23.Param'!$C$61:$Q$114, COLUMNS('AM23.Param'!$C$60:$J$60), FALSE), "N/A")</f>
        <v>N/A</v>
      </c>
      <c r="P842" s="344" t="str">
        <f t="shared" si="296"/>
        <v>N/A</v>
      </c>
      <c r="Q842" s="361" t="str">
        <f t="shared" si="285"/>
        <v>N/A</v>
      </c>
      <c r="R842" s="356" t="str">
        <f>IFERROR( VLOOKUP($D842, 'AM23.Param'!$C$61:$Q$114, COLUMNS('AM23.Param'!$C$60:$K$60), FALSE), "N/A")</f>
        <v>N/A</v>
      </c>
      <c r="S842" s="344" t="str">
        <f t="shared" si="297"/>
        <v>N/A</v>
      </c>
      <c r="T842" s="366">
        <f t="shared" si="286"/>
        <v>0</v>
      </c>
      <c r="U842" s="360" t="str">
        <f>IFERROR( VLOOKUP($D842, 'AM23.Param'!$C$61:$Q$114, COLUMNS('AM23.Param'!$C$60:$L$60), FALSE), "N/A")</f>
        <v>N/A</v>
      </c>
      <c r="V842" s="344" t="str">
        <f t="shared" si="298"/>
        <v>N/A</v>
      </c>
      <c r="W842" s="361" t="str">
        <f t="shared" si="287"/>
        <v>N/A</v>
      </c>
      <c r="X842" s="356" t="str">
        <f>IFERROR( VLOOKUP($D842, 'AM23.Param'!$C$61:$Q$114, COLUMNS('AM23.Param'!$C$60:$M$60), FALSE), "N/A")</f>
        <v>N/A</v>
      </c>
      <c r="Y842" s="344" t="str">
        <f t="shared" si="299"/>
        <v>N/A</v>
      </c>
      <c r="Z842" s="366">
        <f t="shared" si="288"/>
        <v>0</v>
      </c>
      <c r="AA842" s="360" t="str">
        <f>IFERROR( VLOOKUP($D842, 'AM23.Param'!$C$61:$Q$114, COLUMNS('AM23.Param'!$C$60:$N$60), FALSE), "N/A")</f>
        <v>N/A</v>
      </c>
      <c r="AB842" s="344" t="str">
        <f t="shared" si="300"/>
        <v>N/A</v>
      </c>
      <c r="AC842" s="366" t="str">
        <f t="shared" si="289"/>
        <v>N/A</v>
      </c>
      <c r="AD842" s="360" t="str">
        <f>IFERROR( VLOOKUP($D842, 'AM23.Param'!$C$61:$Q$114, COLUMNS('AM23.Param'!$C$60:$O$60), FALSE), "N/A")</f>
        <v>N/A</v>
      </c>
      <c r="AE842" s="344" t="str">
        <f t="shared" si="301"/>
        <v>N/A</v>
      </c>
      <c r="AF842" s="361" t="str">
        <f t="shared" si="290"/>
        <v>N/A</v>
      </c>
      <c r="AG842" s="356" t="str">
        <f>IFERROR( VLOOKUP($D842, 'AM23.Param'!$C$61:$Q$114, COLUMNS('AM23.Param'!$C$60:$P$60), FALSE), "N/A")</f>
        <v>N/A</v>
      </c>
      <c r="AH842" s="344" t="str">
        <f t="shared" si="302"/>
        <v>N/A</v>
      </c>
      <c r="AI842" s="361" t="str">
        <f t="shared" si="291"/>
        <v>N/A</v>
      </c>
    </row>
    <row r="843" spans="1:35" x14ac:dyDescent="0.2">
      <c r="A843" s="241">
        <f t="shared" si="292"/>
        <v>766</v>
      </c>
      <c r="B843" s="345">
        <f>'AM23.Entity Input'!D783</f>
        <v>0</v>
      </c>
      <c r="C843" s="343">
        <f>'AM23.Entity Input'!F783</f>
        <v>0</v>
      </c>
      <c r="D843" s="343">
        <f>'AM23.Entity Input'!G783</f>
        <v>0</v>
      </c>
      <c r="E843" s="343">
        <f>'AM23.Entity Input'!P783</f>
        <v>0</v>
      </c>
      <c r="F843" s="343">
        <f>'AM23.Entity Input'!AD783</f>
        <v>0</v>
      </c>
      <c r="G843" s="343">
        <f>'AM23.Entity Input'!AN783</f>
        <v>0</v>
      </c>
      <c r="H843" s="353" t="str">
        <f>IFERROR( VLOOKUP($D843, 'AM23.Param'!$C$61:$Q$114, COLUMNS('AM23.Param'!$C$60:$G$60), FALSE), "N/A")</f>
        <v>N/A</v>
      </c>
      <c r="I843" s="360" t="str">
        <f>IFERROR( VLOOKUP($D843, 'AM23.Param'!$C$61:$Q$114, COLUMNS('AM23.Param'!$C$60:$H$60), FALSE), "N/A")</f>
        <v>N/A</v>
      </c>
      <c r="J843" s="344" t="str">
        <f t="shared" si="293"/>
        <v>N/A</v>
      </c>
      <c r="K843" s="361" t="str">
        <f t="shared" si="294"/>
        <v>N/A</v>
      </c>
      <c r="L843" s="356" t="str">
        <f>IFERROR( VLOOKUP($D843, 'AM23.Param'!$C$61:$Q$114, COLUMNS('AM23.Param'!$C$60:$I$60), FALSE), "N/A")</f>
        <v>N/A</v>
      </c>
      <c r="M843" s="344" t="str">
        <f t="shared" si="295"/>
        <v>N/A</v>
      </c>
      <c r="N843" s="366" t="str">
        <f t="shared" si="284"/>
        <v>N/A</v>
      </c>
      <c r="O843" s="360" t="str">
        <f>IFERROR( VLOOKUP($D843, 'AM23.Param'!$C$61:$Q$114, COLUMNS('AM23.Param'!$C$60:$J$60), FALSE), "N/A")</f>
        <v>N/A</v>
      </c>
      <c r="P843" s="344" t="str">
        <f t="shared" si="296"/>
        <v>N/A</v>
      </c>
      <c r="Q843" s="361" t="str">
        <f t="shared" si="285"/>
        <v>N/A</v>
      </c>
      <c r="R843" s="356" t="str">
        <f>IFERROR( VLOOKUP($D843, 'AM23.Param'!$C$61:$Q$114, COLUMNS('AM23.Param'!$C$60:$K$60), FALSE), "N/A")</f>
        <v>N/A</v>
      </c>
      <c r="S843" s="344" t="str">
        <f t="shared" si="297"/>
        <v>N/A</v>
      </c>
      <c r="T843" s="366">
        <f t="shared" si="286"/>
        <v>0</v>
      </c>
      <c r="U843" s="360" t="str">
        <f>IFERROR( VLOOKUP($D843, 'AM23.Param'!$C$61:$Q$114, COLUMNS('AM23.Param'!$C$60:$L$60), FALSE), "N/A")</f>
        <v>N/A</v>
      </c>
      <c r="V843" s="344" t="str">
        <f t="shared" si="298"/>
        <v>N/A</v>
      </c>
      <c r="W843" s="361" t="str">
        <f t="shared" si="287"/>
        <v>N/A</v>
      </c>
      <c r="X843" s="356" t="str">
        <f>IFERROR( VLOOKUP($D843, 'AM23.Param'!$C$61:$Q$114, COLUMNS('AM23.Param'!$C$60:$M$60), FALSE), "N/A")</f>
        <v>N/A</v>
      </c>
      <c r="Y843" s="344" t="str">
        <f t="shared" si="299"/>
        <v>N/A</v>
      </c>
      <c r="Z843" s="366">
        <f t="shared" si="288"/>
        <v>0</v>
      </c>
      <c r="AA843" s="360" t="str">
        <f>IFERROR( VLOOKUP($D843, 'AM23.Param'!$C$61:$Q$114, COLUMNS('AM23.Param'!$C$60:$N$60), FALSE), "N/A")</f>
        <v>N/A</v>
      </c>
      <c r="AB843" s="344" t="str">
        <f t="shared" si="300"/>
        <v>N/A</v>
      </c>
      <c r="AC843" s="366" t="str">
        <f t="shared" si="289"/>
        <v>N/A</v>
      </c>
      <c r="AD843" s="360" t="str">
        <f>IFERROR( VLOOKUP($D843, 'AM23.Param'!$C$61:$Q$114, COLUMNS('AM23.Param'!$C$60:$O$60), FALSE), "N/A")</f>
        <v>N/A</v>
      </c>
      <c r="AE843" s="344" t="str">
        <f t="shared" si="301"/>
        <v>N/A</v>
      </c>
      <c r="AF843" s="361" t="str">
        <f t="shared" si="290"/>
        <v>N/A</v>
      </c>
      <c r="AG843" s="356" t="str">
        <f>IFERROR( VLOOKUP($D843, 'AM23.Param'!$C$61:$Q$114, COLUMNS('AM23.Param'!$C$60:$P$60), FALSE), "N/A")</f>
        <v>N/A</v>
      </c>
      <c r="AH843" s="344" t="str">
        <f t="shared" si="302"/>
        <v>N/A</v>
      </c>
      <c r="AI843" s="361" t="str">
        <f t="shared" si="291"/>
        <v>N/A</v>
      </c>
    </row>
    <row r="844" spans="1:35" x14ac:dyDescent="0.2">
      <c r="A844" s="241">
        <f t="shared" si="292"/>
        <v>767</v>
      </c>
      <c r="B844" s="345">
        <f>'AM23.Entity Input'!D784</f>
        <v>0</v>
      </c>
      <c r="C844" s="343">
        <f>'AM23.Entity Input'!F784</f>
        <v>0</v>
      </c>
      <c r="D844" s="343">
        <f>'AM23.Entity Input'!G784</f>
        <v>0</v>
      </c>
      <c r="E844" s="343">
        <f>'AM23.Entity Input'!P784</f>
        <v>0</v>
      </c>
      <c r="F844" s="343">
        <f>'AM23.Entity Input'!AD784</f>
        <v>0</v>
      </c>
      <c r="G844" s="343">
        <f>'AM23.Entity Input'!AN784</f>
        <v>0</v>
      </c>
      <c r="H844" s="353" t="str">
        <f>IFERROR( VLOOKUP($D844, 'AM23.Param'!$C$61:$Q$114, COLUMNS('AM23.Param'!$C$60:$G$60), FALSE), "N/A")</f>
        <v>N/A</v>
      </c>
      <c r="I844" s="360" t="str">
        <f>IFERROR( VLOOKUP($D844, 'AM23.Param'!$C$61:$Q$114, COLUMNS('AM23.Param'!$C$60:$H$60), FALSE), "N/A")</f>
        <v>N/A</v>
      </c>
      <c r="J844" s="344" t="str">
        <f t="shared" si="293"/>
        <v>N/A</v>
      </c>
      <c r="K844" s="361" t="str">
        <f t="shared" si="294"/>
        <v>N/A</v>
      </c>
      <c r="L844" s="356" t="str">
        <f>IFERROR( VLOOKUP($D844, 'AM23.Param'!$C$61:$Q$114, COLUMNS('AM23.Param'!$C$60:$I$60), FALSE), "N/A")</f>
        <v>N/A</v>
      </c>
      <c r="M844" s="344" t="str">
        <f t="shared" si="295"/>
        <v>N/A</v>
      </c>
      <c r="N844" s="366" t="str">
        <f t="shared" si="284"/>
        <v>N/A</v>
      </c>
      <c r="O844" s="360" t="str">
        <f>IFERROR( VLOOKUP($D844, 'AM23.Param'!$C$61:$Q$114, COLUMNS('AM23.Param'!$C$60:$J$60), FALSE), "N/A")</f>
        <v>N/A</v>
      </c>
      <c r="P844" s="344" t="str">
        <f t="shared" si="296"/>
        <v>N/A</v>
      </c>
      <c r="Q844" s="361" t="str">
        <f t="shared" si="285"/>
        <v>N/A</v>
      </c>
      <c r="R844" s="356" t="str">
        <f>IFERROR( VLOOKUP($D844, 'AM23.Param'!$C$61:$Q$114, COLUMNS('AM23.Param'!$C$60:$K$60), FALSE), "N/A")</f>
        <v>N/A</v>
      </c>
      <c r="S844" s="344" t="str">
        <f t="shared" si="297"/>
        <v>N/A</v>
      </c>
      <c r="T844" s="366">
        <f t="shared" si="286"/>
        <v>0</v>
      </c>
      <c r="U844" s="360" t="str">
        <f>IFERROR( VLOOKUP($D844, 'AM23.Param'!$C$61:$Q$114, COLUMNS('AM23.Param'!$C$60:$L$60), FALSE), "N/A")</f>
        <v>N/A</v>
      </c>
      <c r="V844" s="344" t="str">
        <f t="shared" si="298"/>
        <v>N/A</v>
      </c>
      <c r="W844" s="361" t="str">
        <f t="shared" si="287"/>
        <v>N/A</v>
      </c>
      <c r="X844" s="356" t="str">
        <f>IFERROR( VLOOKUP($D844, 'AM23.Param'!$C$61:$Q$114, COLUMNS('AM23.Param'!$C$60:$M$60), FALSE), "N/A")</f>
        <v>N/A</v>
      </c>
      <c r="Y844" s="344" t="str">
        <f t="shared" si="299"/>
        <v>N/A</v>
      </c>
      <c r="Z844" s="366">
        <f t="shared" si="288"/>
        <v>0</v>
      </c>
      <c r="AA844" s="360" t="str">
        <f>IFERROR( VLOOKUP($D844, 'AM23.Param'!$C$61:$Q$114, COLUMNS('AM23.Param'!$C$60:$N$60), FALSE), "N/A")</f>
        <v>N/A</v>
      </c>
      <c r="AB844" s="344" t="str">
        <f t="shared" si="300"/>
        <v>N/A</v>
      </c>
      <c r="AC844" s="366" t="str">
        <f t="shared" si="289"/>
        <v>N/A</v>
      </c>
      <c r="AD844" s="360" t="str">
        <f>IFERROR( VLOOKUP($D844, 'AM23.Param'!$C$61:$Q$114, COLUMNS('AM23.Param'!$C$60:$O$60), FALSE), "N/A")</f>
        <v>N/A</v>
      </c>
      <c r="AE844" s="344" t="str">
        <f t="shared" si="301"/>
        <v>N/A</v>
      </c>
      <c r="AF844" s="361" t="str">
        <f t="shared" si="290"/>
        <v>N/A</v>
      </c>
      <c r="AG844" s="356" t="str">
        <f>IFERROR( VLOOKUP($D844, 'AM23.Param'!$C$61:$Q$114, COLUMNS('AM23.Param'!$C$60:$P$60), FALSE), "N/A")</f>
        <v>N/A</v>
      </c>
      <c r="AH844" s="344" t="str">
        <f t="shared" si="302"/>
        <v>N/A</v>
      </c>
      <c r="AI844" s="361" t="str">
        <f t="shared" si="291"/>
        <v>N/A</v>
      </c>
    </row>
    <row r="845" spans="1:35" x14ac:dyDescent="0.2">
      <c r="A845" s="241">
        <f t="shared" si="292"/>
        <v>768</v>
      </c>
      <c r="B845" s="345">
        <f>'AM23.Entity Input'!D785</f>
        <v>0</v>
      </c>
      <c r="C845" s="343">
        <f>'AM23.Entity Input'!F785</f>
        <v>0</v>
      </c>
      <c r="D845" s="343">
        <f>'AM23.Entity Input'!G785</f>
        <v>0</v>
      </c>
      <c r="E845" s="343">
        <f>'AM23.Entity Input'!P785</f>
        <v>0</v>
      </c>
      <c r="F845" s="343">
        <f>'AM23.Entity Input'!AD785</f>
        <v>0</v>
      </c>
      <c r="G845" s="343">
        <f>'AM23.Entity Input'!AN785</f>
        <v>0</v>
      </c>
      <c r="H845" s="353" t="str">
        <f>IFERROR( VLOOKUP($D845, 'AM23.Param'!$C$61:$Q$114, COLUMNS('AM23.Param'!$C$60:$G$60), FALSE), "N/A")</f>
        <v>N/A</v>
      </c>
      <c r="I845" s="360" t="str">
        <f>IFERROR( VLOOKUP($D845, 'AM23.Param'!$C$61:$Q$114, COLUMNS('AM23.Param'!$C$60:$H$60), FALSE), "N/A")</f>
        <v>N/A</v>
      </c>
      <c r="J845" s="344" t="str">
        <f t="shared" si="293"/>
        <v>N/A</v>
      </c>
      <c r="K845" s="361" t="str">
        <f t="shared" si="294"/>
        <v>N/A</v>
      </c>
      <c r="L845" s="356" t="str">
        <f>IFERROR( VLOOKUP($D845, 'AM23.Param'!$C$61:$Q$114, COLUMNS('AM23.Param'!$C$60:$I$60), FALSE), "N/A")</f>
        <v>N/A</v>
      </c>
      <c r="M845" s="344" t="str">
        <f t="shared" si="295"/>
        <v>N/A</v>
      </c>
      <c r="N845" s="366" t="str">
        <f t="shared" si="284"/>
        <v>N/A</v>
      </c>
      <c r="O845" s="360" t="str">
        <f>IFERROR( VLOOKUP($D845, 'AM23.Param'!$C$61:$Q$114, COLUMNS('AM23.Param'!$C$60:$J$60), FALSE), "N/A")</f>
        <v>N/A</v>
      </c>
      <c r="P845" s="344" t="str">
        <f t="shared" si="296"/>
        <v>N/A</v>
      </c>
      <c r="Q845" s="361" t="str">
        <f t="shared" si="285"/>
        <v>N/A</v>
      </c>
      <c r="R845" s="356" t="str">
        <f>IFERROR( VLOOKUP($D845, 'AM23.Param'!$C$61:$Q$114, COLUMNS('AM23.Param'!$C$60:$K$60), FALSE), "N/A")</f>
        <v>N/A</v>
      </c>
      <c r="S845" s="344" t="str">
        <f t="shared" si="297"/>
        <v>N/A</v>
      </c>
      <c r="T845" s="366">
        <f t="shared" si="286"/>
        <v>0</v>
      </c>
      <c r="U845" s="360" t="str">
        <f>IFERROR( VLOOKUP($D845, 'AM23.Param'!$C$61:$Q$114, COLUMNS('AM23.Param'!$C$60:$L$60), FALSE), "N/A")</f>
        <v>N/A</v>
      </c>
      <c r="V845" s="344" t="str">
        <f t="shared" si="298"/>
        <v>N/A</v>
      </c>
      <c r="W845" s="361" t="str">
        <f t="shared" si="287"/>
        <v>N/A</v>
      </c>
      <c r="X845" s="356" t="str">
        <f>IFERROR( VLOOKUP($D845, 'AM23.Param'!$C$61:$Q$114, COLUMNS('AM23.Param'!$C$60:$M$60), FALSE), "N/A")</f>
        <v>N/A</v>
      </c>
      <c r="Y845" s="344" t="str">
        <f t="shared" si="299"/>
        <v>N/A</v>
      </c>
      <c r="Z845" s="366">
        <f t="shared" si="288"/>
        <v>0</v>
      </c>
      <c r="AA845" s="360" t="str">
        <f>IFERROR( VLOOKUP($D845, 'AM23.Param'!$C$61:$Q$114, COLUMNS('AM23.Param'!$C$60:$N$60), FALSE), "N/A")</f>
        <v>N/A</v>
      </c>
      <c r="AB845" s="344" t="str">
        <f t="shared" si="300"/>
        <v>N/A</v>
      </c>
      <c r="AC845" s="366" t="str">
        <f t="shared" si="289"/>
        <v>N/A</v>
      </c>
      <c r="AD845" s="360" t="str">
        <f>IFERROR( VLOOKUP($D845, 'AM23.Param'!$C$61:$Q$114, COLUMNS('AM23.Param'!$C$60:$O$60), FALSE), "N/A")</f>
        <v>N/A</v>
      </c>
      <c r="AE845" s="344" t="str">
        <f t="shared" si="301"/>
        <v>N/A</v>
      </c>
      <c r="AF845" s="361" t="str">
        <f t="shared" si="290"/>
        <v>N/A</v>
      </c>
      <c r="AG845" s="356" t="str">
        <f>IFERROR( VLOOKUP($D845, 'AM23.Param'!$C$61:$Q$114, COLUMNS('AM23.Param'!$C$60:$P$60), FALSE), "N/A")</f>
        <v>N/A</v>
      </c>
      <c r="AH845" s="344" t="str">
        <f t="shared" si="302"/>
        <v>N/A</v>
      </c>
      <c r="AI845" s="361" t="str">
        <f t="shared" si="291"/>
        <v>N/A</v>
      </c>
    </row>
    <row r="846" spans="1:35" x14ac:dyDescent="0.2">
      <c r="A846" s="241">
        <f t="shared" si="292"/>
        <v>769</v>
      </c>
      <c r="B846" s="345">
        <f>'AM23.Entity Input'!D786</f>
        <v>0</v>
      </c>
      <c r="C846" s="343">
        <f>'AM23.Entity Input'!F786</f>
        <v>0</v>
      </c>
      <c r="D846" s="343">
        <f>'AM23.Entity Input'!G786</f>
        <v>0</v>
      </c>
      <c r="E846" s="343">
        <f>'AM23.Entity Input'!P786</f>
        <v>0</v>
      </c>
      <c r="F846" s="343">
        <f>'AM23.Entity Input'!AD786</f>
        <v>0</v>
      </c>
      <c r="G846" s="343">
        <f>'AM23.Entity Input'!AN786</f>
        <v>0</v>
      </c>
      <c r="H846" s="353" t="str">
        <f>IFERROR( VLOOKUP($D846, 'AM23.Param'!$C$61:$Q$114, COLUMNS('AM23.Param'!$C$60:$G$60), FALSE), "N/A")</f>
        <v>N/A</v>
      </c>
      <c r="I846" s="360" t="str">
        <f>IFERROR( VLOOKUP($D846, 'AM23.Param'!$C$61:$Q$114, COLUMNS('AM23.Param'!$C$60:$H$60), FALSE), "N/A")</f>
        <v>N/A</v>
      </c>
      <c r="J846" s="344" t="str">
        <f t="shared" si="293"/>
        <v>N/A</v>
      </c>
      <c r="K846" s="361" t="str">
        <f t="shared" si="294"/>
        <v>N/A</v>
      </c>
      <c r="L846" s="356" t="str">
        <f>IFERROR( VLOOKUP($D846, 'AM23.Param'!$C$61:$Q$114, COLUMNS('AM23.Param'!$C$60:$I$60), FALSE), "N/A")</f>
        <v>N/A</v>
      </c>
      <c r="M846" s="344" t="str">
        <f t="shared" si="295"/>
        <v>N/A</v>
      </c>
      <c r="N846" s="366" t="str">
        <f t="shared" ref="N846:N909" si="303">IF(L846="N/A","N/A",$F846)</f>
        <v>N/A</v>
      </c>
      <c r="O846" s="360" t="str">
        <f>IFERROR( VLOOKUP($D846, 'AM23.Param'!$C$61:$Q$114, COLUMNS('AM23.Param'!$C$60:$J$60), FALSE), "N/A")</f>
        <v>N/A</v>
      </c>
      <c r="P846" s="344" t="str">
        <f t="shared" si="296"/>
        <v>N/A</v>
      </c>
      <c r="Q846" s="361" t="str">
        <f t="shared" ref="Q846:Q909" si="304">IF(O846="N/A","N/A",$F846)</f>
        <v>N/A</v>
      </c>
      <c r="R846" s="356" t="str">
        <f>IFERROR( VLOOKUP($D846, 'AM23.Param'!$C$61:$Q$114, COLUMNS('AM23.Param'!$C$60:$K$60), FALSE), "N/A")</f>
        <v>N/A</v>
      </c>
      <c r="S846" s="344" t="str">
        <f t="shared" si="297"/>
        <v>N/A</v>
      </c>
      <c r="T846" s="366">
        <f t="shared" ref="T846:T909" si="305">IF(S846="N/A",0,N846-M846+S846)</f>
        <v>0</v>
      </c>
      <c r="U846" s="360" t="str">
        <f>IFERROR( VLOOKUP($D846, 'AM23.Param'!$C$61:$Q$114, COLUMNS('AM23.Param'!$C$60:$L$60), FALSE), "N/A")</f>
        <v>N/A</v>
      </c>
      <c r="V846" s="344" t="str">
        <f t="shared" si="298"/>
        <v>N/A</v>
      </c>
      <c r="W846" s="361" t="str">
        <f t="shared" ref="W846:W909" si="306">IF(U846="N/A","N/A",$F846)</f>
        <v>N/A</v>
      </c>
      <c r="X846" s="356" t="str">
        <f>IFERROR( VLOOKUP($D846, 'AM23.Param'!$C$61:$Q$114, COLUMNS('AM23.Param'!$C$60:$M$60), FALSE), "N/A")</f>
        <v>N/A</v>
      </c>
      <c r="Y846" s="344" t="str">
        <f t="shared" si="299"/>
        <v>N/A</v>
      </c>
      <c r="Z846" s="366">
        <f t="shared" ref="Z846:Z909" si="307">IF(Y846="N/A",0,T846-S846+Y846)</f>
        <v>0</v>
      </c>
      <c r="AA846" s="360" t="str">
        <f>IFERROR( VLOOKUP($D846, 'AM23.Param'!$C$61:$Q$114, COLUMNS('AM23.Param'!$C$60:$N$60), FALSE), "N/A")</f>
        <v>N/A</v>
      </c>
      <c r="AB846" s="344" t="str">
        <f t="shared" si="300"/>
        <v>N/A</v>
      </c>
      <c r="AC846" s="366" t="str">
        <f t="shared" ref="AC846:AC909" si="308">IF(AA846="N/A","N/A",$F846)</f>
        <v>N/A</v>
      </c>
      <c r="AD846" s="360" t="str">
        <f>IFERROR( VLOOKUP($D846, 'AM23.Param'!$C$61:$Q$114, COLUMNS('AM23.Param'!$C$60:$O$60), FALSE), "N/A")</f>
        <v>N/A</v>
      </c>
      <c r="AE846" s="344" t="str">
        <f t="shared" si="301"/>
        <v>N/A</v>
      </c>
      <c r="AF846" s="361" t="str">
        <f t="shared" ref="AF846:AF909" si="309">IF(AD846="N/A","N/A",$F846)</f>
        <v>N/A</v>
      </c>
      <c r="AG846" s="356" t="str">
        <f>IFERROR( VLOOKUP($D846, 'AM23.Param'!$C$61:$Q$114, COLUMNS('AM23.Param'!$C$60:$P$60), FALSE), "N/A")</f>
        <v>N/A</v>
      </c>
      <c r="AH846" s="344" t="str">
        <f t="shared" si="302"/>
        <v>N/A</v>
      </c>
      <c r="AI846" s="361" t="str">
        <f t="shared" ref="AI846:AI909" si="310">IF(AG846="N/A","N/A",$F846)</f>
        <v>N/A</v>
      </c>
    </row>
    <row r="847" spans="1:35" x14ac:dyDescent="0.2">
      <c r="A847" s="241">
        <f t="shared" ref="A847:A910" si="311">A846+1</f>
        <v>770</v>
      </c>
      <c r="B847" s="345">
        <f>'AM23.Entity Input'!D787</f>
        <v>0</v>
      </c>
      <c r="C847" s="343">
        <f>'AM23.Entity Input'!F787</f>
        <v>0</v>
      </c>
      <c r="D847" s="343">
        <f>'AM23.Entity Input'!G787</f>
        <v>0</v>
      </c>
      <c r="E847" s="343">
        <f>'AM23.Entity Input'!P787</f>
        <v>0</v>
      </c>
      <c r="F847" s="343">
        <f>'AM23.Entity Input'!AD787</f>
        <v>0</v>
      </c>
      <c r="G847" s="343">
        <f>'AM23.Entity Input'!AN787</f>
        <v>0</v>
      </c>
      <c r="H847" s="353" t="str">
        <f>IFERROR( VLOOKUP($D847, 'AM23.Param'!$C$61:$Q$114, COLUMNS('AM23.Param'!$C$60:$G$60), FALSE), "N/A")</f>
        <v>N/A</v>
      </c>
      <c r="I847" s="360" t="str">
        <f>IFERROR( VLOOKUP($D847, 'AM23.Param'!$C$61:$Q$114, COLUMNS('AM23.Param'!$C$60:$H$60), FALSE), "N/A")</f>
        <v>N/A</v>
      </c>
      <c r="J847" s="344" t="str">
        <f t="shared" ref="J847:J910" si="312">IF(I847="N/A", "N/A", I847 * IF($H847 = "Scalar", $G847, IF($H847="Carrying Value", $F847, IF($H847 = "Carrying Value with safeguard", MAX($G$75 * $F847, $G847), $E847) )) )</f>
        <v>N/A</v>
      </c>
      <c r="K847" s="361" t="str">
        <f t="shared" ref="K847:K910" si="313">IF(I847="N/A","N/A",$F847)</f>
        <v>N/A</v>
      </c>
      <c r="L847" s="356" t="str">
        <f>IFERROR( VLOOKUP($D847, 'AM23.Param'!$C$61:$Q$114, COLUMNS('AM23.Param'!$C$60:$I$60), FALSE), "N/A")</f>
        <v>N/A</v>
      </c>
      <c r="M847" s="344" t="str">
        <f t="shared" ref="M847:M910" si="314">IF(L847="N/A", "N/A", L847 * IF($H847 = "Scalar", $G847, IF($H847="Carrying Value", $F847, IF($H847 = "Carrying Value with safeguard", MAX($G$75 * $F847, $G847), $E847) )) )</f>
        <v>N/A</v>
      </c>
      <c r="N847" s="366" t="str">
        <f t="shared" si="303"/>
        <v>N/A</v>
      </c>
      <c r="O847" s="360" t="str">
        <f>IFERROR( VLOOKUP($D847, 'AM23.Param'!$C$61:$Q$114, COLUMNS('AM23.Param'!$C$60:$J$60), FALSE), "N/A")</f>
        <v>N/A</v>
      </c>
      <c r="P847" s="344" t="str">
        <f t="shared" ref="P847:P910" si="315">IF(O847="N/A", "N/A", O847 * IF($H847 = "Scalar", $G847, IF($H847="Carrying Value", $F847, IF($H847 = "Carrying Value with safeguard", MAX($G$75 * $F847, $G847), $E847) )) )</f>
        <v>N/A</v>
      </c>
      <c r="Q847" s="361" t="str">
        <f t="shared" si="304"/>
        <v>N/A</v>
      </c>
      <c r="R847" s="356" t="str">
        <f>IFERROR( VLOOKUP($D847, 'AM23.Param'!$C$61:$Q$114, COLUMNS('AM23.Param'!$C$60:$K$60), FALSE), "N/A")</f>
        <v>N/A</v>
      </c>
      <c r="S847" s="344" t="str">
        <f t="shared" ref="S847:S910" si="316">IF(R847="N/A", "N/A", R847 * IF($H847 = "Scalar", $G847, IF($H847="Carrying Value", $F847, IF($H847 = "Carrying Value with safeguard", MAX($G$75 * $F847, $G847), $E847) )) )</f>
        <v>N/A</v>
      </c>
      <c r="T847" s="366">
        <f t="shared" si="305"/>
        <v>0</v>
      </c>
      <c r="U847" s="360" t="str">
        <f>IFERROR( VLOOKUP($D847, 'AM23.Param'!$C$61:$Q$114, COLUMNS('AM23.Param'!$C$60:$L$60), FALSE), "N/A")</f>
        <v>N/A</v>
      </c>
      <c r="V847" s="344" t="str">
        <f t="shared" ref="V847:V910" si="317">IF(U847="N/A", "N/A", U847 * IF($H847 = "Scalar", $G847, IF($H847="Carrying Value", $F847, IF($H847 = "Carrying Value with safeguard", MAX($G$75 * $F847, $G847), $E847) )) )</f>
        <v>N/A</v>
      </c>
      <c r="W847" s="361" t="str">
        <f t="shared" si="306"/>
        <v>N/A</v>
      </c>
      <c r="X847" s="356" t="str">
        <f>IFERROR( VLOOKUP($D847, 'AM23.Param'!$C$61:$Q$114, COLUMNS('AM23.Param'!$C$60:$M$60), FALSE), "N/A")</f>
        <v>N/A</v>
      </c>
      <c r="Y847" s="344" t="str">
        <f t="shared" ref="Y847:Y910" si="318">IF(X847="N/A", "N/A", X847 * IF($H847 = "Scalar", $G847, IF($H847="Carrying Value", $F847, IF($H847 = "Carrying Value with safeguard", MAX($G$75 * $F847, $G847), $E847) )) )</f>
        <v>N/A</v>
      </c>
      <c r="Z847" s="366">
        <f t="shared" si="307"/>
        <v>0</v>
      </c>
      <c r="AA847" s="360" t="str">
        <f>IFERROR( VLOOKUP($D847, 'AM23.Param'!$C$61:$Q$114, COLUMNS('AM23.Param'!$C$60:$N$60), FALSE), "N/A")</f>
        <v>N/A</v>
      </c>
      <c r="AB847" s="344" t="str">
        <f t="shared" ref="AB847:AB910" si="319">IF(AA847="N/A", "N/A", AA847 * IF($H847 = "Scalar", $G847, IF($H847="Carrying Value", $F847, IF($H847 = "Carrying Value with safeguard", MAX($G$75 * $F847, $G847), $E847) )) )</f>
        <v>N/A</v>
      </c>
      <c r="AC847" s="366" t="str">
        <f t="shared" si="308"/>
        <v>N/A</v>
      </c>
      <c r="AD847" s="360" t="str">
        <f>IFERROR( VLOOKUP($D847, 'AM23.Param'!$C$61:$Q$114, COLUMNS('AM23.Param'!$C$60:$O$60), FALSE), "N/A")</f>
        <v>N/A</v>
      </c>
      <c r="AE847" s="344" t="str">
        <f t="shared" ref="AE847:AE910" si="320">IF(AD847="N/A", "N/A", AD847 * IF($H847 = "Scalar", $G847, IF($H847="Carrying Value", $F847, IF($H847 = "Carrying Value with safeguard", MAX($G$75 * $F847, $G847), $E847) )) )</f>
        <v>N/A</v>
      </c>
      <c r="AF847" s="361" t="str">
        <f t="shared" si="309"/>
        <v>N/A</v>
      </c>
      <c r="AG847" s="356" t="str">
        <f>IFERROR( VLOOKUP($D847, 'AM23.Param'!$C$61:$Q$114, COLUMNS('AM23.Param'!$C$60:$P$60), FALSE), "N/A")</f>
        <v>N/A</v>
      </c>
      <c r="AH847" s="344" t="str">
        <f t="shared" ref="AH847:AH910" si="321">IF(AG847="N/A", "N/A", AG847 * IF($H847 = "Scalar", $G847, IF($H847="Carrying Value", $F847, IF($H847 = "Carrying Value with safeguard", MAX($G$75 * $F847, $G847), $E847) )) )</f>
        <v>N/A</v>
      </c>
      <c r="AI847" s="361" t="str">
        <f t="shared" si="310"/>
        <v>N/A</v>
      </c>
    </row>
    <row r="848" spans="1:35" x14ac:dyDescent="0.2">
      <c r="A848" s="241">
        <f t="shared" si="311"/>
        <v>771</v>
      </c>
      <c r="B848" s="345">
        <f>'AM23.Entity Input'!D788</f>
        <v>0</v>
      </c>
      <c r="C848" s="343">
        <f>'AM23.Entity Input'!F788</f>
        <v>0</v>
      </c>
      <c r="D848" s="343">
        <f>'AM23.Entity Input'!G788</f>
        <v>0</v>
      </c>
      <c r="E848" s="343">
        <f>'AM23.Entity Input'!P788</f>
        <v>0</v>
      </c>
      <c r="F848" s="343">
        <f>'AM23.Entity Input'!AD788</f>
        <v>0</v>
      </c>
      <c r="G848" s="343">
        <f>'AM23.Entity Input'!AN788</f>
        <v>0</v>
      </c>
      <c r="H848" s="353" t="str">
        <f>IFERROR( VLOOKUP($D848, 'AM23.Param'!$C$61:$Q$114, COLUMNS('AM23.Param'!$C$60:$G$60), FALSE), "N/A")</f>
        <v>N/A</v>
      </c>
      <c r="I848" s="360" t="str">
        <f>IFERROR( VLOOKUP($D848, 'AM23.Param'!$C$61:$Q$114, COLUMNS('AM23.Param'!$C$60:$H$60), FALSE), "N/A")</f>
        <v>N/A</v>
      </c>
      <c r="J848" s="344" t="str">
        <f t="shared" si="312"/>
        <v>N/A</v>
      </c>
      <c r="K848" s="361" t="str">
        <f t="shared" si="313"/>
        <v>N/A</v>
      </c>
      <c r="L848" s="356" t="str">
        <f>IFERROR( VLOOKUP($D848, 'AM23.Param'!$C$61:$Q$114, COLUMNS('AM23.Param'!$C$60:$I$60), FALSE), "N/A")</f>
        <v>N/A</v>
      </c>
      <c r="M848" s="344" t="str">
        <f t="shared" si="314"/>
        <v>N/A</v>
      </c>
      <c r="N848" s="366" t="str">
        <f t="shared" si="303"/>
        <v>N/A</v>
      </c>
      <c r="O848" s="360" t="str">
        <f>IFERROR( VLOOKUP($D848, 'AM23.Param'!$C$61:$Q$114, COLUMNS('AM23.Param'!$C$60:$J$60), FALSE), "N/A")</f>
        <v>N/A</v>
      </c>
      <c r="P848" s="344" t="str">
        <f t="shared" si="315"/>
        <v>N/A</v>
      </c>
      <c r="Q848" s="361" t="str">
        <f t="shared" si="304"/>
        <v>N/A</v>
      </c>
      <c r="R848" s="356" t="str">
        <f>IFERROR( VLOOKUP($D848, 'AM23.Param'!$C$61:$Q$114, COLUMNS('AM23.Param'!$C$60:$K$60), FALSE), "N/A")</f>
        <v>N/A</v>
      </c>
      <c r="S848" s="344" t="str">
        <f t="shared" si="316"/>
        <v>N/A</v>
      </c>
      <c r="T848" s="366">
        <f t="shared" si="305"/>
        <v>0</v>
      </c>
      <c r="U848" s="360" t="str">
        <f>IFERROR( VLOOKUP($D848, 'AM23.Param'!$C$61:$Q$114, COLUMNS('AM23.Param'!$C$60:$L$60), FALSE), "N/A")</f>
        <v>N/A</v>
      </c>
      <c r="V848" s="344" t="str">
        <f t="shared" si="317"/>
        <v>N/A</v>
      </c>
      <c r="W848" s="361" t="str">
        <f t="shared" si="306"/>
        <v>N/A</v>
      </c>
      <c r="X848" s="356" t="str">
        <f>IFERROR( VLOOKUP($D848, 'AM23.Param'!$C$61:$Q$114, COLUMNS('AM23.Param'!$C$60:$M$60), FALSE), "N/A")</f>
        <v>N/A</v>
      </c>
      <c r="Y848" s="344" t="str">
        <f t="shared" si="318"/>
        <v>N/A</v>
      </c>
      <c r="Z848" s="366">
        <f t="shared" si="307"/>
        <v>0</v>
      </c>
      <c r="AA848" s="360" t="str">
        <f>IFERROR( VLOOKUP($D848, 'AM23.Param'!$C$61:$Q$114, COLUMNS('AM23.Param'!$C$60:$N$60), FALSE), "N/A")</f>
        <v>N/A</v>
      </c>
      <c r="AB848" s="344" t="str">
        <f t="shared" si="319"/>
        <v>N/A</v>
      </c>
      <c r="AC848" s="366" t="str">
        <f t="shared" si="308"/>
        <v>N/A</v>
      </c>
      <c r="AD848" s="360" t="str">
        <f>IFERROR( VLOOKUP($D848, 'AM23.Param'!$C$61:$Q$114, COLUMNS('AM23.Param'!$C$60:$O$60), FALSE), "N/A")</f>
        <v>N/A</v>
      </c>
      <c r="AE848" s="344" t="str">
        <f t="shared" si="320"/>
        <v>N/A</v>
      </c>
      <c r="AF848" s="361" t="str">
        <f t="shared" si="309"/>
        <v>N/A</v>
      </c>
      <c r="AG848" s="356" t="str">
        <f>IFERROR( VLOOKUP($D848, 'AM23.Param'!$C$61:$Q$114, COLUMNS('AM23.Param'!$C$60:$P$60), FALSE), "N/A")</f>
        <v>N/A</v>
      </c>
      <c r="AH848" s="344" t="str">
        <f t="shared" si="321"/>
        <v>N/A</v>
      </c>
      <c r="AI848" s="361" t="str">
        <f t="shared" si="310"/>
        <v>N/A</v>
      </c>
    </row>
    <row r="849" spans="1:35" x14ac:dyDescent="0.2">
      <c r="A849" s="241">
        <f t="shared" si="311"/>
        <v>772</v>
      </c>
      <c r="B849" s="345">
        <f>'AM23.Entity Input'!D789</f>
        <v>0</v>
      </c>
      <c r="C849" s="343">
        <f>'AM23.Entity Input'!F789</f>
        <v>0</v>
      </c>
      <c r="D849" s="343">
        <f>'AM23.Entity Input'!G789</f>
        <v>0</v>
      </c>
      <c r="E849" s="343">
        <f>'AM23.Entity Input'!P789</f>
        <v>0</v>
      </c>
      <c r="F849" s="343">
        <f>'AM23.Entity Input'!AD789</f>
        <v>0</v>
      </c>
      <c r="G849" s="343">
        <f>'AM23.Entity Input'!AN789</f>
        <v>0</v>
      </c>
      <c r="H849" s="353" t="str">
        <f>IFERROR( VLOOKUP($D849, 'AM23.Param'!$C$61:$Q$114, COLUMNS('AM23.Param'!$C$60:$G$60), FALSE), "N/A")</f>
        <v>N/A</v>
      </c>
      <c r="I849" s="360" t="str">
        <f>IFERROR( VLOOKUP($D849, 'AM23.Param'!$C$61:$Q$114, COLUMNS('AM23.Param'!$C$60:$H$60), FALSE), "N/A")</f>
        <v>N/A</v>
      </c>
      <c r="J849" s="344" t="str">
        <f t="shared" si="312"/>
        <v>N/A</v>
      </c>
      <c r="K849" s="361" t="str">
        <f t="shared" si="313"/>
        <v>N/A</v>
      </c>
      <c r="L849" s="356" t="str">
        <f>IFERROR( VLOOKUP($D849, 'AM23.Param'!$C$61:$Q$114, COLUMNS('AM23.Param'!$C$60:$I$60), FALSE), "N/A")</f>
        <v>N/A</v>
      </c>
      <c r="M849" s="344" t="str">
        <f t="shared" si="314"/>
        <v>N/A</v>
      </c>
      <c r="N849" s="366" t="str">
        <f t="shared" si="303"/>
        <v>N/A</v>
      </c>
      <c r="O849" s="360" t="str">
        <f>IFERROR( VLOOKUP($D849, 'AM23.Param'!$C$61:$Q$114, COLUMNS('AM23.Param'!$C$60:$J$60), FALSE), "N/A")</f>
        <v>N/A</v>
      </c>
      <c r="P849" s="344" t="str">
        <f t="shared" si="315"/>
        <v>N/A</v>
      </c>
      <c r="Q849" s="361" t="str">
        <f t="shared" si="304"/>
        <v>N/A</v>
      </c>
      <c r="R849" s="356" t="str">
        <f>IFERROR( VLOOKUP($D849, 'AM23.Param'!$C$61:$Q$114, COLUMNS('AM23.Param'!$C$60:$K$60), FALSE), "N/A")</f>
        <v>N/A</v>
      </c>
      <c r="S849" s="344" t="str">
        <f t="shared" si="316"/>
        <v>N/A</v>
      </c>
      <c r="T849" s="366">
        <f t="shared" si="305"/>
        <v>0</v>
      </c>
      <c r="U849" s="360" t="str">
        <f>IFERROR( VLOOKUP($D849, 'AM23.Param'!$C$61:$Q$114, COLUMNS('AM23.Param'!$C$60:$L$60), FALSE), "N/A")</f>
        <v>N/A</v>
      </c>
      <c r="V849" s="344" t="str">
        <f t="shared" si="317"/>
        <v>N/A</v>
      </c>
      <c r="W849" s="361" t="str">
        <f t="shared" si="306"/>
        <v>N/A</v>
      </c>
      <c r="X849" s="356" t="str">
        <f>IFERROR( VLOOKUP($D849, 'AM23.Param'!$C$61:$Q$114, COLUMNS('AM23.Param'!$C$60:$M$60), FALSE), "N/A")</f>
        <v>N/A</v>
      </c>
      <c r="Y849" s="344" t="str">
        <f t="shared" si="318"/>
        <v>N/A</v>
      </c>
      <c r="Z849" s="366">
        <f t="shared" si="307"/>
        <v>0</v>
      </c>
      <c r="AA849" s="360" t="str">
        <f>IFERROR( VLOOKUP($D849, 'AM23.Param'!$C$61:$Q$114, COLUMNS('AM23.Param'!$C$60:$N$60), FALSE), "N/A")</f>
        <v>N/A</v>
      </c>
      <c r="AB849" s="344" t="str">
        <f t="shared" si="319"/>
        <v>N/A</v>
      </c>
      <c r="AC849" s="366" t="str">
        <f t="shared" si="308"/>
        <v>N/A</v>
      </c>
      <c r="AD849" s="360" t="str">
        <f>IFERROR( VLOOKUP($D849, 'AM23.Param'!$C$61:$Q$114, COLUMNS('AM23.Param'!$C$60:$O$60), FALSE), "N/A")</f>
        <v>N/A</v>
      </c>
      <c r="AE849" s="344" t="str">
        <f t="shared" si="320"/>
        <v>N/A</v>
      </c>
      <c r="AF849" s="361" t="str">
        <f t="shared" si="309"/>
        <v>N/A</v>
      </c>
      <c r="AG849" s="356" t="str">
        <f>IFERROR( VLOOKUP($D849, 'AM23.Param'!$C$61:$Q$114, COLUMNS('AM23.Param'!$C$60:$P$60), FALSE), "N/A")</f>
        <v>N/A</v>
      </c>
      <c r="AH849" s="344" t="str">
        <f t="shared" si="321"/>
        <v>N/A</v>
      </c>
      <c r="AI849" s="361" t="str">
        <f t="shared" si="310"/>
        <v>N/A</v>
      </c>
    </row>
    <row r="850" spans="1:35" x14ac:dyDescent="0.2">
      <c r="A850" s="241">
        <f t="shared" si="311"/>
        <v>773</v>
      </c>
      <c r="B850" s="345">
        <f>'AM23.Entity Input'!D790</f>
        <v>0</v>
      </c>
      <c r="C850" s="343">
        <f>'AM23.Entity Input'!F790</f>
        <v>0</v>
      </c>
      <c r="D850" s="343">
        <f>'AM23.Entity Input'!G790</f>
        <v>0</v>
      </c>
      <c r="E850" s="343">
        <f>'AM23.Entity Input'!P790</f>
        <v>0</v>
      </c>
      <c r="F850" s="343">
        <f>'AM23.Entity Input'!AD790</f>
        <v>0</v>
      </c>
      <c r="G850" s="343">
        <f>'AM23.Entity Input'!AN790</f>
        <v>0</v>
      </c>
      <c r="H850" s="353" t="str">
        <f>IFERROR( VLOOKUP($D850, 'AM23.Param'!$C$61:$Q$114, COLUMNS('AM23.Param'!$C$60:$G$60), FALSE), "N/A")</f>
        <v>N/A</v>
      </c>
      <c r="I850" s="360" t="str">
        <f>IFERROR( VLOOKUP($D850, 'AM23.Param'!$C$61:$Q$114, COLUMNS('AM23.Param'!$C$60:$H$60), FALSE), "N/A")</f>
        <v>N/A</v>
      </c>
      <c r="J850" s="344" t="str">
        <f t="shared" si="312"/>
        <v>N/A</v>
      </c>
      <c r="K850" s="361" t="str">
        <f t="shared" si="313"/>
        <v>N/A</v>
      </c>
      <c r="L850" s="356" t="str">
        <f>IFERROR( VLOOKUP($D850, 'AM23.Param'!$C$61:$Q$114, COLUMNS('AM23.Param'!$C$60:$I$60), FALSE), "N/A")</f>
        <v>N/A</v>
      </c>
      <c r="M850" s="344" t="str">
        <f t="shared" si="314"/>
        <v>N/A</v>
      </c>
      <c r="N850" s="366" t="str">
        <f t="shared" si="303"/>
        <v>N/A</v>
      </c>
      <c r="O850" s="360" t="str">
        <f>IFERROR( VLOOKUP($D850, 'AM23.Param'!$C$61:$Q$114, COLUMNS('AM23.Param'!$C$60:$J$60), FALSE), "N/A")</f>
        <v>N/A</v>
      </c>
      <c r="P850" s="344" t="str">
        <f t="shared" si="315"/>
        <v>N/A</v>
      </c>
      <c r="Q850" s="361" t="str">
        <f t="shared" si="304"/>
        <v>N/A</v>
      </c>
      <c r="R850" s="356" t="str">
        <f>IFERROR( VLOOKUP($D850, 'AM23.Param'!$C$61:$Q$114, COLUMNS('AM23.Param'!$C$60:$K$60), FALSE), "N/A")</f>
        <v>N/A</v>
      </c>
      <c r="S850" s="344" t="str">
        <f t="shared" si="316"/>
        <v>N/A</v>
      </c>
      <c r="T850" s="366">
        <f t="shared" si="305"/>
        <v>0</v>
      </c>
      <c r="U850" s="360" t="str">
        <f>IFERROR( VLOOKUP($D850, 'AM23.Param'!$C$61:$Q$114, COLUMNS('AM23.Param'!$C$60:$L$60), FALSE), "N/A")</f>
        <v>N/A</v>
      </c>
      <c r="V850" s="344" t="str">
        <f t="shared" si="317"/>
        <v>N/A</v>
      </c>
      <c r="W850" s="361" t="str">
        <f t="shared" si="306"/>
        <v>N/A</v>
      </c>
      <c r="X850" s="356" t="str">
        <f>IFERROR( VLOOKUP($D850, 'AM23.Param'!$C$61:$Q$114, COLUMNS('AM23.Param'!$C$60:$M$60), FALSE), "N/A")</f>
        <v>N/A</v>
      </c>
      <c r="Y850" s="344" t="str">
        <f t="shared" si="318"/>
        <v>N/A</v>
      </c>
      <c r="Z850" s="366">
        <f t="shared" si="307"/>
        <v>0</v>
      </c>
      <c r="AA850" s="360" t="str">
        <f>IFERROR( VLOOKUP($D850, 'AM23.Param'!$C$61:$Q$114, COLUMNS('AM23.Param'!$C$60:$N$60), FALSE), "N/A")</f>
        <v>N/A</v>
      </c>
      <c r="AB850" s="344" t="str">
        <f t="shared" si="319"/>
        <v>N/A</v>
      </c>
      <c r="AC850" s="366" t="str">
        <f t="shared" si="308"/>
        <v>N/A</v>
      </c>
      <c r="AD850" s="360" t="str">
        <f>IFERROR( VLOOKUP($D850, 'AM23.Param'!$C$61:$Q$114, COLUMNS('AM23.Param'!$C$60:$O$60), FALSE), "N/A")</f>
        <v>N/A</v>
      </c>
      <c r="AE850" s="344" t="str">
        <f t="shared" si="320"/>
        <v>N/A</v>
      </c>
      <c r="AF850" s="361" t="str">
        <f t="shared" si="309"/>
        <v>N/A</v>
      </c>
      <c r="AG850" s="356" t="str">
        <f>IFERROR( VLOOKUP($D850, 'AM23.Param'!$C$61:$Q$114, COLUMNS('AM23.Param'!$C$60:$P$60), FALSE), "N/A")</f>
        <v>N/A</v>
      </c>
      <c r="AH850" s="344" t="str">
        <f t="shared" si="321"/>
        <v>N/A</v>
      </c>
      <c r="AI850" s="361" t="str">
        <f t="shared" si="310"/>
        <v>N/A</v>
      </c>
    </row>
    <row r="851" spans="1:35" x14ac:dyDescent="0.2">
      <c r="A851" s="241">
        <f t="shared" si="311"/>
        <v>774</v>
      </c>
      <c r="B851" s="345">
        <f>'AM23.Entity Input'!D791</f>
        <v>0</v>
      </c>
      <c r="C851" s="343">
        <f>'AM23.Entity Input'!F791</f>
        <v>0</v>
      </c>
      <c r="D851" s="343">
        <f>'AM23.Entity Input'!G791</f>
        <v>0</v>
      </c>
      <c r="E851" s="343">
        <f>'AM23.Entity Input'!P791</f>
        <v>0</v>
      </c>
      <c r="F851" s="343">
        <f>'AM23.Entity Input'!AD791</f>
        <v>0</v>
      </c>
      <c r="G851" s="343">
        <f>'AM23.Entity Input'!AN791</f>
        <v>0</v>
      </c>
      <c r="H851" s="353" t="str">
        <f>IFERROR( VLOOKUP($D851, 'AM23.Param'!$C$61:$Q$114, COLUMNS('AM23.Param'!$C$60:$G$60), FALSE), "N/A")</f>
        <v>N/A</v>
      </c>
      <c r="I851" s="360" t="str">
        <f>IFERROR( VLOOKUP($D851, 'AM23.Param'!$C$61:$Q$114, COLUMNS('AM23.Param'!$C$60:$H$60), FALSE), "N/A")</f>
        <v>N/A</v>
      </c>
      <c r="J851" s="344" t="str">
        <f t="shared" si="312"/>
        <v>N/A</v>
      </c>
      <c r="K851" s="361" t="str">
        <f t="shared" si="313"/>
        <v>N/A</v>
      </c>
      <c r="L851" s="356" t="str">
        <f>IFERROR( VLOOKUP($D851, 'AM23.Param'!$C$61:$Q$114, COLUMNS('AM23.Param'!$C$60:$I$60), FALSE), "N/A")</f>
        <v>N/A</v>
      </c>
      <c r="M851" s="344" t="str">
        <f t="shared" si="314"/>
        <v>N/A</v>
      </c>
      <c r="N851" s="366" t="str">
        <f t="shared" si="303"/>
        <v>N/A</v>
      </c>
      <c r="O851" s="360" t="str">
        <f>IFERROR( VLOOKUP($D851, 'AM23.Param'!$C$61:$Q$114, COLUMNS('AM23.Param'!$C$60:$J$60), FALSE), "N/A")</f>
        <v>N/A</v>
      </c>
      <c r="P851" s="344" t="str">
        <f t="shared" si="315"/>
        <v>N/A</v>
      </c>
      <c r="Q851" s="361" t="str">
        <f t="shared" si="304"/>
        <v>N/A</v>
      </c>
      <c r="R851" s="356" t="str">
        <f>IFERROR( VLOOKUP($D851, 'AM23.Param'!$C$61:$Q$114, COLUMNS('AM23.Param'!$C$60:$K$60), FALSE), "N/A")</f>
        <v>N/A</v>
      </c>
      <c r="S851" s="344" t="str">
        <f t="shared" si="316"/>
        <v>N/A</v>
      </c>
      <c r="T851" s="366">
        <f t="shared" si="305"/>
        <v>0</v>
      </c>
      <c r="U851" s="360" t="str">
        <f>IFERROR( VLOOKUP($D851, 'AM23.Param'!$C$61:$Q$114, COLUMNS('AM23.Param'!$C$60:$L$60), FALSE), "N/A")</f>
        <v>N/A</v>
      </c>
      <c r="V851" s="344" t="str">
        <f t="shared" si="317"/>
        <v>N/A</v>
      </c>
      <c r="W851" s="361" t="str">
        <f t="shared" si="306"/>
        <v>N/A</v>
      </c>
      <c r="X851" s="356" t="str">
        <f>IFERROR( VLOOKUP($D851, 'AM23.Param'!$C$61:$Q$114, COLUMNS('AM23.Param'!$C$60:$M$60), FALSE), "N/A")</f>
        <v>N/A</v>
      </c>
      <c r="Y851" s="344" t="str">
        <f t="shared" si="318"/>
        <v>N/A</v>
      </c>
      <c r="Z851" s="366">
        <f t="shared" si="307"/>
        <v>0</v>
      </c>
      <c r="AA851" s="360" t="str">
        <f>IFERROR( VLOOKUP($D851, 'AM23.Param'!$C$61:$Q$114, COLUMNS('AM23.Param'!$C$60:$N$60), FALSE), "N/A")</f>
        <v>N/A</v>
      </c>
      <c r="AB851" s="344" t="str">
        <f t="shared" si="319"/>
        <v>N/A</v>
      </c>
      <c r="AC851" s="366" t="str">
        <f t="shared" si="308"/>
        <v>N/A</v>
      </c>
      <c r="AD851" s="360" t="str">
        <f>IFERROR( VLOOKUP($D851, 'AM23.Param'!$C$61:$Q$114, COLUMNS('AM23.Param'!$C$60:$O$60), FALSE), "N/A")</f>
        <v>N/A</v>
      </c>
      <c r="AE851" s="344" t="str">
        <f t="shared" si="320"/>
        <v>N/A</v>
      </c>
      <c r="AF851" s="361" t="str">
        <f t="shared" si="309"/>
        <v>N/A</v>
      </c>
      <c r="AG851" s="356" t="str">
        <f>IFERROR( VLOOKUP($D851, 'AM23.Param'!$C$61:$Q$114, COLUMNS('AM23.Param'!$C$60:$P$60), FALSE), "N/A")</f>
        <v>N/A</v>
      </c>
      <c r="AH851" s="344" t="str">
        <f t="shared" si="321"/>
        <v>N/A</v>
      </c>
      <c r="AI851" s="361" t="str">
        <f t="shared" si="310"/>
        <v>N/A</v>
      </c>
    </row>
    <row r="852" spans="1:35" x14ac:dyDescent="0.2">
      <c r="A852" s="241">
        <f t="shared" si="311"/>
        <v>775</v>
      </c>
      <c r="B852" s="345">
        <f>'AM23.Entity Input'!D792</f>
        <v>0</v>
      </c>
      <c r="C852" s="343">
        <f>'AM23.Entity Input'!F792</f>
        <v>0</v>
      </c>
      <c r="D852" s="343">
        <f>'AM23.Entity Input'!G792</f>
        <v>0</v>
      </c>
      <c r="E852" s="343">
        <f>'AM23.Entity Input'!P792</f>
        <v>0</v>
      </c>
      <c r="F852" s="343">
        <f>'AM23.Entity Input'!AD792</f>
        <v>0</v>
      </c>
      <c r="G852" s="343">
        <f>'AM23.Entity Input'!AN792</f>
        <v>0</v>
      </c>
      <c r="H852" s="353" t="str">
        <f>IFERROR( VLOOKUP($D852, 'AM23.Param'!$C$61:$Q$114, COLUMNS('AM23.Param'!$C$60:$G$60), FALSE), "N/A")</f>
        <v>N/A</v>
      </c>
      <c r="I852" s="360" t="str">
        <f>IFERROR( VLOOKUP($D852, 'AM23.Param'!$C$61:$Q$114, COLUMNS('AM23.Param'!$C$60:$H$60), FALSE), "N/A")</f>
        <v>N/A</v>
      </c>
      <c r="J852" s="344" t="str">
        <f t="shared" si="312"/>
        <v>N/A</v>
      </c>
      <c r="K852" s="361" t="str">
        <f t="shared" si="313"/>
        <v>N/A</v>
      </c>
      <c r="L852" s="356" t="str">
        <f>IFERROR( VLOOKUP($D852, 'AM23.Param'!$C$61:$Q$114, COLUMNS('AM23.Param'!$C$60:$I$60), FALSE), "N/A")</f>
        <v>N/A</v>
      </c>
      <c r="M852" s="344" t="str">
        <f t="shared" si="314"/>
        <v>N/A</v>
      </c>
      <c r="N852" s="366" t="str">
        <f t="shared" si="303"/>
        <v>N/A</v>
      </c>
      <c r="O852" s="360" t="str">
        <f>IFERROR( VLOOKUP($D852, 'AM23.Param'!$C$61:$Q$114, COLUMNS('AM23.Param'!$C$60:$J$60), FALSE), "N/A")</f>
        <v>N/A</v>
      </c>
      <c r="P852" s="344" t="str">
        <f t="shared" si="315"/>
        <v>N/A</v>
      </c>
      <c r="Q852" s="361" t="str">
        <f t="shared" si="304"/>
        <v>N/A</v>
      </c>
      <c r="R852" s="356" t="str">
        <f>IFERROR( VLOOKUP($D852, 'AM23.Param'!$C$61:$Q$114, COLUMNS('AM23.Param'!$C$60:$K$60), FALSE), "N/A")</f>
        <v>N/A</v>
      </c>
      <c r="S852" s="344" t="str">
        <f t="shared" si="316"/>
        <v>N/A</v>
      </c>
      <c r="T852" s="366">
        <f t="shared" si="305"/>
        <v>0</v>
      </c>
      <c r="U852" s="360" t="str">
        <f>IFERROR( VLOOKUP($D852, 'AM23.Param'!$C$61:$Q$114, COLUMNS('AM23.Param'!$C$60:$L$60), FALSE), "N/A")</f>
        <v>N/A</v>
      </c>
      <c r="V852" s="344" t="str">
        <f t="shared" si="317"/>
        <v>N/A</v>
      </c>
      <c r="W852" s="361" t="str">
        <f t="shared" si="306"/>
        <v>N/A</v>
      </c>
      <c r="X852" s="356" t="str">
        <f>IFERROR( VLOOKUP($D852, 'AM23.Param'!$C$61:$Q$114, COLUMNS('AM23.Param'!$C$60:$M$60), FALSE), "N/A")</f>
        <v>N/A</v>
      </c>
      <c r="Y852" s="344" t="str">
        <f t="shared" si="318"/>
        <v>N/A</v>
      </c>
      <c r="Z852" s="366">
        <f t="shared" si="307"/>
        <v>0</v>
      </c>
      <c r="AA852" s="360" t="str">
        <f>IFERROR( VLOOKUP($D852, 'AM23.Param'!$C$61:$Q$114, COLUMNS('AM23.Param'!$C$60:$N$60), FALSE), "N/A")</f>
        <v>N/A</v>
      </c>
      <c r="AB852" s="344" t="str">
        <f t="shared" si="319"/>
        <v>N/A</v>
      </c>
      <c r="AC852" s="366" t="str">
        <f t="shared" si="308"/>
        <v>N/A</v>
      </c>
      <c r="AD852" s="360" t="str">
        <f>IFERROR( VLOOKUP($D852, 'AM23.Param'!$C$61:$Q$114, COLUMNS('AM23.Param'!$C$60:$O$60), FALSE), "N/A")</f>
        <v>N/A</v>
      </c>
      <c r="AE852" s="344" t="str">
        <f t="shared" si="320"/>
        <v>N/A</v>
      </c>
      <c r="AF852" s="361" t="str">
        <f t="shared" si="309"/>
        <v>N/A</v>
      </c>
      <c r="AG852" s="356" t="str">
        <f>IFERROR( VLOOKUP($D852, 'AM23.Param'!$C$61:$Q$114, COLUMNS('AM23.Param'!$C$60:$P$60), FALSE), "N/A")</f>
        <v>N/A</v>
      </c>
      <c r="AH852" s="344" t="str">
        <f t="shared" si="321"/>
        <v>N/A</v>
      </c>
      <c r="AI852" s="361" t="str">
        <f t="shared" si="310"/>
        <v>N/A</v>
      </c>
    </row>
    <row r="853" spans="1:35" x14ac:dyDescent="0.2">
      <c r="A853" s="241">
        <f t="shared" si="311"/>
        <v>776</v>
      </c>
      <c r="B853" s="345">
        <f>'AM23.Entity Input'!D793</f>
        <v>0</v>
      </c>
      <c r="C853" s="343">
        <f>'AM23.Entity Input'!F793</f>
        <v>0</v>
      </c>
      <c r="D853" s="343">
        <f>'AM23.Entity Input'!G793</f>
        <v>0</v>
      </c>
      <c r="E853" s="343">
        <f>'AM23.Entity Input'!P793</f>
        <v>0</v>
      </c>
      <c r="F853" s="343">
        <f>'AM23.Entity Input'!AD793</f>
        <v>0</v>
      </c>
      <c r="G853" s="343">
        <f>'AM23.Entity Input'!AN793</f>
        <v>0</v>
      </c>
      <c r="H853" s="353" t="str">
        <f>IFERROR( VLOOKUP($D853, 'AM23.Param'!$C$61:$Q$114, COLUMNS('AM23.Param'!$C$60:$G$60), FALSE), "N/A")</f>
        <v>N/A</v>
      </c>
      <c r="I853" s="360" t="str">
        <f>IFERROR( VLOOKUP($D853, 'AM23.Param'!$C$61:$Q$114, COLUMNS('AM23.Param'!$C$60:$H$60), FALSE), "N/A")</f>
        <v>N/A</v>
      </c>
      <c r="J853" s="344" t="str">
        <f t="shared" si="312"/>
        <v>N/A</v>
      </c>
      <c r="K853" s="361" t="str">
        <f t="shared" si="313"/>
        <v>N/A</v>
      </c>
      <c r="L853" s="356" t="str">
        <f>IFERROR( VLOOKUP($D853, 'AM23.Param'!$C$61:$Q$114, COLUMNS('AM23.Param'!$C$60:$I$60), FALSE), "N/A")</f>
        <v>N/A</v>
      </c>
      <c r="M853" s="344" t="str">
        <f t="shared" si="314"/>
        <v>N/A</v>
      </c>
      <c r="N853" s="366" t="str">
        <f t="shared" si="303"/>
        <v>N/A</v>
      </c>
      <c r="O853" s="360" t="str">
        <f>IFERROR( VLOOKUP($D853, 'AM23.Param'!$C$61:$Q$114, COLUMNS('AM23.Param'!$C$60:$J$60), FALSE), "N/A")</f>
        <v>N/A</v>
      </c>
      <c r="P853" s="344" t="str">
        <f t="shared" si="315"/>
        <v>N/A</v>
      </c>
      <c r="Q853" s="361" t="str">
        <f t="shared" si="304"/>
        <v>N/A</v>
      </c>
      <c r="R853" s="356" t="str">
        <f>IFERROR( VLOOKUP($D853, 'AM23.Param'!$C$61:$Q$114, COLUMNS('AM23.Param'!$C$60:$K$60), FALSE), "N/A")</f>
        <v>N/A</v>
      </c>
      <c r="S853" s="344" t="str">
        <f t="shared" si="316"/>
        <v>N/A</v>
      </c>
      <c r="T853" s="366">
        <f t="shared" si="305"/>
        <v>0</v>
      </c>
      <c r="U853" s="360" t="str">
        <f>IFERROR( VLOOKUP($D853, 'AM23.Param'!$C$61:$Q$114, COLUMNS('AM23.Param'!$C$60:$L$60), FALSE), "N/A")</f>
        <v>N/A</v>
      </c>
      <c r="V853" s="344" t="str">
        <f t="shared" si="317"/>
        <v>N/A</v>
      </c>
      <c r="W853" s="361" t="str">
        <f t="shared" si="306"/>
        <v>N/A</v>
      </c>
      <c r="X853" s="356" t="str">
        <f>IFERROR( VLOOKUP($D853, 'AM23.Param'!$C$61:$Q$114, COLUMNS('AM23.Param'!$C$60:$M$60), FALSE), "N/A")</f>
        <v>N/A</v>
      </c>
      <c r="Y853" s="344" t="str">
        <f t="shared" si="318"/>
        <v>N/A</v>
      </c>
      <c r="Z853" s="366">
        <f t="shared" si="307"/>
        <v>0</v>
      </c>
      <c r="AA853" s="360" t="str">
        <f>IFERROR( VLOOKUP($D853, 'AM23.Param'!$C$61:$Q$114, COLUMNS('AM23.Param'!$C$60:$N$60), FALSE), "N/A")</f>
        <v>N/A</v>
      </c>
      <c r="AB853" s="344" t="str">
        <f t="shared" si="319"/>
        <v>N/A</v>
      </c>
      <c r="AC853" s="366" t="str">
        <f t="shared" si="308"/>
        <v>N/A</v>
      </c>
      <c r="AD853" s="360" t="str">
        <f>IFERROR( VLOOKUP($D853, 'AM23.Param'!$C$61:$Q$114, COLUMNS('AM23.Param'!$C$60:$O$60), FALSE), "N/A")</f>
        <v>N/A</v>
      </c>
      <c r="AE853" s="344" t="str">
        <f t="shared" si="320"/>
        <v>N/A</v>
      </c>
      <c r="AF853" s="361" t="str">
        <f t="shared" si="309"/>
        <v>N/A</v>
      </c>
      <c r="AG853" s="356" t="str">
        <f>IFERROR( VLOOKUP($D853, 'AM23.Param'!$C$61:$Q$114, COLUMNS('AM23.Param'!$C$60:$P$60), FALSE), "N/A")</f>
        <v>N/A</v>
      </c>
      <c r="AH853" s="344" t="str">
        <f t="shared" si="321"/>
        <v>N/A</v>
      </c>
      <c r="AI853" s="361" t="str">
        <f t="shared" si="310"/>
        <v>N/A</v>
      </c>
    </row>
    <row r="854" spans="1:35" x14ac:dyDescent="0.2">
      <c r="A854" s="241">
        <f t="shared" si="311"/>
        <v>777</v>
      </c>
      <c r="B854" s="345">
        <f>'AM23.Entity Input'!D794</f>
        <v>0</v>
      </c>
      <c r="C854" s="343">
        <f>'AM23.Entity Input'!F794</f>
        <v>0</v>
      </c>
      <c r="D854" s="343">
        <f>'AM23.Entity Input'!G794</f>
        <v>0</v>
      </c>
      <c r="E854" s="343">
        <f>'AM23.Entity Input'!P794</f>
        <v>0</v>
      </c>
      <c r="F854" s="343">
        <f>'AM23.Entity Input'!AD794</f>
        <v>0</v>
      </c>
      <c r="G854" s="343">
        <f>'AM23.Entity Input'!AN794</f>
        <v>0</v>
      </c>
      <c r="H854" s="353" t="str">
        <f>IFERROR( VLOOKUP($D854, 'AM23.Param'!$C$61:$Q$114, COLUMNS('AM23.Param'!$C$60:$G$60), FALSE), "N/A")</f>
        <v>N/A</v>
      </c>
      <c r="I854" s="360" t="str">
        <f>IFERROR( VLOOKUP($D854, 'AM23.Param'!$C$61:$Q$114, COLUMNS('AM23.Param'!$C$60:$H$60), FALSE), "N/A")</f>
        <v>N/A</v>
      </c>
      <c r="J854" s="344" t="str">
        <f t="shared" si="312"/>
        <v>N/A</v>
      </c>
      <c r="K854" s="361" t="str">
        <f t="shared" si="313"/>
        <v>N/A</v>
      </c>
      <c r="L854" s="356" t="str">
        <f>IFERROR( VLOOKUP($D854, 'AM23.Param'!$C$61:$Q$114, COLUMNS('AM23.Param'!$C$60:$I$60), FALSE), "N/A")</f>
        <v>N/A</v>
      </c>
      <c r="M854" s="344" t="str">
        <f t="shared" si="314"/>
        <v>N/A</v>
      </c>
      <c r="N854" s="366" t="str">
        <f t="shared" si="303"/>
        <v>N/A</v>
      </c>
      <c r="O854" s="360" t="str">
        <f>IFERROR( VLOOKUP($D854, 'AM23.Param'!$C$61:$Q$114, COLUMNS('AM23.Param'!$C$60:$J$60), FALSE), "N/A")</f>
        <v>N/A</v>
      </c>
      <c r="P854" s="344" t="str">
        <f t="shared" si="315"/>
        <v>N/A</v>
      </c>
      <c r="Q854" s="361" t="str">
        <f t="shared" si="304"/>
        <v>N/A</v>
      </c>
      <c r="R854" s="356" t="str">
        <f>IFERROR( VLOOKUP($D854, 'AM23.Param'!$C$61:$Q$114, COLUMNS('AM23.Param'!$C$60:$K$60), FALSE), "N/A")</f>
        <v>N/A</v>
      </c>
      <c r="S854" s="344" t="str">
        <f t="shared" si="316"/>
        <v>N/A</v>
      </c>
      <c r="T854" s="366">
        <f t="shared" si="305"/>
        <v>0</v>
      </c>
      <c r="U854" s="360" t="str">
        <f>IFERROR( VLOOKUP($D854, 'AM23.Param'!$C$61:$Q$114, COLUMNS('AM23.Param'!$C$60:$L$60), FALSE), "N/A")</f>
        <v>N/A</v>
      </c>
      <c r="V854" s="344" t="str">
        <f t="shared" si="317"/>
        <v>N/A</v>
      </c>
      <c r="W854" s="361" t="str">
        <f t="shared" si="306"/>
        <v>N/A</v>
      </c>
      <c r="X854" s="356" t="str">
        <f>IFERROR( VLOOKUP($D854, 'AM23.Param'!$C$61:$Q$114, COLUMNS('AM23.Param'!$C$60:$M$60), FALSE), "N/A")</f>
        <v>N/A</v>
      </c>
      <c r="Y854" s="344" t="str">
        <f t="shared" si="318"/>
        <v>N/A</v>
      </c>
      <c r="Z854" s="366">
        <f t="shared" si="307"/>
        <v>0</v>
      </c>
      <c r="AA854" s="360" t="str">
        <f>IFERROR( VLOOKUP($D854, 'AM23.Param'!$C$61:$Q$114, COLUMNS('AM23.Param'!$C$60:$N$60), FALSE), "N/A")</f>
        <v>N/A</v>
      </c>
      <c r="AB854" s="344" t="str">
        <f t="shared" si="319"/>
        <v>N/A</v>
      </c>
      <c r="AC854" s="366" t="str">
        <f t="shared" si="308"/>
        <v>N/A</v>
      </c>
      <c r="AD854" s="360" t="str">
        <f>IFERROR( VLOOKUP($D854, 'AM23.Param'!$C$61:$Q$114, COLUMNS('AM23.Param'!$C$60:$O$60), FALSE), "N/A")</f>
        <v>N/A</v>
      </c>
      <c r="AE854" s="344" t="str">
        <f t="shared" si="320"/>
        <v>N/A</v>
      </c>
      <c r="AF854" s="361" t="str">
        <f t="shared" si="309"/>
        <v>N/A</v>
      </c>
      <c r="AG854" s="356" t="str">
        <f>IFERROR( VLOOKUP($D854, 'AM23.Param'!$C$61:$Q$114, COLUMNS('AM23.Param'!$C$60:$P$60), FALSE), "N/A")</f>
        <v>N/A</v>
      </c>
      <c r="AH854" s="344" t="str">
        <f t="shared" si="321"/>
        <v>N/A</v>
      </c>
      <c r="AI854" s="361" t="str">
        <f t="shared" si="310"/>
        <v>N/A</v>
      </c>
    </row>
    <row r="855" spans="1:35" x14ac:dyDescent="0.2">
      <c r="A855" s="241">
        <f t="shared" si="311"/>
        <v>778</v>
      </c>
      <c r="B855" s="345">
        <f>'AM23.Entity Input'!D795</f>
        <v>0</v>
      </c>
      <c r="C855" s="343">
        <f>'AM23.Entity Input'!F795</f>
        <v>0</v>
      </c>
      <c r="D855" s="343">
        <f>'AM23.Entity Input'!G795</f>
        <v>0</v>
      </c>
      <c r="E855" s="343">
        <f>'AM23.Entity Input'!P795</f>
        <v>0</v>
      </c>
      <c r="F855" s="343">
        <f>'AM23.Entity Input'!AD795</f>
        <v>0</v>
      </c>
      <c r="G855" s="343">
        <f>'AM23.Entity Input'!AN795</f>
        <v>0</v>
      </c>
      <c r="H855" s="353" t="str">
        <f>IFERROR( VLOOKUP($D855, 'AM23.Param'!$C$61:$Q$114, COLUMNS('AM23.Param'!$C$60:$G$60), FALSE), "N/A")</f>
        <v>N/A</v>
      </c>
      <c r="I855" s="360" t="str">
        <f>IFERROR( VLOOKUP($D855, 'AM23.Param'!$C$61:$Q$114, COLUMNS('AM23.Param'!$C$60:$H$60), FALSE), "N/A")</f>
        <v>N/A</v>
      </c>
      <c r="J855" s="344" t="str">
        <f t="shared" si="312"/>
        <v>N/A</v>
      </c>
      <c r="K855" s="361" t="str">
        <f t="shared" si="313"/>
        <v>N/A</v>
      </c>
      <c r="L855" s="356" t="str">
        <f>IFERROR( VLOOKUP($D855, 'AM23.Param'!$C$61:$Q$114, COLUMNS('AM23.Param'!$C$60:$I$60), FALSE), "N/A")</f>
        <v>N/A</v>
      </c>
      <c r="M855" s="344" t="str">
        <f t="shared" si="314"/>
        <v>N/A</v>
      </c>
      <c r="N855" s="366" t="str">
        <f t="shared" si="303"/>
        <v>N/A</v>
      </c>
      <c r="O855" s="360" t="str">
        <f>IFERROR( VLOOKUP($D855, 'AM23.Param'!$C$61:$Q$114, COLUMNS('AM23.Param'!$C$60:$J$60), FALSE), "N/A")</f>
        <v>N/A</v>
      </c>
      <c r="P855" s="344" t="str">
        <f t="shared" si="315"/>
        <v>N/A</v>
      </c>
      <c r="Q855" s="361" t="str">
        <f t="shared" si="304"/>
        <v>N/A</v>
      </c>
      <c r="R855" s="356" t="str">
        <f>IFERROR( VLOOKUP($D855, 'AM23.Param'!$C$61:$Q$114, COLUMNS('AM23.Param'!$C$60:$K$60), FALSE), "N/A")</f>
        <v>N/A</v>
      </c>
      <c r="S855" s="344" t="str">
        <f t="shared" si="316"/>
        <v>N/A</v>
      </c>
      <c r="T855" s="366">
        <f t="shared" si="305"/>
        <v>0</v>
      </c>
      <c r="U855" s="360" t="str">
        <f>IFERROR( VLOOKUP($D855, 'AM23.Param'!$C$61:$Q$114, COLUMNS('AM23.Param'!$C$60:$L$60), FALSE), "N/A")</f>
        <v>N/A</v>
      </c>
      <c r="V855" s="344" t="str">
        <f t="shared" si="317"/>
        <v>N/A</v>
      </c>
      <c r="W855" s="361" t="str">
        <f t="shared" si="306"/>
        <v>N/A</v>
      </c>
      <c r="X855" s="356" t="str">
        <f>IFERROR( VLOOKUP($D855, 'AM23.Param'!$C$61:$Q$114, COLUMNS('AM23.Param'!$C$60:$M$60), FALSE), "N/A")</f>
        <v>N/A</v>
      </c>
      <c r="Y855" s="344" t="str">
        <f t="shared" si="318"/>
        <v>N/A</v>
      </c>
      <c r="Z855" s="366">
        <f t="shared" si="307"/>
        <v>0</v>
      </c>
      <c r="AA855" s="360" t="str">
        <f>IFERROR( VLOOKUP($D855, 'AM23.Param'!$C$61:$Q$114, COLUMNS('AM23.Param'!$C$60:$N$60), FALSE), "N/A")</f>
        <v>N/A</v>
      </c>
      <c r="AB855" s="344" t="str">
        <f t="shared" si="319"/>
        <v>N/A</v>
      </c>
      <c r="AC855" s="366" t="str">
        <f t="shared" si="308"/>
        <v>N/A</v>
      </c>
      <c r="AD855" s="360" t="str">
        <f>IFERROR( VLOOKUP($D855, 'AM23.Param'!$C$61:$Q$114, COLUMNS('AM23.Param'!$C$60:$O$60), FALSE), "N/A")</f>
        <v>N/A</v>
      </c>
      <c r="AE855" s="344" t="str">
        <f t="shared" si="320"/>
        <v>N/A</v>
      </c>
      <c r="AF855" s="361" t="str">
        <f t="shared" si="309"/>
        <v>N/A</v>
      </c>
      <c r="AG855" s="356" t="str">
        <f>IFERROR( VLOOKUP($D855, 'AM23.Param'!$C$61:$Q$114, COLUMNS('AM23.Param'!$C$60:$P$60), FALSE), "N/A")</f>
        <v>N/A</v>
      </c>
      <c r="AH855" s="344" t="str">
        <f t="shared" si="321"/>
        <v>N/A</v>
      </c>
      <c r="AI855" s="361" t="str">
        <f t="shared" si="310"/>
        <v>N/A</v>
      </c>
    </row>
    <row r="856" spans="1:35" x14ac:dyDescent="0.2">
      <c r="A856" s="241">
        <f t="shared" si="311"/>
        <v>779</v>
      </c>
      <c r="B856" s="345">
        <f>'AM23.Entity Input'!D796</f>
        <v>0</v>
      </c>
      <c r="C856" s="343">
        <f>'AM23.Entity Input'!F796</f>
        <v>0</v>
      </c>
      <c r="D856" s="343">
        <f>'AM23.Entity Input'!G796</f>
        <v>0</v>
      </c>
      <c r="E856" s="343">
        <f>'AM23.Entity Input'!P796</f>
        <v>0</v>
      </c>
      <c r="F856" s="343">
        <f>'AM23.Entity Input'!AD796</f>
        <v>0</v>
      </c>
      <c r="G856" s="343">
        <f>'AM23.Entity Input'!AN796</f>
        <v>0</v>
      </c>
      <c r="H856" s="353" t="str">
        <f>IFERROR( VLOOKUP($D856, 'AM23.Param'!$C$61:$Q$114, COLUMNS('AM23.Param'!$C$60:$G$60), FALSE), "N/A")</f>
        <v>N/A</v>
      </c>
      <c r="I856" s="360" t="str">
        <f>IFERROR( VLOOKUP($D856, 'AM23.Param'!$C$61:$Q$114, COLUMNS('AM23.Param'!$C$60:$H$60), FALSE), "N/A")</f>
        <v>N/A</v>
      </c>
      <c r="J856" s="344" t="str">
        <f t="shared" si="312"/>
        <v>N/A</v>
      </c>
      <c r="K856" s="361" t="str">
        <f t="shared" si="313"/>
        <v>N/A</v>
      </c>
      <c r="L856" s="356" t="str">
        <f>IFERROR( VLOOKUP($D856, 'AM23.Param'!$C$61:$Q$114, COLUMNS('AM23.Param'!$C$60:$I$60), FALSE), "N/A")</f>
        <v>N/A</v>
      </c>
      <c r="M856" s="344" t="str">
        <f t="shared" si="314"/>
        <v>N/A</v>
      </c>
      <c r="N856" s="366" t="str">
        <f t="shared" si="303"/>
        <v>N/A</v>
      </c>
      <c r="O856" s="360" t="str">
        <f>IFERROR( VLOOKUP($D856, 'AM23.Param'!$C$61:$Q$114, COLUMNS('AM23.Param'!$C$60:$J$60), FALSE), "N/A")</f>
        <v>N/A</v>
      </c>
      <c r="P856" s="344" t="str">
        <f t="shared" si="315"/>
        <v>N/A</v>
      </c>
      <c r="Q856" s="361" t="str">
        <f t="shared" si="304"/>
        <v>N/A</v>
      </c>
      <c r="R856" s="356" t="str">
        <f>IFERROR( VLOOKUP($D856, 'AM23.Param'!$C$61:$Q$114, COLUMNS('AM23.Param'!$C$60:$K$60), FALSE), "N/A")</f>
        <v>N/A</v>
      </c>
      <c r="S856" s="344" t="str">
        <f t="shared" si="316"/>
        <v>N/A</v>
      </c>
      <c r="T856" s="366">
        <f t="shared" si="305"/>
        <v>0</v>
      </c>
      <c r="U856" s="360" t="str">
        <f>IFERROR( VLOOKUP($D856, 'AM23.Param'!$C$61:$Q$114, COLUMNS('AM23.Param'!$C$60:$L$60), FALSE), "N/A")</f>
        <v>N/A</v>
      </c>
      <c r="V856" s="344" t="str">
        <f t="shared" si="317"/>
        <v>N/A</v>
      </c>
      <c r="W856" s="361" t="str">
        <f t="shared" si="306"/>
        <v>N/A</v>
      </c>
      <c r="X856" s="356" t="str">
        <f>IFERROR( VLOOKUP($D856, 'AM23.Param'!$C$61:$Q$114, COLUMNS('AM23.Param'!$C$60:$M$60), FALSE), "N/A")</f>
        <v>N/A</v>
      </c>
      <c r="Y856" s="344" t="str">
        <f t="shared" si="318"/>
        <v>N/A</v>
      </c>
      <c r="Z856" s="366">
        <f t="shared" si="307"/>
        <v>0</v>
      </c>
      <c r="AA856" s="360" t="str">
        <f>IFERROR( VLOOKUP($D856, 'AM23.Param'!$C$61:$Q$114, COLUMNS('AM23.Param'!$C$60:$N$60), FALSE), "N/A")</f>
        <v>N/A</v>
      </c>
      <c r="AB856" s="344" t="str">
        <f t="shared" si="319"/>
        <v>N/A</v>
      </c>
      <c r="AC856" s="366" t="str">
        <f t="shared" si="308"/>
        <v>N/A</v>
      </c>
      <c r="AD856" s="360" t="str">
        <f>IFERROR( VLOOKUP($D856, 'AM23.Param'!$C$61:$Q$114, COLUMNS('AM23.Param'!$C$60:$O$60), FALSE), "N/A")</f>
        <v>N/A</v>
      </c>
      <c r="AE856" s="344" t="str">
        <f t="shared" si="320"/>
        <v>N/A</v>
      </c>
      <c r="AF856" s="361" t="str">
        <f t="shared" si="309"/>
        <v>N/A</v>
      </c>
      <c r="AG856" s="356" t="str">
        <f>IFERROR( VLOOKUP($D856, 'AM23.Param'!$C$61:$Q$114, COLUMNS('AM23.Param'!$C$60:$P$60), FALSE), "N/A")</f>
        <v>N/A</v>
      </c>
      <c r="AH856" s="344" t="str">
        <f t="shared" si="321"/>
        <v>N/A</v>
      </c>
      <c r="AI856" s="361" t="str">
        <f t="shared" si="310"/>
        <v>N/A</v>
      </c>
    </row>
    <row r="857" spans="1:35" x14ac:dyDescent="0.2">
      <c r="A857" s="241">
        <f t="shared" si="311"/>
        <v>780</v>
      </c>
      <c r="B857" s="345">
        <f>'AM23.Entity Input'!D797</f>
        <v>0</v>
      </c>
      <c r="C857" s="343">
        <f>'AM23.Entity Input'!F797</f>
        <v>0</v>
      </c>
      <c r="D857" s="343">
        <f>'AM23.Entity Input'!G797</f>
        <v>0</v>
      </c>
      <c r="E857" s="343">
        <f>'AM23.Entity Input'!P797</f>
        <v>0</v>
      </c>
      <c r="F857" s="343">
        <f>'AM23.Entity Input'!AD797</f>
        <v>0</v>
      </c>
      <c r="G857" s="343">
        <f>'AM23.Entity Input'!AN797</f>
        <v>0</v>
      </c>
      <c r="H857" s="353" t="str">
        <f>IFERROR( VLOOKUP($D857, 'AM23.Param'!$C$61:$Q$114, COLUMNS('AM23.Param'!$C$60:$G$60), FALSE), "N/A")</f>
        <v>N/A</v>
      </c>
      <c r="I857" s="360" t="str">
        <f>IFERROR( VLOOKUP($D857, 'AM23.Param'!$C$61:$Q$114, COLUMNS('AM23.Param'!$C$60:$H$60), FALSE), "N/A")</f>
        <v>N/A</v>
      </c>
      <c r="J857" s="344" t="str">
        <f t="shared" si="312"/>
        <v>N/A</v>
      </c>
      <c r="K857" s="361" t="str">
        <f t="shared" si="313"/>
        <v>N/A</v>
      </c>
      <c r="L857" s="356" t="str">
        <f>IFERROR( VLOOKUP($D857, 'AM23.Param'!$C$61:$Q$114, COLUMNS('AM23.Param'!$C$60:$I$60), FALSE), "N/A")</f>
        <v>N/A</v>
      </c>
      <c r="M857" s="344" t="str">
        <f t="shared" si="314"/>
        <v>N/A</v>
      </c>
      <c r="N857" s="366" t="str">
        <f t="shared" si="303"/>
        <v>N/A</v>
      </c>
      <c r="O857" s="360" t="str">
        <f>IFERROR( VLOOKUP($D857, 'AM23.Param'!$C$61:$Q$114, COLUMNS('AM23.Param'!$C$60:$J$60), FALSE), "N/A")</f>
        <v>N/A</v>
      </c>
      <c r="P857" s="344" t="str">
        <f t="shared" si="315"/>
        <v>N/A</v>
      </c>
      <c r="Q857" s="361" t="str">
        <f t="shared" si="304"/>
        <v>N/A</v>
      </c>
      <c r="R857" s="356" t="str">
        <f>IFERROR( VLOOKUP($D857, 'AM23.Param'!$C$61:$Q$114, COLUMNS('AM23.Param'!$C$60:$K$60), FALSE), "N/A")</f>
        <v>N/A</v>
      </c>
      <c r="S857" s="344" t="str">
        <f t="shared" si="316"/>
        <v>N/A</v>
      </c>
      <c r="T857" s="366">
        <f t="shared" si="305"/>
        <v>0</v>
      </c>
      <c r="U857" s="360" t="str">
        <f>IFERROR( VLOOKUP($D857, 'AM23.Param'!$C$61:$Q$114, COLUMNS('AM23.Param'!$C$60:$L$60), FALSE), "N/A")</f>
        <v>N/A</v>
      </c>
      <c r="V857" s="344" t="str">
        <f t="shared" si="317"/>
        <v>N/A</v>
      </c>
      <c r="W857" s="361" t="str">
        <f t="shared" si="306"/>
        <v>N/A</v>
      </c>
      <c r="X857" s="356" t="str">
        <f>IFERROR( VLOOKUP($D857, 'AM23.Param'!$C$61:$Q$114, COLUMNS('AM23.Param'!$C$60:$M$60), FALSE), "N/A")</f>
        <v>N/A</v>
      </c>
      <c r="Y857" s="344" t="str">
        <f t="shared" si="318"/>
        <v>N/A</v>
      </c>
      <c r="Z857" s="366">
        <f t="shared" si="307"/>
        <v>0</v>
      </c>
      <c r="AA857" s="360" t="str">
        <f>IFERROR( VLOOKUP($D857, 'AM23.Param'!$C$61:$Q$114, COLUMNS('AM23.Param'!$C$60:$N$60), FALSE), "N/A")</f>
        <v>N/A</v>
      </c>
      <c r="AB857" s="344" t="str">
        <f t="shared" si="319"/>
        <v>N/A</v>
      </c>
      <c r="AC857" s="366" t="str">
        <f t="shared" si="308"/>
        <v>N/A</v>
      </c>
      <c r="AD857" s="360" t="str">
        <f>IFERROR( VLOOKUP($D857, 'AM23.Param'!$C$61:$Q$114, COLUMNS('AM23.Param'!$C$60:$O$60), FALSE), "N/A")</f>
        <v>N/A</v>
      </c>
      <c r="AE857" s="344" t="str">
        <f t="shared" si="320"/>
        <v>N/A</v>
      </c>
      <c r="AF857" s="361" t="str">
        <f t="shared" si="309"/>
        <v>N/A</v>
      </c>
      <c r="AG857" s="356" t="str">
        <f>IFERROR( VLOOKUP($D857, 'AM23.Param'!$C$61:$Q$114, COLUMNS('AM23.Param'!$C$60:$P$60), FALSE), "N/A")</f>
        <v>N/A</v>
      </c>
      <c r="AH857" s="344" t="str">
        <f t="shared" si="321"/>
        <v>N/A</v>
      </c>
      <c r="AI857" s="361" t="str">
        <f t="shared" si="310"/>
        <v>N/A</v>
      </c>
    </row>
    <row r="858" spans="1:35" x14ac:dyDescent="0.2">
      <c r="A858" s="241">
        <f t="shared" si="311"/>
        <v>781</v>
      </c>
      <c r="B858" s="345">
        <f>'AM23.Entity Input'!D798</f>
        <v>0</v>
      </c>
      <c r="C858" s="343">
        <f>'AM23.Entity Input'!F798</f>
        <v>0</v>
      </c>
      <c r="D858" s="343">
        <f>'AM23.Entity Input'!G798</f>
        <v>0</v>
      </c>
      <c r="E858" s="343">
        <f>'AM23.Entity Input'!P798</f>
        <v>0</v>
      </c>
      <c r="F858" s="343">
        <f>'AM23.Entity Input'!AD798</f>
        <v>0</v>
      </c>
      <c r="G858" s="343">
        <f>'AM23.Entity Input'!AN798</f>
        <v>0</v>
      </c>
      <c r="H858" s="353" t="str">
        <f>IFERROR( VLOOKUP($D858, 'AM23.Param'!$C$61:$Q$114, COLUMNS('AM23.Param'!$C$60:$G$60), FALSE), "N/A")</f>
        <v>N/A</v>
      </c>
      <c r="I858" s="360" t="str">
        <f>IFERROR( VLOOKUP($D858, 'AM23.Param'!$C$61:$Q$114, COLUMNS('AM23.Param'!$C$60:$H$60), FALSE), "N/A")</f>
        <v>N/A</v>
      </c>
      <c r="J858" s="344" t="str">
        <f t="shared" si="312"/>
        <v>N/A</v>
      </c>
      <c r="K858" s="361" t="str">
        <f t="shared" si="313"/>
        <v>N/A</v>
      </c>
      <c r="L858" s="356" t="str">
        <f>IFERROR( VLOOKUP($D858, 'AM23.Param'!$C$61:$Q$114, COLUMNS('AM23.Param'!$C$60:$I$60), FALSE), "N/A")</f>
        <v>N/A</v>
      </c>
      <c r="M858" s="344" t="str">
        <f t="shared" si="314"/>
        <v>N/A</v>
      </c>
      <c r="N858" s="366" t="str">
        <f t="shared" si="303"/>
        <v>N/A</v>
      </c>
      <c r="O858" s="360" t="str">
        <f>IFERROR( VLOOKUP($D858, 'AM23.Param'!$C$61:$Q$114, COLUMNS('AM23.Param'!$C$60:$J$60), FALSE), "N/A")</f>
        <v>N/A</v>
      </c>
      <c r="P858" s="344" t="str">
        <f t="shared" si="315"/>
        <v>N/A</v>
      </c>
      <c r="Q858" s="361" t="str">
        <f t="shared" si="304"/>
        <v>N/A</v>
      </c>
      <c r="R858" s="356" t="str">
        <f>IFERROR( VLOOKUP($D858, 'AM23.Param'!$C$61:$Q$114, COLUMNS('AM23.Param'!$C$60:$K$60), FALSE), "N/A")</f>
        <v>N/A</v>
      </c>
      <c r="S858" s="344" t="str">
        <f t="shared" si="316"/>
        <v>N/A</v>
      </c>
      <c r="T858" s="366">
        <f t="shared" si="305"/>
        <v>0</v>
      </c>
      <c r="U858" s="360" t="str">
        <f>IFERROR( VLOOKUP($D858, 'AM23.Param'!$C$61:$Q$114, COLUMNS('AM23.Param'!$C$60:$L$60), FALSE), "N/A")</f>
        <v>N/A</v>
      </c>
      <c r="V858" s="344" t="str">
        <f t="shared" si="317"/>
        <v>N/A</v>
      </c>
      <c r="W858" s="361" t="str">
        <f t="shared" si="306"/>
        <v>N/A</v>
      </c>
      <c r="X858" s="356" t="str">
        <f>IFERROR( VLOOKUP($D858, 'AM23.Param'!$C$61:$Q$114, COLUMNS('AM23.Param'!$C$60:$M$60), FALSE), "N/A")</f>
        <v>N/A</v>
      </c>
      <c r="Y858" s="344" t="str">
        <f t="shared" si="318"/>
        <v>N/A</v>
      </c>
      <c r="Z858" s="366">
        <f t="shared" si="307"/>
        <v>0</v>
      </c>
      <c r="AA858" s="360" t="str">
        <f>IFERROR( VLOOKUP($D858, 'AM23.Param'!$C$61:$Q$114, COLUMNS('AM23.Param'!$C$60:$N$60), FALSE), "N/A")</f>
        <v>N/A</v>
      </c>
      <c r="AB858" s="344" t="str">
        <f t="shared" si="319"/>
        <v>N/A</v>
      </c>
      <c r="AC858" s="366" t="str">
        <f t="shared" si="308"/>
        <v>N/A</v>
      </c>
      <c r="AD858" s="360" t="str">
        <f>IFERROR( VLOOKUP($D858, 'AM23.Param'!$C$61:$Q$114, COLUMNS('AM23.Param'!$C$60:$O$60), FALSE), "N/A")</f>
        <v>N/A</v>
      </c>
      <c r="AE858" s="344" t="str">
        <f t="shared" si="320"/>
        <v>N/A</v>
      </c>
      <c r="AF858" s="361" t="str">
        <f t="shared" si="309"/>
        <v>N/A</v>
      </c>
      <c r="AG858" s="356" t="str">
        <f>IFERROR( VLOOKUP($D858, 'AM23.Param'!$C$61:$Q$114, COLUMNS('AM23.Param'!$C$60:$P$60), FALSE), "N/A")</f>
        <v>N/A</v>
      </c>
      <c r="AH858" s="344" t="str">
        <f t="shared" si="321"/>
        <v>N/A</v>
      </c>
      <c r="AI858" s="361" t="str">
        <f t="shared" si="310"/>
        <v>N/A</v>
      </c>
    </row>
    <row r="859" spans="1:35" x14ac:dyDescent="0.2">
      <c r="A859" s="241">
        <f t="shared" si="311"/>
        <v>782</v>
      </c>
      <c r="B859" s="345">
        <f>'AM23.Entity Input'!D799</f>
        <v>0</v>
      </c>
      <c r="C859" s="343">
        <f>'AM23.Entity Input'!F799</f>
        <v>0</v>
      </c>
      <c r="D859" s="343">
        <f>'AM23.Entity Input'!G799</f>
        <v>0</v>
      </c>
      <c r="E859" s="343">
        <f>'AM23.Entity Input'!P799</f>
        <v>0</v>
      </c>
      <c r="F859" s="343">
        <f>'AM23.Entity Input'!AD799</f>
        <v>0</v>
      </c>
      <c r="G859" s="343">
        <f>'AM23.Entity Input'!AN799</f>
        <v>0</v>
      </c>
      <c r="H859" s="353" t="str">
        <f>IFERROR( VLOOKUP($D859, 'AM23.Param'!$C$61:$Q$114, COLUMNS('AM23.Param'!$C$60:$G$60), FALSE), "N/A")</f>
        <v>N/A</v>
      </c>
      <c r="I859" s="360" t="str">
        <f>IFERROR( VLOOKUP($D859, 'AM23.Param'!$C$61:$Q$114, COLUMNS('AM23.Param'!$C$60:$H$60), FALSE), "N/A")</f>
        <v>N/A</v>
      </c>
      <c r="J859" s="344" t="str">
        <f t="shared" si="312"/>
        <v>N/A</v>
      </c>
      <c r="K859" s="361" t="str">
        <f t="shared" si="313"/>
        <v>N/A</v>
      </c>
      <c r="L859" s="356" t="str">
        <f>IFERROR( VLOOKUP($D859, 'AM23.Param'!$C$61:$Q$114, COLUMNS('AM23.Param'!$C$60:$I$60), FALSE), "N/A")</f>
        <v>N/A</v>
      </c>
      <c r="M859" s="344" t="str">
        <f t="shared" si="314"/>
        <v>N/A</v>
      </c>
      <c r="N859" s="366" t="str">
        <f t="shared" si="303"/>
        <v>N/A</v>
      </c>
      <c r="O859" s="360" t="str">
        <f>IFERROR( VLOOKUP($D859, 'AM23.Param'!$C$61:$Q$114, COLUMNS('AM23.Param'!$C$60:$J$60), FALSE), "N/A")</f>
        <v>N/A</v>
      </c>
      <c r="P859" s="344" t="str">
        <f t="shared" si="315"/>
        <v>N/A</v>
      </c>
      <c r="Q859" s="361" t="str">
        <f t="shared" si="304"/>
        <v>N/A</v>
      </c>
      <c r="R859" s="356" t="str">
        <f>IFERROR( VLOOKUP($D859, 'AM23.Param'!$C$61:$Q$114, COLUMNS('AM23.Param'!$C$60:$K$60), FALSE), "N/A")</f>
        <v>N/A</v>
      </c>
      <c r="S859" s="344" t="str">
        <f t="shared" si="316"/>
        <v>N/A</v>
      </c>
      <c r="T859" s="366">
        <f t="shared" si="305"/>
        <v>0</v>
      </c>
      <c r="U859" s="360" t="str">
        <f>IFERROR( VLOOKUP($D859, 'AM23.Param'!$C$61:$Q$114, COLUMNS('AM23.Param'!$C$60:$L$60), FALSE), "N/A")</f>
        <v>N/A</v>
      </c>
      <c r="V859" s="344" t="str">
        <f t="shared" si="317"/>
        <v>N/A</v>
      </c>
      <c r="W859" s="361" t="str">
        <f t="shared" si="306"/>
        <v>N/A</v>
      </c>
      <c r="X859" s="356" t="str">
        <f>IFERROR( VLOOKUP($D859, 'AM23.Param'!$C$61:$Q$114, COLUMNS('AM23.Param'!$C$60:$M$60), FALSE), "N/A")</f>
        <v>N/A</v>
      </c>
      <c r="Y859" s="344" t="str">
        <f t="shared" si="318"/>
        <v>N/A</v>
      </c>
      <c r="Z859" s="366">
        <f t="shared" si="307"/>
        <v>0</v>
      </c>
      <c r="AA859" s="360" t="str">
        <f>IFERROR( VLOOKUP($D859, 'AM23.Param'!$C$61:$Q$114, COLUMNS('AM23.Param'!$C$60:$N$60), FALSE), "N/A")</f>
        <v>N/A</v>
      </c>
      <c r="AB859" s="344" t="str">
        <f t="shared" si="319"/>
        <v>N/A</v>
      </c>
      <c r="AC859" s="366" t="str">
        <f t="shared" si="308"/>
        <v>N/A</v>
      </c>
      <c r="AD859" s="360" t="str">
        <f>IFERROR( VLOOKUP($D859, 'AM23.Param'!$C$61:$Q$114, COLUMNS('AM23.Param'!$C$60:$O$60), FALSE), "N/A")</f>
        <v>N/A</v>
      </c>
      <c r="AE859" s="344" t="str">
        <f t="shared" si="320"/>
        <v>N/A</v>
      </c>
      <c r="AF859" s="361" t="str">
        <f t="shared" si="309"/>
        <v>N/A</v>
      </c>
      <c r="AG859" s="356" t="str">
        <f>IFERROR( VLOOKUP($D859, 'AM23.Param'!$C$61:$Q$114, COLUMNS('AM23.Param'!$C$60:$P$60), FALSE), "N/A")</f>
        <v>N/A</v>
      </c>
      <c r="AH859" s="344" t="str">
        <f t="shared" si="321"/>
        <v>N/A</v>
      </c>
      <c r="AI859" s="361" t="str">
        <f t="shared" si="310"/>
        <v>N/A</v>
      </c>
    </row>
    <row r="860" spans="1:35" x14ac:dyDescent="0.2">
      <c r="A860" s="241">
        <f t="shared" si="311"/>
        <v>783</v>
      </c>
      <c r="B860" s="345">
        <f>'AM23.Entity Input'!D800</f>
        <v>0</v>
      </c>
      <c r="C860" s="343">
        <f>'AM23.Entity Input'!F800</f>
        <v>0</v>
      </c>
      <c r="D860" s="343">
        <f>'AM23.Entity Input'!G800</f>
        <v>0</v>
      </c>
      <c r="E860" s="343">
        <f>'AM23.Entity Input'!P800</f>
        <v>0</v>
      </c>
      <c r="F860" s="343">
        <f>'AM23.Entity Input'!AD800</f>
        <v>0</v>
      </c>
      <c r="G860" s="343">
        <f>'AM23.Entity Input'!AN800</f>
        <v>0</v>
      </c>
      <c r="H860" s="353" t="str">
        <f>IFERROR( VLOOKUP($D860, 'AM23.Param'!$C$61:$Q$114, COLUMNS('AM23.Param'!$C$60:$G$60), FALSE), "N/A")</f>
        <v>N/A</v>
      </c>
      <c r="I860" s="360" t="str">
        <f>IFERROR( VLOOKUP($D860, 'AM23.Param'!$C$61:$Q$114, COLUMNS('AM23.Param'!$C$60:$H$60), FALSE), "N/A")</f>
        <v>N/A</v>
      </c>
      <c r="J860" s="344" t="str">
        <f t="shared" si="312"/>
        <v>N/A</v>
      </c>
      <c r="K860" s="361" t="str">
        <f t="shared" si="313"/>
        <v>N/A</v>
      </c>
      <c r="L860" s="356" t="str">
        <f>IFERROR( VLOOKUP($D860, 'AM23.Param'!$C$61:$Q$114, COLUMNS('AM23.Param'!$C$60:$I$60), FALSE), "N/A")</f>
        <v>N/A</v>
      </c>
      <c r="M860" s="344" t="str">
        <f t="shared" si="314"/>
        <v>N/A</v>
      </c>
      <c r="N860" s="366" t="str">
        <f t="shared" si="303"/>
        <v>N/A</v>
      </c>
      <c r="O860" s="360" t="str">
        <f>IFERROR( VLOOKUP($D860, 'AM23.Param'!$C$61:$Q$114, COLUMNS('AM23.Param'!$C$60:$J$60), FALSE), "N/A")</f>
        <v>N/A</v>
      </c>
      <c r="P860" s="344" t="str">
        <f t="shared" si="315"/>
        <v>N/A</v>
      </c>
      <c r="Q860" s="361" t="str">
        <f t="shared" si="304"/>
        <v>N/A</v>
      </c>
      <c r="R860" s="356" t="str">
        <f>IFERROR( VLOOKUP($D860, 'AM23.Param'!$C$61:$Q$114, COLUMNS('AM23.Param'!$C$60:$K$60), FALSE), "N/A")</f>
        <v>N/A</v>
      </c>
      <c r="S860" s="344" t="str">
        <f t="shared" si="316"/>
        <v>N/A</v>
      </c>
      <c r="T860" s="366">
        <f t="shared" si="305"/>
        <v>0</v>
      </c>
      <c r="U860" s="360" t="str">
        <f>IFERROR( VLOOKUP($D860, 'AM23.Param'!$C$61:$Q$114, COLUMNS('AM23.Param'!$C$60:$L$60), FALSE), "N/A")</f>
        <v>N/A</v>
      </c>
      <c r="V860" s="344" t="str">
        <f t="shared" si="317"/>
        <v>N/A</v>
      </c>
      <c r="W860" s="361" t="str">
        <f t="shared" si="306"/>
        <v>N/A</v>
      </c>
      <c r="X860" s="356" t="str">
        <f>IFERROR( VLOOKUP($D860, 'AM23.Param'!$C$61:$Q$114, COLUMNS('AM23.Param'!$C$60:$M$60), FALSE), "N/A")</f>
        <v>N/A</v>
      </c>
      <c r="Y860" s="344" t="str">
        <f t="shared" si="318"/>
        <v>N/A</v>
      </c>
      <c r="Z860" s="366">
        <f t="shared" si="307"/>
        <v>0</v>
      </c>
      <c r="AA860" s="360" t="str">
        <f>IFERROR( VLOOKUP($D860, 'AM23.Param'!$C$61:$Q$114, COLUMNS('AM23.Param'!$C$60:$N$60), FALSE), "N/A")</f>
        <v>N/A</v>
      </c>
      <c r="AB860" s="344" t="str">
        <f t="shared" si="319"/>
        <v>N/A</v>
      </c>
      <c r="AC860" s="366" t="str">
        <f t="shared" si="308"/>
        <v>N/A</v>
      </c>
      <c r="AD860" s="360" t="str">
        <f>IFERROR( VLOOKUP($D860, 'AM23.Param'!$C$61:$Q$114, COLUMNS('AM23.Param'!$C$60:$O$60), FALSE), "N/A")</f>
        <v>N/A</v>
      </c>
      <c r="AE860" s="344" t="str">
        <f t="shared" si="320"/>
        <v>N/A</v>
      </c>
      <c r="AF860" s="361" t="str">
        <f t="shared" si="309"/>
        <v>N/A</v>
      </c>
      <c r="AG860" s="356" t="str">
        <f>IFERROR( VLOOKUP($D860, 'AM23.Param'!$C$61:$Q$114, COLUMNS('AM23.Param'!$C$60:$P$60), FALSE), "N/A")</f>
        <v>N/A</v>
      </c>
      <c r="AH860" s="344" t="str">
        <f t="shared" si="321"/>
        <v>N/A</v>
      </c>
      <c r="AI860" s="361" t="str">
        <f t="shared" si="310"/>
        <v>N/A</v>
      </c>
    </row>
    <row r="861" spans="1:35" x14ac:dyDescent="0.2">
      <c r="A861" s="241">
        <f t="shared" si="311"/>
        <v>784</v>
      </c>
      <c r="B861" s="345">
        <f>'AM23.Entity Input'!D801</f>
        <v>0</v>
      </c>
      <c r="C861" s="343">
        <f>'AM23.Entity Input'!F801</f>
        <v>0</v>
      </c>
      <c r="D861" s="343">
        <f>'AM23.Entity Input'!G801</f>
        <v>0</v>
      </c>
      <c r="E861" s="343">
        <f>'AM23.Entity Input'!P801</f>
        <v>0</v>
      </c>
      <c r="F861" s="343">
        <f>'AM23.Entity Input'!AD801</f>
        <v>0</v>
      </c>
      <c r="G861" s="343">
        <f>'AM23.Entity Input'!AN801</f>
        <v>0</v>
      </c>
      <c r="H861" s="353" t="str">
        <f>IFERROR( VLOOKUP($D861, 'AM23.Param'!$C$61:$Q$114, COLUMNS('AM23.Param'!$C$60:$G$60), FALSE), "N/A")</f>
        <v>N/A</v>
      </c>
      <c r="I861" s="360" t="str">
        <f>IFERROR( VLOOKUP($D861, 'AM23.Param'!$C$61:$Q$114, COLUMNS('AM23.Param'!$C$60:$H$60), FALSE), "N/A")</f>
        <v>N/A</v>
      </c>
      <c r="J861" s="344" t="str">
        <f t="shared" si="312"/>
        <v>N/A</v>
      </c>
      <c r="K861" s="361" t="str">
        <f t="shared" si="313"/>
        <v>N/A</v>
      </c>
      <c r="L861" s="356" t="str">
        <f>IFERROR( VLOOKUP($D861, 'AM23.Param'!$C$61:$Q$114, COLUMNS('AM23.Param'!$C$60:$I$60), FALSE), "N/A")</f>
        <v>N/A</v>
      </c>
      <c r="M861" s="344" t="str">
        <f t="shared" si="314"/>
        <v>N/A</v>
      </c>
      <c r="N861" s="366" t="str">
        <f t="shared" si="303"/>
        <v>N/A</v>
      </c>
      <c r="O861" s="360" t="str">
        <f>IFERROR( VLOOKUP($D861, 'AM23.Param'!$C$61:$Q$114, COLUMNS('AM23.Param'!$C$60:$J$60), FALSE), "N/A")</f>
        <v>N/A</v>
      </c>
      <c r="P861" s="344" t="str">
        <f t="shared" si="315"/>
        <v>N/A</v>
      </c>
      <c r="Q861" s="361" t="str">
        <f t="shared" si="304"/>
        <v>N/A</v>
      </c>
      <c r="R861" s="356" t="str">
        <f>IFERROR( VLOOKUP($D861, 'AM23.Param'!$C$61:$Q$114, COLUMNS('AM23.Param'!$C$60:$K$60), FALSE), "N/A")</f>
        <v>N/A</v>
      </c>
      <c r="S861" s="344" t="str">
        <f t="shared" si="316"/>
        <v>N/A</v>
      </c>
      <c r="T861" s="366">
        <f t="shared" si="305"/>
        <v>0</v>
      </c>
      <c r="U861" s="360" t="str">
        <f>IFERROR( VLOOKUP($D861, 'AM23.Param'!$C$61:$Q$114, COLUMNS('AM23.Param'!$C$60:$L$60), FALSE), "N/A")</f>
        <v>N/A</v>
      </c>
      <c r="V861" s="344" t="str">
        <f t="shared" si="317"/>
        <v>N/A</v>
      </c>
      <c r="W861" s="361" t="str">
        <f t="shared" si="306"/>
        <v>N/A</v>
      </c>
      <c r="X861" s="356" t="str">
        <f>IFERROR( VLOOKUP($D861, 'AM23.Param'!$C$61:$Q$114, COLUMNS('AM23.Param'!$C$60:$M$60), FALSE), "N/A")</f>
        <v>N/A</v>
      </c>
      <c r="Y861" s="344" t="str">
        <f t="shared" si="318"/>
        <v>N/A</v>
      </c>
      <c r="Z861" s="366">
        <f t="shared" si="307"/>
        <v>0</v>
      </c>
      <c r="AA861" s="360" t="str">
        <f>IFERROR( VLOOKUP($D861, 'AM23.Param'!$C$61:$Q$114, COLUMNS('AM23.Param'!$C$60:$N$60), FALSE), "N/A")</f>
        <v>N/A</v>
      </c>
      <c r="AB861" s="344" t="str">
        <f t="shared" si="319"/>
        <v>N/A</v>
      </c>
      <c r="AC861" s="366" t="str">
        <f t="shared" si="308"/>
        <v>N/A</v>
      </c>
      <c r="AD861" s="360" t="str">
        <f>IFERROR( VLOOKUP($D861, 'AM23.Param'!$C$61:$Q$114, COLUMNS('AM23.Param'!$C$60:$O$60), FALSE), "N/A")</f>
        <v>N/A</v>
      </c>
      <c r="AE861" s="344" t="str">
        <f t="shared" si="320"/>
        <v>N/A</v>
      </c>
      <c r="AF861" s="361" t="str">
        <f t="shared" si="309"/>
        <v>N/A</v>
      </c>
      <c r="AG861" s="356" t="str">
        <f>IFERROR( VLOOKUP($D861, 'AM23.Param'!$C$61:$Q$114, COLUMNS('AM23.Param'!$C$60:$P$60), FALSE), "N/A")</f>
        <v>N/A</v>
      </c>
      <c r="AH861" s="344" t="str">
        <f t="shared" si="321"/>
        <v>N/A</v>
      </c>
      <c r="AI861" s="361" t="str">
        <f t="shared" si="310"/>
        <v>N/A</v>
      </c>
    </row>
    <row r="862" spans="1:35" x14ac:dyDescent="0.2">
      <c r="A862" s="241">
        <f t="shared" si="311"/>
        <v>785</v>
      </c>
      <c r="B862" s="345">
        <f>'AM23.Entity Input'!D802</f>
        <v>0</v>
      </c>
      <c r="C862" s="343">
        <f>'AM23.Entity Input'!F802</f>
        <v>0</v>
      </c>
      <c r="D862" s="343">
        <f>'AM23.Entity Input'!G802</f>
        <v>0</v>
      </c>
      <c r="E862" s="343">
        <f>'AM23.Entity Input'!P802</f>
        <v>0</v>
      </c>
      <c r="F862" s="343">
        <f>'AM23.Entity Input'!AD802</f>
        <v>0</v>
      </c>
      <c r="G862" s="343">
        <f>'AM23.Entity Input'!AN802</f>
        <v>0</v>
      </c>
      <c r="H862" s="353" t="str">
        <f>IFERROR( VLOOKUP($D862, 'AM23.Param'!$C$61:$Q$114, COLUMNS('AM23.Param'!$C$60:$G$60), FALSE), "N/A")</f>
        <v>N/A</v>
      </c>
      <c r="I862" s="360" t="str">
        <f>IFERROR( VLOOKUP($D862, 'AM23.Param'!$C$61:$Q$114, COLUMNS('AM23.Param'!$C$60:$H$60), FALSE), "N/A")</f>
        <v>N/A</v>
      </c>
      <c r="J862" s="344" t="str">
        <f t="shared" si="312"/>
        <v>N/A</v>
      </c>
      <c r="K862" s="361" t="str">
        <f t="shared" si="313"/>
        <v>N/A</v>
      </c>
      <c r="L862" s="356" t="str">
        <f>IFERROR( VLOOKUP($D862, 'AM23.Param'!$C$61:$Q$114, COLUMNS('AM23.Param'!$C$60:$I$60), FALSE), "N/A")</f>
        <v>N/A</v>
      </c>
      <c r="M862" s="344" t="str">
        <f t="shared" si="314"/>
        <v>N/A</v>
      </c>
      <c r="N862" s="366" t="str">
        <f t="shared" si="303"/>
        <v>N/A</v>
      </c>
      <c r="O862" s="360" t="str">
        <f>IFERROR( VLOOKUP($D862, 'AM23.Param'!$C$61:$Q$114, COLUMNS('AM23.Param'!$C$60:$J$60), FALSE), "N/A")</f>
        <v>N/A</v>
      </c>
      <c r="P862" s="344" t="str">
        <f t="shared" si="315"/>
        <v>N/A</v>
      </c>
      <c r="Q862" s="361" t="str">
        <f t="shared" si="304"/>
        <v>N/A</v>
      </c>
      <c r="R862" s="356" t="str">
        <f>IFERROR( VLOOKUP($D862, 'AM23.Param'!$C$61:$Q$114, COLUMNS('AM23.Param'!$C$60:$K$60), FALSE), "N/A")</f>
        <v>N/A</v>
      </c>
      <c r="S862" s="344" t="str">
        <f t="shared" si="316"/>
        <v>N/A</v>
      </c>
      <c r="T862" s="366">
        <f t="shared" si="305"/>
        <v>0</v>
      </c>
      <c r="U862" s="360" t="str">
        <f>IFERROR( VLOOKUP($D862, 'AM23.Param'!$C$61:$Q$114, COLUMNS('AM23.Param'!$C$60:$L$60), FALSE), "N/A")</f>
        <v>N/A</v>
      </c>
      <c r="V862" s="344" t="str">
        <f t="shared" si="317"/>
        <v>N/A</v>
      </c>
      <c r="W862" s="361" t="str">
        <f t="shared" si="306"/>
        <v>N/A</v>
      </c>
      <c r="X862" s="356" t="str">
        <f>IFERROR( VLOOKUP($D862, 'AM23.Param'!$C$61:$Q$114, COLUMNS('AM23.Param'!$C$60:$M$60), FALSE), "N/A")</f>
        <v>N/A</v>
      </c>
      <c r="Y862" s="344" t="str">
        <f t="shared" si="318"/>
        <v>N/A</v>
      </c>
      <c r="Z862" s="366">
        <f t="shared" si="307"/>
        <v>0</v>
      </c>
      <c r="AA862" s="360" t="str">
        <f>IFERROR( VLOOKUP($D862, 'AM23.Param'!$C$61:$Q$114, COLUMNS('AM23.Param'!$C$60:$N$60), FALSE), "N/A")</f>
        <v>N/A</v>
      </c>
      <c r="AB862" s="344" t="str">
        <f t="shared" si="319"/>
        <v>N/A</v>
      </c>
      <c r="AC862" s="366" t="str">
        <f t="shared" si="308"/>
        <v>N/A</v>
      </c>
      <c r="AD862" s="360" t="str">
        <f>IFERROR( VLOOKUP($D862, 'AM23.Param'!$C$61:$Q$114, COLUMNS('AM23.Param'!$C$60:$O$60), FALSE), "N/A")</f>
        <v>N/A</v>
      </c>
      <c r="AE862" s="344" t="str">
        <f t="shared" si="320"/>
        <v>N/A</v>
      </c>
      <c r="AF862" s="361" t="str">
        <f t="shared" si="309"/>
        <v>N/A</v>
      </c>
      <c r="AG862" s="356" t="str">
        <f>IFERROR( VLOOKUP($D862, 'AM23.Param'!$C$61:$Q$114, COLUMNS('AM23.Param'!$C$60:$P$60), FALSE), "N/A")</f>
        <v>N/A</v>
      </c>
      <c r="AH862" s="344" t="str">
        <f t="shared" si="321"/>
        <v>N/A</v>
      </c>
      <c r="AI862" s="361" t="str">
        <f t="shared" si="310"/>
        <v>N/A</v>
      </c>
    </row>
    <row r="863" spans="1:35" x14ac:dyDescent="0.2">
      <c r="A863" s="241">
        <f t="shared" si="311"/>
        <v>786</v>
      </c>
      <c r="B863" s="345">
        <f>'AM23.Entity Input'!D803</f>
        <v>0</v>
      </c>
      <c r="C863" s="343">
        <f>'AM23.Entity Input'!F803</f>
        <v>0</v>
      </c>
      <c r="D863" s="343">
        <f>'AM23.Entity Input'!G803</f>
        <v>0</v>
      </c>
      <c r="E863" s="343">
        <f>'AM23.Entity Input'!P803</f>
        <v>0</v>
      </c>
      <c r="F863" s="343">
        <f>'AM23.Entity Input'!AD803</f>
        <v>0</v>
      </c>
      <c r="G863" s="343">
        <f>'AM23.Entity Input'!AN803</f>
        <v>0</v>
      </c>
      <c r="H863" s="353" t="str">
        <f>IFERROR( VLOOKUP($D863, 'AM23.Param'!$C$61:$Q$114, COLUMNS('AM23.Param'!$C$60:$G$60), FALSE), "N/A")</f>
        <v>N/A</v>
      </c>
      <c r="I863" s="360" t="str">
        <f>IFERROR( VLOOKUP($D863, 'AM23.Param'!$C$61:$Q$114, COLUMNS('AM23.Param'!$C$60:$H$60), FALSE), "N/A")</f>
        <v>N/A</v>
      </c>
      <c r="J863" s="344" t="str">
        <f t="shared" si="312"/>
        <v>N/A</v>
      </c>
      <c r="K863" s="361" t="str">
        <f t="shared" si="313"/>
        <v>N/A</v>
      </c>
      <c r="L863" s="356" t="str">
        <f>IFERROR( VLOOKUP($D863, 'AM23.Param'!$C$61:$Q$114, COLUMNS('AM23.Param'!$C$60:$I$60), FALSE), "N/A")</f>
        <v>N/A</v>
      </c>
      <c r="M863" s="344" t="str">
        <f t="shared" si="314"/>
        <v>N/A</v>
      </c>
      <c r="N863" s="366" t="str">
        <f t="shared" si="303"/>
        <v>N/A</v>
      </c>
      <c r="O863" s="360" t="str">
        <f>IFERROR( VLOOKUP($D863, 'AM23.Param'!$C$61:$Q$114, COLUMNS('AM23.Param'!$C$60:$J$60), FALSE), "N/A")</f>
        <v>N/A</v>
      </c>
      <c r="P863" s="344" t="str">
        <f t="shared" si="315"/>
        <v>N/A</v>
      </c>
      <c r="Q863" s="361" t="str">
        <f t="shared" si="304"/>
        <v>N/A</v>
      </c>
      <c r="R863" s="356" t="str">
        <f>IFERROR( VLOOKUP($D863, 'AM23.Param'!$C$61:$Q$114, COLUMNS('AM23.Param'!$C$60:$K$60), FALSE), "N/A")</f>
        <v>N/A</v>
      </c>
      <c r="S863" s="344" t="str">
        <f t="shared" si="316"/>
        <v>N/A</v>
      </c>
      <c r="T863" s="366">
        <f t="shared" si="305"/>
        <v>0</v>
      </c>
      <c r="U863" s="360" t="str">
        <f>IFERROR( VLOOKUP($D863, 'AM23.Param'!$C$61:$Q$114, COLUMNS('AM23.Param'!$C$60:$L$60), FALSE), "N/A")</f>
        <v>N/A</v>
      </c>
      <c r="V863" s="344" t="str">
        <f t="shared" si="317"/>
        <v>N/A</v>
      </c>
      <c r="W863" s="361" t="str">
        <f t="shared" si="306"/>
        <v>N/A</v>
      </c>
      <c r="X863" s="356" t="str">
        <f>IFERROR( VLOOKUP($D863, 'AM23.Param'!$C$61:$Q$114, COLUMNS('AM23.Param'!$C$60:$M$60), FALSE), "N/A")</f>
        <v>N/A</v>
      </c>
      <c r="Y863" s="344" t="str">
        <f t="shared" si="318"/>
        <v>N/A</v>
      </c>
      <c r="Z863" s="366">
        <f t="shared" si="307"/>
        <v>0</v>
      </c>
      <c r="AA863" s="360" t="str">
        <f>IFERROR( VLOOKUP($D863, 'AM23.Param'!$C$61:$Q$114, COLUMNS('AM23.Param'!$C$60:$N$60), FALSE), "N/A")</f>
        <v>N/A</v>
      </c>
      <c r="AB863" s="344" t="str">
        <f t="shared" si="319"/>
        <v>N/A</v>
      </c>
      <c r="AC863" s="366" t="str">
        <f t="shared" si="308"/>
        <v>N/A</v>
      </c>
      <c r="AD863" s="360" t="str">
        <f>IFERROR( VLOOKUP($D863, 'AM23.Param'!$C$61:$Q$114, COLUMNS('AM23.Param'!$C$60:$O$60), FALSE), "N/A")</f>
        <v>N/A</v>
      </c>
      <c r="AE863" s="344" t="str">
        <f t="shared" si="320"/>
        <v>N/A</v>
      </c>
      <c r="AF863" s="361" t="str">
        <f t="shared" si="309"/>
        <v>N/A</v>
      </c>
      <c r="AG863" s="356" t="str">
        <f>IFERROR( VLOOKUP($D863, 'AM23.Param'!$C$61:$Q$114, COLUMNS('AM23.Param'!$C$60:$P$60), FALSE), "N/A")</f>
        <v>N/A</v>
      </c>
      <c r="AH863" s="344" t="str">
        <f t="shared" si="321"/>
        <v>N/A</v>
      </c>
      <c r="AI863" s="361" t="str">
        <f t="shared" si="310"/>
        <v>N/A</v>
      </c>
    </row>
    <row r="864" spans="1:35" x14ac:dyDescent="0.2">
      <c r="A864" s="241">
        <f t="shared" si="311"/>
        <v>787</v>
      </c>
      <c r="B864" s="345">
        <f>'AM23.Entity Input'!D804</f>
        <v>0</v>
      </c>
      <c r="C864" s="343">
        <f>'AM23.Entity Input'!F804</f>
        <v>0</v>
      </c>
      <c r="D864" s="343">
        <f>'AM23.Entity Input'!G804</f>
        <v>0</v>
      </c>
      <c r="E864" s="343">
        <f>'AM23.Entity Input'!P804</f>
        <v>0</v>
      </c>
      <c r="F864" s="343">
        <f>'AM23.Entity Input'!AD804</f>
        <v>0</v>
      </c>
      <c r="G864" s="343">
        <f>'AM23.Entity Input'!AN804</f>
        <v>0</v>
      </c>
      <c r="H864" s="353" t="str">
        <f>IFERROR( VLOOKUP($D864, 'AM23.Param'!$C$61:$Q$114, COLUMNS('AM23.Param'!$C$60:$G$60), FALSE), "N/A")</f>
        <v>N/A</v>
      </c>
      <c r="I864" s="360" t="str">
        <f>IFERROR( VLOOKUP($D864, 'AM23.Param'!$C$61:$Q$114, COLUMNS('AM23.Param'!$C$60:$H$60), FALSE), "N/A")</f>
        <v>N/A</v>
      </c>
      <c r="J864" s="344" t="str">
        <f t="shared" si="312"/>
        <v>N/A</v>
      </c>
      <c r="K864" s="361" t="str">
        <f t="shared" si="313"/>
        <v>N/A</v>
      </c>
      <c r="L864" s="356" t="str">
        <f>IFERROR( VLOOKUP($D864, 'AM23.Param'!$C$61:$Q$114, COLUMNS('AM23.Param'!$C$60:$I$60), FALSE), "N/A")</f>
        <v>N/A</v>
      </c>
      <c r="M864" s="344" t="str">
        <f t="shared" si="314"/>
        <v>N/A</v>
      </c>
      <c r="N864" s="366" t="str">
        <f t="shared" si="303"/>
        <v>N/A</v>
      </c>
      <c r="O864" s="360" t="str">
        <f>IFERROR( VLOOKUP($D864, 'AM23.Param'!$C$61:$Q$114, COLUMNS('AM23.Param'!$C$60:$J$60), FALSE), "N/A")</f>
        <v>N/A</v>
      </c>
      <c r="P864" s="344" t="str">
        <f t="shared" si="315"/>
        <v>N/A</v>
      </c>
      <c r="Q864" s="361" t="str">
        <f t="shared" si="304"/>
        <v>N/A</v>
      </c>
      <c r="R864" s="356" t="str">
        <f>IFERROR( VLOOKUP($D864, 'AM23.Param'!$C$61:$Q$114, COLUMNS('AM23.Param'!$C$60:$K$60), FALSE), "N/A")</f>
        <v>N/A</v>
      </c>
      <c r="S864" s="344" t="str">
        <f t="shared" si="316"/>
        <v>N/A</v>
      </c>
      <c r="T864" s="366">
        <f t="shared" si="305"/>
        <v>0</v>
      </c>
      <c r="U864" s="360" t="str">
        <f>IFERROR( VLOOKUP($D864, 'AM23.Param'!$C$61:$Q$114, COLUMNS('AM23.Param'!$C$60:$L$60), FALSE), "N/A")</f>
        <v>N/A</v>
      </c>
      <c r="V864" s="344" t="str">
        <f t="shared" si="317"/>
        <v>N/A</v>
      </c>
      <c r="W864" s="361" t="str">
        <f t="shared" si="306"/>
        <v>N/A</v>
      </c>
      <c r="X864" s="356" t="str">
        <f>IFERROR( VLOOKUP($D864, 'AM23.Param'!$C$61:$Q$114, COLUMNS('AM23.Param'!$C$60:$M$60), FALSE), "N/A")</f>
        <v>N/A</v>
      </c>
      <c r="Y864" s="344" t="str">
        <f t="shared" si="318"/>
        <v>N/A</v>
      </c>
      <c r="Z864" s="366">
        <f t="shared" si="307"/>
        <v>0</v>
      </c>
      <c r="AA864" s="360" t="str">
        <f>IFERROR( VLOOKUP($D864, 'AM23.Param'!$C$61:$Q$114, COLUMNS('AM23.Param'!$C$60:$N$60), FALSE), "N/A")</f>
        <v>N/A</v>
      </c>
      <c r="AB864" s="344" t="str">
        <f t="shared" si="319"/>
        <v>N/A</v>
      </c>
      <c r="AC864" s="366" t="str">
        <f t="shared" si="308"/>
        <v>N/A</v>
      </c>
      <c r="AD864" s="360" t="str">
        <f>IFERROR( VLOOKUP($D864, 'AM23.Param'!$C$61:$Q$114, COLUMNS('AM23.Param'!$C$60:$O$60), FALSE), "N/A")</f>
        <v>N/A</v>
      </c>
      <c r="AE864" s="344" t="str">
        <f t="shared" si="320"/>
        <v>N/A</v>
      </c>
      <c r="AF864" s="361" t="str">
        <f t="shared" si="309"/>
        <v>N/A</v>
      </c>
      <c r="AG864" s="356" t="str">
        <f>IFERROR( VLOOKUP($D864, 'AM23.Param'!$C$61:$Q$114, COLUMNS('AM23.Param'!$C$60:$P$60), FALSE), "N/A")</f>
        <v>N/A</v>
      </c>
      <c r="AH864" s="344" t="str">
        <f t="shared" si="321"/>
        <v>N/A</v>
      </c>
      <c r="AI864" s="361" t="str">
        <f t="shared" si="310"/>
        <v>N/A</v>
      </c>
    </row>
    <row r="865" spans="1:35" x14ac:dyDescent="0.2">
      <c r="A865" s="241">
        <f t="shared" si="311"/>
        <v>788</v>
      </c>
      <c r="B865" s="345">
        <f>'AM23.Entity Input'!D805</f>
        <v>0</v>
      </c>
      <c r="C865" s="343">
        <f>'AM23.Entity Input'!F805</f>
        <v>0</v>
      </c>
      <c r="D865" s="343">
        <f>'AM23.Entity Input'!G805</f>
        <v>0</v>
      </c>
      <c r="E865" s="343">
        <f>'AM23.Entity Input'!P805</f>
        <v>0</v>
      </c>
      <c r="F865" s="343">
        <f>'AM23.Entity Input'!AD805</f>
        <v>0</v>
      </c>
      <c r="G865" s="343">
        <f>'AM23.Entity Input'!AN805</f>
        <v>0</v>
      </c>
      <c r="H865" s="353" t="str">
        <f>IFERROR( VLOOKUP($D865, 'AM23.Param'!$C$61:$Q$114, COLUMNS('AM23.Param'!$C$60:$G$60), FALSE), "N/A")</f>
        <v>N/A</v>
      </c>
      <c r="I865" s="360" t="str">
        <f>IFERROR( VLOOKUP($D865, 'AM23.Param'!$C$61:$Q$114, COLUMNS('AM23.Param'!$C$60:$H$60), FALSE), "N/A")</f>
        <v>N/A</v>
      </c>
      <c r="J865" s="344" t="str">
        <f t="shared" si="312"/>
        <v>N/A</v>
      </c>
      <c r="K865" s="361" t="str">
        <f t="shared" si="313"/>
        <v>N/A</v>
      </c>
      <c r="L865" s="356" t="str">
        <f>IFERROR( VLOOKUP($D865, 'AM23.Param'!$C$61:$Q$114, COLUMNS('AM23.Param'!$C$60:$I$60), FALSE), "N/A")</f>
        <v>N/A</v>
      </c>
      <c r="M865" s="344" t="str">
        <f t="shared" si="314"/>
        <v>N/A</v>
      </c>
      <c r="N865" s="366" t="str">
        <f t="shared" si="303"/>
        <v>N/A</v>
      </c>
      <c r="O865" s="360" t="str">
        <f>IFERROR( VLOOKUP($D865, 'AM23.Param'!$C$61:$Q$114, COLUMNS('AM23.Param'!$C$60:$J$60), FALSE), "N/A")</f>
        <v>N/A</v>
      </c>
      <c r="P865" s="344" t="str">
        <f t="shared" si="315"/>
        <v>N/A</v>
      </c>
      <c r="Q865" s="361" t="str">
        <f t="shared" si="304"/>
        <v>N/A</v>
      </c>
      <c r="R865" s="356" t="str">
        <f>IFERROR( VLOOKUP($D865, 'AM23.Param'!$C$61:$Q$114, COLUMNS('AM23.Param'!$C$60:$K$60), FALSE), "N/A")</f>
        <v>N/A</v>
      </c>
      <c r="S865" s="344" t="str">
        <f t="shared" si="316"/>
        <v>N/A</v>
      </c>
      <c r="T865" s="366">
        <f t="shared" si="305"/>
        <v>0</v>
      </c>
      <c r="U865" s="360" t="str">
        <f>IFERROR( VLOOKUP($D865, 'AM23.Param'!$C$61:$Q$114, COLUMNS('AM23.Param'!$C$60:$L$60), FALSE), "N/A")</f>
        <v>N/A</v>
      </c>
      <c r="V865" s="344" t="str">
        <f t="shared" si="317"/>
        <v>N/A</v>
      </c>
      <c r="W865" s="361" t="str">
        <f t="shared" si="306"/>
        <v>N/A</v>
      </c>
      <c r="X865" s="356" t="str">
        <f>IFERROR( VLOOKUP($D865, 'AM23.Param'!$C$61:$Q$114, COLUMNS('AM23.Param'!$C$60:$M$60), FALSE), "N/A")</f>
        <v>N/A</v>
      </c>
      <c r="Y865" s="344" t="str">
        <f t="shared" si="318"/>
        <v>N/A</v>
      </c>
      <c r="Z865" s="366">
        <f t="shared" si="307"/>
        <v>0</v>
      </c>
      <c r="AA865" s="360" t="str">
        <f>IFERROR( VLOOKUP($D865, 'AM23.Param'!$C$61:$Q$114, COLUMNS('AM23.Param'!$C$60:$N$60), FALSE), "N/A")</f>
        <v>N/A</v>
      </c>
      <c r="AB865" s="344" t="str">
        <f t="shared" si="319"/>
        <v>N/A</v>
      </c>
      <c r="AC865" s="366" t="str">
        <f t="shared" si="308"/>
        <v>N/A</v>
      </c>
      <c r="AD865" s="360" t="str">
        <f>IFERROR( VLOOKUP($D865, 'AM23.Param'!$C$61:$Q$114, COLUMNS('AM23.Param'!$C$60:$O$60), FALSE), "N/A")</f>
        <v>N/A</v>
      </c>
      <c r="AE865" s="344" t="str">
        <f t="shared" si="320"/>
        <v>N/A</v>
      </c>
      <c r="AF865" s="361" t="str">
        <f t="shared" si="309"/>
        <v>N/A</v>
      </c>
      <c r="AG865" s="356" t="str">
        <f>IFERROR( VLOOKUP($D865, 'AM23.Param'!$C$61:$Q$114, COLUMNS('AM23.Param'!$C$60:$P$60), FALSE), "N/A")</f>
        <v>N/A</v>
      </c>
      <c r="AH865" s="344" t="str">
        <f t="shared" si="321"/>
        <v>N/A</v>
      </c>
      <c r="AI865" s="361" t="str">
        <f t="shared" si="310"/>
        <v>N/A</v>
      </c>
    </row>
    <row r="866" spans="1:35" x14ac:dyDescent="0.2">
      <c r="A866" s="241">
        <f t="shared" si="311"/>
        <v>789</v>
      </c>
      <c r="B866" s="345">
        <f>'AM23.Entity Input'!D806</f>
        <v>0</v>
      </c>
      <c r="C866" s="343">
        <f>'AM23.Entity Input'!F806</f>
        <v>0</v>
      </c>
      <c r="D866" s="343">
        <f>'AM23.Entity Input'!G806</f>
        <v>0</v>
      </c>
      <c r="E866" s="343">
        <f>'AM23.Entity Input'!P806</f>
        <v>0</v>
      </c>
      <c r="F866" s="343">
        <f>'AM23.Entity Input'!AD806</f>
        <v>0</v>
      </c>
      <c r="G866" s="343">
        <f>'AM23.Entity Input'!AN806</f>
        <v>0</v>
      </c>
      <c r="H866" s="353" t="str">
        <f>IFERROR( VLOOKUP($D866, 'AM23.Param'!$C$61:$Q$114, COLUMNS('AM23.Param'!$C$60:$G$60), FALSE), "N/A")</f>
        <v>N/A</v>
      </c>
      <c r="I866" s="360" t="str">
        <f>IFERROR( VLOOKUP($D866, 'AM23.Param'!$C$61:$Q$114, COLUMNS('AM23.Param'!$C$60:$H$60), FALSE), "N/A")</f>
        <v>N/A</v>
      </c>
      <c r="J866" s="344" t="str">
        <f t="shared" si="312"/>
        <v>N/A</v>
      </c>
      <c r="K866" s="361" t="str">
        <f t="shared" si="313"/>
        <v>N/A</v>
      </c>
      <c r="L866" s="356" t="str">
        <f>IFERROR( VLOOKUP($D866, 'AM23.Param'!$C$61:$Q$114, COLUMNS('AM23.Param'!$C$60:$I$60), FALSE), "N/A")</f>
        <v>N/A</v>
      </c>
      <c r="M866" s="344" t="str">
        <f t="shared" si="314"/>
        <v>N/A</v>
      </c>
      <c r="N866" s="366" t="str">
        <f t="shared" si="303"/>
        <v>N/A</v>
      </c>
      <c r="O866" s="360" t="str">
        <f>IFERROR( VLOOKUP($D866, 'AM23.Param'!$C$61:$Q$114, COLUMNS('AM23.Param'!$C$60:$J$60), FALSE), "N/A")</f>
        <v>N/A</v>
      </c>
      <c r="P866" s="344" t="str">
        <f t="shared" si="315"/>
        <v>N/A</v>
      </c>
      <c r="Q866" s="361" t="str">
        <f t="shared" si="304"/>
        <v>N/A</v>
      </c>
      <c r="R866" s="356" t="str">
        <f>IFERROR( VLOOKUP($D866, 'AM23.Param'!$C$61:$Q$114, COLUMNS('AM23.Param'!$C$60:$K$60), FALSE), "N/A")</f>
        <v>N/A</v>
      </c>
      <c r="S866" s="344" t="str">
        <f t="shared" si="316"/>
        <v>N/A</v>
      </c>
      <c r="T866" s="366">
        <f t="shared" si="305"/>
        <v>0</v>
      </c>
      <c r="U866" s="360" t="str">
        <f>IFERROR( VLOOKUP($D866, 'AM23.Param'!$C$61:$Q$114, COLUMNS('AM23.Param'!$C$60:$L$60), FALSE), "N/A")</f>
        <v>N/A</v>
      </c>
      <c r="V866" s="344" t="str">
        <f t="shared" si="317"/>
        <v>N/A</v>
      </c>
      <c r="W866" s="361" t="str">
        <f t="shared" si="306"/>
        <v>N/A</v>
      </c>
      <c r="X866" s="356" t="str">
        <f>IFERROR( VLOOKUP($D866, 'AM23.Param'!$C$61:$Q$114, COLUMNS('AM23.Param'!$C$60:$M$60), FALSE), "N/A")</f>
        <v>N/A</v>
      </c>
      <c r="Y866" s="344" t="str">
        <f t="shared" si="318"/>
        <v>N/A</v>
      </c>
      <c r="Z866" s="366">
        <f t="shared" si="307"/>
        <v>0</v>
      </c>
      <c r="AA866" s="360" t="str">
        <f>IFERROR( VLOOKUP($D866, 'AM23.Param'!$C$61:$Q$114, COLUMNS('AM23.Param'!$C$60:$N$60), FALSE), "N/A")</f>
        <v>N/A</v>
      </c>
      <c r="AB866" s="344" t="str">
        <f t="shared" si="319"/>
        <v>N/A</v>
      </c>
      <c r="AC866" s="366" t="str">
        <f t="shared" si="308"/>
        <v>N/A</v>
      </c>
      <c r="AD866" s="360" t="str">
        <f>IFERROR( VLOOKUP($D866, 'AM23.Param'!$C$61:$Q$114, COLUMNS('AM23.Param'!$C$60:$O$60), FALSE), "N/A")</f>
        <v>N/A</v>
      </c>
      <c r="AE866" s="344" t="str">
        <f t="shared" si="320"/>
        <v>N/A</v>
      </c>
      <c r="AF866" s="361" t="str">
        <f t="shared" si="309"/>
        <v>N/A</v>
      </c>
      <c r="AG866" s="356" t="str">
        <f>IFERROR( VLOOKUP($D866, 'AM23.Param'!$C$61:$Q$114, COLUMNS('AM23.Param'!$C$60:$P$60), FALSE), "N/A")</f>
        <v>N/A</v>
      </c>
      <c r="AH866" s="344" t="str">
        <f t="shared" si="321"/>
        <v>N/A</v>
      </c>
      <c r="AI866" s="361" t="str">
        <f t="shared" si="310"/>
        <v>N/A</v>
      </c>
    </row>
    <row r="867" spans="1:35" x14ac:dyDescent="0.2">
      <c r="A867" s="241">
        <f t="shared" si="311"/>
        <v>790</v>
      </c>
      <c r="B867" s="345">
        <f>'AM23.Entity Input'!D807</f>
        <v>0</v>
      </c>
      <c r="C867" s="343">
        <f>'AM23.Entity Input'!F807</f>
        <v>0</v>
      </c>
      <c r="D867" s="343">
        <f>'AM23.Entity Input'!G807</f>
        <v>0</v>
      </c>
      <c r="E867" s="343">
        <f>'AM23.Entity Input'!P807</f>
        <v>0</v>
      </c>
      <c r="F867" s="343">
        <f>'AM23.Entity Input'!AD807</f>
        <v>0</v>
      </c>
      <c r="G867" s="343">
        <f>'AM23.Entity Input'!AN807</f>
        <v>0</v>
      </c>
      <c r="H867" s="353" t="str">
        <f>IFERROR( VLOOKUP($D867, 'AM23.Param'!$C$61:$Q$114, COLUMNS('AM23.Param'!$C$60:$G$60), FALSE), "N/A")</f>
        <v>N/A</v>
      </c>
      <c r="I867" s="360" t="str">
        <f>IFERROR( VLOOKUP($D867, 'AM23.Param'!$C$61:$Q$114, COLUMNS('AM23.Param'!$C$60:$H$60), FALSE), "N/A")</f>
        <v>N/A</v>
      </c>
      <c r="J867" s="344" t="str">
        <f t="shared" si="312"/>
        <v>N/A</v>
      </c>
      <c r="K867" s="361" t="str">
        <f t="shared" si="313"/>
        <v>N/A</v>
      </c>
      <c r="L867" s="356" t="str">
        <f>IFERROR( VLOOKUP($D867, 'AM23.Param'!$C$61:$Q$114, COLUMNS('AM23.Param'!$C$60:$I$60), FALSE), "N/A")</f>
        <v>N/A</v>
      </c>
      <c r="M867" s="344" t="str">
        <f t="shared" si="314"/>
        <v>N/A</v>
      </c>
      <c r="N867" s="366" t="str">
        <f t="shared" si="303"/>
        <v>N/A</v>
      </c>
      <c r="O867" s="360" t="str">
        <f>IFERROR( VLOOKUP($D867, 'AM23.Param'!$C$61:$Q$114, COLUMNS('AM23.Param'!$C$60:$J$60), FALSE), "N/A")</f>
        <v>N/A</v>
      </c>
      <c r="P867" s="344" t="str">
        <f t="shared" si="315"/>
        <v>N/A</v>
      </c>
      <c r="Q867" s="361" t="str">
        <f t="shared" si="304"/>
        <v>N/A</v>
      </c>
      <c r="R867" s="356" t="str">
        <f>IFERROR( VLOOKUP($D867, 'AM23.Param'!$C$61:$Q$114, COLUMNS('AM23.Param'!$C$60:$K$60), FALSE), "N/A")</f>
        <v>N/A</v>
      </c>
      <c r="S867" s="344" t="str">
        <f t="shared" si="316"/>
        <v>N/A</v>
      </c>
      <c r="T867" s="366">
        <f t="shared" si="305"/>
        <v>0</v>
      </c>
      <c r="U867" s="360" t="str">
        <f>IFERROR( VLOOKUP($D867, 'AM23.Param'!$C$61:$Q$114, COLUMNS('AM23.Param'!$C$60:$L$60), FALSE), "N/A")</f>
        <v>N/A</v>
      </c>
      <c r="V867" s="344" t="str">
        <f t="shared" si="317"/>
        <v>N/A</v>
      </c>
      <c r="W867" s="361" t="str">
        <f t="shared" si="306"/>
        <v>N/A</v>
      </c>
      <c r="X867" s="356" t="str">
        <f>IFERROR( VLOOKUP($D867, 'AM23.Param'!$C$61:$Q$114, COLUMNS('AM23.Param'!$C$60:$M$60), FALSE), "N/A")</f>
        <v>N/A</v>
      </c>
      <c r="Y867" s="344" t="str">
        <f t="shared" si="318"/>
        <v>N/A</v>
      </c>
      <c r="Z867" s="366">
        <f t="shared" si="307"/>
        <v>0</v>
      </c>
      <c r="AA867" s="360" t="str">
        <f>IFERROR( VLOOKUP($D867, 'AM23.Param'!$C$61:$Q$114, COLUMNS('AM23.Param'!$C$60:$N$60), FALSE), "N/A")</f>
        <v>N/A</v>
      </c>
      <c r="AB867" s="344" t="str">
        <f t="shared" si="319"/>
        <v>N/A</v>
      </c>
      <c r="AC867" s="366" t="str">
        <f t="shared" si="308"/>
        <v>N/A</v>
      </c>
      <c r="AD867" s="360" t="str">
        <f>IFERROR( VLOOKUP($D867, 'AM23.Param'!$C$61:$Q$114, COLUMNS('AM23.Param'!$C$60:$O$60), FALSE), "N/A")</f>
        <v>N/A</v>
      </c>
      <c r="AE867" s="344" t="str">
        <f t="shared" si="320"/>
        <v>N/A</v>
      </c>
      <c r="AF867" s="361" t="str">
        <f t="shared" si="309"/>
        <v>N/A</v>
      </c>
      <c r="AG867" s="356" t="str">
        <f>IFERROR( VLOOKUP($D867, 'AM23.Param'!$C$61:$Q$114, COLUMNS('AM23.Param'!$C$60:$P$60), FALSE), "N/A")</f>
        <v>N/A</v>
      </c>
      <c r="AH867" s="344" t="str">
        <f t="shared" si="321"/>
        <v>N/A</v>
      </c>
      <c r="AI867" s="361" t="str">
        <f t="shared" si="310"/>
        <v>N/A</v>
      </c>
    </row>
    <row r="868" spans="1:35" x14ac:dyDescent="0.2">
      <c r="A868" s="241">
        <f t="shared" si="311"/>
        <v>791</v>
      </c>
      <c r="B868" s="345">
        <f>'AM23.Entity Input'!D808</f>
        <v>0</v>
      </c>
      <c r="C868" s="343">
        <f>'AM23.Entity Input'!F808</f>
        <v>0</v>
      </c>
      <c r="D868" s="343">
        <f>'AM23.Entity Input'!G808</f>
        <v>0</v>
      </c>
      <c r="E868" s="343">
        <f>'AM23.Entity Input'!P808</f>
        <v>0</v>
      </c>
      <c r="F868" s="343">
        <f>'AM23.Entity Input'!AD808</f>
        <v>0</v>
      </c>
      <c r="G868" s="343">
        <f>'AM23.Entity Input'!AN808</f>
        <v>0</v>
      </c>
      <c r="H868" s="353" t="str">
        <f>IFERROR( VLOOKUP($D868, 'AM23.Param'!$C$61:$Q$114, COLUMNS('AM23.Param'!$C$60:$G$60), FALSE), "N/A")</f>
        <v>N/A</v>
      </c>
      <c r="I868" s="360" t="str">
        <f>IFERROR( VLOOKUP($D868, 'AM23.Param'!$C$61:$Q$114, COLUMNS('AM23.Param'!$C$60:$H$60), FALSE), "N/A")</f>
        <v>N/A</v>
      </c>
      <c r="J868" s="344" t="str">
        <f t="shared" si="312"/>
        <v>N/A</v>
      </c>
      <c r="K868" s="361" t="str">
        <f t="shared" si="313"/>
        <v>N/A</v>
      </c>
      <c r="L868" s="356" t="str">
        <f>IFERROR( VLOOKUP($D868, 'AM23.Param'!$C$61:$Q$114, COLUMNS('AM23.Param'!$C$60:$I$60), FALSE), "N/A")</f>
        <v>N/A</v>
      </c>
      <c r="M868" s="344" t="str">
        <f t="shared" si="314"/>
        <v>N/A</v>
      </c>
      <c r="N868" s="366" t="str">
        <f t="shared" si="303"/>
        <v>N/A</v>
      </c>
      <c r="O868" s="360" t="str">
        <f>IFERROR( VLOOKUP($D868, 'AM23.Param'!$C$61:$Q$114, COLUMNS('AM23.Param'!$C$60:$J$60), FALSE), "N/A")</f>
        <v>N/A</v>
      </c>
      <c r="P868" s="344" t="str">
        <f t="shared" si="315"/>
        <v>N/A</v>
      </c>
      <c r="Q868" s="361" t="str">
        <f t="shared" si="304"/>
        <v>N/A</v>
      </c>
      <c r="R868" s="356" t="str">
        <f>IFERROR( VLOOKUP($D868, 'AM23.Param'!$C$61:$Q$114, COLUMNS('AM23.Param'!$C$60:$K$60), FALSE), "N/A")</f>
        <v>N/A</v>
      </c>
      <c r="S868" s="344" t="str">
        <f t="shared" si="316"/>
        <v>N/A</v>
      </c>
      <c r="T868" s="366">
        <f t="shared" si="305"/>
        <v>0</v>
      </c>
      <c r="U868" s="360" t="str">
        <f>IFERROR( VLOOKUP($D868, 'AM23.Param'!$C$61:$Q$114, COLUMNS('AM23.Param'!$C$60:$L$60), FALSE), "N/A")</f>
        <v>N/A</v>
      </c>
      <c r="V868" s="344" t="str">
        <f t="shared" si="317"/>
        <v>N/A</v>
      </c>
      <c r="W868" s="361" t="str">
        <f t="shared" si="306"/>
        <v>N/A</v>
      </c>
      <c r="X868" s="356" t="str">
        <f>IFERROR( VLOOKUP($D868, 'AM23.Param'!$C$61:$Q$114, COLUMNS('AM23.Param'!$C$60:$M$60), FALSE), "N/A")</f>
        <v>N/A</v>
      </c>
      <c r="Y868" s="344" t="str">
        <f t="shared" si="318"/>
        <v>N/A</v>
      </c>
      <c r="Z868" s="366">
        <f t="shared" si="307"/>
        <v>0</v>
      </c>
      <c r="AA868" s="360" t="str">
        <f>IFERROR( VLOOKUP($D868, 'AM23.Param'!$C$61:$Q$114, COLUMNS('AM23.Param'!$C$60:$N$60), FALSE), "N/A")</f>
        <v>N/A</v>
      </c>
      <c r="AB868" s="344" t="str">
        <f t="shared" si="319"/>
        <v>N/A</v>
      </c>
      <c r="AC868" s="366" t="str">
        <f t="shared" si="308"/>
        <v>N/A</v>
      </c>
      <c r="AD868" s="360" t="str">
        <f>IFERROR( VLOOKUP($D868, 'AM23.Param'!$C$61:$Q$114, COLUMNS('AM23.Param'!$C$60:$O$60), FALSE), "N/A")</f>
        <v>N/A</v>
      </c>
      <c r="AE868" s="344" t="str">
        <f t="shared" si="320"/>
        <v>N/A</v>
      </c>
      <c r="AF868" s="361" t="str">
        <f t="shared" si="309"/>
        <v>N/A</v>
      </c>
      <c r="AG868" s="356" t="str">
        <f>IFERROR( VLOOKUP($D868, 'AM23.Param'!$C$61:$Q$114, COLUMNS('AM23.Param'!$C$60:$P$60), FALSE), "N/A")</f>
        <v>N/A</v>
      </c>
      <c r="AH868" s="344" t="str">
        <f t="shared" si="321"/>
        <v>N/A</v>
      </c>
      <c r="AI868" s="361" t="str">
        <f t="shared" si="310"/>
        <v>N/A</v>
      </c>
    </row>
    <row r="869" spans="1:35" x14ac:dyDescent="0.2">
      <c r="A869" s="241">
        <f t="shared" si="311"/>
        <v>792</v>
      </c>
      <c r="B869" s="345">
        <f>'AM23.Entity Input'!D809</f>
        <v>0</v>
      </c>
      <c r="C869" s="343">
        <f>'AM23.Entity Input'!F809</f>
        <v>0</v>
      </c>
      <c r="D869" s="343">
        <f>'AM23.Entity Input'!G809</f>
        <v>0</v>
      </c>
      <c r="E869" s="343">
        <f>'AM23.Entity Input'!P809</f>
        <v>0</v>
      </c>
      <c r="F869" s="343">
        <f>'AM23.Entity Input'!AD809</f>
        <v>0</v>
      </c>
      <c r="G869" s="343">
        <f>'AM23.Entity Input'!AN809</f>
        <v>0</v>
      </c>
      <c r="H869" s="353" t="str">
        <f>IFERROR( VLOOKUP($D869, 'AM23.Param'!$C$61:$Q$114, COLUMNS('AM23.Param'!$C$60:$G$60), FALSE), "N/A")</f>
        <v>N/A</v>
      </c>
      <c r="I869" s="360" t="str">
        <f>IFERROR( VLOOKUP($D869, 'AM23.Param'!$C$61:$Q$114, COLUMNS('AM23.Param'!$C$60:$H$60), FALSE), "N/A")</f>
        <v>N/A</v>
      </c>
      <c r="J869" s="344" t="str">
        <f t="shared" si="312"/>
        <v>N/A</v>
      </c>
      <c r="K869" s="361" t="str">
        <f t="shared" si="313"/>
        <v>N/A</v>
      </c>
      <c r="L869" s="356" t="str">
        <f>IFERROR( VLOOKUP($D869, 'AM23.Param'!$C$61:$Q$114, COLUMNS('AM23.Param'!$C$60:$I$60), FALSE), "N/A")</f>
        <v>N/A</v>
      </c>
      <c r="M869" s="344" t="str">
        <f t="shared" si="314"/>
        <v>N/A</v>
      </c>
      <c r="N869" s="366" t="str">
        <f t="shared" si="303"/>
        <v>N/A</v>
      </c>
      <c r="O869" s="360" t="str">
        <f>IFERROR( VLOOKUP($D869, 'AM23.Param'!$C$61:$Q$114, COLUMNS('AM23.Param'!$C$60:$J$60), FALSE), "N/A")</f>
        <v>N/A</v>
      </c>
      <c r="P869" s="344" t="str">
        <f t="shared" si="315"/>
        <v>N/A</v>
      </c>
      <c r="Q869" s="361" t="str">
        <f t="shared" si="304"/>
        <v>N/A</v>
      </c>
      <c r="R869" s="356" t="str">
        <f>IFERROR( VLOOKUP($D869, 'AM23.Param'!$C$61:$Q$114, COLUMNS('AM23.Param'!$C$60:$K$60), FALSE), "N/A")</f>
        <v>N/A</v>
      </c>
      <c r="S869" s="344" t="str">
        <f t="shared" si="316"/>
        <v>N/A</v>
      </c>
      <c r="T869" s="366">
        <f t="shared" si="305"/>
        <v>0</v>
      </c>
      <c r="U869" s="360" t="str">
        <f>IFERROR( VLOOKUP($D869, 'AM23.Param'!$C$61:$Q$114, COLUMNS('AM23.Param'!$C$60:$L$60), FALSE), "N/A")</f>
        <v>N/A</v>
      </c>
      <c r="V869" s="344" t="str">
        <f t="shared" si="317"/>
        <v>N/A</v>
      </c>
      <c r="W869" s="361" t="str">
        <f t="shared" si="306"/>
        <v>N/A</v>
      </c>
      <c r="X869" s="356" t="str">
        <f>IFERROR( VLOOKUP($D869, 'AM23.Param'!$C$61:$Q$114, COLUMNS('AM23.Param'!$C$60:$M$60), FALSE), "N/A")</f>
        <v>N/A</v>
      </c>
      <c r="Y869" s="344" t="str">
        <f t="shared" si="318"/>
        <v>N/A</v>
      </c>
      <c r="Z869" s="366">
        <f t="shared" si="307"/>
        <v>0</v>
      </c>
      <c r="AA869" s="360" t="str">
        <f>IFERROR( VLOOKUP($D869, 'AM23.Param'!$C$61:$Q$114, COLUMNS('AM23.Param'!$C$60:$N$60), FALSE), "N/A")</f>
        <v>N/A</v>
      </c>
      <c r="AB869" s="344" t="str">
        <f t="shared" si="319"/>
        <v>N/A</v>
      </c>
      <c r="AC869" s="366" t="str">
        <f t="shared" si="308"/>
        <v>N/A</v>
      </c>
      <c r="AD869" s="360" t="str">
        <f>IFERROR( VLOOKUP($D869, 'AM23.Param'!$C$61:$Q$114, COLUMNS('AM23.Param'!$C$60:$O$60), FALSE), "N/A")</f>
        <v>N/A</v>
      </c>
      <c r="AE869" s="344" t="str">
        <f t="shared" si="320"/>
        <v>N/A</v>
      </c>
      <c r="AF869" s="361" t="str">
        <f t="shared" si="309"/>
        <v>N/A</v>
      </c>
      <c r="AG869" s="356" t="str">
        <f>IFERROR( VLOOKUP($D869, 'AM23.Param'!$C$61:$Q$114, COLUMNS('AM23.Param'!$C$60:$P$60), FALSE), "N/A")</f>
        <v>N/A</v>
      </c>
      <c r="AH869" s="344" t="str">
        <f t="shared" si="321"/>
        <v>N/A</v>
      </c>
      <c r="AI869" s="361" t="str">
        <f t="shared" si="310"/>
        <v>N/A</v>
      </c>
    </row>
    <row r="870" spans="1:35" x14ac:dyDescent="0.2">
      <c r="A870" s="241">
        <f t="shared" si="311"/>
        <v>793</v>
      </c>
      <c r="B870" s="345">
        <f>'AM23.Entity Input'!D810</f>
        <v>0</v>
      </c>
      <c r="C870" s="343">
        <f>'AM23.Entity Input'!F810</f>
        <v>0</v>
      </c>
      <c r="D870" s="343">
        <f>'AM23.Entity Input'!G810</f>
        <v>0</v>
      </c>
      <c r="E870" s="343">
        <f>'AM23.Entity Input'!P810</f>
        <v>0</v>
      </c>
      <c r="F870" s="343">
        <f>'AM23.Entity Input'!AD810</f>
        <v>0</v>
      </c>
      <c r="G870" s="343">
        <f>'AM23.Entity Input'!AN810</f>
        <v>0</v>
      </c>
      <c r="H870" s="353" t="str">
        <f>IFERROR( VLOOKUP($D870, 'AM23.Param'!$C$61:$Q$114, COLUMNS('AM23.Param'!$C$60:$G$60), FALSE), "N/A")</f>
        <v>N/A</v>
      </c>
      <c r="I870" s="360" t="str">
        <f>IFERROR( VLOOKUP($D870, 'AM23.Param'!$C$61:$Q$114, COLUMNS('AM23.Param'!$C$60:$H$60), FALSE), "N/A")</f>
        <v>N/A</v>
      </c>
      <c r="J870" s="344" t="str">
        <f t="shared" si="312"/>
        <v>N/A</v>
      </c>
      <c r="K870" s="361" t="str">
        <f t="shared" si="313"/>
        <v>N/A</v>
      </c>
      <c r="L870" s="356" t="str">
        <f>IFERROR( VLOOKUP($D870, 'AM23.Param'!$C$61:$Q$114, COLUMNS('AM23.Param'!$C$60:$I$60), FALSE), "N/A")</f>
        <v>N/A</v>
      </c>
      <c r="M870" s="344" t="str">
        <f t="shared" si="314"/>
        <v>N/A</v>
      </c>
      <c r="N870" s="366" t="str">
        <f t="shared" si="303"/>
        <v>N/A</v>
      </c>
      <c r="O870" s="360" t="str">
        <f>IFERROR( VLOOKUP($D870, 'AM23.Param'!$C$61:$Q$114, COLUMNS('AM23.Param'!$C$60:$J$60), FALSE), "N/A")</f>
        <v>N/A</v>
      </c>
      <c r="P870" s="344" t="str">
        <f t="shared" si="315"/>
        <v>N/A</v>
      </c>
      <c r="Q870" s="361" t="str">
        <f t="shared" si="304"/>
        <v>N/A</v>
      </c>
      <c r="R870" s="356" t="str">
        <f>IFERROR( VLOOKUP($D870, 'AM23.Param'!$C$61:$Q$114, COLUMNS('AM23.Param'!$C$60:$K$60), FALSE), "N/A")</f>
        <v>N/A</v>
      </c>
      <c r="S870" s="344" t="str">
        <f t="shared" si="316"/>
        <v>N/A</v>
      </c>
      <c r="T870" s="366">
        <f t="shared" si="305"/>
        <v>0</v>
      </c>
      <c r="U870" s="360" t="str">
        <f>IFERROR( VLOOKUP($D870, 'AM23.Param'!$C$61:$Q$114, COLUMNS('AM23.Param'!$C$60:$L$60), FALSE), "N/A")</f>
        <v>N/A</v>
      </c>
      <c r="V870" s="344" t="str">
        <f t="shared" si="317"/>
        <v>N/A</v>
      </c>
      <c r="W870" s="361" t="str">
        <f t="shared" si="306"/>
        <v>N/A</v>
      </c>
      <c r="X870" s="356" t="str">
        <f>IFERROR( VLOOKUP($D870, 'AM23.Param'!$C$61:$Q$114, COLUMNS('AM23.Param'!$C$60:$M$60), FALSE), "N/A")</f>
        <v>N/A</v>
      </c>
      <c r="Y870" s="344" t="str">
        <f t="shared" si="318"/>
        <v>N/A</v>
      </c>
      <c r="Z870" s="366">
        <f t="shared" si="307"/>
        <v>0</v>
      </c>
      <c r="AA870" s="360" t="str">
        <f>IFERROR( VLOOKUP($D870, 'AM23.Param'!$C$61:$Q$114, COLUMNS('AM23.Param'!$C$60:$N$60), FALSE), "N/A")</f>
        <v>N/A</v>
      </c>
      <c r="AB870" s="344" t="str">
        <f t="shared" si="319"/>
        <v>N/A</v>
      </c>
      <c r="AC870" s="366" t="str">
        <f t="shared" si="308"/>
        <v>N/A</v>
      </c>
      <c r="AD870" s="360" t="str">
        <f>IFERROR( VLOOKUP($D870, 'AM23.Param'!$C$61:$Q$114, COLUMNS('AM23.Param'!$C$60:$O$60), FALSE), "N/A")</f>
        <v>N/A</v>
      </c>
      <c r="AE870" s="344" t="str">
        <f t="shared" si="320"/>
        <v>N/A</v>
      </c>
      <c r="AF870" s="361" t="str">
        <f t="shared" si="309"/>
        <v>N/A</v>
      </c>
      <c r="AG870" s="356" t="str">
        <f>IFERROR( VLOOKUP($D870, 'AM23.Param'!$C$61:$Q$114, COLUMNS('AM23.Param'!$C$60:$P$60), FALSE), "N/A")</f>
        <v>N/A</v>
      </c>
      <c r="AH870" s="344" t="str">
        <f t="shared" si="321"/>
        <v>N/A</v>
      </c>
      <c r="AI870" s="361" t="str">
        <f t="shared" si="310"/>
        <v>N/A</v>
      </c>
    </row>
    <row r="871" spans="1:35" x14ac:dyDescent="0.2">
      <c r="A871" s="241">
        <f t="shared" si="311"/>
        <v>794</v>
      </c>
      <c r="B871" s="345">
        <f>'AM23.Entity Input'!D811</f>
        <v>0</v>
      </c>
      <c r="C871" s="343">
        <f>'AM23.Entity Input'!F811</f>
        <v>0</v>
      </c>
      <c r="D871" s="343">
        <f>'AM23.Entity Input'!G811</f>
        <v>0</v>
      </c>
      <c r="E871" s="343">
        <f>'AM23.Entity Input'!P811</f>
        <v>0</v>
      </c>
      <c r="F871" s="343">
        <f>'AM23.Entity Input'!AD811</f>
        <v>0</v>
      </c>
      <c r="G871" s="343">
        <f>'AM23.Entity Input'!AN811</f>
        <v>0</v>
      </c>
      <c r="H871" s="353" t="str">
        <f>IFERROR( VLOOKUP($D871, 'AM23.Param'!$C$61:$Q$114, COLUMNS('AM23.Param'!$C$60:$G$60), FALSE), "N/A")</f>
        <v>N/A</v>
      </c>
      <c r="I871" s="360" t="str">
        <f>IFERROR( VLOOKUP($D871, 'AM23.Param'!$C$61:$Q$114, COLUMNS('AM23.Param'!$C$60:$H$60), FALSE), "N/A")</f>
        <v>N/A</v>
      </c>
      <c r="J871" s="344" t="str">
        <f t="shared" si="312"/>
        <v>N/A</v>
      </c>
      <c r="K871" s="361" t="str">
        <f t="shared" si="313"/>
        <v>N/A</v>
      </c>
      <c r="L871" s="356" t="str">
        <f>IFERROR( VLOOKUP($D871, 'AM23.Param'!$C$61:$Q$114, COLUMNS('AM23.Param'!$C$60:$I$60), FALSE), "N/A")</f>
        <v>N/A</v>
      </c>
      <c r="M871" s="344" t="str">
        <f t="shared" si="314"/>
        <v>N/A</v>
      </c>
      <c r="N871" s="366" t="str">
        <f t="shared" si="303"/>
        <v>N/A</v>
      </c>
      <c r="O871" s="360" t="str">
        <f>IFERROR( VLOOKUP($D871, 'AM23.Param'!$C$61:$Q$114, COLUMNS('AM23.Param'!$C$60:$J$60), FALSE), "N/A")</f>
        <v>N/A</v>
      </c>
      <c r="P871" s="344" t="str">
        <f t="shared" si="315"/>
        <v>N/A</v>
      </c>
      <c r="Q871" s="361" t="str">
        <f t="shared" si="304"/>
        <v>N/A</v>
      </c>
      <c r="R871" s="356" t="str">
        <f>IFERROR( VLOOKUP($D871, 'AM23.Param'!$C$61:$Q$114, COLUMNS('AM23.Param'!$C$60:$K$60), FALSE), "N/A")</f>
        <v>N/A</v>
      </c>
      <c r="S871" s="344" t="str">
        <f t="shared" si="316"/>
        <v>N/A</v>
      </c>
      <c r="T871" s="366">
        <f t="shared" si="305"/>
        <v>0</v>
      </c>
      <c r="U871" s="360" t="str">
        <f>IFERROR( VLOOKUP($D871, 'AM23.Param'!$C$61:$Q$114, COLUMNS('AM23.Param'!$C$60:$L$60), FALSE), "N/A")</f>
        <v>N/A</v>
      </c>
      <c r="V871" s="344" t="str">
        <f t="shared" si="317"/>
        <v>N/A</v>
      </c>
      <c r="W871" s="361" t="str">
        <f t="shared" si="306"/>
        <v>N/A</v>
      </c>
      <c r="X871" s="356" t="str">
        <f>IFERROR( VLOOKUP($D871, 'AM23.Param'!$C$61:$Q$114, COLUMNS('AM23.Param'!$C$60:$M$60), FALSE), "N/A")</f>
        <v>N/A</v>
      </c>
      <c r="Y871" s="344" t="str">
        <f t="shared" si="318"/>
        <v>N/A</v>
      </c>
      <c r="Z871" s="366">
        <f t="shared" si="307"/>
        <v>0</v>
      </c>
      <c r="AA871" s="360" t="str">
        <f>IFERROR( VLOOKUP($D871, 'AM23.Param'!$C$61:$Q$114, COLUMNS('AM23.Param'!$C$60:$N$60), FALSE), "N/A")</f>
        <v>N/A</v>
      </c>
      <c r="AB871" s="344" t="str">
        <f t="shared" si="319"/>
        <v>N/A</v>
      </c>
      <c r="AC871" s="366" t="str">
        <f t="shared" si="308"/>
        <v>N/A</v>
      </c>
      <c r="AD871" s="360" t="str">
        <f>IFERROR( VLOOKUP($D871, 'AM23.Param'!$C$61:$Q$114, COLUMNS('AM23.Param'!$C$60:$O$60), FALSE), "N/A")</f>
        <v>N/A</v>
      </c>
      <c r="AE871" s="344" t="str">
        <f t="shared" si="320"/>
        <v>N/A</v>
      </c>
      <c r="AF871" s="361" t="str">
        <f t="shared" si="309"/>
        <v>N/A</v>
      </c>
      <c r="AG871" s="356" t="str">
        <f>IFERROR( VLOOKUP($D871, 'AM23.Param'!$C$61:$Q$114, COLUMNS('AM23.Param'!$C$60:$P$60), FALSE), "N/A")</f>
        <v>N/A</v>
      </c>
      <c r="AH871" s="344" t="str">
        <f t="shared" si="321"/>
        <v>N/A</v>
      </c>
      <c r="AI871" s="361" t="str">
        <f t="shared" si="310"/>
        <v>N/A</v>
      </c>
    </row>
    <row r="872" spans="1:35" x14ac:dyDescent="0.2">
      <c r="A872" s="241">
        <f t="shared" si="311"/>
        <v>795</v>
      </c>
      <c r="B872" s="345">
        <f>'AM23.Entity Input'!D812</f>
        <v>0</v>
      </c>
      <c r="C872" s="343">
        <f>'AM23.Entity Input'!F812</f>
        <v>0</v>
      </c>
      <c r="D872" s="343">
        <f>'AM23.Entity Input'!G812</f>
        <v>0</v>
      </c>
      <c r="E872" s="343">
        <f>'AM23.Entity Input'!P812</f>
        <v>0</v>
      </c>
      <c r="F872" s="343">
        <f>'AM23.Entity Input'!AD812</f>
        <v>0</v>
      </c>
      <c r="G872" s="343">
        <f>'AM23.Entity Input'!AN812</f>
        <v>0</v>
      </c>
      <c r="H872" s="353" t="str">
        <f>IFERROR( VLOOKUP($D872, 'AM23.Param'!$C$61:$Q$114, COLUMNS('AM23.Param'!$C$60:$G$60), FALSE), "N/A")</f>
        <v>N/A</v>
      </c>
      <c r="I872" s="360" t="str">
        <f>IFERROR( VLOOKUP($D872, 'AM23.Param'!$C$61:$Q$114, COLUMNS('AM23.Param'!$C$60:$H$60), FALSE), "N/A")</f>
        <v>N/A</v>
      </c>
      <c r="J872" s="344" t="str">
        <f t="shared" si="312"/>
        <v>N/A</v>
      </c>
      <c r="K872" s="361" t="str">
        <f t="shared" si="313"/>
        <v>N/A</v>
      </c>
      <c r="L872" s="356" t="str">
        <f>IFERROR( VLOOKUP($D872, 'AM23.Param'!$C$61:$Q$114, COLUMNS('AM23.Param'!$C$60:$I$60), FALSE), "N/A")</f>
        <v>N/A</v>
      </c>
      <c r="M872" s="344" t="str">
        <f t="shared" si="314"/>
        <v>N/A</v>
      </c>
      <c r="N872" s="366" t="str">
        <f t="shared" si="303"/>
        <v>N/A</v>
      </c>
      <c r="O872" s="360" t="str">
        <f>IFERROR( VLOOKUP($D872, 'AM23.Param'!$C$61:$Q$114, COLUMNS('AM23.Param'!$C$60:$J$60), FALSE), "N/A")</f>
        <v>N/A</v>
      </c>
      <c r="P872" s="344" t="str">
        <f t="shared" si="315"/>
        <v>N/A</v>
      </c>
      <c r="Q872" s="361" t="str">
        <f t="shared" si="304"/>
        <v>N/A</v>
      </c>
      <c r="R872" s="356" t="str">
        <f>IFERROR( VLOOKUP($D872, 'AM23.Param'!$C$61:$Q$114, COLUMNS('AM23.Param'!$C$60:$K$60), FALSE), "N/A")</f>
        <v>N/A</v>
      </c>
      <c r="S872" s="344" t="str">
        <f t="shared" si="316"/>
        <v>N/A</v>
      </c>
      <c r="T872" s="366">
        <f t="shared" si="305"/>
        <v>0</v>
      </c>
      <c r="U872" s="360" t="str">
        <f>IFERROR( VLOOKUP($D872, 'AM23.Param'!$C$61:$Q$114, COLUMNS('AM23.Param'!$C$60:$L$60), FALSE), "N/A")</f>
        <v>N/A</v>
      </c>
      <c r="V872" s="344" t="str">
        <f t="shared" si="317"/>
        <v>N/A</v>
      </c>
      <c r="W872" s="361" t="str">
        <f t="shared" si="306"/>
        <v>N/A</v>
      </c>
      <c r="X872" s="356" t="str">
        <f>IFERROR( VLOOKUP($D872, 'AM23.Param'!$C$61:$Q$114, COLUMNS('AM23.Param'!$C$60:$M$60), FALSE), "N/A")</f>
        <v>N/A</v>
      </c>
      <c r="Y872" s="344" t="str">
        <f t="shared" si="318"/>
        <v>N/A</v>
      </c>
      <c r="Z872" s="366">
        <f t="shared" si="307"/>
        <v>0</v>
      </c>
      <c r="AA872" s="360" t="str">
        <f>IFERROR( VLOOKUP($D872, 'AM23.Param'!$C$61:$Q$114, COLUMNS('AM23.Param'!$C$60:$N$60), FALSE), "N/A")</f>
        <v>N/A</v>
      </c>
      <c r="AB872" s="344" t="str">
        <f t="shared" si="319"/>
        <v>N/A</v>
      </c>
      <c r="AC872" s="366" t="str">
        <f t="shared" si="308"/>
        <v>N/A</v>
      </c>
      <c r="AD872" s="360" t="str">
        <f>IFERROR( VLOOKUP($D872, 'AM23.Param'!$C$61:$Q$114, COLUMNS('AM23.Param'!$C$60:$O$60), FALSE), "N/A")</f>
        <v>N/A</v>
      </c>
      <c r="AE872" s="344" t="str">
        <f t="shared" si="320"/>
        <v>N/A</v>
      </c>
      <c r="AF872" s="361" t="str">
        <f t="shared" si="309"/>
        <v>N/A</v>
      </c>
      <c r="AG872" s="356" t="str">
        <f>IFERROR( VLOOKUP($D872, 'AM23.Param'!$C$61:$Q$114, COLUMNS('AM23.Param'!$C$60:$P$60), FALSE), "N/A")</f>
        <v>N/A</v>
      </c>
      <c r="AH872" s="344" t="str">
        <f t="shared" si="321"/>
        <v>N/A</v>
      </c>
      <c r="AI872" s="361" t="str">
        <f t="shared" si="310"/>
        <v>N/A</v>
      </c>
    </row>
    <row r="873" spans="1:35" x14ac:dyDescent="0.2">
      <c r="A873" s="241">
        <f t="shared" si="311"/>
        <v>796</v>
      </c>
      <c r="B873" s="345">
        <f>'AM23.Entity Input'!D813</f>
        <v>0</v>
      </c>
      <c r="C873" s="343">
        <f>'AM23.Entity Input'!F813</f>
        <v>0</v>
      </c>
      <c r="D873" s="343">
        <f>'AM23.Entity Input'!G813</f>
        <v>0</v>
      </c>
      <c r="E873" s="343">
        <f>'AM23.Entity Input'!P813</f>
        <v>0</v>
      </c>
      <c r="F873" s="343">
        <f>'AM23.Entity Input'!AD813</f>
        <v>0</v>
      </c>
      <c r="G873" s="343">
        <f>'AM23.Entity Input'!AN813</f>
        <v>0</v>
      </c>
      <c r="H873" s="353" t="str">
        <f>IFERROR( VLOOKUP($D873, 'AM23.Param'!$C$61:$Q$114, COLUMNS('AM23.Param'!$C$60:$G$60), FALSE), "N/A")</f>
        <v>N/A</v>
      </c>
      <c r="I873" s="360" t="str">
        <f>IFERROR( VLOOKUP($D873, 'AM23.Param'!$C$61:$Q$114, COLUMNS('AM23.Param'!$C$60:$H$60), FALSE), "N/A")</f>
        <v>N/A</v>
      </c>
      <c r="J873" s="344" t="str">
        <f t="shared" si="312"/>
        <v>N/A</v>
      </c>
      <c r="K873" s="361" t="str">
        <f t="shared" si="313"/>
        <v>N/A</v>
      </c>
      <c r="L873" s="356" t="str">
        <f>IFERROR( VLOOKUP($D873, 'AM23.Param'!$C$61:$Q$114, COLUMNS('AM23.Param'!$C$60:$I$60), FALSE), "N/A")</f>
        <v>N/A</v>
      </c>
      <c r="M873" s="344" t="str">
        <f t="shared" si="314"/>
        <v>N/A</v>
      </c>
      <c r="N873" s="366" t="str">
        <f t="shared" si="303"/>
        <v>N/A</v>
      </c>
      <c r="O873" s="360" t="str">
        <f>IFERROR( VLOOKUP($D873, 'AM23.Param'!$C$61:$Q$114, COLUMNS('AM23.Param'!$C$60:$J$60), FALSE), "N/A")</f>
        <v>N/A</v>
      </c>
      <c r="P873" s="344" t="str">
        <f t="shared" si="315"/>
        <v>N/A</v>
      </c>
      <c r="Q873" s="361" t="str">
        <f t="shared" si="304"/>
        <v>N/A</v>
      </c>
      <c r="R873" s="356" t="str">
        <f>IFERROR( VLOOKUP($D873, 'AM23.Param'!$C$61:$Q$114, COLUMNS('AM23.Param'!$C$60:$K$60), FALSE), "N/A")</f>
        <v>N/A</v>
      </c>
      <c r="S873" s="344" t="str">
        <f t="shared" si="316"/>
        <v>N/A</v>
      </c>
      <c r="T873" s="366">
        <f t="shared" si="305"/>
        <v>0</v>
      </c>
      <c r="U873" s="360" t="str">
        <f>IFERROR( VLOOKUP($D873, 'AM23.Param'!$C$61:$Q$114, COLUMNS('AM23.Param'!$C$60:$L$60), FALSE), "N/A")</f>
        <v>N/A</v>
      </c>
      <c r="V873" s="344" t="str">
        <f t="shared" si="317"/>
        <v>N/A</v>
      </c>
      <c r="W873" s="361" t="str">
        <f t="shared" si="306"/>
        <v>N/A</v>
      </c>
      <c r="X873" s="356" t="str">
        <f>IFERROR( VLOOKUP($D873, 'AM23.Param'!$C$61:$Q$114, COLUMNS('AM23.Param'!$C$60:$M$60), FALSE), "N/A")</f>
        <v>N/A</v>
      </c>
      <c r="Y873" s="344" t="str">
        <f t="shared" si="318"/>
        <v>N/A</v>
      </c>
      <c r="Z873" s="366">
        <f t="shared" si="307"/>
        <v>0</v>
      </c>
      <c r="AA873" s="360" t="str">
        <f>IFERROR( VLOOKUP($D873, 'AM23.Param'!$C$61:$Q$114, COLUMNS('AM23.Param'!$C$60:$N$60), FALSE), "N/A")</f>
        <v>N/A</v>
      </c>
      <c r="AB873" s="344" t="str">
        <f t="shared" si="319"/>
        <v>N/A</v>
      </c>
      <c r="AC873" s="366" t="str">
        <f t="shared" si="308"/>
        <v>N/A</v>
      </c>
      <c r="AD873" s="360" t="str">
        <f>IFERROR( VLOOKUP($D873, 'AM23.Param'!$C$61:$Q$114, COLUMNS('AM23.Param'!$C$60:$O$60), FALSE), "N/A")</f>
        <v>N/A</v>
      </c>
      <c r="AE873" s="344" t="str">
        <f t="shared" si="320"/>
        <v>N/A</v>
      </c>
      <c r="AF873" s="361" t="str">
        <f t="shared" si="309"/>
        <v>N/A</v>
      </c>
      <c r="AG873" s="356" t="str">
        <f>IFERROR( VLOOKUP($D873, 'AM23.Param'!$C$61:$Q$114, COLUMNS('AM23.Param'!$C$60:$P$60), FALSE), "N/A")</f>
        <v>N/A</v>
      </c>
      <c r="AH873" s="344" t="str">
        <f t="shared" si="321"/>
        <v>N/A</v>
      </c>
      <c r="AI873" s="361" t="str">
        <f t="shared" si="310"/>
        <v>N/A</v>
      </c>
    </row>
    <row r="874" spans="1:35" x14ac:dyDescent="0.2">
      <c r="A874" s="241">
        <f t="shared" si="311"/>
        <v>797</v>
      </c>
      <c r="B874" s="345">
        <f>'AM23.Entity Input'!D814</f>
        <v>0</v>
      </c>
      <c r="C874" s="343">
        <f>'AM23.Entity Input'!F814</f>
        <v>0</v>
      </c>
      <c r="D874" s="343">
        <f>'AM23.Entity Input'!G814</f>
        <v>0</v>
      </c>
      <c r="E874" s="343">
        <f>'AM23.Entity Input'!P814</f>
        <v>0</v>
      </c>
      <c r="F874" s="343">
        <f>'AM23.Entity Input'!AD814</f>
        <v>0</v>
      </c>
      <c r="G874" s="343">
        <f>'AM23.Entity Input'!AN814</f>
        <v>0</v>
      </c>
      <c r="H874" s="353" t="str">
        <f>IFERROR( VLOOKUP($D874, 'AM23.Param'!$C$61:$Q$114, COLUMNS('AM23.Param'!$C$60:$G$60), FALSE), "N/A")</f>
        <v>N/A</v>
      </c>
      <c r="I874" s="360" t="str">
        <f>IFERROR( VLOOKUP($D874, 'AM23.Param'!$C$61:$Q$114, COLUMNS('AM23.Param'!$C$60:$H$60), FALSE), "N/A")</f>
        <v>N/A</v>
      </c>
      <c r="J874" s="344" t="str">
        <f t="shared" si="312"/>
        <v>N/A</v>
      </c>
      <c r="K874" s="361" t="str">
        <f t="shared" si="313"/>
        <v>N/A</v>
      </c>
      <c r="L874" s="356" t="str">
        <f>IFERROR( VLOOKUP($D874, 'AM23.Param'!$C$61:$Q$114, COLUMNS('AM23.Param'!$C$60:$I$60), FALSE), "N/A")</f>
        <v>N/A</v>
      </c>
      <c r="M874" s="344" t="str">
        <f t="shared" si="314"/>
        <v>N/A</v>
      </c>
      <c r="N874" s="366" t="str">
        <f t="shared" si="303"/>
        <v>N/A</v>
      </c>
      <c r="O874" s="360" t="str">
        <f>IFERROR( VLOOKUP($D874, 'AM23.Param'!$C$61:$Q$114, COLUMNS('AM23.Param'!$C$60:$J$60), FALSE), "N/A")</f>
        <v>N/A</v>
      </c>
      <c r="P874" s="344" t="str">
        <f t="shared" si="315"/>
        <v>N/A</v>
      </c>
      <c r="Q874" s="361" t="str">
        <f t="shared" si="304"/>
        <v>N/A</v>
      </c>
      <c r="R874" s="356" t="str">
        <f>IFERROR( VLOOKUP($D874, 'AM23.Param'!$C$61:$Q$114, COLUMNS('AM23.Param'!$C$60:$K$60), FALSE), "N/A")</f>
        <v>N/A</v>
      </c>
      <c r="S874" s="344" t="str">
        <f t="shared" si="316"/>
        <v>N/A</v>
      </c>
      <c r="T874" s="366">
        <f t="shared" si="305"/>
        <v>0</v>
      </c>
      <c r="U874" s="360" t="str">
        <f>IFERROR( VLOOKUP($D874, 'AM23.Param'!$C$61:$Q$114, COLUMNS('AM23.Param'!$C$60:$L$60), FALSE), "N/A")</f>
        <v>N/A</v>
      </c>
      <c r="V874" s="344" t="str">
        <f t="shared" si="317"/>
        <v>N/A</v>
      </c>
      <c r="W874" s="361" t="str">
        <f t="shared" si="306"/>
        <v>N/A</v>
      </c>
      <c r="X874" s="356" t="str">
        <f>IFERROR( VLOOKUP($D874, 'AM23.Param'!$C$61:$Q$114, COLUMNS('AM23.Param'!$C$60:$M$60), FALSE), "N/A")</f>
        <v>N/A</v>
      </c>
      <c r="Y874" s="344" t="str">
        <f t="shared" si="318"/>
        <v>N/A</v>
      </c>
      <c r="Z874" s="366">
        <f t="shared" si="307"/>
        <v>0</v>
      </c>
      <c r="AA874" s="360" t="str">
        <f>IFERROR( VLOOKUP($D874, 'AM23.Param'!$C$61:$Q$114, COLUMNS('AM23.Param'!$C$60:$N$60), FALSE), "N/A")</f>
        <v>N/A</v>
      </c>
      <c r="AB874" s="344" t="str">
        <f t="shared" si="319"/>
        <v>N/A</v>
      </c>
      <c r="AC874" s="366" t="str">
        <f t="shared" si="308"/>
        <v>N/A</v>
      </c>
      <c r="AD874" s="360" t="str">
        <f>IFERROR( VLOOKUP($D874, 'AM23.Param'!$C$61:$Q$114, COLUMNS('AM23.Param'!$C$60:$O$60), FALSE), "N/A")</f>
        <v>N/A</v>
      </c>
      <c r="AE874" s="344" t="str">
        <f t="shared" si="320"/>
        <v>N/A</v>
      </c>
      <c r="AF874" s="361" t="str">
        <f t="shared" si="309"/>
        <v>N/A</v>
      </c>
      <c r="AG874" s="356" t="str">
        <f>IFERROR( VLOOKUP($D874, 'AM23.Param'!$C$61:$Q$114, COLUMNS('AM23.Param'!$C$60:$P$60), FALSE), "N/A")</f>
        <v>N/A</v>
      </c>
      <c r="AH874" s="344" t="str">
        <f t="shared" si="321"/>
        <v>N/A</v>
      </c>
      <c r="AI874" s="361" t="str">
        <f t="shared" si="310"/>
        <v>N/A</v>
      </c>
    </row>
    <row r="875" spans="1:35" x14ac:dyDescent="0.2">
      <c r="A875" s="241">
        <f t="shared" si="311"/>
        <v>798</v>
      </c>
      <c r="B875" s="345">
        <f>'AM23.Entity Input'!D815</f>
        <v>0</v>
      </c>
      <c r="C875" s="343">
        <f>'AM23.Entity Input'!F815</f>
        <v>0</v>
      </c>
      <c r="D875" s="343">
        <f>'AM23.Entity Input'!G815</f>
        <v>0</v>
      </c>
      <c r="E875" s="343">
        <f>'AM23.Entity Input'!P815</f>
        <v>0</v>
      </c>
      <c r="F875" s="343">
        <f>'AM23.Entity Input'!AD815</f>
        <v>0</v>
      </c>
      <c r="G875" s="343">
        <f>'AM23.Entity Input'!AN815</f>
        <v>0</v>
      </c>
      <c r="H875" s="353" t="str">
        <f>IFERROR( VLOOKUP($D875, 'AM23.Param'!$C$61:$Q$114, COLUMNS('AM23.Param'!$C$60:$G$60), FALSE), "N/A")</f>
        <v>N/A</v>
      </c>
      <c r="I875" s="360" t="str">
        <f>IFERROR( VLOOKUP($D875, 'AM23.Param'!$C$61:$Q$114, COLUMNS('AM23.Param'!$C$60:$H$60), FALSE), "N/A")</f>
        <v>N/A</v>
      </c>
      <c r="J875" s="344" t="str">
        <f t="shared" si="312"/>
        <v>N/A</v>
      </c>
      <c r="K875" s="361" t="str">
        <f t="shared" si="313"/>
        <v>N/A</v>
      </c>
      <c r="L875" s="356" t="str">
        <f>IFERROR( VLOOKUP($D875, 'AM23.Param'!$C$61:$Q$114, COLUMNS('AM23.Param'!$C$60:$I$60), FALSE), "N/A")</f>
        <v>N/A</v>
      </c>
      <c r="M875" s="344" t="str">
        <f t="shared" si="314"/>
        <v>N/A</v>
      </c>
      <c r="N875" s="366" t="str">
        <f t="shared" si="303"/>
        <v>N/A</v>
      </c>
      <c r="O875" s="360" t="str">
        <f>IFERROR( VLOOKUP($D875, 'AM23.Param'!$C$61:$Q$114, COLUMNS('AM23.Param'!$C$60:$J$60), FALSE), "N/A")</f>
        <v>N/A</v>
      </c>
      <c r="P875" s="344" t="str">
        <f t="shared" si="315"/>
        <v>N/A</v>
      </c>
      <c r="Q875" s="361" t="str">
        <f t="shared" si="304"/>
        <v>N/A</v>
      </c>
      <c r="R875" s="356" t="str">
        <f>IFERROR( VLOOKUP($D875, 'AM23.Param'!$C$61:$Q$114, COLUMNS('AM23.Param'!$C$60:$K$60), FALSE), "N/A")</f>
        <v>N/A</v>
      </c>
      <c r="S875" s="344" t="str">
        <f t="shared" si="316"/>
        <v>N/A</v>
      </c>
      <c r="T875" s="366">
        <f t="shared" si="305"/>
        <v>0</v>
      </c>
      <c r="U875" s="360" t="str">
        <f>IFERROR( VLOOKUP($D875, 'AM23.Param'!$C$61:$Q$114, COLUMNS('AM23.Param'!$C$60:$L$60), FALSE), "N/A")</f>
        <v>N/A</v>
      </c>
      <c r="V875" s="344" t="str">
        <f t="shared" si="317"/>
        <v>N/A</v>
      </c>
      <c r="W875" s="361" t="str">
        <f t="shared" si="306"/>
        <v>N/A</v>
      </c>
      <c r="X875" s="356" t="str">
        <f>IFERROR( VLOOKUP($D875, 'AM23.Param'!$C$61:$Q$114, COLUMNS('AM23.Param'!$C$60:$M$60), FALSE), "N/A")</f>
        <v>N/A</v>
      </c>
      <c r="Y875" s="344" t="str">
        <f t="shared" si="318"/>
        <v>N/A</v>
      </c>
      <c r="Z875" s="366">
        <f t="shared" si="307"/>
        <v>0</v>
      </c>
      <c r="AA875" s="360" t="str">
        <f>IFERROR( VLOOKUP($D875, 'AM23.Param'!$C$61:$Q$114, COLUMNS('AM23.Param'!$C$60:$N$60), FALSE), "N/A")</f>
        <v>N/A</v>
      </c>
      <c r="AB875" s="344" t="str">
        <f t="shared" si="319"/>
        <v>N/A</v>
      </c>
      <c r="AC875" s="366" t="str">
        <f t="shared" si="308"/>
        <v>N/A</v>
      </c>
      <c r="AD875" s="360" t="str">
        <f>IFERROR( VLOOKUP($D875, 'AM23.Param'!$C$61:$Q$114, COLUMNS('AM23.Param'!$C$60:$O$60), FALSE), "N/A")</f>
        <v>N/A</v>
      </c>
      <c r="AE875" s="344" t="str">
        <f t="shared" si="320"/>
        <v>N/A</v>
      </c>
      <c r="AF875" s="361" t="str">
        <f t="shared" si="309"/>
        <v>N/A</v>
      </c>
      <c r="AG875" s="356" t="str">
        <f>IFERROR( VLOOKUP($D875, 'AM23.Param'!$C$61:$Q$114, COLUMNS('AM23.Param'!$C$60:$P$60), FALSE), "N/A")</f>
        <v>N/A</v>
      </c>
      <c r="AH875" s="344" t="str">
        <f t="shared" si="321"/>
        <v>N/A</v>
      </c>
      <c r="AI875" s="361" t="str">
        <f t="shared" si="310"/>
        <v>N/A</v>
      </c>
    </row>
    <row r="876" spans="1:35" x14ac:dyDescent="0.2">
      <c r="A876" s="241">
        <f t="shared" si="311"/>
        <v>799</v>
      </c>
      <c r="B876" s="345">
        <f>'AM23.Entity Input'!D816</f>
        <v>0</v>
      </c>
      <c r="C876" s="343">
        <f>'AM23.Entity Input'!F816</f>
        <v>0</v>
      </c>
      <c r="D876" s="343">
        <f>'AM23.Entity Input'!G816</f>
        <v>0</v>
      </c>
      <c r="E876" s="343">
        <f>'AM23.Entity Input'!P816</f>
        <v>0</v>
      </c>
      <c r="F876" s="343">
        <f>'AM23.Entity Input'!AD816</f>
        <v>0</v>
      </c>
      <c r="G876" s="343">
        <f>'AM23.Entity Input'!AN816</f>
        <v>0</v>
      </c>
      <c r="H876" s="353" t="str">
        <f>IFERROR( VLOOKUP($D876, 'AM23.Param'!$C$61:$Q$114, COLUMNS('AM23.Param'!$C$60:$G$60), FALSE), "N/A")</f>
        <v>N/A</v>
      </c>
      <c r="I876" s="360" t="str">
        <f>IFERROR( VLOOKUP($D876, 'AM23.Param'!$C$61:$Q$114, COLUMNS('AM23.Param'!$C$60:$H$60), FALSE), "N/A")</f>
        <v>N/A</v>
      </c>
      <c r="J876" s="344" t="str">
        <f t="shared" si="312"/>
        <v>N/A</v>
      </c>
      <c r="K876" s="361" t="str">
        <f t="shared" si="313"/>
        <v>N/A</v>
      </c>
      <c r="L876" s="356" t="str">
        <f>IFERROR( VLOOKUP($D876, 'AM23.Param'!$C$61:$Q$114, COLUMNS('AM23.Param'!$C$60:$I$60), FALSE), "N/A")</f>
        <v>N/A</v>
      </c>
      <c r="M876" s="344" t="str">
        <f t="shared" si="314"/>
        <v>N/A</v>
      </c>
      <c r="N876" s="366" t="str">
        <f t="shared" si="303"/>
        <v>N/A</v>
      </c>
      <c r="O876" s="360" t="str">
        <f>IFERROR( VLOOKUP($D876, 'AM23.Param'!$C$61:$Q$114, COLUMNS('AM23.Param'!$C$60:$J$60), FALSE), "N/A")</f>
        <v>N/A</v>
      </c>
      <c r="P876" s="344" t="str">
        <f t="shared" si="315"/>
        <v>N/A</v>
      </c>
      <c r="Q876" s="361" t="str">
        <f t="shared" si="304"/>
        <v>N/A</v>
      </c>
      <c r="R876" s="356" t="str">
        <f>IFERROR( VLOOKUP($D876, 'AM23.Param'!$C$61:$Q$114, COLUMNS('AM23.Param'!$C$60:$K$60), FALSE), "N/A")</f>
        <v>N/A</v>
      </c>
      <c r="S876" s="344" t="str">
        <f t="shared" si="316"/>
        <v>N/A</v>
      </c>
      <c r="T876" s="366">
        <f t="shared" si="305"/>
        <v>0</v>
      </c>
      <c r="U876" s="360" t="str">
        <f>IFERROR( VLOOKUP($D876, 'AM23.Param'!$C$61:$Q$114, COLUMNS('AM23.Param'!$C$60:$L$60), FALSE), "N/A")</f>
        <v>N/A</v>
      </c>
      <c r="V876" s="344" t="str">
        <f t="shared" si="317"/>
        <v>N/A</v>
      </c>
      <c r="W876" s="361" t="str">
        <f t="shared" si="306"/>
        <v>N/A</v>
      </c>
      <c r="X876" s="356" t="str">
        <f>IFERROR( VLOOKUP($D876, 'AM23.Param'!$C$61:$Q$114, COLUMNS('AM23.Param'!$C$60:$M$60), FALSE), "N/A")</f>
        <v>N/A</v>
      </c>
      <c r="Y876" s="344" t="str">
        <f t="shared" si="318"/>
        <v>N/A</v>
      </c>
      <c r="Z876" s="366">
        <f t="shared" si="307"/>
        <v>0</v>
      </c>
      <c r="AA876" s="360" t="str">
        <f>IFERROR( VLOOKUP($D876, 'AM23.Param'!$C$61:$Q$114, COLUMNS('AM23.Param'!$C$60:$N$60), FALSE), "N/A")</f>
        <v>N/A</v>
      </c>
      <c r="AB876" s="344" t="str">
        <f t="shared" si="319"/>
        <v>N/A</v>
      </c>
      <c r="AC876" s="366" t="str">
        <f t="shared" si="308"/>
        <v>N/A</v>
      </c>
      <c r="AD876" s="360" t="str">
        <f>IFERROR( VLOOKUP($D876, 'AM23.Param'!$C$61:$Q$114, COLUMNS('AM23.Param'!$C$60:$O$60), FALSE), "N/A")</f>
        <v>N/A</v>
      </c>
      <c r="AE876" s="344" t="str">
        <f t="shared" si="320"/>
        <v>N/A</v>
      </c>
      <c r="AF876" s="361" t="str">
        <f t="shared" si="309"/>
        <v>N/A</v>
      </c>
      <c r="AG876" s="356" t="str">
        <f>IFERROR( VLOOKUP($D876, 'AM23.Param'!$C$61:$Q$114, COLUMNS('AM23.Param'!$C$60:$P$60), FALSE), "N/A")</f>
        <v>N/A</v>
      </c>
      <c r="AH876" s="344" t="str">
        <f t="shared" si="321"/>
        <v>N/A</v>
      </c>
      <c r="AI876" s="361" t="str">
        <f t="shared" si="310"/>
        <v>N/A</v>
      </c>
    </row>
    <row r="877" spans="1:35" x14ac:dyDescent="0.2">
      <c r="A877" s="241">
        <f t="shared" si="311"/>
        <v>800</v>
      </c>
      <c r="B877" s="345">
        <f>'AM23.Entity Input'!D817</f>
        <v>0</v>
      </c>
      <c r="C877" s="343">
        <f>'AM23.Entity Input'!F817</f>
        <v>0</v>
      </c>
      <c r="D877" s="343">
        <f>'AM23.Entity Input'!G817</f>
        <v>0</v>
      </c>
      <c r="E877" s="343">
        <f>'AM23.Entity Input'!P817</f>
        <v>0</v>
      </c>
      <c r="F877" s="343">
        <f>'AM23.Entity Input'!AD817</f>
        <v>0</v>
      </c>
      <c r="G877" s="343">
        <f>'AM23.Entity Input'!AN817</f>
        <v>0</v>
      </c>
      <c r="H877" s="353" t="str">
        <f>IFERROR( VLOOKUP($D877, 'AM23.Param'!$C$61:$Q$114, COLUMNS('AM23.Param'!$C$60:$G$60), FALSE), "N/A")</f>
        <v>N/A</v>
      </c>
      <c r="I877" s="360" t="str">
        <f>IFERROR( VLOOKUP($D877, 'AM23.Param'!$C$61:$Q$114, COLUMNS('AM23.Param'!$C$60:$H$60), FALSE), "N/A")</f>
        <v>N/A</v>
      </c>
      <c r="J877" s="344" t="str">
        <f t="shared" si="312"/>
        <v>N/A</v>
      </c>
      <c r="K877" s="361" t="str">
        <f t="shared" si="313"/>
        <v>N/A</v>
      </c>
      <c r="L877" s="356" t="str">
        <f>IFERROR( VLOOKUP($D877, 'AM23.Param'!$C$61:$Q$114, COLUMNS('AM23.Param'!$C$60:$I$60), FALSE), "N/A")</f>
        <v>N/A</v>
      </c>
      <c r="M877" s="344" t="str">
        <f t="shared" si="314"/>
        <v>N/A</v>
      </c>
      <c r="N877" s="366" t="str">
        <f t="shared" si="303"/>
        <v>N/A</v>
      </c>
      <c r="O877" s="360" t="str">
        <f>IFERROR( VLOOKUP($D877, 'AM23.Param'!$C$61:$Q$114, COLUMNS('AM23.Param'!$C$60:$J$60), FALSE), "N/A")</f>
        <v>N/A</v>
      </c>
      <c r="P877" s="344" t="str">
        <f t="shared" si="315"/>
        <v>N/A</v>
      </c>
      <c r="Q877" s="361" t="str">
        <f t="shared" si="304"/>
        <v>N/A</v>
      </c>
      <c r="R877" s="356" t="str">
        <f>IFERROR( VLOOKUP($D877, 'AM23.Param'!$C$61:$Q$114, COLUMNS('AM23.Param'!$C$60:$K$60), FALSE), "N/A")</f>
        <v>N/A</v>
      </c>
      <c r="S877" s="344" t="str">
        <f t="shared" si="316"/>
        <v>N/A</v>
      </c>
      <c r="T877" s="366">
        <f t="shared" si="305"/>
        <v>0</v>
      </c>
      <c r="U877" s="360" t="str">
        <f>IFERROR( VLOOKUP($D877, 'AM23.Param'!$C$61:$Q$114, COLUMNS('AM23.Param'!$C$60:$L$60), FALSE), "N/A")</f>
        <v>N/A</v>
      </c>
      <c r="V877" s="344" t="str">
        <f t="shared" si="317"/>
        <v>N/A</v>
      </c>
      <c r="W877" s="361" t="str">
        <f t="shared" si="306"/>
        <v>N/A</v>
      </c>
      <c r="X877" s="356" t="str">
        <f>IFERROR( VLOOKUP($D877, 'AM23.Param'!$C$61:$Q$114, COLUMNS('AM23.Param'!$C$60:$M$60), FALSE), "N/A")</f>
        <v>N/A</v>
      </c>
      <c r="Y877" s="344" t="str">
        <f t="shared" si="318"/>
        <v>N/A</v>
      </c>
      <c r="Z877" s="366">
        <f t="shared" si="307"/>
        <v>0</v>
      </c>
      <c r="AA877" s="360" t="str">
        <f>IFERROR( VLOOKUP($D877, 'AM23.Param'!$C$61:$Q$114, COLUMNS('AM23.Param'!$C$60:$N$60), FALSE), "N/A")</f>
        <v>N/A</v>
      </c>
      <c r="AB877" s="344" t="str">
        <f t="shared" si="319"/>
        <v>N/A</v>
      </c>
      <c r="AC877" s="366" t="str">
        <f t="shared" si="308"/>
        <v>N/A</v>
      </c>
      <c r="AD877" s="360" t="str">
        <f>IFERROR( VLOOKUP($D877, 'AM23.Param'!$C$61:$Q$114, COLUMNS('AM23.Param'!$C$60:$O$60), FALSE), "N/A")</f>
        <v>N/A</v>
      </c>
      <c r="AE877" s="344" t="str">
        <f t="shared" si="320"/>
        <v>N/A</v>
      </c>
      <c r="AF877" s="361" t="str">
        <f t="shared" si="309"/>
        <v>N/A</v>
      </c>
      <c r="AG877" s="356" t="str">
        <f>IFERROR( VLOOKUP($D877, 'AM23.Param'!$C$61:$Q$114, COLUMNS('AM23.Param'!$C$60:$P$60), FALSE), "N/A")</f>
        <v>N/A</v>
      </c>
      <c r="AH877" s="344" t="str">
        <f t="shared" si="321"/>
        <v>N/A</v>
      </c>
      <c r="AI877" s="361" t="str">
        <f t="shared" si="310"/>
        <v>N/A</v>
      </c>
    </row>
    <row r="878" spans="1:35" x14ac:dyDescent="0.2">
      <c r="A878" s="241">
        <f t="shared" si="311"/>
        <v>801</v>
      </c>
      <c r="B878" s="345">
        <f>'AM23.Entity Input'!D818</f>
        <v>0</v>
      </c>
      <c r="C878" s="343">
        <f>'AM23.Entity Input'!F818</f>
        <v>0</v>
      </c>
      <c r="D878" s="343">
        <f>'AM23.Entity Input'!G818</f>
        <v>0</v>
      </c>
      <c r="E878" s="343">
        <f>'AM23.Entity Input'!P818</f>
        <v>0</v>
      </c>
      <c r="F878" s="343">
        <f>'AM23.Entity Input'!AD818</f>
        <v>0</v>
      </c>
      <c r="G878" s="343">
        <f>'AM23.Entity Input'!AN818</f>
        <v>0</v>
      </c>
      <c r="H878" s="353" t="str">
        <f>IFERROR( VLOOKUP($D878, 'AM23.Param'!$C$61:$Q$114, COLUMNS('AM23.Param'!$C$60:$G$60), FALSE), "N/A")</f>
        <v>N/A</v>
      </c>
      <c r="I878" s="360" t="str">
        <f>IFERROR( VLOOKUP($D878, 'AM23.Param'!$C$61:$Q$114, COLUMNS('AM23.Param'!$C$60:$H$60), FALSE), "N/A")</f>
        <v>N/A</v>
      </c>
      <c r="J878" s="344" t="str">
        <f t="shared" si="312"/>
        <v>N/A</v>
      </c>
      <c r="K878" s="361" t="str">
        <f t="shared" si="313"/>
        <v>N/A</v>
      </c>
      <c r="L878" s="356" t="str">
        <f>IFERROR( VLOOKUP($D878, 'AM23.Param'!$C$61:$Q$114, COLUMNS('AM23.Param'!$C$60:$I$60), FALSE), "N/A")</f>
        <v>N/A</v>
      </c>
      <c r="M878" s="344" t="str">
        <f t="shared" si="314"/>
        <v>N/A</v>
      </c>
      <c r="N878" s="366" t="str">
        <f t="shared" si="303"/>
        <v>N/A</v>
      </c>
      <c r="O878" s="360" t="str">
        <f>IFERROR( VLOOKUP($D878, 'AM23.Param'!$C$61:$Q$114, COLUMNS('AM23.Param'!$C$60:$J$60), FALSE), "N/A")</f>
        <v>N/A</v>
      </c>
      <c r="P878" s="344" t="str">
        <f t="shared" si="315"/>
        <v>N/A</v>
      </c>
      <c r="Q878" s="361" t="str">
        <f t="shared" si="304"/>
        <v>N/A</v>
      </c>
      <c r="R878" s="356" t="str">
        <f>IFERROR( VLOOKUP($D878, 'AM23.Param'!$C$61:$Q$114, COLUMNS('AM23.Param'!$C$60:$K$60), FALSE), "N/A")</f>
        <v>N/A</v>
      </c>
      <c r="S878" s="344" t="str">
        <f t="shared" si="316"/>
        <v>N/A</v>
      </c>
      <c r="T878" s="366">
        <f t="shared" si="305"/>
        <v>0</v>
      </c>
      <c r="U878" s="360" t="str">
        <f>IFERROR( VLOOKUP($D878, 'AM23.Param'!$C$61:$Q$114, COLUMNS('AM23.Param'!$C$60:$L$60), FALSE), "N/A")</f>
        <v>N/A</v>
      </c>
      <c r="V878" s="344" t="str">
        <f t="shared" si="317"/>
        <v>N/A</v>
      </c>
      <c r="W878" s="361" t="str">
        <f t="shared" si="306"/>
        <v>N/A</v>
      </c>
      <c r="X878" s="356" t="str">
        <f>IFERROR( VLOOKUP($D878, 'AM23.Param'!$C$61:$Q$114, COLUMNS('AM23.Param'!$C$60:$M$60), FALSE), "N/A")</f>
        <v>N/A</v>
      </c>
      <c r="Y878" s="344" t="str">
        <f t="shared" si="318"/>
        <v>N/A</v>
      </c>
      <c r="Z878" s="366">
        <f t="shared" si="307"/>
        <v>0</v>
      </c>
      <c r="AA878" s="360" t="str">
        <f>IFERROR( VLOOKUP($D878, 'AM23.Param'!$C$61:$Q$114, COLUMNS('AM23.Param'!$C$60:$N$60), FALSE), "N/A")</f>
        <v>N/A</v>
      </c>
      <c r="AB878" s="344" t="str">
        <f t="shared" si="319"/>
        <v>N/A</v>
      </c>
      <c r="AC878" s="366" t="str">
        <f t="shared" si="308"/>
        <v>N/A</v>
      </c>
      <c r="AD878" s="360" t="str">
        <f>IFERROR( VLOOKUP($D878, 'AM23.Param'!$C$61:$Q$114, COLUMNS('AM23.Param'!$C$60:$O$60), FALSE), "N/A")</f>
        <v>N/A</v>
      </c>
      <c r="AE878" s="344" t="str">
        <f t="shared" si="320"/>
        <v>N/A</v>
      </c>
      <c r="AF878" s="361" t="str">
        <f t="shared" si="309"/>
        <v>N/A</v>
      </c>
      <c r="AG878" s="356" t="str">
        <f>IFERROR( VLOOKUP($D878, 'AM23.Param'!$C$61:$Q$114, COLUMNS('AM23.Param'!$C$60:$P$60), FALSE), "N/A")</f>
        <v>N/A</v>
      </c>
      <c r="AH878" s="344" t="str">
        <f t="shared" si="321"/>
        <v>N/A</v>
      </c>
      <c r="AI878" s="361" t="str">
        <f t="shared" si="310"/>
        <v>N/A</v>
      </c>
    </row>
    <row r="879" spans="1:35" x14ac:dyDescent="0.2">
      <c r="A879" s="241">
        <f t="shared" si="311"/>
        <v>802</v>
      </c>
      <c r="B879" s="345">
        <f>'AM23.Entity Input'!D819</f>
        <v>0</v>
      </c>
      <c r="C879" s="343">
        <f>'AM23.Entity Input'!F819</f>
        <v>0</v>
      </c>
      <c r="D879" s="343">
        <f>'AM23.Entity Input'!G819</f>
        <v>0</v>
      </c>
      <c r="E879" s="343">
        <f>'AM23.Entity Input'!P819</f>
        <v>0</v>
      </c>
      <c r="F879" s="343">
        <f>'AM23.Entity Input'!AD819</f>
        <v>0</v>
      </c>
      <c r="G879" s="343">
        <f>'AM23.Entity Input'!AN819</f>
        <v>0</v>
      </c>
      <c r="H879" s="353" t="str">
        <f>IFERROR( VLOOKUP($D879, 'AM23.Param'!$C$61:$Q$114, COLUMNS('AM23.Param'!$C$60:$G$60), FALSE), "N/A")</f>
        <v>N/A</v>
      </c>
      <c r="I879" s="360" t="str">
        <f>IFERROR( VLOOKUP($D879, 'AM23.Param'!$C$61:$Q$114, COLUMNS('AM23.Param'!$C$60:$H$60), FALSE), "N/A")</f>
        <v>N/A</v>
      </c>
      <c r="J879" s="344" t="str">
        <f t="shared" si="312"/>
        <v>N/A</v>
      </c>
      <c r="K879" s="361" t="str">
        <f t="shared" si="313"/>
        <v>N/A</v>
      </c>
      <c r="L879" s="356" t="str">
        <f>IFERROR( VLOOKUP($D879, 'AM23.Param'!$C$61:$Q$114, COLUMNS('AM23.Param'!$C$60:$I$60), FALSE), "N/A")</f>
        <v>N/A</v>
      </c>
      <c r="M879" s="344" t="str">
        <f t="shared" si="314"/>
        <v>N/A</v>
      </c>
      <c r="N879" s="366" t="str">
        <f t="shared" si="303"/>
        <v>N/A</v>
      </c>
      <c r="O879" s="360" t="str">
        <f>IFERROR( VLOOKUP($D879, 'AM23.Param'!$C$61:$Q$114, COLUMNS('AM23.Param'!$C$60:$J$60), FALSE), "N/A")</f>
        <v>N/A</v>
      </c>
      <c r="P879" s="344" t="str">
        <f t="shared" si="315"/>
        <v>N/A</v>
      </c>
      <c r="Q879" s="361" t="str">
        <f t="shared" si="304"/>
        <v>N/A</v>
      </c>
      <c r="R879" s="356" t="str">
        <f>IFERROR( VLOOKUP($D879, 'AM23.Param'!$C$61:$Q$114, COLUMNS('AM23.Param'!$C$60:$K$60), FALSE), "N/A")</f>
        <v>N/A</v>
      </c>
      <c r="S879" s="344" t="str">
        <f t="shared" si="316"/>
        <v>N/A</v>
      </c>
      <c r="T879" s="366">
        <f t="shared" si="305"/>
        <v>0</v>
      </c>
      <c r="U879" s="360" t="str">
        <f>IFERROR( VLOOKUP($D879, 'AM23.Param'!$C$61:$Q$114, COLUMNS('AM23.Param'!$C$60:$L$60), FALSE), "N/A")</f>
        <v>N/A</v>
      </c>
      <c r="V879" s="344" t="str">
        <f t="shared" si="317"/>
        <v>N/A</v>
      </c>
      <c r="W879" s="361" t="str">
        <f t="shared" si="306"/>
        <v>N/A</v>
      </c>
      <c r="X879" s="356" t="str">
        <f>IFERROR( VLOOKUP($D879, 'AM23.Param'!$C$61:$Q$114, COLUMNS('AM23.Param'!$C$60:$M$60), FALSE), "N/A")</f>
        <v>N/A</v>
      </c>
      <c r="Y879" s="344" t="str">
        <f t="shared" si="318"/>
        <v>N/A</v>
      </c>
      <c r="Z879" s="366">
        <f t="shared" si="307"/>
        <v>0</v>
      </c>
      <c r="AA879" s="360" t="str">
        <f>IFERROR( VLOOKUP($D879, 'AM23.Param'!$C$61:$Q$114, COLUMNS('AM23.Param'!$C$60:$N$60), FALSE), "N/A")</f>
        <v>N/A</v>
      </c>
      <c r="AB879" s="344" t="str">
        <f t="shared" si="319"/>
        <v>N/A</v>
      </c>
      <c r="AC879" s="366" t="str">
        <f t="shared" si="308"/>
        <v>N/A</v>
      </c>
      <c r="AD879" s="360" t="str">
        <f>IFERROR( VLOOKUP($D879, 'AM23.Param'!$C$61:$Q$114, COLUMNS('AM23.Param'!$C$60:$O$60), FALSE), "N/A")</f>
        <v>N/A</v>
      </c>
      <c r="AE879" s="344" t="str">
        <f t="shared" si="320"/>
        <v>N/A</v>
      </c>
      <c r="AF879" s="361" t="str">
        <f t="shared" si="309"/>
        <v>N/A</v>
      </c>
      <c r="AG879" s="356" t="str">
        <f>IFERROR( VLOOKUP($D879, 'AM23.Param'!$C$61:$Q$114, COLUMNS('AM23.Param'!$C$60:$P$60), FALSE), "N/A")</f>
        <v>N/A</v>
      </c>
      <c r="AH879" s="344" t="str">
        <f t="shared" si="321"/>
        <v>N/A</v>
      </c>
      <c r="AI879" s="361" t="str">
        <f t="shared" si="310"/>
        <v>N/A</v>
      </c>
    </row>
    <row r="880" spans="1:35" x14ac:dyDescent="0.2">
      <c r="A880" s="241">
        <f t="shared" si="311"/>
        <v>803</v>
      </c>
      <c r="B880" s="345">
        <f>'AM23.Entity Input'!D820</f>
        <v>0</v>
      </c>
      <c r="C880" s="343">
        <f>'AM23.Entity Input'!F820</f>
        <v>0</v>
      </c>
      <c r="D880" s="343">
        <f>'AM23.Entity Input'!G820</f>
        <v>0</v>
      </c>
      <c r="E880" s="343">
        <f>'AM23.Entity Input'!P820</f>
        <v>0</v>
      </c>
      <c r="F880" s="343">
        <f>'AM23.Entity Input'!AD820</f>
        <v>0</v>
      </c>
      <c r="G880" s="343">
        <f>'AM23.Entity Input'!AN820</f>
        <v>0</v>
      </c>
      <c r="H880" s="353" t="str">
        <f>IFERROR( VLOOKUP($D880, 'AM23.Param'!$C$61:$Q$114, COLUMNS('AM23.Param'!$C$60:$G$60), FALSE), "N/A")</f>
        <v>N/A</v>
      </c>
      <c r="I880" s="360" t="str">
        <f>IFERROR( VLOOKUP($D880, 'AM23.Param'!$C$61:$Q$114, COLUMNS('AM23.Param'!$C$60:$H$60), FALSE), "N/A")</f>
        <v>N/A</v>
      </c>
      <c r="J880" s="344" t="str">
        <f t="shared" si="312"/>
        <v>N/A</v>
      </c>
      <c r="K880" s="361" t="str">
        <f t="shared" si="313"/>
        <v>N/A</v>
      </c>
      <c r="L880" s="356" t="str">
        <f>IFERROR( VLOOKUP($D880, 'AM23.Param'!$C$61:$Q$114, COLUMNS('AM23.Param'!$C$60:$I$60), FALSE), "N/A")</f>
        <v>N/A</v>
      </c>
      <c r="M880" s="344" t="str">
        <f t="shared" si="314"/>
        <v>N/A</v>
      </c>
      <c r="N880" s="366" t="str">
        <f t="shared" si="303"/>
        <v>N/A</v>
      </c>
      <c r="O880" s="360" t="str">
        <f>IFERROR( VLOOKUP($D880, 'AM23.Param'!$C$61:$Q$114, COLUMNS('AM23.Param'!$C$60:$J$60), FALSE), "N/A")</f>
        <v>N/A</v>
      </c>
      <c r="P880" s="344" t="str">
        <f t="shared" si="315"/>
        <v>N/A</v>
      </c>
      <c r="Q880" s="361" t="str">
        <f t="shared" si="304"/>
        <v>N/A</v>
      </c>
      <c r="R880" s="356" t="str">
        <f>IFERROR( VLOOKUP($D880, 'AM23.Param'!$C$61:$Q$114, COLUMNS('AM23.Param'!$C$60:$K$60), FALSE), "N/A")</f>
        <v>N/A</v>
      </c>
      <c r="S880" s="344" t="str">
        <f t="shared" si="316"/>
        <v>N/A</v>
      </c>
      <c r="T880" s="366">
        <f t="shared" si="305"/>
        <v>0</v>
      </c>
      <c r="U880" s="360" t="str">
        <f>IFERROR( VLOOKUP($D880, 'AM23.Param'!$C$61:$Q$114, COLUMNS('AM23.Param'!$C$60:$L$60), FALSE), "N/A")</f>
        <v>N/A</v>
      </c>
      <c r="V880" s="344" t="str">
        <f t="shared" si="317"/>
        <v>N/A</v>
      </c>
      <c r="W880" s="361" t="str">
        <f t="shared" si="306"/>
        <v>N/A</v>
      </c>
      <c r="X880" s="356" t="str">
        <f>IFERROR( VLOOKUP($D880, 'AM23.Param'!$C$61:$Q$114, COLUMNS('AM23.Param'!$C$60:$M$60), FALSE), "N/A")</f>
        <v>N/A</v>
      </c>
      <c r="Y880" s="344" t="str">
        <f t="shared" si="318"/>
        <v>N/A</v>
      </c>
      <c r="Z880" s="366">
        <f t="shared" si="307"/>
        <v>0</v>
      </c>
      <c r="AA880" s="360" t="str">
        <f>IFERROR( VLOOKUP($D880, 'AM23.Param'!$C$61:$Q$114, COLUMNS('AM23.Param'!$C$60:$N$60), FALSE), "N/A")</f>
        <v>N/A</v>
      </c>
      <c r="AB880" s="344" t="str">
        <f t="shared" si="319"/>
        <v>N/A</v>
      </c>
      <c r="AC880" s="366" t="str">
        <f t="shared" si="308"/>
        <v>N/A</v>
      </c>
      <c r="AD880" s="360" t="str">
        <f>IFERROR( VLOOKUP($D880, 'AM23.Param'!$C$61:$Q$114, COLUMNS('AM23.Param'!$C$60:$O$60), FALSE), "N/A")</f>
        <v>N/A</v>
      </c>
      <c r="AE880" s="344" t="str">
        <f t="shared" si="320"/>
        <v>N/A</v>
      </c>
      <c r="AF880" s="361" t="str">
        <f t="shared" si="309"/>
        <v>N/A</v>
      </c>
      <c r="AG880" s="356" t="str">
        <f>IFERROR( VLOOKUP($D880, 'AM23.Param'!$C$61:$Q$114, COLUMNS('AM23.Param'!$C$60:$P$60), FALSE), "N/A")</f>
        <v>N/A</v>
      </c>
      <c r="AH880" s="344" t="str">
        <f t="shared" si="321"/>
        <v>N/A</v>
      </c>
      <c r="AI880" s="361" t="str">
        <f t="shared" si="310"/>
        <v>N/A</v>
      </c>
    </row>
    <row r="881" spans="1:35" x14ac:dyDescent="0.2">
      <c r="A881" s="241">
        <f t="shared" si="311"/>
        <v>804</v>
      </c>
      <c r="B881" s="345">
        <f>'AM23.Entity Input'!D821</f>
        <v>0</v>
      </c>
      <c r="C881" s="343">
        <f>'AM23.Entity Input'!F821</f>
        <v>0</v>
      </c>
      <c r="D881" s="343">
        <f>'AM23.Entity Input'!G821</f>
        <v>0</v>
      </c>
      <c r="E881" s="343">
        <f>'AM23.Entity Input'!P821</f>
        <v>0</v>
      </c>
      <c r="F881" s="343">
        <f>'AM23.Entity Input'!AD821</f>
        <v>0</v>
      </c>
      <c r="G881" s="343">
        <f>'AM23.Entity Input'!AN821</f>
        <v>0</v>
      </c>
      <c r="H881" s="353" t="str">
        <f>IFERROR( VLOOKUP($D881, 'AM23.Param'!$C$61:$Q$114, COLUMNS('AM23.Param'!$C$60:$G$60), FALSE), "N/A")</f>
        <v>N/A</v>
      </c>
      <c r="I881" s="360" t="str">
        <f>IFERROR( VLOOKUP($D881, 'AM23.Param'!$C$61:$Q$114, COLUMNS('AM23.Param'!$C$60:$H$60), FALSE), "N/A")</f>
        <v>N/A</v>
      </c>
      <c r="J881" s="344" t="str">
        <f t="shared" si="312"/>
        <v>N/A</v>
      </c>
      <c r="K881" s="361" t="str">
        <f t="shared" si="313"/>
        <v>N/A</v>
      </c>
      <c r="L881" s="356" t="str">
        <f>IFERROR( VLOOKUP($D881, 'AM23.Param'!$C$61:$Q$114, COLUMNS('AM23.Param'!$C$60:$I$60), FALSE), "N/A")</f>
        <v>N/A</v>
      </c>
      <c r="M881" s="344" t="str">
        <f t="shared" si="314"/>
        <v>N/A</v>
      </c>
      <c r="N881" s="366" t="str">
        <f t="shared" si="303"/>
        <v>N/A</v>
      </c>
      <c r="O881" s="360" t="str">
        <f>IFERROR( VLOOKUP($D881, 'AM23.Param'!$C$61:$Q$114, COLUMNS('AM23.Param'!$C$60:$J$60), FALSE), "N/A")</f>
        <v>N/A</v>
      </c>
      <c r="P881" s="344" t="str">
        <f t="shared" si="315"/>
        <v>N/A</v>
      </c>
      <c r="Q881" s="361" t="str">
        <f t="shared" si="304"/>
        <v>N/A</v>
      </c>
      <c r="R881" s="356" t="str">
        <f>IFERROR( VLOOKUP($D881, 'AM23.Param'!$C$61:$Q$114, COLUMNS('AM23.Param'!$C$60:$K$60), FALSE), "N/A")</f>
        <v>N/A</v>
      </c>
      <c r="S881" s="344" t="str">
        <f t="shared" si="316"/>
        <v>N/A</v>
      </c>
      <c r="T881" s="366">
        <f t="shared" si="305"/>
        <v>0</v>
      </c>
      <c r="U881" s="360" t="str">
        <f>IFERROR( VLOOKUP($D881, 'AM23.Param'!$C$61:$Q$114, COLUMNS('AM23.Param'!$C$60:$L$60), FALSE), "N/A")</f>
        <v>N/A</v>
      </c>
      <c r="V881" s="344" t="str">
        <f t="shared" si="317"/>
        <v>N/A</v>
      </c>
      <c r="W881" s="361" t="str">
        <f t="shared" si="306"/>
        <v>N/A</v>
      </c>
      <c r="X881" s="356" t="str">
        <f>IFERROR( VLOOKUP($D881, 'AM23.Param'!$C$61:$Q$114, COLUMNS('AM23.Param'!$C$60:$M$60), FALSE), "N/A")</f>
        <v>N/A</v>
      </c>
      <c r="Y881" s="344" t="str">
        <f t="shared" si="318"/>
        <v>N/A</v>
      </c>
      <c r="Z881" s="366">
        <f t="shared" si="307"/>
        <v>0</v>
      </c>
      <c r="AA881" s="360" t="str">
        <f>IFERROR( VLOOKUP($D881, 'AM23.Param'!$C$61:$Q$114, COLUMNS('AM23.Param'!$C$60:$N$60), FALSE), "N/A")</f>
        <v>N/A</v>
      </c>
      <c r="AB881" s="344" t="str">
        <f t="shared" si="319"/>
        <v>N/A</v>
      </c>
      <c r="AC881" s="366" t="str">
        <f t="shared" si="308"/>
        <v>N/A</v>
      </c>
      <c r="AD881" s="360" t="str">
        <f>IFERROR( VLOOKUP($D881, 'AM23.Param'!$C$61:$Q$114, COLUMNS('AM23.Param'!$C$60:$O$60), FALSE), "N/A")</f>
        <v>N/A</v>
      </c>
      <c r="AE881" s="344" t="str">
        <f t="shared" si="320"/>
        <v>N/A</v>
      </c>
      <c r="AF881" s="361" t="str">
        <f t="shared" si="309"/>
        <v>N/A</v>
      </c>
      <c r="AG881" s="356" t="str">
        <f>IFERROR( VLOOKUP($D881, 'AM23.Param'!$C$61:$Q$114, COLUMNS('AM23.Param'!$C$60:$P$60), FALSE), "N/A")</f>
        <v>N/A</v>
      </c>
      <c r="AH881" s="344" t="str">
        <f t="shared" si="321"/>
        <v>N/A</v>
      </c>
      <c r="AI881" s="361" t="str">
        <f t="shared" si="310"/>
        <v>N/A</v>
      </c>
    </row>
    <row r="882" spans="1:35" x14ac:dyDescent="0.2">
      <c r="A882" s="241">
        <f t="shared" si="311"/>
        <v>805</v>
      </c>
      <c r="B882" s="345">
        <f>'AM23.Entity Input'!D822</f>
        <v>0</v>
      </c>
      <c r="C882" s="343">
        <f>'AM23.Entity Input'!F822</f>
        <v>0</v>
      </c>
      <c r="D882" s="343">
        <f>'AM23.Entity Input'!G822</f>
        <v>0</v>
      </c>
      <c r="E882" s="343">
        <f>'AM23.Entity Input'!P822</f>
        <v>0</v>
      </c>
      <c r="F882" s="343">
        <f>'AM23.Entity Input'!AD822</f>
        <v>0</v>
      </c>
      <c r="G882" s="343">
        <f>'AM23.Entity Input'!AN822</f>
        <v>0</v>
      </c>
      <c r="H882" s="353" t="str">
        <f>IFERROR( VLOOKUP($D882, 'AM23.Param'!$C$61:$Q$114, COLUMNS('AM23.Param'!$C$60:$G$60), FALSE), "N/A")</f>
        <v>N/A</v>
      </c>
      <c r="I882" s="360" t="str">
        <f>IFERROR( VLOOKUP($D882, 'AM23.Param'!$C$61:$Q$114, COLUMNS('AM23.Param'!$C$60:$H$60), FALSE), "N/A")</f>
        <v>N/A</v>
      </c>
      <c r="J882" s="344" t="str">
        <f t="shared" si="312"/>
        <v>N/A</v>
      </c>
      <c r="K882" s="361" t="str">
        <f t="shared" si="313"/>
        <v>N/A</v>
      </c>
      <c r="L882" s="356" t="str">
        <f>IFERROR( VLOOKUP($D882, 'AM23.Param'!$C$61:$Q$114, COLUMNS('AM23.Param'!$C$60:$I$60), FALSE), "N/A")</f>
        <v>N/A</v>
      </c>
      <c r="M882" s="344" t="str">
        <f t="shared" si="314"/>
        <v>N/A</v>
      </c>
      <c r="N882" s="366" t="str">
        <f t="shared" si="303"/>
        <v>N/A</v>
      </c>
      <c r="O882" s="360" t="str">
        <f>IFERROR( VLOOKUP($D882, 'AM23.Param'!$C$61:$Q$114, COLUMNS('AM23.Param'!$C$60:$J$60), FALSE), "N/A")</f>
        <v>N/A</v>
      </c>
      <c r="P882" s="344" t="str">
        <f t="shared" si="315"/>
        <v>N/A</v>
      </c>
      <c r="Q882" s="361" t="str">
        <f t="shared" si="304"/>
        <v>N/A</v>
      </c>
      <c r="R882" s="356" t="str">
        <f>IFERROR( VLOOKUP($D882, 'AM23.Param'!$C$61:$Q$114, COLUMNS('AM23.Param'!$C$60:$K$60), FALSE), "N/A")</f>
        <v>N/A</v>
      </c>
      <c r="S882" s="344" t="str">
        <f t="shared" si="316"/>
        <v>N/A</v>
      </c>
      <c r="T882" s="366">
        <f t="shared" si="305"/>
        <v>0</v>
      </c>
      <c r="U882" s="360" t="str">
        <f>IFERROR( VLOOKUP($D882, 'AM23.Param'!$C$61:$Q$114, COLUMNS('AM23.Param'!$C$60:$L$60), FALSE), "N/A")</f>
        <v>N/A</v>
      </c>
      <c r="V882" s="344" t="str">
        <f t="shared" si="317"/>
        <v>N/A</v>
      </c>
      <c r="W882" s="361" t="str">
        <f t="shared" si="306"/>
        <v>N/A</v>
      </c>
      <c r="X882" s="356" t="str">
        <f>IFERROR( VLOOKUP($D882, 'AM23.Param'!$C$61:$Q$114, COLUMNS('AM23.Param'!$C$60:$M$60), FALSE), "N/A")</f>
        <v>N/A</v>
      </c>
      <c r="Y882" s="344" t="str">
        <f t="shared" si="318"/>
        <v>N/A</v>
      </c>
      <c r="Z882" s="366">
        <f t="shared" si="307"/>
        <v>0</v>
      </c>
      <c r="AA882" s="360" t="str">
        <f>IFERROR( VLOOKUP($D882, 'AM23.Param'!$C$61:$Q$114, COLUMNS('AM23.Param'!$C$60:$N$60), FALSE), "N/A")</f>
        <v>N/A</v>
      </c>
      <c r="AB882" s="344" t="str">
        <f t="shared" si="319"/>
        <v>N/A</v>
      </c>
      <c r="AC882" s="366" t="str">
        <f t="shared" si="308"/>
        <v>N/A</v>
      </c>
      <c r="AD882" s="360" t="str">
        <f>IFERROR( VLOOKUP($D882, 'AM23.Param'!$C$61:$Q$114, COLUMNS('AM23.Param'!$C$60:$O$60), FALSE), "N/A")</f>
        <v>N/A</v>
      </c>
      <c r="AE882" s="344" t="str">
        <f t="shared" si="320"/>
        <v>N/A</v>
      </c>
      <c r="AF882" s="361" t="str">
        <f t="shared" si="309"/>
        <v>N/A</v>
      </c>
      <c r="AG882" s="356" t="str">
        <f>IFERROR( VLOOKUP($D882, 'AM23.Param'!$C$61:$Q$114, COLUMNS('AM23.Param'!$C$60:$P$60), FALSE), "N/A")</f>
        <v>N/A</v>
      </c>
      <c r="AH882" s="344" t="str">
        <f t="shared" si="321"/>
        <v>N/A</v>
      </c>
      <c r="AI882" s="361" t="str">
        <f t="shared" si="310"/>
        <v>N/A</v>
      </c>
    </row>
    <row r="883" spans="1:35" x14ac:dyDescent="0.2">
      <c r="A883" s="241">
        <f t="shared" si="311"/>
        <v>806</v>
      </c>
      <c r="B883" s="345">
        <f>'AM23.Entity Input'!D823</f>
        <v>0</v>
      </c>
      <c r="C883" s="343">
        <f>'AM23.Entity Input'!F823</f>
        <v>0</v>
      </c>
      <c r="D883" s="343">
        <f>'AM23.Entity Input'!G823</f>
        <v>0</v>
      </c>
      <c r="E883" s="343">
        <f>'AM23.Entity Input'!P823</f>
        <v>0</v>
      </c>
      <c r="F883" s="343">
        <f>'AM23.Entity Input'!AD823</f>
        <v>0</v>
      </c>
      <c r="G883" s="343">
        <f>'AM23.Entity Input'!AN823</f>
        <v>0</v>
      </c>
      <c r="H883" s="353" t="str">
        <f>IFERROR( VLOOKUP($D883, 'AM23.Param'!$C$61:$Q$114, COLUMNS('AM23.Param'!$C$60:$G$60), FALSE), "N/A")</f>
        <v>N/A</v>
      </c>
      <c r="I883" s="360" t="str">
        <f>IFERROR( VLOOKUP($D883, 'AM23.Param'!$C$61:$Q$114, COLUMNS('AM23.Param'!$C$60:$H$60), FALSE), "N/A")</f>
        <v>N/A</v>
      </c>
      <c r="J883" s="344" t="str">
        <f t="shared" si="312"/>
        <v>N/A</v>
      </c>
      <c r="K883" s="361" t="str">
        <f t="shared" si="313"/>
        <v>N/A</v>
      </c>
      <c r="L883" s="356" t="str">
        <f>IFERROR( VLOOKUP($D883, 'AM23.Param'!$C$61:$Q$114, COLUMNS('AM23.Param'!$C$60:$I$60), FALSE), "N/A")</f>
        <v>N/A</v>
      </c>
      <c r="M883" s="344" t="str">
        <f t="shared" si="314"/>
        <v>N/A</v>
      </c>
      <c r="N883" s="366" t="str">
        <f t="shared" si="303"/>
        <v>N/A</v>
      </c>
      <c r="O883" s="360" t="str">
        <f>IFERROR( VLOOKUP($D883, 'AM23.Param'!$C$61:$Q$114, COLUMNS('AM23.Param'!$C$60:$J$60), FALSE), "N/A")</f>
        <v>N/A</v>
      </c>
      <c r="P883" s="344" t="str">
        <f t="shared" si="315"/>
        <v>N/A</v>
      </c>
      <c r="Q883" s="361" t="str">
        <f t="shared" si="304"/>
        <v>N/A</v>
      </c>
      <c r="R883" s="356" t="str">
        <f>IFERROR( VLOOKUP($D883, 'AM23.Param'!$C$61:$Q$114, COLUMNS('AM23.Param'!$C$60:$K$60), FALSE), "N/A")</f>
        <v>N/A</v>
      </c>
      <c r="S883" s="344" t="str">
        <f t="shared" si="316"/>
        <v>N/A</v>
      </c>
      <c r="T883" s="366">
        <f t="shared" si="305"/>
        <v>0</v>
      </c>
      <c r="U883" s="360" t="str">
        <f>IFERROR( VLOOKUP($D883, 'AM23.Param'!$C$61:$Q$114, COLUMNS('AM23.Param'!$C$60:$L$60), FALSE), "N/A")</f>
        <v>N/A</v>
      </c>
      <c r="V883" s="344" t="str">
        <f t="shared" si="317"/>
        <v>N/A</v>
      </c>
      <c r="W883" s="361" t="str">
        <f t="shared" si="306"/>
        <v>N/A</v>
      </c>
      <c r="X883" s="356" t="str">
        <f>IFERROR( VLOOKUP($D883, 'AM23.Param'!$C$61:$Q$114, COLUMNS('AM23.Param'!$C$60:$M$60), FALSE), "N/A")</f>
        <v>N/A</v>
      </c>
      <c r="Y883" s="344" t="str">
        <f t="shared" si="318"/>
        <v>N/A</v>
      </c>
      <c r="Z883" s="366">
        <f t="shared" si="307"/>
        <v>0</v>
      </c>
      <c r="AA883" s="360" t="str">
        <f>IFERROR( VLOOKUP($D883, 'AM23.Param'!$C$61:$Q$114, COLUMNS('AM23.Param'!$C$60:$N$60), FALSE), "N/A")</f>
        <v>N/A</v>
      </c>
      <c r="AB883" s="344" t="str">
        <f t="shared" si="319"/>
        <v>N/A</v>
      </c>
      <c r="AC883" s="366" t="str">
        <f t="shared" si="308"/>
        <v>N/A</v>
      </c>
      <c r="AD883" s="360" t="str">
        <f>IFERROR( VLOOKUP($D883, 'AM23.Param'!$C$61:$Q$114, COLUMNS('AM23.Param'!$C$60:$O$60), FALSE), "N/A")</f>
        <v>N/A</v>
      </c>
      <c r="AE883" s="344" t="str">
        <f t="shared" si="320"/>
        <v>N/A</v>
      </c>
      <c r="AF883" s="361" t="str">
        <f t="shared" si="309"/>
        <v>N/A</v>
      </c>
      <c r="AG883" s="356" t="str">
        <f>IFERROR( VLOOKUP($D883, 'AM23.Param'!$C$61:$Q$114, COLUMNS('AM23.Param'!$C$60:$P$60), FALSE), "N/A")</f>
        <v>N/A</v>
      </c>
      <c r="AH883" s="344" t="str">
        <f t="shared" si="321"/>
        <v>N/A</v>
      </c>
      <c r="AI883" s="361" t="str">
        <f t="shared" si="310"/>
        <v>N/A</v>
      </c>
    </row>
    <row r="884" spans="1:35" x14ac:dyDescent="0.2">
      <c r="A884" s="241">
        <f t="shared" si="311"/>
        <v>807</v>
      </c>
      <c r="B884" s="345">
        <f>'AM23.Entity Input'!D824</f>
        <v>0</v>
      </c>
      <c r="C884" s="343">
        <f>'AM23.Entity Input'!F824</f>
        <v>0</v>
      </c>
      <c r="D884" s="343">
        <f>'AM23.Entity Input'!G824</f>
        <v>0</v>
      </c>
      <c r="E884" s="343">
        <f>'AM23.Entity Input'!P824</f>
        <v>0</v>
      </c>
      <c r="F884" s="343">
        <f>'AM23.Entity Input'!AD824</f>
        <v>0</v>
      </c>
      <c r="G884" s="343">
        <f>'AM23.Entity Input'!AN824</f>
        <v>0</v>
      </c>
      <c r="H884" s="353" t="str">
        <f>IFERROR( VLOOKUP($D884, 'AM23.Param'!$C$61:$Q$114, COLUMNS('AM23.Param'!$C$60:$G$60), FALSE), "N/A")</f>
        <v>N/A</v>
      </c>
      <c r="I884" s="360" t="str">
        <f>IFERROR( VLOOKUP($D884, 'AM23.Param'!$C$61:$Q$114, COLUMNS('AM23.Param'!$C$60:$H$60), FALSE), "N/A")</f>
        <v>N/A</v>
      </c>
      <c r="J884" s="344" t="str">
        <f t="shared" si="312"/>
        <v>N/A</v>
      </c>
      <c r="K884" s="361" t="str">
        <f t="shared" si="313"/>
        <v>N/A</v>
      </c>
      <c r="L884" s="356" t="str">
        <f>IFERROR( VLOOKUP($D884, 'AM23.Param'!$C$61:$Q$114, COLUMNS('AM23.Param'!$C$60:$I$60), FALSE), "N/A")</f>
        <v>N/A</v>
      </c>
      <c r="M884" s="344" t="str">
        <f t="shared" si="314"/>
        <v>N/A</v>
      </c>
      <c r="N884" s="366" t="str">
        <f t="shared" si="303"/>
        <v>N/A</v>
      </c>
      <c r="O884" s="360" t="str">
        <f>IFERROR( VLOOKUP($D884, 'AM23.Param'!$C$61:$Q$114, COLUMNS('AM23.Param'!$C$60:$J$60), FALSE), "N/A")</f>
        <v>N/A</v>
      </c>
      <c r="P884" s="344" t="str">
        <f t="shared" si="315"/>
        <v>N/A</v>
      </c>
      <c r="Q884" s="361" t="str">
        <f t="shared" si="304"/>
        <v>N/A</v>
      </c>
      <c r="R884" s="356" t="str">
        <f>IFERROR( VLOOKUP($D884, 'AM23.Param'!$C$61:$Q$114, COLUMNS('AM23.Param'!$C$60:$K$60), FALSE), "N/A")</f>
        <v>N/A</v>
      </c>
      <c r="S884" s="344" t="str">
        <f t="shared" si="316"/>
        <v>N/A</v>
      </c>
      <c r="T884" s="366">
        <f t="shared" si="305"/>
        <v>0</v>
      </c>
      <c r="U884" s="360" t="str">
        <f>IFERROR( VLOOKUP($D884, 'AM23.Param'!$C$61:$Q$114, COLUMNS('AM23.Param'!$C$60:$L$60), FALSE), "N/A")</f>
        <v>N/A</v>
      </c>
      <c r="V884" s="344" t="str">
        <f t="shared" si="317"/>
        <v>N/A</v>
      </c>
      <c r="W884" s="361" t="str">
        <f t="shared" si="306"/>
        <v>N/A</v>
      </c>
      <c r="X884" s="356" t="str">
        <f>IFERROR( VLOOKUP($D884, 'AM23.Param'!$C$61:$Q$114, COLUMNS('AM23.Param'!$C$60:$M$60), FALSE), "N/A")</f>
        <v>N/A</v>
      </c>
      <c r="Y884" s="344" t="str">
        <f t="shared" si="318"/>
        <v>N/A</v>
      </c>
      <c r="Z884" s="366">
        <f t="shared" si="307"/>
        <v>0</v>
      </c>
      <c r="AA884" s="360" t="str">
        <f>IFERROR( VLOOKUP($D884, 'AM23.Param'!$C$61:$Q$114, COLUMNS('AM23.Param'!$C$60:$N$60), FALSE), "N/A")</f>
        <v>N/A</v>
      </c>
      <c r="AB884" s="344" t="str">
        <f t="shared" si="319"/>
        <v>N/A</v>
      </c>
      <c r="AC884" s="366" t="str">
        <f t="shared" si="308"/>
        <v>N/A</v>
      </c>
      <c r="AD884" s="360" t="str">
        <f>IFERROR( VLOOKUP($D884, 'AM23.Param'!$C$61:$Q$114, COLUMNS('AM23.Param'!$C$60:$O$60), FALSE), "N/A")</f>
        <v>N/A</v>
      </c>
      <c r="AE884" s="344" t="str">
        <f t="shared" si="320"/>
        <v>N/A</v>
      </c>
      <c r="AF884" s="361" t="str">
        <f t="shared" si="309"/>
        <v>N/A</v>
      </c>
      <c r="AG884" s="356" t="str">
        <f>IFERROR( VLOOKUP($D884, 'AM23.Param'!$C$61:$Q$114, COLUMNS('AM23.Param'!$C$60:$P$60), FALSE), "N/A")</f>
        <v>N/A</v>
      </c>
      <c r="AH884" s="344" t="str">
        <f t="shared" si="321"/>
        <v>N/A</v>
      </c>
      <c r="AI884" s="361" t="str">
        <f t="shared" si="310"/>
        <v>N/A</v>
      </c>
    </row>
    <row r="885" spans="1:35" x14ac:dyDescent="0.2">
      <c r="A885" s="241">
        <f t="shared" si="311"/>
        <v>808</v>
      </c>
      <c r="B885" s="345">
        <f>'AM23.Entity Input'!D825</f>
        <v>0</v>
      </c>
      <c r="C885" s="343">
        <f>'AM23.Entity Input'!F825</f>
        <v>0</v>
      </c>
      <c r="D885" s="343">
        <f>'AM23.Entity Input'!G825</f>
        <v>0</v>
      </c>
      <c r="E885" s="343">
        <f>'AM23.Entity Input'!P825</f>
        <v>0</v>
      </c>
      <c r="F885" s="343">
        <f>'AM23.Entity Input'!AD825</f>
        <v>0</v>
      </c>
      <c r="G885" s="343">
        <f>'AM23.Entity Input'!AN825</f>
        <v>0</v>
      </c>
      <c r="H885" s="353" t="str">
        <f>IFERROR( VLOOKUP($D885, 'AM23.Param'!$C$61:$Q$114, COLUMNS('AM23.Param'!$C$60:$G$60), FALSE), "N/A")</f>
        <v>N/A</v>
      </c>
      <c r="I885" s="360" t="str">
        <f>IFERROR( VLOOKUP($D885, 'AM23.Param'!$C$61:$Q$114, COLUMNS('AM23.Param'!$C$60:$H$60), FALSE), "N/A")</f>
        <v>N/A</v>
      </c>
      <c r="J885" s="344" t="str">
        <f t="shared" si="312"/>
        <v>N/A</v>
      </c>
      <c r="K885" s="361" t="str">
        <f t="shared" si="313"/>
        <v>N/A</v>
      </c>
      <c r="L885" s="356" t="str">
        <f>IFERROR( VLOOKUP($D885, 'AM23.Param'!$C$61:$Q$114, COLUMNS('AM23.Param'!$C$60:$I$60), FALSE), "N/A")</f>
        <v>N/A</v>
      </c>
      <c r="M885" s="344" t="str">
        <f t="shared" si="314"/>
        <v>N/A</v>
      </c>
      <c r="N885" s="366" t="str">
        <f t="shared" si="303"/>
        <v>N/A</v>
      </c>
      <c r="O885" s="360" t="str">
        <f>IFERROR( VLOOKUP($D885, 'AM23.Param'!$C$61:$Q$114, COLUMNS('AM23.Param'!$C$60:$J$60), FALSE), "N/A")</f>
        <v>N/A</v>
      </c>
      <c r="P885" s="344" t="str">
        <f t="shared" si="315"/>
        <v>N/A</v>
      </c>
      <c r="Q885" s="361" t="str">
        <f t="shared" si="304"/>
        <v>N/A</v>
      </c>
      <c r="R885" s="356" t="str">
        <f>IFERROR( VLOOKUP($D885, 'AM23.Param'!$C$61:$Q$114, COLUMNS('AM23.Param'!$C$60:$K$60), FALSE), "N/A")</f>
        <v>N/A</v>
      </c>
      <c r="S885" s="344" t="str">
        <f t="shared" si="316"/>
        <v>N/A</v>
      </c>
      <c r="T885" s="366">
        <f t="shared" si="305"/>
        <v>0</v>
      </c>
      <c r="U885" s="360" t="str">
        <f>IFERROR( VLOOKUP($D885, 'AM23.Param'!$C$61:$Q$114, COLUMNS('AM23.Param'!$C$60:$L$60), FALSE), "N/A")</f>
        <v>N/A</v>
      </c>
      <c r="V885" s="344" t="str">
        <f t="shared" si="317"/>
        <v>N/A</v>
      </c>
      <c r="W885" s="361" t="str">
        <f t="shared" si="306"/>
        <v>N/A</v>
      </c>
      <c r="X885" s="356" t="str">
        <f>IFERROR( VLOOKUP($D885, 'AM23.Param'!$C$61:$Q$114, COLUMNS('AM23.Param'!$C$60:$M$60), FALSE), "N/A")</f>
        <v>N/A</v>
      </c>
      <c r="Y885" s="344" t="str">
        <f t="shared" si="318"/>
        <v>N/A</v>
      </c>
      <c r="Z885" s="366">
        <f t="shared" si="307"/>
        <v>0</v>
      </c>
      <c r="AA885" s="360" t="str">
        <f>IFERROR( VLOOKUP($D885, 'AM23.Param'!$C$61:$Q$114, COLUMNS('AM23.Param'!$C$60:$N$60), FALSE), "N/A")</f>
        <v>N/A</v>
      </c>
      <c r="AB885" s="344" t="str">
        <f t="shared" si="319"/>
        <v>N/A</v>
      </c>
      <c r="AC885" s="366" t="str">
        <f t="shared" si="308"/>
        <v>N/A</v>
      </c>
      <c r="AD885" s="360" t="str">
        <f>IFERROR( VLOOKUP($D885, 'AM23.Param'!$C$61:$Q$114, COLUMNS('AM23.Param'!$C$60:$O$60), FALSE), "N/A")</f>
        <v>N/A</v>
      </c>
      <c r="AE885" s="344" t="str">
        <f t="shared" si="320"/>
        <v>N/A</v>
      </c>
      <c r="AF885" s="361" t="str">
        <f t="shared" si="309"/>
        <v>N/A</v>
      </c>
      <c r="AG885" s="356" t="str">
        <f>IFERROR( VLOOKUP($D885, 'AM23.Param'!$C$61:$Q$114, COLUMNS('AM23.Param'!$C$60:$P$60), FALSE), "N/A")</f>
        <v>N/A</v>
      </c>
      <c r="AH885" s="344" t="str">
        <f t="shared" si="321"/>
        <v>N/A</v>
      </c>
      <c r="AI885" s="361" t="str">
        <f t="shared" si="310"/>
        <v>N/A</v>
      </c>
    </row>
    <row r="886" spans="1:35" x14ac:dyDescent="0.2">
      <c r="A886" s="241">
        <f t="shared" si="311"/>
        <v>809</v>
      </c>
      <c r="B886" s="345">
        <f>'AM23.Entity Input'!D826</f>
        <v>0</v>
      </c>
      <c r="C886" s="343">
        <f>'AM23.Entity Input'!F826</f>
        <v>0</v>
      </c>
      <c r="D886" s="343">
        <f>'AM23.Entity Input'!G826</f>
        <v>0</v>
      </c>
      <c r="E886" s="343">
        <f>'AM23.Entity Input'!P826</f>
        <v>0</v>
      </c>
      <c r="F886" s="343">
        <f>'AM23.Entity Input'!AD826</f>
        <v>0</v>
      </c>
      <c r="G886" s="343">
        <f>'AM23.Entity Input'!AN826</f>
        <v>0</v>
      </c>
      <c r="H886" s="353" t="str">
        <f>IFERROR( VLOOKUP($D886, 'AM23.Param'!$C$61:$Q$114, COLUMNS('AM23.Param'!$C$60:$G$60), FALSE), "N/A")</f>
        <v>N/A</v>
      </c>
      <c r="I886" s="360" t="str">
        <f>IFERROR( VLOOKUP($D886, 'AM23.Param'!$C$61:$Q$114, COLUMNS('AM23.Param'!$C$60:$H$60), FALSE), "N/A")</f>
        <v>N/A</v>
      </c>
      <c r="J886" s="344" t="str">
        <f t="shared" si="312"/>
        <v>N/A</v>
      </c>
      <c r="K886" s="361" t="str">
        <f t="shared" si="313"/>
        <v>N/A</v>
      </c>
      <c r="L886" s="356" t="str">
        <f>IFERROR( VLOOKUP($D886, 'AM23.Param'!$C$61:$Q$114, COLUMNS('AM23.Param'!$C$60:$I$60), FALSE), "N/A")</f>
        <v>N/A</v>
      </c>
      <c r="M886" s="344" t="str">
        <f t="shared" si="314"/>
        <v>N/A</v>
      </c>
      <c r="N886" s="366" t="str">
        <f t="shared" si="303"/>
        <v>N/A</v>
      </c>
      <c r="O886" s="360" t="str">
        <f>IFERROR( VLOOKUP($D886, 'AM23.Param'!$C$61:$Q$114, COLUMNS('AM23.Param'!$C$60:$J$60), FALSE), "N/A")</f>
        <v>N/A</v>
      </c>
      <c r="P886" s="344" t="str">
        <f t="shared" si="315"/>
        <v>N/A</v>
      </c>
      <c r="Q886" s="361" t="str">
        <f t="shared" si="304"/>
        <v>N/A</v>
      </c>
      <c r="R886" s="356" t="str">
        <f>IFERROR( VLOOKUP($D886, 'AM23.Param'!$C$61:$Q$114, COLUMNS('AM23.Param'!$C$60:$K$60), FALSE), "N/A")</f>
        <v>N/A</v>
      </c>
      <c r="S886" s="344" t="str">
        <f t="shared" si="316"/>
        <v>N/A</v>
      </c>
      <c r="T886" s="366">
        <f t="shared" si="305"/>
        <v>0</v>
      </c>
      <c r="U886" s="360" t="str">
        <f>IFERROR( VLOOKUP($D886, 'AM23.Param'!$C$61:$Q$114, COLUMNS('AM23.Param'!$C$60:$L$60), FALSE), "N/A")</f>
        <v>N/A</v>
      </c>
      <c r="V886" s="344" t="str">
        <f t="shared" si="317"/>
        <v>N/A</v>
      </c>
      <c r="W886" s="361" t="str">
        <f t="shared" si="306"/>
        <v>N/A</v>
      </c>
      <c r="X886" s="356" t="str">
        <f>IFERROR( VLOOKUP($D886, 'AM23.Param'!$C$61:$Q$114, COLUMNS('AM23.Param'!$C$60:$M$60), FALSE), "N/A")</f>
        <v>N/A</v>
      </c>
      <c r="Y886" s="344" t="str">
        <f t="shared" si="318"/>
        <v>N/A</v>
      </c>
      <c r="Z886" s="366">
        <f t="shared" si="307"/>
        <v>0</v>
      </c>
      <c r="AA886" s="360" t="str">
        <f>IFERROR( VLOOKUP($D886, 'AM23.Param'!$C$61:$Q$114, COLUMNS('AM23.Param'!$C$60:$N$60), FALSE), "N/A")</f>
        <v>N/A</v>
      </c>
      <c r="AB886" s="344" t="str">
        <f t="shared" si="319"/>
        <v>N/A</v>
      </c>
      <c r="AC886" s="366" t="str">
        <f t="shared" si="308"/>
        <v>N/A</v>
      </c>
      <c r="AD886" s="360" t="str">
        <f>IFERROR( VLOOKUP($D886, 'AM23.Param'!$C$61:$Q$114, COLUMNS('AM23.Param'!$C$60:$O$60), FALSE), "N/A")</f>
        <v>N/A</v>
      </c>
      <c r="AE886" s="344" t="str">
        <f t="shared" si="320"/>
        <v>N/A</v>
      </c>
      <c r="AF886" s="361" t="str">
        <f t="shared" si="309"/>
        <v>N/A</v>
      </c>
      <c r="AG886" s="356" t="str">
        <f>IFERROR( VLOOKUP($D886, 'AM23.Param'!$C$61:$Q$114, COLUMNS('AM23.Param'!$C$60:$P$60), FALSE), "N/A")</f>
        <v>N/A</v>
      </c>
      <c r="AH886" s="344" t="str">
        <f t="shared" si="321"/>
        <v>N/A</v>
      </c>
      <c r="AI886" s="361" t="str">
        <f t="shared" si="310"/>
        <v>N/A</v>
      </c>
    </row>
    <row r="887" spans="1:35" x14ac:dyDescent="0.2">
      <c r="A887" s="241">
        <f t="shared" si="311"/>
        <v>810</v>
      </c>
      <c r="B887" s="345">
        <f>'AM23.Entity Input'!D827</f>
        <v>0</v>
      </c>
      <c r="C887" s="343">
        <f>'AM23.Entity Input'!F827</f>
        <v>0</v>
      </c>
      <c r="D887" s="343">
        <f>'AM23.Entity Input'!G827</f>
        <v>0</v>
      </c>
      <c r="E887" s="343">
        <f>'AM23.Entity Input'!P827</f>
        <v>0</v>
      </c>
      <c r="F887" s="343">
        <f>'AM23.Entity Input'!AD827</f>
        <v>0</v>
      </c>
      <c r="G887" s="343">
        <f>'AM23.Entity Input'!AN827</f>
        <v>0</v>
      </c>
      <c r="H887" s="353" t="str">
        <f>IFERROR( VLOOKUP($D887, 'AM23.Param'!$C$61:$Q$114, COLUMNS('AM23.Param'!$C$60:$G$60), FALSE), "N/A")</f>
        <v>N/A</v>
      </c>
      <c r="I887" s="360" t="str">
        <f>IFERROR( VLOOKUP($D887, 'AM23.Param'!$C$61:$Q$114, COLUMNS('AM23.Param'!$C$60:$H$60), FALSE), "N/A")</f>
        <v>N/A</v>
      </c>
      <c r="J887" s="344" t="str">
        <f t="shared" si="312"/>
        <v>N/A</v>
      </c>
      <c r="K887" s="361" t="str">
        <f t="shared" si="313"/>
        <v>N/A</v>
      </c>
      <c r="L887" s="356" t="str">
        <f>IFERROR( VLOOKUP($D887, 'AM23.Param'!$C$61:$Q$114, COLUMNS('AM23.Param'!$C$60:$I$60), FALSE), "N/A")</f>
        <v>N/A</v>
      </c>
      <c r="M887" s="344" t="str">
        <f t="shared" si="314"/>
        <v>N/A</v>
      </c>
      <c r="N887" s="366" t="str">
        <f t="shared" si="303"/>
        <v>N/A</v>
      </c>
      <c r="O887" s="360" t="str">
        <f>IFERROR( VLOOKUP($D887, 'AM23.Param'!$C$61:$Q$114, COLUMNS('AM23.Param'!$C$60:$J$60), FALSE), "N/A")</f>
        <v>N/A</v>
      </c>
      <c r="P887" s="344" t="str">
        <f t="shared" si="315"/>
        <v>N/A</v>
      </c>
      <c r="Q887" s="361" t="str">
        <f t="shared" si="304"/>
        <v>N/A</v>
      </c>
      <c r="R887" s="356" t="str">
        <f>IFERROR( VLOOKUP($D887, 'AM23.Param'!$C$61:$Q$114, COLUMNS('AM23.Param'!$C$60:$K$60), FALSE), "N/A")</f>
        <v>N/A</v>
      </c>
      <c r="S887" s="344" t="str">
        <f t="shared" si="316"/>
        <v>N/A</v>
      </c>
      <c r="T887" s="366">
        <f t="shared" si="305"/>
        <v>0</v>
      </c>
      <c r="U887" s="360" t="str">
        <f>IFERROR( VLOOKUP($D887, 'AM23.Param'!$C$61:$Q$114, COLUMNS('AM23.Param'!$C$60:$L$60), FALSE), "N/A")</f>
        <v>N/A</v>
      </c>
      <c r="V887" s="344" t="str">
        <f t="shared" si="317"/>
        <v>N/A</v>
      </c>
      <c r="W887" s="361" t="str">
        <f t="shared" si="306"/>
        <v>N/A</v>
      </c>
      <c r="X887" s="356" t="str">
        <f>IFERROR( VLOOKUP($D887, 'AM23.Param'!$C$61:$Q$114, COLUMNS('AM23.Param'!$C$60:$M$60), FALSE), "N/A")</f>
        <v>N/A</v>
      </c>
      <c r="Y887" s="344" t="str">
        <f t="shared" si="318"/>
        <v>N/A</v>
      </c>
      <c r="Z887" s="366">
        <f t="shared" si="307"/>
        <v>0</v>
      </c>
      <c r="AA887" s="360" t="str">
        <f>IFERROR( VLOOKUP($D887, 'AM23.Param'!$C$61:$Q$114, COLUMNS('AM23.Param'!$C$60:$N$60), FALSE), "N/A")</f>
        <v>N/A</v>
      </c>
      <c r="AB887" s="344" t="str">
        <f t="shared" si="319"/>
        <v>N/A</v>
      </c>
      <c r="AC887" s="366" t="str">
        <f t="shared" si="308"/>
        <v>N/A</v>
      </c>
      <c r="AD887" s="360" t="str">
        <f>IFERROR( VLOOKUP($D887, 'AM23.Param'!$C$61:$Q$114, COLUMNS('AM23.Param'!$C$60:$O$60), FALSE), "N/A")</f>
        <v>N/A</v>
      </c>
      <c r="AE887" s="344" t="str">
        <f t="shared" si="320"/>
        <v>N/A</v>
      </c>
      <c r="AF887" s="361" t="str">
        <f t="shared" si="309"/>
        <v>N/A</v>
      </c>
      <c r="AG887" s="356" t="str">
        <f>IFERROR( VLOOKUP($D887, 'AM23.Param'!$C$61:$Q$114, COLUMNS('AM23.Param'!$C$60:$P$60), FALSE), "N/A")</f>
        <v>N/A</v>
      </c>
      <c r="AH887" s="344" t="str">
        <f t="shared" si="321"/>
        <v>N/A</v>
      </c>
      <c r="AI887" s="361" t="str">
        <f t="shared" si="310"/>
        <v>N/A</v>
      </c>
    </row>
    <row r="888" spans="1:35" x14ac:dyDescent="0.2">
      <c r="A888" s="241">
        <f t="shared" si="311"/>
        <v>811</v>
      </c>
      <c r="B888" s="345">
        <f>'AM23.Entity Input'!D828</f>
        <v>0</v>
      </c>
      <c r="C888" s="343">
        <f>'AM23.Entity Input'!F828</f>
        <v>0</v>
      </c>
      <c r="D888" s="343">
        <f>'AM23.Entity Input'!G828</f>
        <v>0</v>
      </c>
      <c r="E888" s="343">
        <f>'AM23.Entity Input'!P828</f>
        <v>0</v>
      </c>
      <c r="F888" s="343">
        <f>'AM23.Entity Input'!AD828</f>
        <v>0</v>
      </c>
      <c r="G888" s="343">
        <f>'AM23.Entity Input'!AN828</f>
        <v>0</v>
      </c>
      <c r="H888" s="353" t="str">
        <f>IFERROR( VLOOKUP($D888, 'AM23.Param'!$C$61:$Q$114, COLUMNS('AM23.Param'!$C$60:$G$60), FALSE), "N/A")</f>
        <v>N/A</v>
      </c>
      <c r="I888" s="360" t="str">
        <f>IFERROR( VLOOKUP($D888, 'AM23.Param'!$C$61:$Q$114, COLUMNS('AM23.Param'!$C$60:$H$60), FALSE), "N/A")</f>
        <v>N/A</v>
      </c>
      <c r="J888" s="344" t="str">
        <f t="shared" si="312"/>
        <v>N/A</v>
      </c>
      <c r="K888" s="361" t="str">
        <f t="shared" si="313"/>
        <v>N/A</v>
      </c>
      <c r="L888" s="356" t="str">
        <f>IFERROR( VLOOKUP($D888, 'AM23.Param'!$C$61:$Q$114, COLUMNS('AM23.Param'!$C$60:$I$60), FALSE), "N/A")</f>
        <v>N/A</v>
      </c>
      <c r="M888" s="344" t="str">
        <f t="shared" si="314"/>
        <v>N/A</v>
      </c>
      <c r="N888" s="366" t="str">
        <f t="shared" si="303"/>
        <v>N/A</v>
      </c>
      <c r="O888" s="360" t="str">
        <f>IFERROR( VLOOKUP($D888, 'AM23.Param'!$C$61:$Q$114, COLUMNS('AM23.Param'!$C$60:$J$60), FALSE), "N/A")</f>
        <v>N/A</v>
      </c>
      <c r="P888" s="344" t="str">
        <f t="shared" si="315"/>
        <v>N/A</v>
      </c>
      <c r="Q888" s="361" t="str">
        <f t="shared" si="304"/>
        <v>N/A</v>
      </c>
      <c r="R888" s="356" t="str">
        <f>IFERROR( VLOOKUP($D888, 'AM23.Param'!$C$61:$Q$114, COLUMNS('AM23.Param'!$C$60:$K$60), FALSE), "N/A")</f>
        <v>N/A</v>
      </c>
      <c r="S888" s="344" t="str">
        <f t="shared" si="316"/>
        <v>N/A</v>
      </c>
      <c r="T888" s="366">
        <f t="shared" si="305"/>
        <v>0</v>
      </c>
      <c r="U888" s="360" t="str">
        <f>IFERROR( VLOOKUP($D888, 'AM23.Param'!$C$61:$Q$114, COLUMNS('AM23.Param'!$C$60:$L$60), FALSE), "N/A")</f>
        <v>N/A</v>
      </c>
      <c r="V888" s="344" t="str">
        <f t="shared" si="317"/>
        <v>N/A</v>
      </c>
      <c r="W888" s="361" t="str">
        <f t="shared" si="306"/>
        <v>N/A</v>
      </c>
      <c r="X888" s="356" t="str">
        <f>IFERROR( VLOOKUP($D888, 'AM23.Param'!$C$61:$Q$114, COLUMNS('AM23.Param'!$C$60:$M$60), FALSE), "N/A")</f>
        <v>N/A</v>
      </c>
      <c r="Y888" s="344" t="str">
        <f t="shared" si="318"/>
        <v>N/A</v>
      </c>
      <c r="Z888" s="366">
        <f t="shared" si="307"/>
        <v>0</v>
      </c>
      <c r="AA888" s="360" t="str">
        <f>IFERROR( VLOOKUP($D888, 'AM23.Param'!$C$61:$Q$114, COLUMNS('AM23.Param'!$C$60:$N$60), FALSE), "N/A")</f>
        <v>N/A</v>
      </c>
      <c r="AB888" s="344" t="str">
        <f t="shared" si="319"/>
        <v>N/A</v>
      </c>
      <c r="AC888" s="366" t="str">
        <f t="shared" si="308"/>
        <v>N/A</v>
      </c>
      <c r="AD888" s="360" t="str">
        <f>IFERROR( VLOOKUP($D888, 'AM23.Param'!$C$61:$Q$114, COLUMNS('AM23.Param'!$C$60:$O$60), FALSE), "N/A")</f>
        <v>N/A</v>
      </c>
      <c r="AE888" s="344" t="str">
        <f t="shared" si="320"/>
        <v>N/A</v>
      </c>
      <c r="AF888" s="361" t="str">
        <f t="shared" si="309"/>
        <v>N/A</v>
      </c>
      <c r="AG888" s="356" t="str">
        <f>IFERROR( VLOOKUP($D888, 'AM23.Param'!$C$61:$Q$114, COLUMNS('AM23.Param'!$C$60:$P$60), FALSE), "N/A")</f>
        <v>N/A</v>
      </c>
      <c r="AH888" s="344" t="str">
        <f t="shared" si="321"/>
        <v>N/A</v>
      </c>
      <c r="AI888" s="361" t="str">
        <f t="shared" si="310"/>
        <v>N/A</v>
      </c>
    </row>
    <row r="889" spans="1:35" x14ac:dyDescent="0.2">
      <c r="A889" s="241">
        <f t="shared" si="311"/>
        <v>812</v>
      </c>
      <c r="B889" s="345">
        <f>'AM23.Entity Input'!D829</f>
        <v>0</v>
      </c>
      <c r="C889" s="343">
        <f>'AM23.Entity Input'!F829</f>
        <v>0</v>
      </c>
      <c r="D889" s="343">
        <f>'AM23.Entity Input'!G829</f>
        <v>0</v>
      </c>
      <c r="E889" s="343">
        <f>'AM23.Entity Input'!P829</f>
        <v>0</v>
      </c>
      <c r="F889" s="343">
        <f>'AM23.Entity Input'!AD829</f>
        <v>0</v>
      </c>
      <c r="G889" s="343">
        <f>'AM23.Entity Input'!AN829</f>
        <v>0</v>
      </c>
      <c r="H889" s="353" t="str">
        <f>IFERROR( VLOOKUP($D889, 'AM23.Param'!$C$61:$Q$114, COLUMNS('AM23.Param'!$C$60:$G$60), FALSE), "N/A")</f>
        <v>N/A</v>
      </c>
      <c r="I889" s="360" t="str">
        <f>IFERROR( VLOOKUP($D889, 'AM23.Param'!$C$61:$Q$114, COLUMNS('AM23.Param'!$C$60:$H$60), FALSE), "N/A")</f>
        <v>N/A</v>
      </c>
      <c r="J889" s="344" t="str">
        <f t="shared" si="312"/>
        <v>N/A</v>
      </c>
      <c r="K889" s="361" t="str">
        <f t="shared" si="313"/>
        <v>N/A</v>
      </c>
      <c r="L889" s="356" t="str">
        <f>IFERROR( VLOOKUP($D889, 'AM23.Param'!$C$61:$Q$114, COLUMNS('AM23.Param'!$C$60:$I$60), FALSE), "N/A")</f>
        <v>N/A</v>
      </c>
      <c r="M889" s="344" t="str">
        <f t="shared" si="314"/>
        <v>N/A</v>
      </c>
      <c r="N889" s="366" t="str">
        <f t="shared" si="303"/>
        <v>N/A</v>
      </c>
      <c r="O889" s="360" t="str">
        <f>IFERROR( VLOOKUP($D889, 'AM23.Param'!$C$61:$Q$114, COLUMNS('AM23.Param'!$C$60:$J$60), FALSE), "N/A")</f>
        <v>N/A</v>
      </c>
      <c r="P889" s="344" t="str">
        <f t="shared" si="315"/>
        <v>N/A</v>
      </c>
      <c r="Q889" s="361" t="str">
        <f t="shared" si="304"/>
        <v>N/A</v>
      </c>
      <c r="R889" s="356" t="str">
        <f>IFERROR( VLOOKUP($D889, 'AM23.Param'!$C$61:$Q$114, COLUMNS('AM23.Param'!$C$60:$K$60), FALSE), "N/A")</f>
        <v>N/A</v>
      </c>
      <c r="S889" s="344" t="str">
        <f t="shared" si="316"/>
        <v>N/A</v>
      </c>
      <c r="T889" s="366">
        <f t="shared" si="305"/>
        <v>0</v>
      </c>
      <c r="U889" s="360" t="str">
        <f>IFERROR( VLOOKUP($D889, 'AM23.Param'!$C$61:$Q$114, COLUMNS('AM23.Param'!$C$60:$L$60), FALSE), "N/A")</f>
        <v>N/A</v>
      </c>
      <c r="V889" s="344" t="str">
        <f t="shared" si="317"/>
        <v>N/A</v>
      </c>
      <c r="W889" s="361" t="str">
        <f t="shared" si="306"/>
        <v>N/A</v>
      </c>
      <c r="X889" s="356" t="str">
        <f>IFERROR( VLOOKUP($D889, 'AM23.Param'!$C$61:$Q$114, COLUMNS('AM23.Param'!$C$60:$M$60), FALSE), "N/A")</f>
        <v>N/A</v>
      </c>
      <c r="Y889" s="344" t="str">
        <f t="shared" si="318"/>
        <v>N/A</v>
      </c>
      <c r="Z889" s="366">
        <f t="shared" si="307"/>
        <v>0</v>
      </c>
      <c r="AA889" s="360" t="str">
        <f>IFERROR( VLOOKUP($D889, 'AM23.Param'!$C$61:$Q$114, COLUMNS('AM23.Param'!$C$60:$N$60), FALSE), "N/A")</f>
        <v>N/A</v>
      </c>
      <c r="AB889" s="344" t="str">
        <f t="shared" si="319"/>
        <v>N/A</v>
      </c>
      <c r="AC889" s="366" t="str">
        <f t="shared" si="308"/>
        <v>N/A</v>
      </c>
      <c r="AD889" s="360" t="str">
        <f>IFERROR( VLOOKUP($D889, 'AM23.Param'!$C$61:$Q$114, COLUMNS('AM23.Param'!$C$60:$O$60), FALSE), "N/A")</f>
        <v>N/A</v>
      </c>
      <c r="AE889" s="344" t="str">
        <f t="shared" si="320"/>
        <v>N/A</v>
      </c>
      <c r="AF889" s="361" t="str">
        <f t="shared" si="309"/>
        <v>N/A</v>
      </c>
      <c r="AG889" s="356" t="str">
        <f>IFERROR( VLOOKUP($D889, 'AM23.Param'!$C$61:$Q$114, COLUMNS('AM23.Param'!$C$60:$P$60), FALSE), "N/A")</f>
        <v>N/A</v>
      </c>
      <c r="AH889" s="344" t="str">
        <f t="shared" si="321"/>
        <v>N/A</v>
      </c>
      <c r="AI889" s="361" t="str">
        <f t="shared" si="310"/>
        <v>N/A</v>
      </c>
    </row>
    <row r="890" spans="1:35" x14ac:dyDescent="0.2">
      <c r="A890" s="241">
        <f t="shared" si="311"/>
        <v>813</v>
      </c>
      <c r="B890" s="345">
        <f>'AM23.Entity Input'!D830</f>
        <v>0</v>
      </c>
      <c r="C890" s="343">
        <f>'AM23.Entity Input'!F830</f>
        <v>0</v>
      </c>
      <c r="D890" s="343">
        <f>'AM23.Entity Input'!G830</f>
        <v>0</v>
      </c>
      <c r="E890" s="343">
        <f>'AM23.Entity Input'!P830</f>
        <v>0</v>
      </c>
      <c r="F890" s="343">
        <f>'AM23.Entity Input'!AD830</f>
        <v>0</v>
      </c>
      <c r="G890" s="343">
        <f>'AM23.Entity Input'!AN830</f>
        <v>0</v>
      </c>
      <c r="H890" s="353" t="str">
        <f>IFERROR( VLOOKUP($D890, 'AM23.Param'!$C$61:$Q$114, COLUMNS('AM23.Param'!$C$60:$G$60), FALSE), "N/A")</f>
        <v>N/A</v>
      </c>
      <c r="I890" s="360" t="str">
        <f>IFERROR( VLOOKUP($D890, 'AM23.Param'!$C$61:$Q$114, COLUMNS('AM23.Param'!$C$60:$H$60), FALSE), "N/A")</f>
        <v>N/A</v>
      </c>
      <c r="J890" s="344" t="str">
        <f t="shared" si="312"/>
        <v>N/A</v>
      </c>
      <c r="K890" s="361" t="str">
        <f t="shared" si="313"/>
        <v>N/A</v>
      </c>
      <c r="L890" s="356" t="str">
        <f>IFERROR( VLOOKUP($D890, 'AM23.Param'!$C$61:$Q$114, COLUMNS('AM23.Param'!$C$60:$I$60), FALSE), "N/A")</f>
        <v>N/A</v>
      </c>
      <c r="M890" s="344" t="str">
        <f t="shared" si="314"/>
        <v>N/A</v>
      </c>
      <c r="N890" s="366" t="str">
        <f t="shared" si="303"/>
        <v>N/A</v>
      </c>
      <c r="O890" s="360" t="str">
        <f>IFERROR( VLOOKUP($D890, 'AM23.Param'!$C$61:$Q$114, COLUMNS('AM23.Param'!$C$60:$J$60), FALSE), "N/A")</f>
        <v>N/A</v>
      </c>
      <c r="P890" s="344" t="str">
        <f t="shared" si="315"/>
        <v>N/A</v>
      </c>
      <c r="Q890" s="361" t="str">
        <f t="shared" si="304"/>
        <v>N/A</v>
      </c>
      <c r="R890" s="356" t="str">
        <f>IFERROR( VLOOKUP($D890, 'AM23.Param'!$C$61:$Q$114, COLUMNS('AM23.Param'!$C$60:$K$60), FALSE), "N/A")</f>
        <v>N/A</v>
      </c>
      <c r="S890" s="344" t="str">
        <f t="shared" si="316"/>
        <v>N/A</v>
      </c>
      <c r="T890" s="366">
        <f t="shared" si="305"/>
        <v>0</v>
      </c>
      <c r="U890" s="360" t="str">
        <f>IFERROR( VLOOKUP($D890, 'AM23.Param'!$C$61:$Q$114, COLUMNS('AM23.Param'!$C$60:$L$60), FALSE), "N/A")</f>
        <v>N/A</v>
      </c>
      <c r="V890" s="344" t="str">
        <f t="shared" si="317"/>
        <v>N/A</v>
      </c>
      <c r="W890" s="361" t="str">
        <f t="shared" si="306"/>
        <v>N/A</v>
      </c>
      <c r="X890" s="356" t="str">
        <f>IFERROR( VLOOKUP($D890, 'AM23.Param'!$C$61:$Q$114, COLUMNS('AM23.Param'!$C$60:$M$60), FALSE), "N/A")</f>
        <v>N/A</v>
      </c>
      <c r="Y890" s="344" t="str">
        <f t="shared" si="318"/>
        <v>N/A</v>
      </c>
      <c r="Z890" s="366">
        <f t="shared" si="307"/>
        <v>0</v>
      </c>
      <c r="AA890" s="360" t="str">
        <f>IFERROR( VLOOKUP($D890, 'AM23.Param'!$C$61:$Q$114, COLUMNS('AM23.Param'!$C$60:$N$60), FALSE), "N/A")</f>
        <v>N/A</v>
      </c>
      <c r="AB890" s="344" t="str">
        <f t="shared" si="319"/>
        <v>N/A</v>
      </c>
      <c r="AC890" s="366" t="str">
        <f t="shared" si="308"/>
        <v>N/A</v>
      </c>
      <c r="AD890" s="360" t="str">
        <f>IFERROR( VLOOKUP($D890, 'AM23.Param'!$C$61:$Q$114, COLUMNS('AM23.Param'!$C$60:$O$60), FALSE), "N/A")</f>
        <v>N/A</v>
      </c>
      <c r="AE890" s="344" t="str">
        <f t="shared" si="320"/>
        <v>N/A</v>
      </c>
      <c r="AF890" s="361" t="str">
        <f t="shared" si="309"/>
        <v>N/A</v>
      </c>
      <c r="AG890" s="356" t="str">
        <f>IFERROR( VLOOKUP($D890, 'AM23.Param'!$C$61:$Q$114, COLUMNS('AM23.Param'!$C$60:$P$60), FALSE), "N/A")</f>
        <v>N/A</v>
      </c>
      <c r="AH890" s="344" t="str">
        <f t="shared" si="321"/>
        <v>N/A</v>
      </c>
      <c r="AI890" s="361" t="str">
        <f t="shared" si="310"/>
        <v>N/A</v>
      </c>
    </row>
    <row r="891" spans="1:35" x14ac:dyDescent="0.2">
      <c r="A891" s="241">
        <f t="shared" si="311"/>
        <v>814</v>
      </c>
      <c r="B891" s="345">
        <f>'AM23.Entity Input'!D831</f>
        <v>0</v>
      </c>
      <c r="C891" s="343">
        <f>'AM23.Entity Input'!F831</f>
        <v>0</v>
      </c>
      <c r="D891" s="343">
        <f>'AM23.Entity Input'!G831</f>
        <v>0</v>
      </c>
      <c r="E891" s="343">
        <f>'AM23.Entity Input'!P831</f>
        <v>0</v>
      </c>
      <c r="F891" s="343">
        <f>'AM23.Entity Input'!AD831</f>
        <v>0</v>
      </c>
      <c r="G891" s="343">
        <f>'AM23.Entity Input'!AN831</f>
        <v>0</v>
      </c>
      <c r="H891" s="353" t="str">
        <f>IFERROR( VLOOKUP($D891, 'AM23.Param'!$C$61:$Q$114, COLUMNS('AM23.Param'!$C$60:$G$60), FALSE), "N/A")</f>
        <v>N/A</v>
      </c>
      <c r="I891" s="360" t="str">
        <f>IFERROR( VLOOKUP($D891, 'AM23.Param'!$C$61:$Q$114, COLUMNS('AM23.Param'!$C$60:$H$60), FALSE), "N/A")</f>
        <v>N/A</v>
      </c>
      <c r="J891" s="344" t="str">
        <f t="shared" si="312"/>
        <v>N/A</v>
      </c>
      <c r="K891" s="361" t="str">
        <f t="shared" si="313"/>
        <v>N/A</v>
      </c>
      <c r="L891" s="356" t="str">
        <f>IFERROR( VLOOKUP($D891, 'AM23.Param'!$C$61:$Q$114, COLUMNS('AM23.Param'!$C$60:$I$60), FALSE), "N/A")</f>
        <v>N/A</v>
      </c>
      <c r="M891" s="344" t="str">
        <f t="shared" si="314"/>
        <v>N/A</v>
      </c>
      <c r="N891" s="366" t="str">
        <f t="shared" si="303"/>
        <v>N/A</v>
      </c>
      <c r="O891" s="360" t="str">
        <f>IFERROR( VLOOKUP($D891, 'AM23.Param'!$C$61:$Q$114, COLUMNS('AM23.Param'!$C$60:$J$60), FALSE), "N/A")</f>
        <v>N/A</v>
      </c>
      <c r="P891" s="344" t="str">
        <f t="shared" si="315"/>
        <v>N/A</v>
      </c>
      <c r="Q891" s="361" t="str">
        <f t="shared" si="304"/>
        <v>N/A</v>
      </c>
      <c r="R891" s="356" t="str">
        <f>IFERROR( VLOOKUP($D891, 'AM23.Param'!$C$61:$Q$114, COLUMNS('AM23.Param'!$C$60:$K$60), FALSE), "N/A")</f>
        <v>N/A</v>
      </c>
      <c r="S891" s="344" t="str">
        <f t="shared" si="316"/>
        <v>N/A</v>
      </c>
      <c r="T891" s="366">
        <f t="shared" si="305"/>
        <v>0</v>
      </c>
      <c r="U891" s="360" t="str">
        <f>IFERROR( VLOOKUP($D891, 'AM23.Param'!$C$61:$Q$114, COLUMNS('AM23.Param'!$C$60:$L$60), FALSE), "N/A")</f>
        <v>N/A</v>
      </c>
      <c r="V891" s="344" t="str">
        <f t="shared" si="317"/>
        <v>N/A</v>
      </c>
      <c r="W891" s="361" t="str">
        <f t="shared" si="306"/>
        <v>N/A</v>
      </c>
      <c r="X891" s="356" t="str">
        <f>IFERROR( VLOOKUP($D891, 'AM23.Param'!$C$61:$Q$114, COLUMNS('AM23.Param'!$C$60:$M$60), FALSE), "N/A")</f>
        <v>N/A</v>
      </c>
      <c r="Y891" s="344" t="str">
        <f t="shared" si="318"/>
        <v>N/A</v>
      </c>
      <c r="Z891" s="366">
        <f t="shared" si="307"/>
        <v>0</v>
      </c>
      <c r="AA891" s="360" t="str">
        <f>IFERROR( VLOOKUP($D891, 'AM23.Param'!$C$61:$Q$114, COLUMNS('AM23.Param'!$C$60:$N$60), FALSE), "N/A")</f>
        <v>N/A</v>
      </c>
      <c r="AB891" s="344" t="str">
        <f t="shared" si="319"/>
        <v>N/A</v>
      </c>
      <c r="AC891" s="366" t="str">
        <f t="shared" si="308"/>
        <v>N/A</v>
      </c>
      <c r="AD891" s="360" t="str">
        <f>IFERROR( VLOOKUP($D891, 'AM23.Param'!$C$61:$Q$114, COLUMNS('AM23.Param'!$C$60:$O$60), FALSE), "N/A")</f>
        <v>N/A</v>
      </c>
      <c r="AE891" s="344" t="str">
        <f t="shared" si="320"/>
        <v>N/A</v>
      </c>
      <c r="AF891" s="361" t="str">
        <f t="shared" si="309"/>
        <v>N/A</v>
      </c>
      <c r="AG891" s="356" t="str">
        <f>IFERROR( VLOOKUP($D891, 'AM23.Param'!$C$61:$Q$114, COLUMNS('AM23.Param'!$C$60:$P$60), FALSE), "N/A")</f>
        <v>N/A</v>
      </c>
      <c r="AH891" s="344" t="str">
        <f t="shared" si="321"/>
        <v>N/A</v>
      </c>
      <c r="AI891" s="361" t="str">
        <f t="shared" si="310"/>
        <v>N/A</v>
      </c>
    </row>
    <row r="892" spans="1:35" x14ac:dyDescent="0.2">
      <c r="A892" s="241">
        <f t="shared" si="311"/>
        <v>815</v>
      </c>
      <c r="B892" s="345">
        <f>'AM23.Entity Input'!D832</f>
        <v>0</v>
      </c>
      <c r="C892" s="343">
        <f>'AM23.Entity Input'!F832</f>
        <v>0</v>
      </c>
      <c r="D892" s="343">
        <f>'AM23.Entity Input'!G832</f>
        <v>0</v>
      </c>
      <c r="E892" s="343">
        <f>'AM23.Entity Input'!P832</f>
        <v>0</v>
      </c>
      <c r="F892" s="343">
        <f>'AM23.Entity Input'!AD832</f>
        <v>0</v>
      </c>
      <c r="G892" s="343">
        <f>'AM23.Entity Input'!AN832</f>
        <v>0</v>
      </c>
      <c r="H892" s="353" t="str">
        <f>IFERROR( VLOOKUP($D892, 'AM23.Param'!$C$61:$Q$114, COLUMNS('AM23.Param'!$C$60:$G$60), FALSE), "N/A")</f>
        <v>N/A</v>
      </c>
      <c r="I892" s="360" t="str">
        <f>IFERROR( VLOOKUP($D892, 'AM23.Param'!$C$61:$Q$114, COLUMNS('AM23.Param'!$C$60:$H$60), FALSE), "N/A")</f>
        <v>N/A</v>
      </c>
      <c r="J892" s="344" t="str">
        <f t="shared" si="312"/>
        <v>N/A</v>
      </c>
      <c r="K892" s="361" t="str">
        <f t="shared" si="313"/>
        <v>N/A</v>
      </c>
      <c r="L892" s="356" t="str">
        <f>IFERROR( VLOOKUP($D892, 'AM23.Param'!$C$61:$Q$114, COLUMNS('AM23.Param'!$C$60:$I$60), FALSE), "N/A")</f>
        <v>N/A</v>
      </c>
      <c r="M892" s="344" t="str">
        <f t="shared" si="314"/>
        <v>N/A</v>
      </c>
      <c r="N892" s="366" t="str">
        <f t="shared" si="303"/>
        <v>N/A</v>
      </c>
      <c r="O892" s="360" t="str">
        <f>IFERROR( VLOOKUP($D892, 'AM23.Param'!$C$61:$Q$114, COLUMNS('AM23.Param'!$C$60:$J$60), FALSE), "N/A")</f>
        <v>N/A</v>
      </c>
      <c r="P892" s="344" t="str">
        <f t="shared" si="315"/>
        <v>N/A</v>
      </c>
      <c r="Q892" s="361" t="str">
        <f t="shared" si="304"/>
        <v>N/A</v>
      </c>
      <c r="R892" s="356" t="str">
        <f>IFERROR( VLOOKUP($D892, 'AM23.Param'!$C$61:$Q$114, COLUMNS('AM23.Param'!$C$60:$K$60), FALSE), "N/A")</f>
        <v>N/A</v>
      </c>
      <c r="S892" s="344" t="str">
        <f t="shared" si="316"/>
        <v>N/A</v>
      </c>
      <c r="T892" s="366">
        <f t="shared" si="305"/>
        <v>0</v>
      </c>
      <c r="U892" s="360" t="str">
        <f>IFERROR( VLOOKUP($D892, 'AM23.Param'!$C$61:$Q$114, COLUMNS('AM23.Param'!$C$60:$L$60), FALSE), "N/A")</f>
        <v>N/A</v>
      </c>
      <c r="V892" s="344" t="str">
        <f t="shared" si="317"/>
        <v>N/A</v>
      </c>
      <c r="W892" s="361" t="str">
        <f t="shared" si="306"/>
        <v>N/A</v>
      </c>
      <c r="X892" s="356" t="str">
        <f>IFERROR( VLOOKUP($D892, 'AM23.Param'!$C$61:$Q$114, COLUMNS('AM23.Param'!$C$60:$M$60), FALSE), "N/A")</f>
        <v>N/A</v>
      </c>
      <c r="Y892" s="344" t="str">
        <f t="shared" si="318"/>
        <v>N/A</v>
      </c>
      <c r="Z892" s="366">
        <f t="shared" si="307"/>
        <v>0</v>
      </c>
      <c r="AA892" s="360" t="str">
        <f>IFERROR( VLOOKUP($D892, 'AM23.Param'!$C$61:$Q$114, COLUMNS('AM23.Param'!$C$60:$N$60), FALSE), "N/A")</f>
        <v>N/A</v>
      </c>
      <c r="AB892" s="344" t="str">
        <f t="shared" si="319"/>
        <v>N/A</v>
      </c>
      <c r="AC892" s="366" t="str">
        <f t="shared" si="308"/>
        <v>N/A</v>
      </c>
      <c r="AD892" s="360" t="str">
        <f>IFERROR( VLOOKUP($D892, 'AM23.Param'!$C$61:$Q$114, COLUMNS('AM23.Param'!$C$60:$O$60), FALSE), "N/A")</f>
        <v>N/A</v>
      </c>
      <c r="AE892" s="344" t="str">
        <f t="shared" si="320"/>
        <v>N/A</v>
      </c>
      <c r="AF892" s="361" t="str">
        <f t="shared" si="309"/>
        <v>N/A</v>
      </c>
      <c r="AG892" s="356" t="str">
        <f>IFERROR( VLOOKUP($D892, 'AM23.Param'!$C$61:$Q$114, COLUMNS('AM23.Param'!$C$60:$P$60), FALSE), "N/A")</f>
        <v>N/A</v>
      </c>
      <c r="AH892" s="344" t="str">
        <f t="shared" si="321"/>
        <v>N/A</v>
      </c>
      <c r="AI892" s="361" t="str">
        <f t="shared" si="310"/>
        <v>N/A</v>
      </c>
    </row>
    <row r="893" spans="1:35" x14ac:dyDescent="0.2">
      <c r="A893" s="241">
        <f t="shared" si="311"/>
        <v>816</v>
      </c>
      <c r="B893" s="345">
        <f>'AM23.Entity Input'!D833</f>
        <v>0</v>
      </c>
      <c r="C893" s="343">
        <f>'AM23.Entity Input'!F833</f>
        <v>0</v>
      </c>
      <c r="D893" s="343">
        <f>'AM23.Entity Input'!G833</f>
        <v>0</v>
      </c>
      <c r="E893" s="343">
        <f>'AM23.Entity Input'!P833</f>
        <v>0</v>
      </c>
      <c r="F893" s="343">
        <f>'AM23.Entity Input'!AD833</f>
        <v>0</v>
      </c>
      <c r="G893" s="343">
        <f>'AM23.Entity Input'!AN833</f>
        <v>0</v>
      </c>
      <c r="H893" s="353" t="str">
        <f>IFERROR( VLOOKUP($D893, 'AM23.Param'!$C$61:$Q$114, COLUMNS('AM23.Param'!$C$60:$G$60), FALSE), "N/A")</f>
        <v>N/A</v>
      </c>
      <c r="I893" s="360" t="str">
        <f>IFERROR( VLOOKUP($D893, 'AM23.Param'!$C$61:$Q$114, COLUMNS('AM23.Param'!$C$60:$H$60), FALSE), "N/A")</f>
        <v>N/A</v>
      </c>
      <c r="J893" s="344" t="str">
        <f t="shared" si="312"/>
        <v>N/A</v>
      </c>
      <c r="K893" s="361" t="str">
        <f t="shared" si="313"/>
        <v>N/A</v>
      </c>
      <c r="L893" s="356" t="str">
        <f>IFERROR( VLOOKUP($D893, 'AM23.Param'!$C$61:$Q$114, COLUMNS('AM23.Param'!$C$60:$I$60), FALSE), "N/A")</f>
        <v>N/A</v>
      </c>
      <c r="M893" s="344" t="str">
        <f t="shared" si="314"/>
        <v>N/A</v>
      </c>
      <c r="N893" s="366" t="str">
        <f t="shared" si="303"/>
        <v>N/A</v>
      </c>
      <c r="O893" s="360" t="str">
        <f>IFERROR( VLOOKUP($D893, 'AM23.Param'!$C$61:$Q$114, COLUMNS('AM23.Param'!$C$60:$J$60), FALSE), "N/A")</f>
        <v>N/A</v>
      </c>
      <c r="P893" s="344" t="str">
        <f t="shared" si="315"/>
        <v>N/A</v>
      </c>
      <c r="Q893" s="361" t="str">
        <f t="shared" si="304"/>
        <v>N/A</v>
      </c>
      <c r="R893" s="356" t="str">
        <f>IFERROR( VLOOKUP($D893, 'AM23.Param'!$C$61:$Q$114, COLUMNS('AM23.Param'!$C$60:$K$60), FALSE), "N/A")</f>
        <v>N/A</v>
      </c>
      <c r="S893" s="344" t="str">
        <f t="shared" si="316"/>
        <v>N/A</v>
      </c>
      <c r="T893" s="366">
        <f t="shared" si="305"/>
        <v>0</v>
      </c>
      <c r="U893" s="360" t="str">
        <f>IFERROR( VLOOKUP($D893, 'AM23.Param'!$C$61:$Q$114, COLUMNS('AM23.Param'!$C$60:$L$60), FALSE), "N/A")</f>
        <v>N/A</v>
      </c>
      <c r="V893" s="344" t="str">
        <f t="shared" si="317"/>
        <v>N/A</v>
      </c>
      <c r="W893" s="361" t="str">
        <f t="shared" si="306"/>
        <v>N/A</v>
      </c>
      <c r="X893" s="356" t="str">
        <f>IFERROR( VLOOKUP($D893, 'AM23.Param'!$C$61:$Q$114, COLUMNS('AM23.Param'!$C$60:$M$60), FALSE), "N/A")</f>
        <v>N/A</v>
      </c>
      <c r="Y893" s="344" t="str">
        <f t="shared" si="318"/>
        <v>N/A</v>
      </c>
      <c r="Z893" s="366">
        <f t="shared" si="307"/>
        <v>0</v>
      </c>
      <c r="AA893" s="360" t="str">
        <f>IFERROR( VLOOKUP($D893, 'AM23.Param'!$C$61:$Q$114, COLUMNS('AM23.Param'!$C$60:$N$60), FALSE), "N/A")</f>
        <v>N/A</v>
      </c>
      <c r="AB893" s="344" t="str">
        <f t="shared" si="319"/>
        <v>N/A</v>
      </c>
      <c r="AC893" s="366" t="str">
        <f t="shared" si="308"/>
        <v>N/A</v>
      </c>
      <c r="AD893" s="360" t="str">
        <f>IFERROR( VLOOKUP($D893, 'AM23.Param'!$C$61:$Q$114, COLUMNS('AM23.Param'!$C$60:$O$60), FALSE), "N/A")</f>
        <v>N/A</v>
      </c>
      <c r="AE893" s="344" t="str">
        <f t="shared" si="320"/>
        <v>N/A</v>
      </c>
      <c r="AF893" s="361" t="str">
        <f t="shared" si="309"/>
        <v>N/A</v>
      </c>
      <c r="AG893" s="356" t="str">
        <f>IFERROR( VLOOKUP($D893, 'AM23.Param'!$C$61:$Q$114, COLUMNS('AM23.Param'!$C$60:$P$60), FALSE), "N/A")</f>
        <v>N/A</v>
      </c>
      <c r="AH893" s="344" t="str">
        <f t="shared" si="321"/>
        <v>N/A</v>
      </c>
      <c r="AI893" s="361" t="str">
        <f t="shared" si="310"/>
        <v>N/A</v>
      </c>
    </row>
    <row r="894" spans="1:35" x14ac:dyDescent="0.2">
      <c r="A894" s="241">
        <f t="shared" si="311"/>
        <v>817</v>
      </c>
      <c r="B894" s="345">
        <f>'AM23.Entity Input'!D834</f>
        <v>0</v>
      </c>
      <c r="C894" s="343">
        <f>'AM23.Entity Input'!F834</f>
        <v>0</v>
      </c>
      <c r="D894" s="343">
        <f>'AM23.Entity Input'!G834</f>
        <v>0</v>
      </c>
      <c r="E894" s="343">
        <f>'AM23.Entity Input'!P834</f>
        <v>0</v>
      </c>
      <c r="F894" s="343">
        <f>'AM23.Entity Input'!AD834</f>
        <v>0</v>
      </c>
      <c r="G894" s="343">
        <f>'AM23.Entity Input'!AN834</f>
        <v>0</v>
      </c>
      <c r="H894" s="353" t="str">
        <f>IFERROR( VLOOKUP($D894, 'AM23.Param'!$C$61:$Q$114, COLUMNS('AM23.Param'!$C$60:$G$60), FALSE), "N/A")</f>
        <v>N/A</v>
      </c>
      <c r="I894" s="360" t="str">
        <f>IFERROR( VLOOKUP($D894, 'AM23.Param'!$C$61:$Q$114, COLUMNS('AM23.Param'!$C$60:$H$60), FALSE), "N/A")</f>
        <v>N/A</v>
      </c>
      <c r="J894" s="344" t="str">
        <f t="shared" si="312"/>
        <v>N/A</v>
      </c>
      <c r="K894" s="361" t="str">
        <f t="shared" si="313"/>
        <v>N/A</v>
      </c>
      <c r="L894" s="356" t="str">
        <f>IFERROR( VLOOKUP($D894, 'AM23.Param'!$C$61:$Q$114, COLUMNS('AM23.Param'!$C$60:$I$60), FALSE), "N/A")</f>
        <v>N/A</v>
      </c>
      <c r="M894" s="344" t="str">
        <f t="shared" si="314"/>
        <v>N/A</v>
      </c>
      <c r="N894" s="366" t="str">
        <f t="shared" si="303"/>
        <v>N/A</v>
      </c>
      <c r="O894" s="360" t="str">
        <f>IFERROR( VLOOKUP($D894, 'AM23.Param'!$C$61:$Q$114, COLUMNS('AM23.Param'!$C$60:$J$60), FALSE), "N/A")</f>
        <v>N/A</v>
      </c>
      <c r="P894" s="344" t="str">
        <f t="shared" si="315"/>
        <v>N/A</v>
      </c>
      <c r="Q894" s="361" t="str">
        <f t="shared" si="304"/>
        <v>N/A</v>
      </c>
      <c r="R894" s="356" t="str">
        <f>IFERROR( VLOOKUP($D894, 'AM23.Param'!$C$61:$Q$114, COLUMNS('AM23.Param'!$C$60:$K$60), FALSE), "N/A")</f>
        <v>N/A</v>
      </c>
      <c r="S894" s="344" t="str">
        <f t="shared" si="316"/>
        <v>N/A</v>
      </c>
      <c r="T894" s="366">
        <f t="shared" si="305"/>
        <v>0</v>
      </c>
      <c r="U894" s="360" t="str">
        <f>IFERROR( VLOOKUP($D894, 'AM23.Param'!$C$61:$Q$114, COLUMNS('AM23.Param'!$C$60:$L$60), FALSE), "N/A")</f>
        <v>N/A</v>
      </c>
      <c r="V894" s="344" t="str">
        <f t="shared" si="317"/>
        <v>N/A</v>
      </c>
      <c r="W894" s="361" t="str">
        <f t="shared" si="306"/>
        <v>N/A</v>
      </c>
      <c r="X894" s="356" t="str">
        <f>IFERROR( VLOOKUP($D894, 'AM23.Param'!$C$61:$Q$114, COLUMNS('AM23.Param'!$C$60:$M$60), FALSE), "N/A")</f>
        <v>N/A</v>
      </c>
      <c r="Y894" s="344" t="str">
        <f t="shared" si="318"/>
        <v>N/A</v>
      </c>
      <c r="Z894" s="366">
        <f t="shared" si="307"/>
        <v>0</v>
      </c>
      <c r="AA894" s="360" t="str">
        <f>IFERROR( VLOOKUP($D894, 'AM23.Param'!$C$61:$Q$114, COLUMNS('AM23.Param'!$C$60:$N$60), FALSE), "N/A")</f>
        <v>N/A</v>
      </c>
      <c r="AB894" s="344" t="str">
        <f t="shared" si="319"/>
        <v>N/A</v>
      </c>
      <c r="AC894" s="366" t="str">
        <f t="shared" si="308"/>
        <v>N/A</v>
      </c>
      <c r="AD894" s="360" t="str">
        <f>IFERROR( VLOOKUP($D894, 'AM23.Param'!$C$61:$Q$114, COLUMNS('AM23.Param'!$C$60:$O$60), FALSE), "N/A")</f>
        <v>N/A</v>
      </c>
      <c r="AE894" s="344" t="str">
        <f t="shared" si="320"/>
        <v>N/A</v>
      </c>
      <c r="AF894" s="361" t="str">
        <f t="shared" si="309"/>
        <v>N/A</v>
      </c>
      <c r="AG894" s="356" t="str">
        <f>IFERROR( VLOOKUP($D894, 'AM23.Param'!$C$61:$Q$114, COLUMNS('AM23.Param'!$C$60:$P$60), FALSE), "N/A")</f>
        <v>N/A</v>
      </c>
      <c r="AH894" s="344" t="str">
        <f t="shared" si="321"/>
        <v>N/A</v>
      </c>
      <c r="AI894" s="361" t="str">
        <f t="shared" si="310"/>
        <v>N/A</v>
      </c>
    </row>
    <row r="895" spans="1:35" x14ac:dyDescent="0.2">
      <c r="A895" s="241">
        <f t="shared" si="311"/>
        <v>818</v>
      </c>
      <c r="B895" s="345">
        <f>'AM23.Entity Input'!D835</f>
        <v>0</v>
      </c>
      <c r="C895" s="343">
        <f>'AM23.Entity Input'!F835</f>
        <v>0</v>
      </c>
      <c r="D895" s="343">
        <f>'AM23.Entity Input'!G835</f>
        <v>0</v>
      </c>
      <c r="E895" s="343">
        <f>'AM23.Entity Input'!P835</f>
        <v>0</v>
      </c>
      <c r="F895" s="343">
        <f>'AM23.Entity Input'!AD835</f>
        <v>0</v>
      </c>
      <c r="G895" s="343">
        <f>'AM23.Entity Input'!AN835</f>
        <v>0</v>
      </c>
      <c r="H895" s="353" t="str">
        <f>IFERROR( VLOOKUP($D895, 'AM23.Param'!$C$61:$Q$114, COLUMNS('AM23.Param'!$C$60:$G$60), FALSE), "N/A")</f>
        <v>N/A</v>
      </c>
      <c r="I895" s="360" t="str">
        <f>IFERROR( VLOOKUP($D895, 'AM23.Param'!$C$61:$Q$114, COLUMNS('AM23.Param'!$C$60:$H$60), FALSE), "N/A")</f>
        <v>N/A</v>
      </c>
      <c r="J895" s="344" t="str">
        <f t="shared" si="312"/>
        <v>N/A</v>
      </c>
      <c r="K895" s="361" t="str">
        <f t="shared" si="313"/>
        <v>N/A</v>
      </c>
      <c r="L895" s="356" t="str">
        <f>IFERROR( VLOOKUP($D895, 'AM23.Param'!$C$61:$Q$114, COLUMNS('AM23.Param'!$C$60:$I$60), FALSE), "N/A")</f>
        <v>N/A</v>
      </c>
      <c r="M895" s="344" t="str">
        <f t="shared" si="314"/>
        <v>N/A</v>
      </c>
      <c r="N895" s="366" t="str">
        <f t="shared" si="303"/>
        <v>N/A</v>
      </c>
      <c r="O895" s="360" t="str">
        <f>IFERROR( VLOOKUP($D895, 'AM23.Param'!$C$61:$Q$114, COLUMNS('AM23.Param'!$C$60:$J$60), FALSE), "N/A")</f>
        <v>N/A</v>
      </c>
      <c r="P895" s="344" t="str">
        <f t="shared" si="315"/>
        <v>N/A</v>
      </c>
      <c r="Q895" s="361" t="str">
        <f t="shared" si="304"/>
        <v>N/A</v>
      </c>
      <c r="R895" s="356" t="str">
        <f>IFERROR( VLOOKUP($D895, 'AM23.Param'!$C$61:$Q$114, COLUMNS('AM23.Param'!$C$60:$K$60), FALSE), "N/A")</f>
        <v>N/A</v>
      </c>
      <c r="S895" s="344" t="str">
        <f t="shared" si="316"/>
        <v>N/A</v>
      </c>
      <c r="T895" s="366">
        <f t="shared" si="305"/>
        <v>0</v>
      </c>
      <c r="U895" s="360" t="str">
        <f>IFERROR( VLOOKUP($D895, 'AM23.Param'!$C$61:$Q$114, COLUMNS('AM23.Param'!$C$60:$L$60), FALSE), "N/A")</f>
        <v>N/A</v>
      </c>
      <c r="V895" s="344" t="str">
        <f t="shared" si="317"/>
        <v>N/A</v>
      </c>
      <c r="W895" s="361" t="str">
        <f t="shared" si="306"/>
        <v>N/A</v>
      </c>
      <c r="X895" s="356" t="str">
        <f>IFERROR( VLOOKUP($D895, 'AM23.Param'!$C$61:$Q$114, COLUMNS('AM23.Param'!$C$60:$M$60), FALSE), "N/A")</f>
        <v>N/A</v>
      </c>
      <c r="Y895" s="344" t="str">
        <f t="shared" si="318"/>
        <v>N/A</v>
      </c>
      <c r="Z895" s="366">
        <f t="shared" si="307"/>
        <v>0</v>
      </c>
      <c r="AA895" s="360" t="str">
        <f>IFERROR( VLOOKUP($D895, 'AM23.Param'!$C$61:$Q$114, COLUMNS('AM23.Param'!$C$60:$N$60), FALSE), "N/A")</f>
        <v>N/A</v>
      </c>
      <c r="AB895" s="344" t="str">
        <f t="shared" si="319"/>
        <v>N/A</v>
      </c>
      <c r="AC895" s="366" t="str">
        <f t="shared" si="308"/>
        <v>N/A</v>
      </c>
      <c r="AD895" s="360" t="str">
        <f>IFERROR( VLOOKUP($D895, 'AM23.Param'!$C$61:$Q$114, COLUMNS('AM23.Param'!$C$60:$O$60), FALSE), "N/A")</f>
        <v>N/A</v>
      </c>
      <c r="AE895" s="344" t="str">
        <f t="shared" si="320"/>
        <v>N/A</v>
      </c>
      <c r="AF895" s="361" t="str">
        <f t="shared" si="309"/>
        <v>N/A</v>
      </c>
      <c r="AG895" s="356" t="str">
        <f>IFERROR( VLOOKUP($D895, 'AM23.Param'!$C$61:$Q$114, COLUMNS('AM23.Param'!$C$60:$P$60), FALSE), "N/A")</f>
        <v>N/A</v>
      </c>
      <c r="AH895" s="344" t="str">
        <f t="shared" si="321"/>
        <v>N/A</v>
      </c>
      <c r="AI895" s="361" t="str">
        <f t="shared" si="310"/>
        <v>N/A</v>
      </c>
    </row>
    <row r="896" spans="1:35" x14ac:dyDescent="0.2">
      <c r="A896" s="241">
        <f t="shared" si="311"/>
        <v>819</v>
      </c>
      <c r="B896" s="345">
        <f>'AM23.Entity Input'!D836</f>
        <v>0</v>
      </c>
      <c r="C896" s="343">
        <f>'AM23.Entity Input'!F836</f>
        <v>0</v>
      </c>
      <c r="D896" s="343">
        <f>'AM23.Entity Input'!G836</f>
        <v>0</v>
      </c>
      <c r="E896" s="343">
        <f>'AM23.Entity Input'!P836</f>
        <v>0</v>
      </c>
      <c r="F896" s="343">
        <f>'AM23.Entity Input'!AD836</f>
        <v>0</v>
      </c>
      <c r="G896" s="343">
        <f>'AM23.Entity Input'!AN836</f>
        <v>0</v>
      </c>
      <c r="H896" s="353" t="str">
        <f>IFERROR( VLOOKUP($D896, 'AM23.Param'!$C$61:$Q$114, COLUMNS('AM23.Param'!$C$60:$G$60), FALSE), "N/A")</f>
        <v>N/A</v>
      </c>
      <c r="I896" s="360" t="str">
        <f>IFERROR( VLOOKUP($D896, 'AM23.Param'!$C$61:$Q$114, COLUMNS('AM23.Param'!$C$60:$H$60), FALSE), "N/A")</f>
        <v>N/A</v>
      </c>
      <c r="J896" s="344" t="str">
        <f t="shared" si="312"/>
        <v>N/A</v>
      </c>
      <c r="K896" s="361" t="str">
        <f t="shared" si="313"/>
        <v>N/A</v>
      </c>
      <c r="L896" s="356" t="str">
        <f>IFERROR( VLOOKUP($D896, 'AM23.Param'!$C$61:$Q$114, COLUMNS('AM23.Param'!$C$60:$I$60), FALSE), "N/A")</f>
        <v>N/A</v>
      </c>
      <c r="M896" s="344" t="str">
        <f t="shared" si="314"/>
        <v>N/A</v>
      </c>
      <c r="N896" s="366" t="str">
        <f t="shared" si="303"/>
        <v>N/A</v>
      </c>
      <c r="O896" s="360" t="str">
        <f>IFERROR( VLOOKUP($D896, 'AM23.Param'!$C$61:$Q$114, COLUMNS('AM23.Param'!$C$60:$J$60), FALSE), "N/A")</f>
        <v>N/A</v>
      </c>
      <c r="P896" s="344" t="str">
        <f t="shared" si="315"/>
        <v>N/A</v>
      </c>
      <c r="Q896" s="361" t="str">
        <f t="shared" si="304"/>
        <v>N/A</v>
      </c>
      <c r="R896" s="356" t="str">
        <f>IFERROR( VLOOKUP($D896, 'AM23.Param'!$C$61:$Q$114, COLUMNS('AM23.Param'!$C$60:$K$60), FALSE), "N/A")</f>
        <v>N/A</v>
      </c>
      <c r="S896" s="344" t="str">
        <f t="shared" si="316"/>
        <v>N/A</v>
      </c>
      <c r="T896" s="366">
        <f t="shared" si="305"/>
        <v>0</v>
      </c>
      <c r="U896" s="360" t="str">
        <f>IFERROR( VLOOKUP($D896, 'AM23.Param'!$C$61:$Q$114, COLUMNS('AM23.Param'!$C$60:$L$60), FALSE), "N/A")</f>
        <v>N/A</v>
      </c>
      <c r="V896" s="344" t="str">
        <f t="shared" si="317"/>
        <v>N/A</v>
      </c>
      <c r="W896" s="361" t="str">
        <f t="shared" si="306"/>
        <v>N/A</v>
      </c>
      <c r="X896" s="356" t="str">
        <f>IFERROR( VLOOKUP($D896, 'AM23.Param'!$C$61:$Q$114, COLUMNS('AM23.Param'!$C$60:$M$60), FALSE), "N/A")</f>
        <v>N/A</v>
      </c>
      <c r="Y896" s="344" t="str">
        <f t="shared" si="318"/>
        <v>N/A</v>
      </c>
      <c r="Z896" s="366">
        <f t="shared" si="307"/>
        <v>0</v>
      </c>
      <c r="AA896" s="360" t="str">
        <f>IFERROR( VLOOKUP($D896, 'AM23.Param'!$C$61:$Q$114, COLUMNS('AM23.Param'!$C$60:$N$60), FALSE), "N/A")</f>
        <v>N/A</v>
      </c>
      <c r="AB896" s="344" t="str">
        <f t="shared" si="319"/>
        <v>N/A</v>
      </c>
      <c r="AC896" s="366" t="str">
        <f t="shared" si="308"/>
        <v>N/A</v>
      </c>
      <c r="AD896" s="360" t="str">
        <f>IFERROR( VLOOKUP($D896, 'AM23.Param'!$C$61:$Q$114, COLUMNS('AM23.Param'!$C$60:$O$60), FALSE), "N/A")</f>
        <v>N/A</v>
      </c>
      <c r="AE896" s="344" t="str">
        <f t="shared" si="320"/>
        <v>N/A</v>
      </c>
      <c r="AF896" s="361" t="str">
        <f t="shared" si="309"/>
        <v>N/A</v>
      </c>
      <c r="AG896" s="356" t="str">
        <f>IFERROR( VLOOKUP($D896, 'AM23.Param'!$C$61:$Q$114, COLUMNS('AM23.Param'!$C$60:$P$60), FALSE), "N/A")</f>
        <v>N/A</v>
      </c>
      <c r="AH896" s="344" t="str">
        <f t="shared" si="321"/>
        <v>N/A</v>
      </c>
      <c r="AI896" s="361" t="str">
        <f t="shared" si="310"/>
        <v>N/A</v>
      </c>
    </row>
    <row r="897" spans="1:35" x14ac:dyDescent="0.2">
      <c r="A897" s="241">
        <f t="shared" si="311"/>
        <v>820</v>
      </c>
      <c r="B897" s="345">
        <f>'AM23.Entity Input'!D837</f>
        <v>0</v>
      </c>
      <c r="C897" s="343">
        <f>'AM23.Entity Input'!F837</f>
        <v>0</v>
      </c>
      <c r="D897" s="343">
        <f>'AM23.Entity Input'!G837</f>
        <v>0</v>
      </c>
      <c r="E897" s="343">
        <f>'AM23.Entity Input'!P837</f>
        <v>0</v>
      </c>
      <c r="F897" s="343">
        <f>'AM23.Entity Input'!AD837</f>
        <v>0</v>
      </c>
      <c r="G897" s="343">
        <f>'AM23.Entity Input'!AN837</f>
        <v>0</v>
      </c>
      <c r="H897" s="353" t="str">
        <f>IFERROR( VLOOKUP($D897, 'AM23.Param'!$C$61:$Q$114, COLUMNS('AM23.Param'!$C$60:$G$60), FALSE), "N/A")</f>
        <v>N/A</v>
      </c>
      <c r="I897" s="360" t="str">
        <f>IFERROR( VLOOKUP($D897, 'AM23.Param'!$C$61:$Q$114, COLUMNS('AM23.Param'!$C$60:$H$60), FALSE), "N/A")</f>
        <v>N/A</v>
      </c>
      <c r="J897" s="344" t="str">
        <f t="shared" si="312"/>
        <v>N/A</v>
      </c>
      <c r="K897" s="361" t="str">
        <f t="shared" si="313"/>
        <v>N/A</v>
      </c>
      <c r="L897" s="356" t="str">
        <f>IFERROR( VLOOKUP($D897, 'AM23.Param'!$C$61:$Q$114, COLUMNS('AM23.Param'!$C$60:$I$60), FALSE), "N/A")</f>
        <v>N/A</v>
      </c>
      <c r="M897" s="344" t="str">
        <f t="shared" si="314"/>
        <v>N/A</v>
      </c>
      <c r="N897" s="366" t="str">
        <f t="shared" si="303"/>
        <v>N/A</v>
      </c>
      <c r="O897" s="360" t="str">
        <f>IFERROR( VLOOKUP($D897, 'AM23.Param'!$C$61:$Q$114, COLUMNS('AM23.Param'!$C$60:$J$60), FALSE), "N/A")</f>
        <v>N/A</v>
      </c>
      <c r="P897" s="344" t="str">
        <f t="shared" si="315"/>
        <v>N/A</v>
      </c>
      <c r="Q897" s="361" t="str">
        <f t="shared" si="304"/>
        <v>N/A</v>
      </c>
      <c r="R897" s="356" t="str">
        <f>IFERROR( VLOOKUP($D897, 'AM23.Param'!$C$61:$Q$114, COLUMNS('AM23.Param'!$C$60:$K$60), FALSE), "N/A")</f>
        <v>N/A</v>
      </c>
      <c r="S897" s="344" t="str">
        <f t="shared" si="316"/>
        <v>N/A</v>
      </c>
      <c r="T897" s="366">
        <f t="shared" si="305"/>
        <v>0</v>
      </c>
      <c r="U897" s="360" t="str">
        <f>IFERROR( VLOOKUP($D897, 'AM23.Param'!$C$61:$Q$114, COLUMNS('AM23.Param'!$C$60:$L$60), FALSE), "N/A")</f>
        <v>N/A</v>
      </c>
      <c r="V897" s="344" t="str">
        <f t="shared" si="317"/>
        <v>N/A</v>
      </c>
      <c r="W897" s="361" t="str">
        <f t="shared" si="306"/>
        <v>N/A</v>
      </c>
      <c r="X897" s="356" t="str">
        <f>IFERROR( VLOOKUP($D897, 'AM23.Param'!$C$61:$Q$114, COLUMNS('AM23.Param'!$C$60:$M$60), FALSE), "N/A")</f>
        <v>N/A</v>
      </c>
      <c r="Y897" s="344" t="str">
        <f t="shared" si="318"/>
        <v>N/A</v>
      </c>
      <c r="Z897" s="366">
        <f t="shared" si="307"/>
        <v>0</v>
      </c>
      <c r="AA897" s="360" t="str">
        <f>IFERROR( VLOOKUP($D897, 'AM23.Param'!$C$61:$Q$114, COLUMNS('AM23.Param'!$C$60:$N$60), FALSE), "N/A")</f>
        <v>N/A</v>
      </c>
      <c r="AB897" s="344" t="str">
        <f t="shared" si="319"/>
        <v>N/A</v>
      </c>
      <c r="AC897" s="366" t="str">
        <f t="shared" si="308"/>
        <v>N/A</v>
      </c>
      <c r="AD897" s="360" t="str">
        <f>IFERROR( VLOOKUP($D897, 'AM23.Param'!$C$61:$Q$114, COLUMNS('AM23.Param'!$C$60:$O$60), FALSE), "N/A")</f>
        <v>N/A</v>
      </c>
      <c r="AE897" s="344" t="str">
        <f t="shared" si="320"/>
        <v>N/A</v>
      </c>
      <c r="AF897" s="361" t="str">
        <f t="shared" si="309"/>
        <v>N/A</v>
      </c>
      <c r="AG897" s="356" t="str">
        <f>IFERROR( VLOOKUP($D897, 'AM23.Param'!$C$61:$Q$114, COLUMNS('AM23.Param'!$C$60:$P$60), FALSE), "N/A")</f>
        <v>N/A</v>
      </c>
      <c r="AH897" s="344" t="str">
        <f t="shared" si="321"/>
        <v>N/A</v>
      </c>
      <c r="AI897" s="361" t="str">
        <f t="shared" si="310"/>
        <v>N/A</v>
      </c>
    </row>
    <row r="898" spans="1:35" x14ac:dyDescent="0.2">
      <c r="A898" s="241">
        <f t="shared" si="311"/>
        <v>821</v>
      </c>
      <c r="B898" s="345">
        <f>'AM23.Entity Input'!D838</f>
        <v>0</v>
      </c>
      <c r="C898" s="343">
        <f>'AM23.Entity Input'!F838</f>
        <v>0</v>
      </c>
      <c r="D898" s="343">
        <f>'AM23.Entity Input'!G838</f>
        <v>0</v>
      </c>
      <c r="E898" s="343">
        <f>'AM23.Entity Input'!P838</f>
        <v>0</v>
      </c>
      <c r="F898" s="343">
        <f>'AM23.Entity Input'!AD838</f>
        <v>0</v>
      </c>
      <c r="G898" s="343">
        <f>'AM23.Entity Input'!AN838</f>
        <v>0</v>
      </c>
      <c r="H898" s="353" t="str">
        <f>IFERROR( VLOOKUP($D898, 'AM23.Param'!$C$61:$Q$114, COLUMNS('AM23.Param'!$C$60:$G$60), FALSE), "N/A")</f>
        <v>N/A</v>
      </c>
      <c r="I898" s="360" t="str">
        <f>IFERROR( VLOOKUP($D898, 'AM23.Param'!$C$61:$Q$114, COLUMNS('AM23.Param'!$C$60:$H$60), FALSE), "N/A")</f>
        <v>N/A</v>
      </c>
      <c r="J898" s="344" t="str">
        <f t="shared" si="312"/>
        <v>N/A</v>
      </c>
      <c r="K898" s="361" t="str">
        <f t="shared" si="313"/>
        <v>N/A</v>
      </c>
      <c r="L898" s="356" t="str">
        <f>IFERROR( VLOOKUP($D898, 'AM23.Param'!$C$61:$Q$114, COLUMNS('AM23.Param'!$C$60:$I$60), FALSE), "N/A")</f>
        <v>N/A</v>
      </c>
      <c r="M898" s="344" t="str">
        <f t="shared" si="314"/>
        <v>N/A</v>
      </c>
      <c r="N898" s="366" t="str">
        <f t="shared" si="303"/>
        <v>N/A</v>
      </c>
      <c r="O898" s="360" t="str">
        <f>IFERROR( VLOOKUP($D898, 'AM23.Param'!$C$61:$Q$114, COLUMNS('AM23.Param'!$C$60:$J$60), FALSE), "N/A")</f>
        <v>N/A</v>
      </c>
      <c r="P898" s="344" t="str">
        <f t="shared" si="315"/>
        <v>N/A</v>
      </c>
      <c r="Q898" s="361" t="str">
        <f t="shared" si="304"/>
        <v>N/A</v>
      </c>
      <c r="R898" s="356" t="str">
        <f>IFERROR( VLOOKUP($D898, 'AM23.Param'!$C$61:$Q$114, COLUMNS('AM23.Param'!$C$60:$K$60), FALSE), "N/A")</f>
        <v>N/A</v>
      </c>
      <c r="S898" s="344" t="str">
        <f t="shared" si="316"/>
        <v>N/A</v>
      </c>
      <c r="T898" s="366">
        <f t="shared" si="305"/>
        <v>0</v>
      </c>
      <c r="U898" s="360" t="str">
        <f>IFERROR( VLOOKUP($D898, 'AM23.Param'!$C$61:$Q$114, COLUMNS('AM23.Param'!$C$60:$L$60), FALSE), "N/A")</f>
        <v>N/A</v>
      </c>
      <c r="V898" s="344" t="str">
        <f t="shared" si="317"/>
        <v>N/A</v>
      </c>
      <c r="W898" s="361" t="str">
        <f t="shared" si="306"/>
        <v>N/A</v>
      </c>
      <c r="X898" s="356" t="str">
        <f>IFERROR( VLOOKUP($D898, 'AM23.Param'!$C$61:$Q$114, COLUMNS('AM23.Param'!$C$60:$M$60), FALSE), "N/A")</f>
        <v>N/A</v>
      </c>
      <c r="Y898" s="344" t="str">
        <f t="shared" si="318"/>
        <v>N/A</v>
      </c>
      <c r="Z898" s="366">
        <f t="shared" si="307"/>
        <v>0</v>
      </c>
      <c r="AA898" s="360" t="str">
        <f>IFERROR( VLOOKUP($D898, 'AM23.Param'!$C$61:$Q$114, COLUMNS('AM23.Param'!$C$60:$N$60), FALSE), "N/A")</f>
        <v>N/A</v>
      </c>
      <c r="AB898" s="344" t="str">
        <f t="shared" si="319"/>
        <v>N/A</v>
      </c>
      <c r="AC898" s="366" t="str">
        <f t="shared" si="308"/>
        <v>N/A</v>
      </c>
      <c r="AD898" s="360" t="str">
        <f>IFERROR( VLOOKUP($D898, 'AM23.Param'!$C$61:$Q$114, COLUMNS('AM23.Param'!$C$60:$O$60), FALSE), "N/A")</f>
        <v>N/A</v>
      </c>
      <c r="AE898" s="344" t="str">
        <f t="shared" si="320"/>
        <v>N/A</v>
      </c>
      <c r="AF898" s="361" t="str">
        <f t="shared" si="309"/>
        <v>N/A</v>
      </c>
      <c r="AG898" s="356" t="str">
        <f>IFERROR( VLOOKUP($D898, 'AM23.Param'!$C$61:$Q$114, COLUMNS('AM23.Param'!$C$60:$P$60), FALSE), "N/A")</f>
        <v>N/A</v>
      </c>
      <c r="AH898" s="344" t="str">
        <f t="shared" si="321"/>
        <v>N/A</v>
      </c>
      <c r="AI898" s="361" t="str">
        <f t="shared" si="310"/>
        <v>N/A</v>
      </c>
    </row>
    <row r="899" spans="1:35" x14ac:dyDescent="0.2">
      <c r="A899" s="241">
        <f t="shared" si="311"/>
        <v>822</v>
      </c>
      <c r="B899" s="345">
        <f>'AM23.Entity Input'!D839</f>
        <v>0</v>
      </c>
      <c r="C899" s="343">
        <f>'AM23.Entity Input'!F839</f>
        <v>0</v>
      </c>
      <c r="D899" s="343">
        <f>'AM23.Entity Input'!G839</f>
        <v>0</v>
      </c>
      <c r="E899" s="343">
        <f>'AM23.Entity Input'!P839</f>
        <v>0</v>
      </c>
      <c r="F899" s="343">
        <f>'AM23.Entity Input'!AD839</f>
        <v>0</v>
      </c>
      <c r="G899" s="343">
        <f>'AM23.Entity Input'!AN839</f>
        <v>0</v>
      </c>
      <c r="H899" s="353" t="str">
        <f>IFERROR( VLOOKUP($D899, 'AM23.Param'!$C$61:$Q$114, COLUMNS('AM23.Param'!$C$60:$G$60), FALSE), "N/A")</f>
        <v>N/A</v>
      </c>
      <c r="I899" s="360" t="str">
        <f>IFERROR( VLOOKUP($D899, 'AM23.Param'!$C$61:$Q$114, COLUMNS('AM23.Param'!$C$60:$H$60), FALSE), "N/A")</f>
        <v>N/A</v>
      </c>
      <c r="J899" s="344" t="str">
        <f t="shared" si="312"/>
        <v>N/A</v>
      </c>
      <c r="K899" s="361" t="str">
        <f t="shared" si="313"/>
        <v>N/A</v>
      </c>
      <c r="L899" s="356" t="str">
        <f>IFERROR( VLOOKUP($D899, 'AM23.Param'!$C$61:$Q$114, COLUMNS('AM23.Param'!$C$60:$I$60), FALSE), "N/A")</f>
        <v>N/A</v>
      </c>
      <c r="M899" s="344" t="str">
        <f t="shared" si="314"/>
        <v>N/A</v>
      </c>
      <c r="N899" s="366" t="str">
        <f t="shared" si="303"/>
        <v>N/A</v>
      </c>
      <c r="O899" s="360" t="str">
        <f>IFERROR( VLOOKUP($D899, 'AM23.Param'!$C$61:$Q$114, COLUMNS('AM23.Param'!$C$60:$J$60), FALSE), "N/A")</f>
        <v>N/A</v>
      </c>
      <c r="P899" s="344" t="str">
        <f t="shared" si="315"/>
        <v>N/A</v>
      </c>
      <c r="Q899" s="361" t="str">
        <f t="shared" si="304"/>
        <v>N/A</v>
      </c>
      <c r="R899" s="356" t="str">
        <f>IFERROR( VLOOKUP($D899, 'AM23.Param'!$C$61:$Q$114, COLUMNS('AM23.Param'!$C$60:$K$60), FALSE), "N/A")</f>
        <v>N/A</v>
      </c>
      <c r="S899" s="344" t="str">
        <f t="shared" si="316"/>
        <v>N/A</v>
      </c>
      <c r="T899" s="366">
        <f t="shared" si="305"/>
        <v>0</v>
      </c>
      <c r="U899" s="360" t="str">
        <f>IFERROR( VLOOKUP($D899, 'AM23.Param'!$C$61:$Q$114, COLUMNS('AM23.Param'!$C$60:$L$60), FALSE), "N/A")</f>
        <v>N/A</v>
      </c>
      <c r="V899" s="344" t="str">
        <f t="shared" si="317"/>
        <v>N/A</v>
      </c>
      <c r="W899" s="361" t="str">
        <f t="shared" si="306"/>
        <v>N/A</v>
      </c>
      <c r="X899" s="356" t="str">
        <f>IFERROR( VLOOKUP($D899, 'AM23.Param'!$C$61:$Q$114, COLUMNS('AM23.Param'!$C$60:$M$60), FALSE), "N/A")</f>
        <v>N/A</v>
      </c>
      <c r="Y899" s="344" t="str">
        <f t="shared" si="318"/>
        <v>N/A</v>
      </c>
      <c r="Z899" s="366">
        <f t="shared" si="307"/>
        <v>0</v>
      </c>
      <c r="AA899" s="360" t="str">
        <f>IFERROR( VLOOKUP($D899, 'AM23.Param'!$C$61:$Q$114, COLUMNS('AM23.Param'!$C$60:$N$60), FALSE), "N/A")</f>
        <v>N/A</v>
      </c>
      <c r="AB899" s="344" t="str">
        <f t="shared" si="319"/>
        <v>N/A</v>
      </c>
      <c r="AC899" s="366" t="str">
        <f t="shared" si="308"/>
        <v>N/A</v>
      </c>
      <c r="AD899" s="360" t="str">
        <f>IFERROR( VLOOKUP($D899, 'AM23.Param'!$C$61:$Q$114, COLUMNS('AM23.Param'!$C$60:$O$60), FALSE), "N/A")</f>
        <v>N/A</v>
      </c>
      <c r="AE899" s="344" t="str">
        <f t="shared" si="320"/>
        <v>N/A</v>
      </c>
      <c r="AF899" s="361" t="str">
        <f t="shared" si="309"/>
        <v>N/A</v>
      </c>
      <c r="AG899" s="356" t="str">
        <f>IFERROR( VLOOKUP($D899, 'AM23.Param'!$C$61:$Q$114, COLUMNS('AM23.Param'!$C$60:$P$60), FALSE), "N/A")</f>
        <v>N/A</v>
      </c>
      <c r="AH899" s="344" t="str">
        <f t="shared" si="321"/>
        <v>N/A</v>
      </c>
      <c r="AI899" s="361" t="str">
        <f t="shared" si="310"/>
        <v>N/A</v>
      </c>
    </row>
    <row r="900" spans="1:35" x14ac:dyDescent="0.2">
      <c r="A900" s="241">
        <f t="shared" si="311"/>
        <v>823</v>
      </c>
      <c r="B900" s="345">
        <f>'AM23.Entity Input'!D840</f>
        <v>0</v>
      </c>
      <c r="C900" s="343">
        <f>'AM23.Entity Input'!F840</f>
        <v>0</v>
      </c>
      <c r="D900" s="343">
        <f>'AM23.Entity Input'!G840</f>
        <v>0</v>
      </c>
      <c r="E900" s="343">
        <f>'AM23.Entity Input'!P840</f>
        <v>0</v>
      </c>
      <c r="F900" s="343">
        <f>'AM23.Entity Input'!AD840</f>
        <v>0</v>
      </c>
      <c r="G900" s="343">
        <f>'AM23.Entity Input'!AN840</f>
        <v>0</v>
      </c>
      <c r="H900" s="353" t="str">
        <f>IFERROR( VLOOKUP($D900, 'AM23.Param'!$C$61:$Q$114, COLUMNS('AM23.Param'!$C$60:$G$60), FALSE), "N/A")</f>
        <v>N/A</v>
      </c>
      <c r="I900" s="360" t="str">
        <f>IFERROR( VLOOKUP($D900, 'AM23.Param'!$C$61:$Q$114, COLUMNS('AM23.Param'!$C$60:$H$60), FALSE), "N/A")</f>
        <v>N/A</v>
      </c>
      <c r="J900" s="344" t="str">
        <f t="shared" si="312"/>
        <v>N/A</v>
      </c>
      <c r="K900" s="361" t="str">
        <f t="shared" si="313"/>
        <v>N/A</v>
      </c>
      <c r="L900" s="356" t="str">
        <f>IFERROR( VLOOKUP($D900, 'AM23.Param'!$C$61:$Q$114, COLUMNS('AM23.Param'!$C$60:$I$60), FALSE), "N/A")</f>
        <v>N/A</v>
      </c>
      <c r="M900" s="344" t="str">
        <f t="shared" si="314"/>
        <v>N/A</v>
      </c>
      <c r="N900" s="366" t="str">
        <f t="shared" si="303"/>
        <v>N/A</v>
      </c>
      <c r="O900" s="360" t="str">
        <f>IFERROR( VLOOKUP($D900, 'AM23.Param'!$C$61:$Q$114, COLUMNS('AM23.Param'!$C$60:$J$60), FALSE), "N/A")</f>
        <v>N/A</v>
      </c>
      <c r="P900" s="344" t="str">
        <f t="shared" si="315"/>
        <v>N/A</v>
      </c>
      <c r="Q900" s="361" t="str">
        <f t="shared" si="304"/>
        <v>N/A</v>
      </c>
      <c r="R900" s="356" t="str">
        <f>IFERROR( VLOOKUP($D900, 'AM23.Param'!$C$61:$Q$114, COLUMNS('AM23.Param'!$C$60:$K$60), FALSE), "N/A")</f>
        <v>N/A</v>
      </c>
      <c r="S900" s="344" t="str">
        <f t="shared" si="316"/>
        <v>N/A</v>
      </c>
      <c r="T900" s="366">
        <f t="shared" si="305"/>
        <v>0</v>
      </c>
      <c r="U900" s="360" t="str">
        <f>IFERROR( VLOOKUP($D900, 'AM23.Param'!$C$61:$Q$114, COLUMNS('AM23.Param'!$C$60:$L$60), FALSE), "N/A")</f>
        <v>N/A</v>
      </c>
      <c r="V900" s="344" t="str">
        <f t="shared" si="317"/>
        <v>N/A</v>
      </c>
      <c r="W900" s="361" t="str">
        <f t="shared" si="306"/>
        <v>N/A</v>
      </c>
      <c r="X900" s="356" t="str">
        <f>IFERROR( VLOOKUP($D900, 'AM23.Param'!$C$61:$Q$114, COLUMNS('AM23.Param'!$C$60:$M$60), FALSE), "N/A")</f>
        <v>N/A</v>
      </c>
      <c r="Y900" s="344" t="str">
        <f t="shared" si="318"/>
        <v>N/A</v>
      </c>
      <c r="Z900" s="366">
        <f t="shared" si="307"/>
        <v>0</v>
      </c>
      <c r="AA900" s="360" t="str">
        <f>IFERROR( VLOOKUP($D900, 'AM23.Param'!$C$61:$Q$114, COLUMNS('AM23.Param'!$C$60:$N$60), FALSE), "N/A")</f>
        <v>N/A</v>
      </c>
      <c r="AB900" s="344" t="str">
        <f t="shared" si="319"/>
        <v>N/A</v>
      </c>
      <c r="AC900" s="366" t="str">
        <f t="shared" si="308"/>
        <v>N/A</v>
      </c>
      <c r="AD900" s="360" t="str">
        <f>IFERROR( VLOOKUP($D900, 'AM23.Param'!$C$61:$Q$114, COLUMNS('AM23.Param'!$C$60:$O$60), FALSE), "N/A")</f>
        <v>N/A</v>
      </c>
      <c r="AE900" s="344" t="str">
        <f t="shared" si="320"/>
        <v>N/A</v>
      </c>
      <c r="AF900" s="361" t="str">
        <f t="shared" si="309"/>
        <v>N/A</v>
      </c>
      <c r="AG900" s="356" t="str">
        <f>IFERROR( VLOOKUP($D900, 'AM23.Param'!$C$61:$Q$114, COLUMNS('AM23.Param'!$C$60:$P$60), FALSE), "N/A")</f>
        <v>N/A</v>
      </c>
      <c r="AH900" s="344" t="str">
        <f t="shared" si="321"/>
        <v>N/A</v>
      </c>
      <c r="AI900" s="361" t="str">
        <f t="shared" si="310"/>
        <v>N/A</v>
      </c>
    </row>
    <row r="901" spans="1:35" x14ac:dyDescent="0.2">
      <c r="A901" s="241">
        <f t="shared" si="311"/>
        <v>824</v>
      </c>
      <c r="B901" s="345">
        <f>'AM23.Entity Input'!D841</f>
        <v>0</v>
      </c>
      <c r="C901" s="343">
        <f>'AM23.Entity Input'!F841</f>
        <v>0</v>
      </c>
      <c r="D901" s="343">
        <f>'AM23.Entity Input'!G841</f>
        <v>0</v>
      </c>
      <c r="E901" s="343">
        <f>'AM23.Entity Input'!P841</f>
        <v>0</v>
      </c>
      <c r="F901" s="343">
        <f>'AM23.Entity Input'!AD841</f>
        <v>0</v>
      </c>
      <c r="G901" s="343">
        <f>'AM23.Entity Input'!AN841</f>
        <v>0</v>
      </c>
      <c r="H901" s="353" t="str">
        <f>IFERROR( VLOOKUP($D901, 'AM23.Param'!$C$61:$Q$114, COLUMNS('AM23.Param'!$C$60:$G$60), FALSE), "N/A")</f>
        <v>N/A</v>
      </c>
      <c r="I901" s="360" t="str">
        <f>IFERROR( VLOOKUP($D901, 'AM23.Param'!$C$61:$Q$114, COLUMNS('AM23.Param'!$C$60:$H$60), FALSE), "N/A")</f>
        <v>N/A</v>
      </c>
      <c r="J901" s="344" t="str">
        <f t="shared" si="312"/>
        <v>N/A</v>
      </c>
      <c r="K901" s="361" t="str">
        <f t="shared" si="313"/>
        <v>N/A</v>
      </c>
      <c r="L901" s="356" t="str">
        <f>IFERROR( VLOOKUP($D901, 'AM23.Param'!$C$61:$Q$114, COLUMNS('AM23.Param'!$C$60:$I$60), FALSE), "N/A")</f>
        <v>N/A</v>
      </c>
      <c r="M901" s="344" t="str">
        <f t="shared" si="314"/>
        <v>N/A</v>
      </c>
      <c r="N901" s="366" t="str">
        <f t="shared" si="303"/>
        <v>N/A</v>
      </c>
      <c r="O901" s="360" t="str">
        <f>IFERROR( VLOOKUP($D901, 'AM23.Param'!$C$61:$Q$114, COLUMNS('AM23.Param'!$C$60:$J$60), FALSE), "N/A")</f>
        <v>N/A</v>
      </c>
      <c r="P901" s="344" t="str">
        <f t="shared" si="315"/>
        <v>N/A</v>
      </c>
      <c r="Q901" s="361" t="str">
        <f t="shared" si="304"/>
        <v>N/A</v>
      </c>
      <c r="R901" s="356" t="str">
        <f>IFERROR( VLOOKUP($D901, 'AM23.Param'!$C$61:$Q$114, COLUMNS('AM23.Param'!$C$60:$K$60), FALSE), "N/A")</f>
        <v>N/A</v>
      </c>
      <c r="S901" s="344" t="str">
        <f t="shared" si="316"/>
        <v>N/A</v>
      </c>
      <c r="T901" s="366">
        <f t="shared" si="305"/>
        <v>0</v>
      </c>
      <c r="U901" s="360" t="str">
        <f>IFERROR( VLOOKUP($D901, 'AM23.Param'!$C$61:$Q$114, COLUMNS('AM23.Param'!$C$60:$L$60), FALSE), "N/A")</f>
        <v>N/A</v>
      </c>
      <c r="V901" s="344" t="str">
        <f t="shared" si="317"/>
        <v>N/A</v>
      </c>
      <c r="W901" s="361" t="str">
        <f t="shared" si="306"/>
        <v>N/A</v>
      </c>
      <c r="X901" s="356" t="str">
        <f>IFERROR( VLOOKUP($D901, 'AM23.Param'!$C$61:$Q$114, COLUMNS('AM23.Param'!$C$60:$M$60), FALSE), "N/A")</f>
        <v>N/A</v>
      </c>
      <c r="Y901" s="344" t="str">
        <f t="shared" si="318"/>
        <v>N/A</v>
      </c>
      <c r="Z901" s="366">
        <f t="shared" si="307"/>
        <v>0</v>
      </c>
      <c r="AA901" s="360" t="str">
        <f>IFERROR( VLOOKUP($D901, 'AM23.Param'!$C$61:$Q$114, COLUMNS('AM23.Param'!$C$60:$N$60), FALSE), "N/A")</f>
        <v>N/A</v>
      </c>
      <c r="AB901" s="344" t="str">
        <f t="shared" si="319"/>
        <v>N/A</v>
      </c>
      <c r="AC901" s="366" t="str">
        <f t="shared" si="308"/>
        <v>N/A</v>
      </c>
      <c r="AD901" s="360" t="str">
        <f>IFERROR( VLOOKUP($D901, 'AM23.Param'!$C$61:$Q$114, COLUMNS('AM23.Param'!$C$60:$O$60), FALSE), "N/A")</f>
        <v>N/A</v>
      </c>
      <c r="AE901" s="344" t="str">
        <f t="shared" si="320"/>
        <v>N/A</v>
      </c>
      <c r="AF901" s="361" t="str">
        <f t="shared" si="309"/>
        <v>N/A</v>
      </c>
      <c r="AG901" s="356" t="str">
        <f>IFERROR( VLOOKUP($D901, 'AM23.Param'!$C$61:$Q$114, COLUMNS('AM23.Param'!$C$60:$P$60), FALSE), "N/A")</f>
        <v>N/A</v>
      </c>
      <c r="AH901" s="344" t="str">
        <f t="shared" si="321"/>
        <v>N/A</v>
      </c>
      <c r="AI901" s="361" t="str">
        <f t="shared" si="310"/>
        <v>N/A</v>
      </c>
    </row>
    <row r="902" spans="1:35" x14ac:dyDescent="0.2">
      <c r="A902" s="241">
        <f t="shared" si="311"/>
        <v>825</v>
      </c>
      <c r="B902" s="345">
        <f>'AM23.Entity Input'!D842</f>
        <v>0</v>
      </c>
      <c r="C902" s="343">
        <f>'AM23.Entity Input'!F842</f>
        <v>0</v>
      </c>
      <c r="D902" s="343">
        <f>'AM23.Entity Input'!G842</f>
        <v>0</v>
      </c>
      <c r="E902" s="343">
        <f>'AM23.Entity Input'!P842</f>
        <v>0</v>
      </c>
      <c r="F902" s="343">
        <f>'AM23.Entity Input'!AD842</f>
        <v>0</v>
      </c>
      <c r="G902" s="343">
        <f>'AM23.Entity Input'!AN842</f>
        <v>0</v>
      </c>
      <c r="H902" s="353" t="str">
        <f>IFERROR( VLOOKUP($D902, 'AM23.Param'!$C$61:$Q$114, COLUMNS('AM23.Param'!$C$60:$G$60), FALSE), "N/A")</f>
        <v>N/A</v>
      </c>
      <c r="I902" s="360" t="str">
        <f>IFERROR( VLOOKUP($D902, 'AM23.Param'!$C$61:$Q$114, COLUMNS('AM23.Param'!$C$60:$H$60), FALSE), "N/A")</f>
        <v>N/A</v>
      </c>
      <c r="J902" s="344" t="str">
        <f t="shared" si="312"/>
        <v>N/A</v>
      </c>
      <c r="K902" s="361" t="str">
        <f t="shared" si="313"/>
        <v>N/A</v>
      </c>
      <c r="L902" s="356" t="str">
        <f>IFERROR( VLOOKUP($D902, 'AM23.Param'!$C$61:$Q$114, COLUMNS('AM23.Param'!$C$60:$I$60), FALSE), "N/A")</f>
        <v>N/A</v>
      </c>
      <c r="M902" s="344" t="str">
        <f t="shared" si="314"/>
        <v>N/A</v>
      </c>
      <c r="N902" s="366" t="str">
        <f t="shared" si="303"/>
        <v>N/A</v>
      </c>
      <c r="O902" s="360" t="str">
        <f>IFERROR( VLOOKUP($D902, 'AM23.Param'!$C$61:$Q$114, COLUMNS('AM23.Param'!$C$60:$J$60), FALSE), "N/A")</f>
        <v>N/A</v>
      </c>
      <c r="P902" s="344" t="str">
        <f t="shared" si="315"/>
        <v>N/A</v>
      </c>
      <c r="Q902" s="361" t="str">
        <f t="shared" si="304"/>
        <v>N/A</v>
      </c>
      <c r="R902" s="356" t="str">
        <f>IFERROR( VLOOKUP($D902, 'AM23.Param'!$C$61:$Q$114, COLUMNS('AM23.Param'!$C$60:$K$60), FALSE), "N/A")</f>
        <v>N/A</v>
      </c>
      <c r="S902" s="344" t="str">
        <f t="shared" si="316"/>
        <v>N/A</v>
      </c>
      <c r="T902" s="366">
        <f t="shared" si="305"/>
        <v>0</v>
      </c>
      <c r="U902" s="360" t="str">
        <f>IFERROR( VLOOKUP($D902, 'AM23.Param'!$C$61:$Q$114, COLUMNS('AM23.Param'!$C$60:$L$60), FALSE), "N/A")</f>
        <v>N/A</v>
      </c>
      <c r="V902" s="344" t="str">
        <f t="shared" si="317"/>
        <v>N/A</v>
      </c>
      <c r="W902" s="361" t="str">
        <f t="shared" si="306"/>
        <v>N/A</v>
      </c>
      <c r="X902" s="356" t="str">
        <f>IFERROR( VLOOKUP($D902, 'AM23.Param'!$C$61:$Q$114, COLUMNS('AM23.Param'!$C$60:$M$60), FALSE), "N/A")</f>
        <v>N/A</v>
      </c>
      <c r="Y902" s="344" t="str">
        <f t="shared" si="318"/>
        <v>N/A</v>
      </c>
      <c r="Z902" s="366">
        <f t="shared" si="307"/>
        <v>0</v>
      </c>
      <c r="AA902" s="360" t="str">
        <f>IFERROR( VLOOKUP($D902, 'AM23.Param'!$C$61:$Q$114, COLUMNS('AM23.Param'!$C$60:$N$60), FALSE), "N/A")</f>
        <v>N/A</v>
      </c>
      <c r="AB902" s="344" t="str">
        <f t="shared" si="319"/>
        <v>N/A</v>
      </c>
      <c r="AC902" s="366" t="str">
        <f t="shared" si="308"/>
        <v>N/A</v>
      </c>
      <c r="AD902" s="360" t="str">
        <f>IFERROR( VLOOKUP($D902, 'AM23.Param'!$C$61:$Q$114, COLUMNS('AM23.Param'!$C$60:$O$60), FALSE), "N/A")</f>
        <v>N/A</v>
      </c>
      <c r="AE902" s="344" t="str">
        <f t="shared" si="320"/>
        <v>N/A</v>
      </c>
      <c r="AF902" s="361" t="str">
        <f t="shared" si="309"/>
        <v>N/A</v>
      </c>
      <c r="AG902" s="356" t="str">
        <f>IFERROR( VLOOKUP($D902, 'AM23.Param'!$C$61:$Q$114, COLUMNS('AM23.Param'!$C$60:$P$60), FALSE), "N/A")</f>
        <v>N/A</v>
      </c>
      <c r="AH902" s="344" t="str">
        <f t="shared" si="321"/>
        <v>N/A</v>
      </c>
      <c r="AI902" s="361" t="str">
        <f t="shared" si="310"/>
        <v>N/A</v>
      </c>
    </row>
    <row r="903" spans="1:35" x14ac:dyDescent="0.2">
      <c r="A903" s="241">
        <f t="shared" si="311"/>
        <v>826</v>
      </c>
      <c r="B903" s="345">
        <f>'AM23.Entity Input'!D843</f>
        <v>0</v>
      </c>
      <c r="C903" s="343">
        <f>'AM23.Entity Input'!F843</f>
        <v>0</v>
      </c>
      <c r="D903" s="343">
        <f>'AM23.Entity Input'!G843</f>
        <v>0</v>
      </c>
      <c r="E903" s="343">
        <f>'AM23.Entity Input'!P843</f>
        <v>0</v>
      </c>
      <c r="F903" s="343">
        <f>'AM23.Entity Input'!AD843</f>
        <v>0</v>
      </c>
      <c r="G903" s="343">
        <f>'AM23.Entity Input'!AN843</f>
        <v>0</v>
      </c>
      <c r="H903" s="353" t="str">
        <f>IFERROR( VLOOKUP($D903, 'AM23.Param'!$C$61:$Q$114, COLUMNS('AM23.Param'!$C$60:$G$60), FALSE), "N/A")</f>
        <v>N/A</v>
      </c>
      <c r="I903" s="360" t="str">
        <f>IFERROR( VLOOKUP($D903, 'AM23.Param'!$C$61:$Q$114, COLUMNS('AM23.Param'!$C$60:$H$60), FALSE), "N/A")</f>
        <v>N/A</v>
      </c>
      <c r="J903" s="344" t="str">
        <f t="shared" si="312"/>
        <v>N/A</v>
      </c>
      <c r="K903" s="361" t="str">
        <f t="shared" si="313"/>
        <v>N/A</v>
      </c>
      <c r="L903" s="356" t="str">
        <f>IFERROR( VLOOKUP($D903, 'AM23.Param'!$C$61:$Q$114, COLUMNS('AM23.Param'!$C$60:$I$60), FALSE), "N/A")</f>
        <v>N/A</v>
      </c>
      <c r="M903" s="344" t="str">
        <f t="shared" si="314"/>
        <v>N/A</v>
      </c>
      <c r="N903" s="366" t="str">
        <f t="shared" si="303"/>
        <v>N/A</v>
      </c>
      <c r="O903" s="360" t="str">
        <f>IFERROR( VLOOKUP($D903, 'AM23.Param'!$C$61:$Q$114, COLUMNS('AM23.Param'!$C$60:$J$60), FALSE), "N/A")</f>
        <v>N/A</v>
      </c>
      <c r="P903" s="344" t="str">
        <f t="shared" si="315"/>
        <v>N/A</v>
      </c>
      <c r="Q903" s="361" t="str">
        <f t="shared" si="304"/>
        <v>N/A</v>
      </c>
      <c r="R903" s="356" t="str">
        <f>IFERROR( VLOOKUP($D903, 'AM23.Param'!$C$61:$Q$114, COLUMNS('AM23.Param'!$C$60:$K$60), FALSE), "N/A")</f>
        <v>N/A</v>
      </c>
      <c r="S903" s="344" t="str">
        <f t="shared" si="316"/>
        <v>N/A</v>
      </c>
      <c r="T903" s="366">
        <f t="shared" si="305"/>
        <v>0</v>
      </c>
      <c r="U903" s="360" t="str">
        <f>IFERROR( VLOOKUP($D903, 'AM23.Param'!$C$61:$Q$114, COLUMNS('AM23.Param'!$C$60:$L$60), FALSE), "N/A")</f>
        <v>N/A</v>
      </c>
      <c r="V903" s="344" t="str">
        <f t="shared" si="317"/>
        <v>N/A</v>
      </c>
      <c r="W903" s="361" t="str">
        <f t="shared" si="306"/>
        <v>N/A</v>
      </c>
      <c r="X903" s="356" t="str">
        <f>IFERROR( VLOOKUP($D903, 'AM23.Param'!$C$61:$Q$114, COLUMNS('AM23.Param'!$C$60:$M$60), FALSE), "N/A")</f>
        <v>N/A</v>
      </c>
      <c r="Y903" s="344" t="str">
        <f t="shared" si="318"/>
        <v>N/A</v>
      </c>
      <c r="Z903" s="366">
        <f t="shared" si="307"/>
        <v>0</v>
      </c>
      <c r="AA903" s="360" t="str">
        <f>IFERROR( VLOOKUP($D903, 'AM23.Param'!$C$61:$Q$114, COLUMNS('AM23.Param'!$C$60:$N$60), FALSE), "N/A")</f>
        <v>N/A</v>
      </c>
      <c r="AB903" s="344" t="str">
        <f t="shared" si="319"/>
        <v>N/A</v>
      </c>
      <c r="AC903" s="366" t="str">
        <f t="shared" si="308"/>
        <v>N/A</v>
      </c>
      <c r="AD903" s="360" t="str">
        <f>IFERROR( VLOOKUP($D903, 'AM23.Param'!$C$61:$Q$114, COLUMNS('AM23.Param'!$C$60:$O$60), FALSE), "N/A")</f>
        <v>N/A</v>
      </c>
      <c r="AE903" s="344" t="str">
        <f t="shared" si="320"/>
        <v>N/A</v>
      </c>
      <c r="AF903" s="361" t="str">
        <f t="shared" si="309"/>
        <v>N/A</v>
      </c>
      <c r="AG903" s="356" t="str">
        <f>IFERROR( VLOOKUP($D903, 'AM23.Param'!$C$61:$Q$114, COLUMNS('AM23.Param'!$C$60:$P$60), FALSE), "N/A")</f>
        <v>N/A</v>
      </c>
      <c r="AH903" s="344" t="str">
        <f t="shared" si="321"/>
        <v>N/A</v>
      </c>
      <c r="AI903" s="361" t="str">
        <f t="shared" si="310"/>
        <v>N/A</v>
      </c>
    </row>
    <row r="904" spans="1:35" x14ac:dyDescent="0.2">
      <c r="A904" s="241">
        <f t="shared" si="311"/>
        <v>827</v>
      </c>
      <c r="B904" s="345">
        <f>'AM23.Entity Input'!D844</f>
        <v>0</v>
      </c>
      <c r="C904" s="343">
        <f>'AM23.Entity Input'!F844</f>
        <v>0</v>
      </c>
      <c r="D904" s="343">
        <f>'AM23.Entity Input'!G844</f>
        <v>0</v>
      </c>
      <c r="E904" s="343">
        <f>'AM23.Entity Input'!P844</f>
        <v>0</v>
      </c>
      <c r="F904" s="343">
        <f>'AM23.Entity Input'!AD844</f>
        <v>0</v>
      </c>
      <c r="G904" s="343">
        <f>'AM23.Entity Input'!AN844</f>
        <v>0</v>
      </c>
      <c r="H904" s="353" t="str">
        <f>IFERROR( VLOOKUP($D904, 'AM23.Param'!$C$61:$Q$114, COLUMNS('AM23.Param'!$C$60:$G$60), FALSE), "N/A")</f>
        <v>N/A</v>
      </c>
      <c r="I904" s="360" t="str">
        <f>IFERROR( VLOOKUP($D904, 'AM23.Param'!$C$61:$Q$114, COLUMNS('AM23.Param'!$C$60:$H$60), FALSE), "N/A")</f>
        <v>N/A</v>
      </c>
      <c r="J904" s="344" t="str">
        <f t="shared" si="312"/>
        <v>N/A</v>
      </c>
      <c r="K904" s="361" t="str">
        <f t="shared" si="313"/>
        <v>N/A</v>
      </c>
      <c r="L904" s="356" t="str">
        <f>IFERROR( VLOOKUP($D904, 'AM23.Param'!$C$61:$Q$114, COLUMNS('AM23.Param'!$C$60:$I$60), FALSE), "N/A")</f>
        <v>N/A</v>
      </c>
      <c r="M904" s="344" t="str">
        <f t="shared" si="314"/>
        <v>N/A</v>
      </c>
      <c r="N904" s="366" t="str">
        <f t="shared" si="303"/>
        <v>N/A</v>
      </c>
      <c r="O904" s="360" t="str">
        <f>IFERROR( VLOOKUP($D904, 'AM23.Param'!$C$61:$Q$114, COLUMNS('AM23.Param'!$C$60:$J$60), FALSE), "N/A")</f>
        <v>N/A</v>
      </c>
      <c r="P904" s="344" t="str">
        <f t="shared" si="315"/>
        <v>N/A</v>
      </c>
      <c r="Q904" s="361" t="str">
        <f t="shared" si="304"/>
        <v>N/A</v>
      </c>
      <c r="R904" s="356" t="str">
        <f>IFERROR( VLOOKUP($D904, 'AM23.Param'!$C$61:$Q$114, COLUMNS('AM23.Param'!$C$60:$K$60), FALSE), "N/A")</f>
        <v>N/A</v>
      </c>
      <c r="S904" s="344" t="str">
        <f t="shared" si="316"/>
        <v>N/A</v>
      </c>
      <c r="T904" s="366">
        <f t="shared" si="305"/>
        <v>0</v>
      </c>
      <c r="U904" s="360" t="str">
        <f>IFERROR( VLOOKUP($D904, 'AM23.Param'!$C$61:$Q$114, COLUMNS('AM23.Param'!$C$60:$L$60), FALSE), "N/A")</f>
        <v>N/A</v>
      </c>
      <c r="V904" s="344" t="str">
        <f t="shared" si="317"/>
        <v>N/A</v>
      </c>
      <c r="W904" s="361" t="str">
        <f t="shared" si="306"/>
        <v>N/A</v>
      </c>
      <c r="X904" s="356" t="str">
        <f>IFERROR( VLOOKUP($D904, 'AM23.Param'!$C$61:$Q$114, COLUMNS('AM23.Param'!$C$60:$M$60), FALSE), "N/A")</f>
        <v>N/A</v>
      </c>
      <c r="Y904" s="344" t="str">
        <f t="shared" si="318"/>
        <v>N/A</v>
      </c>
      <c r="Z904" s="366">
        <f t="shared" si="307"/>
        <v>0</v>
      </c>
      <c r="AA904" s="360" t="str">
        <f>IFERROR( VLOOKUP($D904, 'AM23.Param'!$C$61:$Q$114, COLUMNS('AM23.Param'!$C$60:$N$60), FALSE), "N/A")</f>
        <v>N/A</v>
      </c>
      <c r="AB904" s="344" t="str">
        <f t="shared" si="319"/>
        <v>N/A</v>
      </c>
      <c r="AC904" s="366" t="str">
        <f t="shared" si="308"/>
        <v>N/A</v>
      </c>
      <c r="AD904" s="360" t="str">
        <f>IFERROR( VLOOKUP($D904, 'AM23.Param'!$C$61:$Q$114, COLUMNS('AM23.Param'!$C$60:$O$60), FALSE), "N/A")</f>
        <v>N/A</v>
      </c>
      <c r="AE904" s="344" t="str">
        <f t="shared" si="320"/>
        <v>N/A</v>
      </c>
      <c r="AF904" s="361" t="str">
        <f t="shared" si="309"/>
        <v>N/A</v>
      </c>
      <c r="AG904" s="356" t="str">
        <f>IFERROR( VLOOKUP($D904, 'AM23.Param'!$C$61:$Q$114, COLUMNS('AM23.Param'!$C$60:$P$60), FALSE), "N/A")</f>
        <v>N/A</v>
      </c>
      <c r="AH904" s="344" t="str">
        <f t="shared" si="321"/>
        <v>N/A</v>
      </c>
      <c r="AI904" s="361" t="str">
        <f t="shared" si="310"/>
        <v>N/A</v>
      </c>
    </row>
    <row r="905" spans="1:35" x14ac:dyDescent="0.2">
      <c r="A905" s="241">
        <f t="shared" si="311"/>
        <v>828</v>
      </c>
      <c r="B905" s="345">
        <f>'AM23.Entity Input'!D845</f>
        <v>0</v>
      </c>
      <c r="C905" s="343">
        <f>'AM23.Entity Input'!F845</f>
        <v>0</v>
      </c>
      <c r="D905" s="343">
        <f>'AM23.Entity Input'!G845</f>
        <v>0</v>
      </c>
      <c r="E905" s="343">
        <f>'AM23.Entity Input'!P845</f>
        <v>0</v>
      </c>
      <c r="F905" s="343">
        <f>'AM23.Entity Input'!AD845</f>
        <v>0</v>
      </c>
      <c r="G905" s="343">
        <f>'AM23.Entity Input'!AN845</f>
        <v>0</v>
      </c>
      <c r="H905" s="353" t="str">
        <f>IFERROR( VLOOKUP($D905, 'AM23.Param'!$C$61:$Q$114, COLUMNS('AM23.Param'!$C$60:$G$60), FALSE), "N/A")</f>
        <v>N/A</v>
      </c>
      <c r="I905" s="360" t="str">
        <f>IFERROR( VLOOKUP($D905, 'AM23.Param'!$C$61:$Q$114, COLUMNS('AM23.Param'!$C$60:$H$60), FALSE), "N/A")</f>
        <v>N/A</v>
      </c>
      <c r="J905" s="344" t="str">
        <f t="shared" si="312"/>
        <v>N/A</v>
      </c>
      <c r="K905" s="361" t="str">
        <f t="shared" si="313"/>
        <v>N/A</v>
      </c>
      <c r="L905" s="356" t="str">
        <f>IFERROR( VLOOKUP($D905, 'AM23.Param'!$C$61:$Q$114, COLUMNS('AM23.Param'!$C$60:$I$60), FALSE), "N/A")</f>
        <v>N/A</v>
      </c>
      <c r="M905" s="344" t="str">
        <f t="shared" si="314"/>
        <v>N/A</v>
      </c>
      <c r="N905" s="366" t="str">
        <f t="shared" si="303"/>
        <v>N/A</v>
      </c>
      <c r="O905" s="360" t="str">
        <f>IFERROR( VLOOKUP($D905, 'AM23.Param'!$C$61:$Q$114, COLUMNS('AM23.Param'!$C$60:$J$60), FALSE), "N/A")</f>
        <v>N/A</v>
      </c>
      <c r="P905" s="344" t="str">
        <f t="shared" si="315"/>
        <v>N/A</v>
      </c>
      <c r="Q905" s="361" t="str">
        <f t="shared" si="304"/>
        <v>N/A</v>
      </c>
      <c r="R905" s="356" t="str">
        <f>IFERROR( VLOOKUP($D905, 'AM23.Param'!$C$61:$Q$114, COLUMNS('AM23.Param'!$C$60:$K$60), FALSE), "N/A")</f>
        <v>N/A</v>
      </c>
      <c r="S905" s="344" t="str">
        <f t="shared" si="316"/>
        <v>N/A</v>
      </c>
      <c r="T905" s="366">
        <f t="shared" si="305"/>
        <v>0</v>
      </c>
      <c r="U905" s="360" t="str">
        <f>IFERROR( VLOOKUP($D905, 'AM23.Param'!$C$61:$Q$114, COLUMNS('AM23.Param'!$C$60:$L$60), FALSE), "N/A")</f>
        <v>N/A</v>
      </c>
      <c r="V905" s="344" t="str">
        <f t="shared" si="317"/>
        <v>N/A</v>
      </c>
      <c r="W905" s="361" t="str">
        <f t="shared" si="306"/>
        <v>N/A</v>
      </c>
      <c r="X905" s="356" t="str">
        <f>IFERROR( VLOOKUP($D905, 'AM23.Param'!$C$61:$Q$114, COLUMNS('AM23.Param'!$C$60:$M$60), FALSE), "N/A")</f>
        <v>N/A</v>
      </c>
      <c r="Y905" s="344" t="str">
        <f t="shared" si="318"/>
        <v>N/A</v>
      </c>
      <c r="Z905" s="366">
        <f t="shared" si="307"/>
        <v>0</v>
      </c>
      <c r="AA905" s="360" t="str">
        <f>IFERROR( VLOOKUP($D905, 'AM23.Param'!$C$61:$Q$114, COLUMNS('AM23.Param'!$C$60:$N$60), FALSE), "N/A")</f>
        <v>N/A</v>
      </c>
      <c r="AB905" s="344" t="str">
        <f t="shared" si="319"/>
        <v>N/A</v>
      </c>
      <c r="AC905" s="366" t="str">
        <f t="shared" si="308"/>
        <v>N/A</v>
      </c>
      <c r="AD905" s="360" t="str">
        <f>IFERROR( VLOOKUP($D905, 'AM23.Param'!$C$61:$Q$114, COLUMNS('AM23.Param'!$C$60:$O$60), FALSE), "N/A")</f>
        <v>N/A</v>
      </c>
      <c r="AE905" s="344" t="str">
        <f t="shared" si="320"/>
        <v>N/A</v>
      </c>
      <c r="AF905" s="361" t="str">
        <f t="shared" si="309"/>
        <v>N/A</v>
      </c>
      <c r="AG905" s="356" t="str">
        <f>IFERROR( VLOOKUP($D905, 'AM23.Param'!$C$61:$Q$114, COLUMNS('AM23.Param'!$C$60:$P$60), FALSE), "N/A")</f>
        <v>N/A</v>
      </c>
      <c r="AH905" s="344" t="str">
        <f t="shared" si="321"/>
        <v>N/A</v>
      </c>
      <c r="AI905" s="361" t="str">
        <f t="shared" si="310"/>
        <v>N/A</v>
      </c>
    </row>
    <row r="906" spans="1:35" x14ac:dyDescent="0.2">
      <c r="A906" s="241">
        <f t="shared" si="311"/>
        <v>829</v>
      </c>
      <c r="B906" s="345">
        <f>'AM23.Entity Input'!D846</f>
        <v>0</v>
      </c>
      <c r="C906" s="343">
        <f>'AM23.Entity Input'!F846</f>
        <v>0</v>
      </c>
      <c r="D906" s="343">
        <f>'AM23.Entity Input'!G846</f>
        <v>0</v>
      </c>
      <c r="E906" s="343">
        <f>'AM23.Entity Input'!P846</f>
        <v>0</v>
      </c>
      <c r="F906" s="343">
        <f>'AM23.Entity Input'!AD846</f>
        <v>0</v>
      </c>
      <c r="G906" s="343">
        <f>'AM23.Entity Input'!AN846</f>
        <v>0</v>
      </c>
      <c r="H906" s="353" t="str">
        <f>IFERROR( VLOOKUP($D906, 'AM23.Param'!$C$61:$Q$114, COLUMNS('AM23.Param'!$C$60:$G$60), FALSE), "N/A")</f>
        <v>N/A</v>
      </c>
      <c r="I906" s="360" t="str">
        <f>IFERROR( VLOOKUP($D906, 'AM23.Param'!$C$61:$Q$114, COLUMNS('AM23.Param'!$C$60:$H$60), FALSE), "N/A")</f>
        <v>N/A</v>
      </c>
      <c r="J906" s="344" t="str">
        <f t="shared" si="312"/>
        <v>N/A</v>
      </c>
      <c r="K906" s="361" t="str">
        <f t="shared" si="313"/>
        <v>N/A</v>
      </c>
      <c r="L906" s="356" t="str">
        <f>IFERROR( VLOOKUP($D906, 'AM23.Param'!$C$61:$Q$114, COLUMNS('AM23.Param'!$C$60:$I$60), FALSE), "N/A")</f>
        <v>N/A</v>
      </c>
      <c r="M906" s="344" t="str">
        <f t="shared" si="314"/>
        <v>N/A</v>
      </c>
      <c r="N906" s="366" t="str">
        <f t="shared" si="303"/>
        <v>N/A</v>
      </c>
      <c r="O906" s="360" t="str">
        <f>IFERROR( VLOOKUP($D906, 'AM23.Param'!$C$61:$Q$114, COLUMNS('AM23.Param'!$C$60:$J$60), FALSE), "N/A")</f>
        <v>N/A</v>
      </c>
      <c r="P906" s="344" t="str">
        <f t="shared" si="315"/>
        <v>N/A</v>
      </c>
      <c r="Q906" s="361" t="str">
        <f t="shared" si="304"/>
        <v>N/A</v>
      </c>
      <c r="R906" s="356" t="str">
        <f>IFERROR( VLOOKUP($D906, 'AM23.Param'!$C$61:$Q$114, COLUMNS('AM23.Param'!$C$60:$K$60), FALSE), "N/A")</f>
        <v>N/A</v>
      </c>
      <c r="S906" s="344" t="str">
        <f t="shared" si="316"/>
        <v>N/A</v>
      </c>
      <c r="T906" s="366">
        <f t="shared" si="305"/>
        <v>0</v>
      </c>
      <c r="U906" s="360" t="str">
        <f>IFERROR( VLOOKUP($D906, 'AM23.Param'!$C$61:$Q$114, COLUMNS('AM23.Param'!$C$60:$L$60), FALSE), "N/A")</f>
        <v>N/A</v>
      </c>
      <c r="V906" s="344" t="str">
        <f t="shared" si="317"/>
        <v>N/A</v>
      </c>
      <c r="W906" s="361" t="str">
        <f t="shared" si="306"/>
        <v>N/A</v>
      </c>
      <c r="X906" s="356" t="str">
        <f>IFERROR( VLOOKUP($D906, 'AM23.Param'!$C$61:$Q$114, COLUMNS('AM23.Param'!$C$60:$M$60), FALSE), "N/A")</f>
        <v>N/A</v>
      </c>
      <c r="Y906" s="344" t="str">
        <f t="shared" si="318"/>
        <v>N/A</v>
      </c>
      <c r="Z906" s="366">
        <f t="shared" si="307"/>
        <v>0</v>
      </c>
      <c r="AA906" s="360" t="str">
        <f>IFERROR( VLOOKUP($D906, 'AM23.Param'!$C$61:$Q$114, COLUMNS('AM23.Param'!$C$60:$N$60), FALSE), "N/A")</f>
        <v>N/A</v>
      </c>
      <c r="AB906" s="344" t="str">
        <f t="shared" si="319"/>
        <v>N/A</v>
      </c>
      <c r="AC906" s="366" t="str">
        <f t="shared" si="308"/>
        <v>N/A</v>
      </c>
      <c r="AD906" s="360" t="str">
        <f>IFERROR( VLOOKUP($D906, 'AM23.Param'!$C$61:$Q$114, COLUMNS('AM23.Param'!$C$60:$O$60), FALSE), "N/A")</f>
        <v>N/A</v>
      </c>
      <c r="AE906" s="344" t="str">
        <f t="shared" si="320"/>
        <v>N/A</v>
      </c>
      <c r="AF906" s="361" t="str">
        <f t="shared" si="309"/>
        <v>N/A</v>
      </c>
      <c r="AG906" s="356" t="str">
        <f>IFERROR( VLOOKUP($D906, 'AM23.Param'!$C$61:$Q$114, COLUMNS('AM23.Param'!$C$60:$P$60), FALSE), "N/A")</f>
        <v>N/A</v>
      </c>
      <c r="AH906" s="344" t="str">
        <f t="shared" si="321"/>
        <v>N/A</v>
      </c>
      <c r="AI906" s="361" t="str">
        <f t="shared" si="310"/>
        <v>N/A</v>
      </c>
    </row>
    <row r="907" spans="1:35" x14ac:dyDescent="0.2">
      <c r="A907" s="241">
        <f t="shared" si="311"/>
        <v>830</v>
      </c>
      <c r="B907" s="345">
        <f>'AM23.Entity Input'!D847</f>
        <v>0</v>
      </c>
      <c r="C907" s="343">
        <f>'AM23.Entity Input'!F847</f>
        <v>0</v>
      </c>
      <c r="D907" s="343">
        <f>'AM23.Entity Input'!G847</f>
        <v>0</v>
      </c>
      <c r="E907" s="343">
        <f>'AM23.Entity Input'!P847</f>
        <v>0</v>
      </c>
      <c r="F907" s="343">
        <f>'AM23.Entity Input'!AD847</f>
        <v>0</v>
      </c>
      <c r="G907" s="343">
        <f>'AM23.Entity Input'!AN847</f>
        <v>0</v>
      </c>
      <c r="H907" s="353" t="str">
        <f>IFERROR( VLOOKUP($D907, 'AM23.Param'!$C$61:$Q$114, COLUMNS('AM23.Param'!$C$60:$G$60), FALSE), "N/A")</f>
        <v>N/A</v>
      </c>
      <c r="I907" s="360" t="str">
        <f>IFERROR( VLOOKUP($D907, 'AM23.Param'!$C$61:$Q$114, COLUMNS('AM23.Param'!$C$60:$H$60), FALSE), "N/A")</f>
        <v>N/A</v>
      </c>
      <c r="J907" s="344" t="str">
        <f t="shared" si="312"/>
        <v>N/A</v>
      </c>
      <c r="K907" s="361" t="str">
        <f t="shared" si="313"/>
        <v>N/A</v>
      </c>
      <c r="L907" s="356" t="str">
        <f>IFERROR( VLOOKUP($D907, 'AM23.Param'!$C$61:$Q$114, COLUMNS('AM23.Param'!$C$60:$I$60), FALSE), "N/A")</f>
        <v>N/A</v>
      </c>
      <c r="M907" s="344" t="str">
        <f t="shared" si="314"/>
        <v>N/A</v>
      </c>
      <c r="N907" s="366" t="str">
        <f t="shared" si="303"/>
        <v>N/A</v>
      </c>
      <c r="O907" s="360" t="str">
        <f>IFERROR( VLOOKUP($D907, 'AM23.Param'!$C$61:$Q$114, COLUMNS('AM23.Param'!$C$60:$J$60), FALSE), "N/A")</f>
        <v>N/A</v>
      </c>
      <c r="P907" s="344" t="str">
        <f t="shared" si="315"/>
        <v>N/A</v>
      </c>
      <c r="Q907" s="361" t="str">
        <f t="shared" si="304"/>
        <v>N/A</v>
      </c>
      <c r="R907" s="356" t="str">
        <f>IFERROR( VLOOKUP($D907, 'AM23.Param'!$C$61:$Q$114, COLUMNS('AM23.Param'!$C$60:$K$60), FALSE), "N/A")</f>
        <v>N/A</v>
      </c>
      <c r="S907" s="344" t="str">
        <f t="shared" si="316"/>
        <v>N/A</v>
      </c>
      <c r="T907" s="366">
        <f t="shared" si="305"/>
        <v>0</v>
      </c>
      <c r="U907" s="360" t="str">
        <f>IFERROR( VLOOKUP($D907, 'AM23.Param'!$C$61:$Q$114, COLUMNS('AM23.Param'!$C$60:$L$60), FALSE), "N/A")</f>
        <v>N/A</v>
      </c>
      <c r="V907" s="344" t="str">
        <f t="shared" si="317"/>
        <v>N/A</v>
      </c>
      <c r="W907" s="361" t="str">
        <f t="shared" si="306"/>
        <v>N/A</v>
      </c>
      <c r="X907" s="356" t="str">
        <f>IFERROR( VLOOKUP($D907, 'AM23.Param'!$C$61:$Q$114, COLUMNS('AM23.Param'!$C$60:$M$60), FALSE), "N/A")</f>
        <v>N/A</v>
      </c>
      <c r="Y907" s="344" t="str">
        <f t="shared" si="318"/>
        <v>N/A</v>
      </c>
      <c r="Z907" s="366">
        <f t="shared" si="307"/>
        <v>0</v>
      </c>
      <c r="AA907" s="360" t="str">
        <f>IFERROR( VLOOKUP($D907, 'AM23.Param'!$C$61:$Q$114, COLUMNS('AM23.Param'!$C$60:$N$60), FALSE), "N/A")</f>
        <v>N/A</v>
      </c>
      <c r="AB907" s="344" t="str">
        <f t="shared" si="319"/>
        <v>N/A</v>
      </c>
      <c r="AC907" s="366" t="str">
        <f t="shared" si="308"/>
        <v>N/A</v>
      </c>
      <c r="AD907" s="360" t="str">
        <f>IFERROR( VLOOKUP($D907, 'AM23.Param'!$C$61:$Q$114, COLUMNS('AM23.Param'!$C$60:$O$60), FALSE), "N/A")</f>
        <v>N/A</v>
      </c>
      <c r="AE907" s="344" t="str">
        <f t="shared" si="320"/>
        <v>N/A</v>
      </c>
      <c r="AF907" s="361" t="str">
        <f t="shared" si="309"/>
        <v>N/A</v>
      </c>
      <c r="AG907" s="356" t="str">
        <f>IFERROR( VLOOKUP($D907, 'AM23.Param'!$C$61:$Q$114, COLUMNS('AM23.Param'!$C$60:$P$60), FALSE), "N/A")</f>
        <v>N/A</v>
      </c>
      <c r="AH907" s="344" t="str">
        <f t="shared" si="321"/>
        <v>N/A</v>
      </c>
      <c r="AI907" s="361" t="str">
        <f t="shared" si="310"/>
        <v>N/A</v>
      </c>
    </row>
    <row r="908" spans="1:35" x14ac:dyDescent="0.2">
      <c r="A908" s="241">
        <f t="shared" si="311"/>
        <v>831</v>
      </c>
      <c r="B908" s="345">
        <f>'AM23.Entity Input'!D848</f>
        <v>0</v>
      </c>
      <c r="C908" s="343">
        <f>'AM23.Entity Input'!F848</f>
        <v>0</v>
      </c>
      <c r="D908" s="343">
        <f>'AM23.Entity Input'!G848</f>
        <v>0</v>
      </c>
      <c r="E908" s="343">
        <f>'AM23.Entity Input'!P848</f>
        <v>0</v>
      </c>
      <c r="F908" s="343">
        <f>'AM23.Entity Input'!AD848</f>
        <v>0</v>
      </c>
      <c r="G908" s="343">
        <f>'AM23.Entity Input'!AN848</f>
        <v>0</v>
      </c>
      <c r="H908" s="353" t="str">
        <f>IFERROR( VLOOKUP($D908, 'AM23.Param'!$C$61:$Q$114, COLUMNS('AM23.Param'!$C$60:$G$60), FALSE), "N/A")</f>
        <v>N/A</v>
      </c>
      <c r="I908" s="360" t="str">
        <f>IFERROR( VLOOKUP($D908, 'AM23.Param'!$C$61:$Q$114, COLUMNS('AM23.Param'!$C$60:$H$60), FALSE), "N/A")</f>
        <v>N/A</v>
      </c>
      <c r="J908" s="344" t="str">
        <f t="shared" si="312"/>
        <v>N/A</v>
      </c>
      <c r="K908" s="361" t="str">
        <f t="shared" si="313"/>
        <v>N/A</v>
      </c>
      <c r="L908" s="356" t="str">
        <f>IFERROR( VLOOKUP($D908, 'AM23.Param'!$C$61:$Q$114, COLUMNS('AM23.Param'!$C$60:$I$60), FALSE), "N/A")</f>
        <v>N/A</v>
      </c>
      <c r="M908" s="344" t="str">
        <f t="shared" si="314"/>
        <v>N/A</v>
      </c>
      <c r="N908" s="366" t="str">
        <f t="shared" si="303"/>
        <v>N/A</v>
      </c>
      <c r="O908" s="360" t="str">
        <f>IFERROR( VLOOKUP($D908, 'AM23.Param'!$C$61:$Q$114, COLUMNS('AM23.Param'!$C$60:$J$60), FALSE), "N/A")</f>
        <v>N/A</v>
      </c>
      <c r="P908" s="344" t="str">
        <f t="shared" si="315"/>
        <v>N/A</v>
      </c>
      <c r="Q908" s="361" t="str">
        <f t="shared" si="304"/>
        <v>N/A</v>
      </c>
      <c r="R908" s="356" t="str">
        <f>IFERROR( VLOOKUP($D908, 'AM23.Param'!$C$61:$Q$114, COLUMNS('AM23.Param'!$C$60:$K$60), FALSE), "N/A")</f>
        <v>N/A</v>
      </c>
      <c r="S908" s="344" t="str">
        <f t="shared" si="316"/>
        <v>N/A</v>
      </c>
      <c r="T908" s="366">
        <f t="shared" si="305"/>
        <v>0</v>
      </c>
      <c r="U908" s="360" t="str">
        <f>IFERROR( VLOOKUP($D908, 'AM23.Param'!$C$61:$Q$114, COLUMNS('AM23.Param'!$C$60:$L$60), FALSE), "N/A")</f>
        <v>N/A</v>
      </c>
      <c r="V908" s="344" t="str">
        <f t="shared" si="317"/>
        <v>N/A</v>
      </c>
      <c r="W908" s="361" t="str">
        <f t="shared" si="306"/>
        <v>N/A</v>
      </c>
      <c r="X908" s="356" t="str">
        <f>IFERROR( VLOOKUP($D908, 'AM23.Param'!$C$61:$Q$114, COLUMNS('AM23.Param'!$C$60:$M$60), FALSE), "N/A")</f>
        <v>N/A</v>
      </c>
      <c r="Y908" s="344" t="str">
        <f t="shared" si="318"/>
        <v>N/A</v>
      </c>
      <c r="Z908" s="366">
        <f t="shared" si="307"/>
        <v>0</v>
      </c>
      <c r="AA908" s="360" t="str">
        <f>IFERROR( VLOOKUP($D908, 'AM23.Param'!$C$61:$Q$114, COLUMNS('AM23.Param'!$C$60:$N$60), FALSE), "N/A")</f>
        <v>N/A</v>
      </c>
      <c r="AB908" s="344" t="str">
        <f t="shared" si="319"/>
        <v>N/A</v>
      </c>
      <c r="AC908" s="366" t="str">
        <f t="shared" si="308"/>
        <v>N/A</v>
      </c>
      <c r="AD908" s="360" t="str">
        <f>IFERROR( VLOOKUP($D908, 'AM23.Param'!$C$61:$Q$114, COLUMNS('AM23.Param'!$C$60:$O$60), FALSE), "N/A")</f>
        <v>N/A</v>
      </c>
      <c r="AE908" s="344" t="str">
        <f t="shared" si="320"/>
        <v>N/A</v>
      </c>
      <c r="AF908" s="361" t="str">
        <f t="shared" si="309"/>
        <v>N/A</v>
      </c>
      <c r="AG908" s="356" t="str">
        <f>IFERROR( VLOOKUP($D908, 'AM23.Param'!$C$61:$Q$114, COLUMNS('AM23.Param'!$C$60:$P$60), FALSE), "N/A")</f>
        <v>N/A</v>
      </c>
      <c r="AH908" s="344" t="str">
        <f t="shared" si="321"/>
        <v>N/A</v>
      </c>
      <c r="AI908" s="361" t="str">
        <f t="shared" si="310"/>
        <v>N/A</v>
      </c>
    </row>
    <row r="909" spans="1:35" x14ac:dyDescent="0.2">
      <c r="A909" s="241">
        <f t="shared" si="311"/>
        <v>832</v>
      </c>
      <c r="B909" s="345">
        <f>'AM23.Entity Input'!D849</f>
        <v>0</v>
      </c>
      <c r="C909" s="343">
        <f>'AM23.Entity Input'!F849</f>
        <v>0</v>
      </c>
      <c r="D909" s="343">
        <f>'AM23.Entity Input'!G849</f>
        <v>0</v>
      </c>
      <c r="E909" s="343">
        <f>'AM23.Entity Input'!P849</f>
        <v>0</v>
      </c>
      <c r="F909" s="343">
        <f>'AM23.Entity Input'!AD849</f>
        <v>0</v>
      </c>
      <c r="G909" s="343">
        <f>'AM23.Entity Input'!AN849</f>
        <v>0</v>
      </c>
      <c r="H909" s="353" t="str">
        <f>IFERROR( VLOOKUP($D909, 'AM23.Param'!$C$61:$Q$114, COLUMNS('AM23.Param'!$C$60:$G$60), FALSE), "N/A")</f>
        <v>N/A</v>
      </c>
      <c r="I909" s="360" t="str">
        <f>IFERROR( VLOOKUP($D909, 'AM23.Param'!$C$61:$Q$114, COLUMNS('AM23.Param'!$C$60:$H$60), FALSE), "N/A")</f>
        <v>N/A</v>
      </c>
      <c r="J909" s="344" t="str">
        <f t="shared" si="312"/>
        <v>N/A</v>
      </c>
      <c r="K909" s="361" t="str">
        <f t="shared" si="313"/>
        <v>N/A</v>
      </c>
      <c r="L909" s="356" t="str">
        <f>IFERROR( VLOOKUP($D909, 'AM23.Param'!$C$61:$Q$114, COLUMNS('AM23.Param'!$C$60:$I$60), FALSE), "N/A")</f>
        <v>N/A</v>
      </c>
      <c r="M909" s="344" t="str">
        <f t="shared" si="314"/>
        <v>N/A</v>
      </c>
      <c r="N909" s="366" t="str">
        <f t="shared" si="303"/>
        <v>N/A</v>
      </c>
      <c r="O909" s="360" t="str">
        <f>IFERROR( VLOOKUP($D909, 'AM23.Param'!$C$61:$Q$114, COLUMNS('AM23.Param'!$C$60:$J$60), FALSE), "N/A")</f>
        <v>N/A</v>
      </c>
      <c r="P909" s="344" t="str">
        <f t="shared" si="315"/>
        <v>N/A</v>
      </c>
      <c r="Q909" s="361" t="str">
        <f t="shared" si="304"/>
        <v>N/A</v>
      </c>
      <c r="R909" s="356" t="str">
        <f>IFERROR( VLOOKUP($D909, 'AM23.Param'!$C$61:$Q$114, COLUMNS('AM23.Param'!$C$60:$K$60), FALSE), "N/A")</f>
        <v>N/A</v>
      </c>
      <c r="S909" s="344" t="str">
        <f t="shared" si="316"/>
        <v>N/A</v>
      </c>
      <c r="T909" s="366">
        <f t="shared" si="305"/>
        <v>0</v>
      </c>
      <c r="U909" s="360" t="str">
        <f>IFERROR( VLOOKUP($D909, 'AM23.Param'!$C$61:$Q$114, COLUMNS('AM23.Param'!$C$60:$L$60), FALSE), "N/A")</f>
        <v>N/A</v>
      </c>
      <c r="V909" s="344" t="str">
        <f t="shared" si="317"/>
        <v>N/A</v>
      </c>
      <c r="W909" s="361" t="str">
        <f t="shared" si="306"/>
        <v>N/A</v>
      </c>
      <c r="X909" s="356" t="str">
        <f>IFERROR( VLOOKUP($D909, 'AM23.Param'!$C$61:$Q$114, COLUMNS('AM23.Param'!$C$60:$M$60), FALSE), "N/A")</f>
        <v>N/A</v>
      </c>
      <c r="Y909" s="344" t="str">
        <f t="shared" si="318"/>
        <v>N/A</v>
      </c>
      <c r="Z909" s="366">
        <f t="shared" si="307"/>
        <v>0</v>
      </c>
      <c r="AA909" s="360" t="str">
        <f>IFERROR( VLOOKUP($D909, 'AM23.Param'!$C$61:$Q$114, COLUMNS('AM23.Param'!$C$60:$N$60), FALSE), "N/A")</f>
        <v>N/A</v>
      </c>
      <c r="AB909" s="344" t="str">
        <f t="shared" si="319"/>
        <v>N/A</v>
      </c>
      <c r="AC909" s="366" t="str">
        <f t="shared" si="308"/>
        <v>N/A</v>
      </c>
      <c r="AD909" s="360" t="str">
        <f>IFERROR( VLOOKUP($D909, 'AM23.Param'!$C$61:$Q$114, COLUMNS('AM23.Param'!$C$60:$O$60), FALSE), "N/A")</f>
        <v>N/A</v>
      </c>
      <c r="AE909" s="344" t="str">
        <f t="shared" si="320"/>
        <v>N/A</v>
      </c>
      <c r="AF909" s="361" t="str">
        <f t="shared" si="309"/>
        <v>N/A</v>
      </c>
      <c r="AG909" s="356" t="str">
        <f>IFERROR( VLOOKUP($D909, 'AM23.Param'!$C$61:$Q$114, COLUMNS('AM23.Param'!$C$60:$P$60), FALSE), "N/A")</f>
        <v>N/A</v>
      </c>
      <c r="AH909" s="344" t="str">
        <f t="shared" si="321"/>
        <v>N/A</v>
      </c>
      <c r="AI909" s="361" t="str">
        <f t="shared" si="310"/>
        <v>N/A</v>
      </c>
    </row>
    <row r="910" spans="1:35" x14ac:dyDescent="0.2">
      <c r="A910" s="241">
        <f t="shared" si="311"/>
        <v>833</v>
      </c>
      <c r="B910" s="345">
        <f>'AM23.Entity Input'!D850</f>
        <v>0</v>
      </c>
      <c r="C910" s="343">
        <f>'AM23.Entity Input'!F850</f>
        <v>0</v>
      </c>
      <c r="D910" s="343">
        <f>'AM23.Entity Input'!G850</f>
        <v>0</v>
      </c>
      <c r="E910" s="343">
        <f>'AM23.Entity Input'!P850</f>
        <v>0</v>
      </c>
      <c r="F910" s="343">
        <f>'AM23.Entity Input'!AD850</f>
        <v>0</v>
      </c>
      <c r="G910" s="343">
        <f>'AM23.Entity Input'!AN850</f>
        <v>0</v>
      </c>
      <c r="H910" s="353" t="str">
        <f>IFERROR( VLOOKUP($D910, 'AM23.Param'!$C$61:$Q$114, COLUMNS('AM23.Param'!$C$60:$G$60), FALSE), "N/A")</f>
        <v>N/A</v>
      </c>
      <c r="I910" s="360" t="str">
        <f>IFERROR( VLOOKUP($D910, 'AM23.Param'!$C$61:$Q$114, COLUMNS('AM23.Param'!$C$60:$H$60), FALSE), "N/A")</f>
        <v>N/A</v>
      </c>
      <c r="J910" s="344" t="str">
        <f t="shared" si="312"/>
        <v>N/A</v>
      </c>
      <c r="K910" s="361" t="str">
        <f t="shared" si="313"/>
        <v>N/A</v>
      </c>
      <c r="L910" s="356" t="str">
        <f>IFERROR( VLOOKUP($D910, 'AM23.Param'!$C$61:$Q$114, COLUMNS('AM23.Param'!$C$60:$I$60), FALSE), "N/A")</f>
        <v>N/A</v>
      </c>
      <c r="M910" s="344" t="str">
        <f t="shared" si="314"/>
        <v>N/A</v>
      </c>
      <c r="N910" s="366" t="str">
        <f t="shared" ref="N910:N973" si="322">IF(L910="N/A","N/A",$F910)</f>
        <v>N/A</v>
      </c>
      <c r="O910" s="360" t="str">
        <f>IFERROR( VLOOKUP($D910, 'AM23.Param'!$C$61:$Q$114, COLUMNS('AM23.Param'!$C$60:$J$60), FALSE), "N/A")</f>
        <v>N/A</v>
      </c>
      <c r="P910" s="344" t="str">
        <f t="shared" si="315"/>
        <v>N/A</v>
      </c>
      <c r="Q910" s="361" t="str">
        <f t="shared" ref="Q910:Q973" si="323">IF(O910="N/A","N/A",$F910)</f>
        <v>N/A</v>
      </c>
      <c r="R910" s="356" t="str">
        <f>IFERROR( VLOOKUP($D910, 'AM23.Param'!$C$61:$Q$114, COLUMNS('AM23.Param'!$C$60:$K$60), FALSE), "N/A")</f>
        <v>N/A</v>
      </c>
      <c r="S910" s="344" t="str">
        <f t="shared" si="316"/>
        <v>N/A</v>
      </c>
      <c r="T910" s="366">
        <f t="shared" ref="T910:T973" si="324">IF(S910="N/A",0,N910-M910+S910)</f>
        <v>0</v>
      </c>
      <c r="U910" s="360" t="str">
        <f>IFERROR( VLOOKUP($D910, 'AM23.Param'!$C$61:$Q$114, COLUMNS('AM23.Param'!$C$60:$L$60), FALSE), "N/A")</f>
        <v>N/A</v>
      </c>
      <c r="V910" s="344" t="str">
        <f t="shared" si="317"/>
        <v>N/A</v>
      </c>
      <c r="W910" s="361" t="str">
        <f t="shared" ref="W910:W973" si="325">IF(U910="N/A","N/A",$F910)</f>
        <v>N/A</v>
      </c>
      <c r="X910" s="356" t="str">
        <f>IFERROR( VLOOKUP($D910, 'AM23.Param'!$C$61:$Q$114, COLUMNS('AM23.Param'!$C$60:$M$60), FALSE), "N/A")</f>
        <v>N/A</v>
      </c>
      <c r="Y910" s="344" t="str">
        <f t="shared" si="318"/>
        <v>N/A</v>
      </c>
      <c r="Z910" s="366">
        <f t="shared" ref="Z910:Z973" si="326">IF(Y910="N/A",0,T910-S910+Y910)</f>
        <v>0</v>
      </c>
      <c r="AA910" s="360" t="str">
        <f>IFERROR( VLOOKUP($D910, 'AM23.Param'!$C$61:$Q$114, COLUMNS('AM23.Param'!$C$60:$N$60), FALSE), "N/A")</f>
        <v>N/A</v>
      </c>
      <c r="AB910" s="344" t="str">
        <f t="shared" si="319"/>
        <v>N/A</v>
      </c>
      <c r="AC910" s="366" t="str">
        <f t="shared" ref="AC910:AC973" si="327">IF(AA910="N/A","N/A",$F910)</f>
        <v>N/A</v>
      </c>
      <c r="AD910" s="360" t="str">
        <f>IFERROR( VLOOKUP($D910, 'AM23.Param'!$C$61:$Q$114, COLUMNS('AM23.Param'!$C$60:$O$60), FALSE), "N/A")</f>
        <v>N/A</v>
      </c>
      <c r="AE910" s="344" t="str">
        <f t="shared" si="320"/>
        <v>N/A</v>
      </c>
      <c r="AF910" s="361" t="str">
        <f t="shared" ref="AF910:AF973" si="328">IF(AD910="N/A","N/A",$F910)</f>
        <v>N/A</v>
      </c>
      <c r="AG910" s="356" t="str">
        <f>IFERROR( VLOOKUP($D910, 'AM23.Param'!$C$61:$Q$114, COLUMNS('AM23.Param'!$C$60:$P$60), FALSE), "N/A")</f>
        <v>N/A</v>
      </c>
      <c r="AH910" s="344" t="str">
        <f t="shared" si="321"/>
        <v>N/A</v>
      </c>
      <c r="AI910" s="361" t="str">
        <f t="shared" ref="AI910:AI973" si="329">IF(AG910="N/A","N/A",$F910)</f>
        <v>N/A</v>
      </c>
    </row>
    <row r="911" spans="1:35" x14ac:dyDescent="0.2">
      <c r="A911" s="241">
        <f t="shared" ref="A911:A974" si="330">A910+1</f>
        <v>834</v>
      </c>
      <c r="B911" s="345">
        <f>'AM23.Entity Input'!D851</f>
        <v>0</v>
      </c>
      <c r="C911" s="343">
        <f>'AM23.Entity Input'!F851</f>
        <v>0</v>
      </c>
      <c r="D911" s="343">
        <f>'AM23.Entity Input'!G851</f>
        <v>0</v>
      </c>
      <c r="E911" s="343">
        <f>'AM23.Entity Input'!P851</f>
        <v>0</v>
      </c>
      <c r="F911" s="343">
        <f>'AM23.Entity Input'!AD851</f>
        <v>0</v>
      </c>
      <c r="G911" s="343">
        <f>'AM23.Entity Input'!AN851</f>
        <v>0</v>
      </c>
      <c r="H911" s="353" t="str">
        <f>IFERROR( VLOOKUP($D911, 'AM23.Param'!$C$61:$Q$114, COLUMNS('AM23.Param'!$C$60:$G$60), FALSE), "N/A")</f>
        <v>N/A</v>
      </c>
      <c r="I911" s="360" t="str">
        <f>IFERROR( VLOOKUP($D911, 'AM23.Param'!$C$61:$Q$114, COLUMNS('AM23.Param'!$C$60:$H$60), FALSE), "N/A")</f>
        <v>N/A</v>
      </c>
      <c r="J911" s="344" t="str">
        <f t="shared" ref="J911:J974" si="331">IF(I911="N/A", "N/A", I911 * IF($H911 = "Scalar", $G911, IF($H911="Carrying Value", $F911, IF($H911 = "Carrying Value with safeguard", MAX($G$75 * $F911, $G911), $E911) )) )</f>
        <v>N/A</v>
      </c>
      <c r="K911" s="361" t="str">
        <f t="shared" ref="K911:K974" si="332">IF(I911="N/A","N/A",$F911)</f>
        <v>N/A</v>
      </c>
      <c r="L911" s="356" t="str">
        <f>IFERROR( VLOOKUP($D911, 'AM23.Param'!$C$61:$Q$114, COLUMNS('AM23.Param'!$C$60:$I$60), FALSE), "N/A")</f>
        <v>N/A</v>
      </c>
      <c r="M911" s="344" t="str">
        <f t="shared" ref="M911:M974" si="333">IF(L911="N/A", "N/A", L911 * IF($H911 = "Scalar", $G911, IF($H911="Carrying Value", $F911, IF($H911 = "Carrying Value with safeguard", MAX($G$75 * $F911, $G911), $E911) )) )</f>
        <v>N/A</v>
      </c>
      <c r="N911" s="366" t="str">
        <f t="shared" si="322"/>
        <v>N/A</v>
      </c>
      <c r="O911" s="360" t="str">
        <f>IFERROR( VLOOKUP($D911, 'AM23.Param'!$C$61:$Q$114, COLUMNS('AM23.Param'!$C$60:$J$60), FALSE), "N/A")</f>
        <v>N/A</v>
      </c>
      <c r="P911" s="344" t="str">
        <f t="shared" ref="P911:P974" si="334">IF(O911="N/A", "N/A", O911 * IF($H911 = "Scalar", $G911, IF($H911="Carrying Value", $F911, IF($H911 = "Carrying Value with safeguard", MAX($G$75 * $F911, $G911), $E911) )) )</f>
        <v>N/A</v>
      </c>
      <c r="Q911" s="361" t="str">
        <f t="shared" si="323"/>
        <v>N/A</v>
      </c>
      <c r="R911" s="356" t="str">
        <f>IFERROR( VLOOKUP($D911, 'AM23.Param'!$C$61:$Q$114, COLUMNS('AM23.Param'!$C$60:$K$60), FALSE), "N/A")</f>
        <v>N/A</v>
      </c>
      <c r="S911" s="344" t="str">
        <f t="shared" ref="S911:S974" si="335">IF(R911="N/A", "N/A", R911 * IF($H911 = "Scalar", $G911, IF($H911="Carrying Value", $F911, IF($H911 = "Carrying Value with safeguard", MAX($G$75 * $F911, $G911), $E911) )) )</f>
        <v>N/A</v>
      </c>
      <c r="T911" s="366">
        <f t="shared" si="324"/>
        <v>0</v>
      </c>
      <c r="U911" s="360" t="str">
        <f>IFERROR( VLOOKUP($D911, 'AM23.Param'!$C$61:$Q$114, COLUMNS('AM23.Param'!$C$60:$L$60), FALSE), "N/A")</f>
        <v>N/A</v>
      </c>
      <c r="V911" s="344" t="str">
        <f t="shared" ref="V911:V974" si="336">IF(U911="N/A", "N/A", U911 * IF($H911 = "Scalar", $G911, IF($H911="Carrying Value", $F911, IF($H911 = "Carrying Value with safeguard", MAX($G$75 * $F911, $G911), $E911) )) )</f>
        <v>N/A</v>
      </c>
      <c r="W911" s="361" t="str">
        <f t="shared" si="325"/>
        <v>N/A</v>
      </c>
      <c r="X911" s="356" t="str">
        <f>IFERROR( VLOOKUP($D911, 'AM23.Param'!$C$61:$Q$114, COLUMNS('AM23.Param'!$C$60:$M$60), FALSE), "N/A")</f>
        <v>N/A</v>
      </c>
      <c r="Y911" s="344" t="str">
        <f t="shared" ref="Y911:Y974" si="337">IF(X911="N/A", "N/A", X911 * IF($H911 = "Scalar", $G911, IF($H911="Carrying Value", $F911, IF($H911 = "Carrying Value with safeguard", MAX($G$75 * $F911, $G911), $E911) )) )</f>
        <v>N/A</v>
      </c>
      <c r="Z911" s="366">
        <f t="shared" si="326"/>
        <v>0</v>
      </c>
      <c r="AA911" s="360" t="str">
        <f>IFERROR( VLOOKUP($D911, 'AM23.Param'!$C$61:$Q$114, COLUMNS('AM23.Param'!$C$60:$N$60), FALSE), "N/A")</f>
        <v>N/A</v>
      </c>
      <c r="AB911" s="344" t="str">
        <f t="shared" ref="AB911:AB974" si="338">IF(AA911="N/A", "N/A", AA911 * IF($H911 = "Scalar", $G911, IF($H911="Carrying Value", $F911, IF($H911 = "Carrying Value with safeguard", MAX($G$75 * $F911, $G911), $E911) )) )</f>
        <v>N/A</v>
      </c>
      <c r="AC911" s="366" t="str">
        <f t="shared" si="327"/>
        <v>N/A</v>
      </c>
      <c r="AD911" s="360" t="str">
        <f>IFERROR( VLOOKUP($D911, 'AM23.Param'!$C$61:$Q$114, COLUMNS('AM23.Param'!$C$60:$O$60), FALSE), "N/A")</f>
        <v>N/A</v>
      </c>
      <c r="AE911" s="344" t="str">
        <f t="shared" ref="AE911:AE974" si="339">IF(AD911="N/A", "N/A", AD911 * IF($H911 = "Scalar", $G911, IF($H911="Carrying Value", $F911, IF($H911 = "Carrying Value with safeguard", MAX($G$75 * $F911, $G911), $E911) )) )</f>
        <v>N/A</v>
      </c>
      <c r="AF911" s="361" t="str">
        <f t="shared" si="328"/>
        <v>N/A</v>
      </c>
      <c r="AG911" s="356" t="str">
        <f>IFERROR( VLOOKUP($D911, 'AM23.Param'!$C$61:$Q$114, COLUMNS('AM23.Param'!$C$60:$P$60), FALSE), "N/A")</f>
        <v>N/A</v>
      </c>
      <c r="AH911" s="344" t="str">
        <f t="shared" ref="AH911:AH974" si="340">IF(AG911="N/A", "N/A", AG911 * IF($H911 = "Scalar", $G911, IF($H911="Carrying Value", $F911, IF($H911 = "Carrying Value with safeguard", MAX($G$75 * $F911, $G911), $E911) )) )</f>
        <v>N/A</v>
      </c>
      <c r="AI911" s="361" t="str">
        <f t="shared" si="329"/>
        <v>N/A</v>
      </c>
    </row>
    <row r="912" spans="1:35" x14ac:dyDescent="0.2">
      <c r="A912" s="241">
        <f t="shared" si="330"/>
        <v>835</v>
      </c>
      <c r="B912" s="345">
        <f>'AM23.Entity Input'!D852</f>
        <v>0</v>
      </c>
      <c r="C912" s="343">
        <f>'AM23.Entity Input'!F852</f>
        <v>0</v>
      </c>
      <c r="D912" s="343">
        <f>'AM23.Entity Input'!G852</f>
        <v>0</v>
      </c>
      <c r="E912" s="343">
        <f>'AM23.Entity Input'!P852</f>
        <v>0</v>
      </c>
      <c r="F912" s="343">
        <f>'AM23.Entity Input'!AD852</f>
        <v>0</v>
      </c>
      <c r="G912" s="343">
        <f>'AM23.Entity Input'!AN852</f>
        <v>0</v>
      </c>
      <c r="H912" s="353" t="str">
        <f>IFERROR( VLOOKUP($D912, 'AM23.Param'!$C$61:$Q$114, COLUMNS('AM23.Param'!$C$60:$G$60), FALSE), "N/A")</f>
        <v>N/A</v>
      </c>
      <c r="I912" s="360" t="str">
        <f>IFERROR( VLOOKUP($D912, 'AM23.Param'!$C$61:$Q$114, COLUMNS('AM23.Param'!$C$60:$H$60), FALSE), "N/A")</f>
        <v>N/A</v>
      </c>
      <c r="J912" s="344" t="str">
        <f t="shared" si="331"/>
        <v>N/A</v>
      </c>
      <c r="K912" s="361" t="str">
        <f t="shared" si="332"/>
        <v>N/A</v>
      </c>
      <c r="L912" s="356" t="str">
        <f>IFERROR( VLOOKUP($D912, 'AM23.Param'!$C$61:$Q$114, COLUMNS('AM23.Param'!$C$60:$I$60), FALSE), "N/A")</f>
        <v>N/A</v>
      </c>
      <c r="M912" s="344" t="str">
        <f t="shared" si="333"/>
        <v>N/A</v>
      </c>
      <c r="N912" s="366" t="str">
        <f t="shared" si="322"/>
        <v>N/A</v>
      </c>
      <c r="O912" s="360" t="str">
        <f>IFERROR( VLOOKUP($D912, 'AM23.Param'!$C$61:$Q$114, COLUMNS('AM23.Param'!$C$60:$J$60), FALSE), "N/A")</f>
        <v>N/A</v>
      </c>
      <c r="P912" s="344" t="str">
        <f t="shared" si="334"/>
        <v>N/A</v>
      </c>
      <c r="Q912" s="361" t="str">
        <f t="shared" si="323"/>
        <v>N/A</v>
      </c>
      <c r="R912" s="356" t="str">
        <f>IFERROR( VLOOKUP($D912, 'AM23.Param'!$C$61:$Q$114, COLUMNS('AM23.Param'!$C$60:$K$60), FALSE), "N/A")</f>
        <v>N/A</v>
      </c>
      <c r="S912" s="344" t="str">
        <f t="shared" si="335"/>
        <v>N/A</v>
      </c>
      <c r="T912" s="366">
        <f t="shared" si="324"/>
        <v>0</v>
      </c>
      <c r="U912" s="360" t="str">
        <f>IFERROR( VLOOKUP($D912, 'AM23.Param'!$C$61:$Q$114, COLUMNS('AM23.Param'!$C$60:$L$60), FALSE), "N/A")</f>
        <v>N/A</v>
      </c>
      <c r="V912" s="344" t="str">
        <f t="shared" si="336"/>
        <v>N/A</v>
      </c>
      <c r="W912" s="361" t="str">
        <f t="shared" si="325"/>
        <v>N/A</v>
      </c>
      <c r="X912" s="356" t="str">
        <f>IFERROR( VLOOKUP($D912, 'AM23.Param'!$C$61:$Q$114, COLUMNS('AM23.Param'!$C$60:$M$60), FALSE), "N/A")</f>
        <v>N/A</v>
      </c>
      <c r="Y912" s="344" t="str">
        <f t="shared" si="337"/>
        <v>N/A</v>
      </c>
      <c r="Z912" s="366">
        <f t="shared" si="326"/>
        <v>0</v>
      </c>
      <c r="AA912" s="360" t="str">
        <f>IFERROR( VLOOKUP($D912, 'AM23.Param'!$C$61:$Q$114, COLUMNS('AM23.Param'!$C$60:$N$60), FALSE), "N/A")</f>
        <v>N/A</v>
      </c>
      <c r="AB912" s="344" t="str">
        <f t="shared" si="338"/>
        <v>N/A</v>
      </c>
      <c r="AC912" s="366" t="str">
        <f t="shared" si="327"/>
        <v>N/A</v>
      </c>
      <c r="AD912" s="360" t="str">
        <f>IFERROR( VLOOKUP($D912, 'AM23.Param'!$C$61:$Q$114, COLUMNS('AM23.Param'!$C$60:$O$60), FALSE), "N/A")</f>
        <v>N/A</v>
      </c>
      <c r="AE912" s="344" t="str">
        <f t="shared" si="339"/>
        <v>N/A</v>
      </c>
      <c r="AF912" s="361" t="str">
        <f t="shared" si="328"/>
        <v>N/A</v>
      </c>
      <c r="AG912" s="356" t="str">
        <f>IFERROR( VLOOKUP($D912, 'AM23.Param'!$C$61:$Q$114, COLUMNS('AM23.Param'!$C$60:$P$60), FALSE), "N/A")</f>
        <v>N/A</v>
      </c>
      <c r="AH912" s="344" t="str">
        <f t="shared" si="340"/>
        <v>N/A</v>
      </c>
      <c r="AI912" s="361" t="str">
        <f t="shared" si="329"/>
        <v>N/A</v>
      </c>
    </row>
    <row r="913" spans="1:35" x14ac:dyDescent="0.2">
      <c r="A913" s="241">
        <f t="shared" si="330"/>
        <v>836</v>
      </c>
      <c r="B913" s="345">
        <f>'AM23.Entity Input'!D853</f>
        <v>0</v>
      </c>
      <c r="C913" s="343">
        <f>'AM23.Entity Input'!F853</f>
        <v>0</v>
      </c>
      <c r="D913" s="343">
        <f>'AM23.Entity Input'!G853</f>
        <v>0</v>
      </c>
      <c r="E913" s="343">
        <f>'AM23.Entity Input'!P853</f>
        <v>0</v>
      </c>
      <c r="F913" s="343">
        <f>'AM23.Entity Input'!AD853</f>
        <v>0</v>
      </c>
      <c r="G913" s="343">
        <f>'AM23.Entity Input'!AN853</f>
        <v>0</v>
      </c>
      <c r="H913" s="353" t="str">
        <f>IFERROR( VLOOKUP($D913, 'AM23.Param'!$C$61:$Q$114, COLUMNS('AM23.Param'!$C$60:$G$60), FALSE), "N/A")</f>
        <v>N/A</v>
      </c>
      <c r="I913" s="360" t="str">
        <f>IFERROR( VLOOKUP($D913, 'AM23.Param'!$C$61:$Q$114, COLUMNS('AM23.Param'!$C$60:$H$60), FALSE), "N/A")</f>
        <v>N/A</v>
      </c>
      <c r="J913" s="344" t="str">
        <f t="shared" si="331"/>
        <v>N/A</v>
      </c>
      <c r="K913" s="361" t="str">
        <f t="shared" si="332"/>
        <v>N/A</v>
      </c>
      <c r="L913" s="356" t="str">
        <f>IFERROR( VLOOKUP($D913, 'AM23.Param'!$C$61:$Q$114, COLUMNS('AM23.Param'!$C$60:$I$60), FALSE), "N/A")</f>
        <v>N/A</v>
      </c>
      <c r="M913" s="344" t="str">
        <f t="shared" si="333"/>
        <v>N/A</v>
      </c>
      <c r="N913" s="366" t="str">
        <f t="shared" si="322"/>
        <v>N/A</v>
      </c>
      <c r="O913" s="360" t="str">
        <f>IFERROR( VLOOKUP($D913, 'AM23.Param'!$C$61:$Q$114, COLUMNS('AM23.Param'!$C$60:$J$60), FALSE), "N/A")</f>
        <v>N/A</v>
      </c>
      <c r="P913" s="344" t="str">
        <f t="shared" si="334"/>
        <v>N/A</v>
      </c>
      <c r="Q913" s="361" t="str">
        <f t="shared" si="323"/>
        <v>N/A</v>
      </c>
      <c r="R913" s="356" t="str">
        <f>IFERROR( VLOOKUP($D913, 'AM23.Param'!$C$61:$Q$114, COLUMNS('AM23.Param'!$C$60:$K$60), FALSE), "N/A")</f>
        <v>N/A</v>
      </c>
      <c r="S913" s="344" t="str">
        <f t="shared" si="335"/>
        <v>N/A</v>
      </c>
      <c r="T913" s="366">
        <f t="shared" si="324"/>
        <v>0</v>
      </c>
      <c r="U913" s="360" t="str">
        <f>IFERROR( VLOOKUP($D913, 'AM23.Param'!$C$61:$Q$114, COLUMNS('AM23.Param'!$C$60:$L$60), FALSE), "N/A")</f>
        <v>N/A</v>
      </c>
      <c r="V913" s="344" t="str">
        <f t="shared" si="336"/>
        <v>N/A</v>
      </c>
      <c r="W913" s="361" t="str">
        <f t="shared" si="325"/>
        <v>N/A</v>
      </c>
      <c r="X913" s="356" t="str">
        <f>IFERROR( VLOOKUP($D913, 'AM23.Param'!$C$61:$Q$114, COLUMNS('AM23.Param'!$C$60:$M$60), FALSE), "N/A")</f>
        <v>N/A</v>
      </c>
      <c r="Y913" s="344" t="str">
        <f t="shared" si="337"/>
        <v>N/A</v>
      </c>
      <c r="Z913" s="366">
        <f t="shared" si="326"/>
        <v>0</v>
      </c>
      <c r="AA913" s="360" t="str">
        <f>IFERROR( VLOOKUP($D913, 'AM23.Param'!$C$61:$Q$114, COLUMNS('AM23.Param'!$C$60:$N$60), FALSE), "N/A")</f>
        <v>N/A</v>
      </c>
      <c r="AB913" s="344" t="str">
        <f t="shared" si="338"/>
        <v>N/A</v>
      </c>
      <c r="AC913" s="366" t="str">
        <f t="shared" si="327"/>
        <v>N/A</v>
      </c>
      <c r="AD913" s="360" t="str">
        <f>IFERROR( VLOOKUP($D913, 'AM23.Param'!$C$61:$Q$114, COLUMNS('AM23.Param'!$C$60:$O$60), FALSE), "N/A")</f>
        <v>N/A</v>
      </c>
      <c r="AE913" s="344" t="str">
        <f t="shared" si="339"/>
        <v>N/A</v>
      </c>
      <c r="AF913" s="361" t="str">
        <f t="shared" si="328"/>
        <v>N/A</v>
      </c>
      <c r="AG913" s="356" t="str">
        <f>IFERROR( VLOOKUP($D913, 'AM23.Param'!$C$61:$Q$114, COLUMNS('AM23.Param'!$C$60:$P$60), FALSE), "N/A")</f>
        <v>N/A</v>
      </c>
      <c r="AH913" s="344" t="str">
        <f t="shared" si="340"/>
        <v>N/A</v>
      </c>
      <c r="AI913" s="361" t="str">
        <f t="shared" si="329"/>
        <v>N/A</v>
      </c>
    </row>
    <row r="914" spans="1:35" x14ac:dyDescent="0.2">
      <c r="A914" s="241">
        <f t="shared" si="330"/>
        <v>837</v>
      </c>
      <c r="B914" s="345">
        <f>'AM23.Entity Input'!D854</f>
        <v>0</v>
      </c>
      <c r="C914" s="343">
        <f>'AM23.Entity Input'!F854</f>
        <v>0</v>
      </c>
      <c r="D914" s="343">
        <f>'AM23.Entity Input'!G854</f>
        <v>0</v>
      </c>
      <c r="E914" s="343">
        <f>'AM23.Entity Input'!P854</f>
        <v>0</v>
      </c>
      <c r="F914" s="343">
        <f>'AM23.Entity Input'!AD854</f>
        <v>0</v>
      </c>
      <c r="G914" s="343">
        <f>'AM23.Entity Input'!AN854</f>
        <v>0</v>
      </c>
      <c r="H914" s="353" t="str">
        <f>IFERROR( VLOOKUP($D914, 'AM23.Param'!$C$61:$Q$114, COLUMNS('AM23.Param'!$C$60:$G$60), FALSE), "N/A")</f>
        <v>N/A</v>
      </c>
      <c r="I914" s="360" t="str">
        <f>IFERROR( VLOOKUP($D914, 'AM23.Param'!$C$61:$Q$114, COLUMNS('AM23.Param'!$C$60:$H$60), FALSE), "N/A")</f>
        <v>N/A</v>
      </c>
      <c r="J914" s="344" t="str">
        <f t="shared" si="331"/>
        <v>N/A</v>
      </c>
      <c r="K914" s="361" t="str">
        <f t="shared" si="332"/>
        <v>N/A</v>
      </c>
      <c r="L914" s="356" t="str">
        <f>IFERROR( VLOOKUP($D914, 'AM23.Param'!$C$61:$Q$114, COLUMNS('AM23.Param'!$C$60:$I$60), FALSE), "N/A")</f>
        <v>N/A</v>
      </c>
      <c r="M914" s="344" t="str">
        <f t="shared" si="333"/>
        <v>N/A</v>
      </c>
      <c r="N914" s="366" t="str">
        <f t="shared" si="322"/>
        <v>N/A</v>
      </c>
      <c r="O914" s="360" t="str">
        <f>IFERROR( VLOOKUP($D914, 'AM23.Param'!$C$61:$Q$114, COLUMNS('AM23.Param'!$C$60:$J$60), FALSE), "N/A")</f>
        <v>N/A</v>
      </c>
      <c r="P914" s="344" t="str">
        <f t="shared" si="334"/>
        <v>N/A</v>
      </c>
      <c r="Q914" s="361" t="str">
        <f t="shared" si="323"/>
        <v>N/A</v>
      </c>
      <c r="R914" s="356" t="str">
        <f>IFERROR( VLOOKUP($D914, 'AM23.Param'!$C$61:$Q$114, COLUMNS('AM23.Param'!$C$60:$K$60), FALSE), "N/A")</f>
        <v>N/A</v>
      </c>
      <c r="S914" s="344" t="str">
        <f t="shared" si="335"/>
        <v>N/A</v>
      </c>
      <c r="T914" s="366">
        <f t="shared" si="324"/>
        <v>0</v>
      </c>
      <c r="U914" s="360" t="str">
        <f>IFERROR( VLOOKUP($D914, 'AM23.Param'!$C$61:$Q$114, COLUMNS('AM23.Param'!$C$60:$L$60), FALSE), "N/A")</f>
        <v>N/A</v>
      </c>
      <c r="V914" s="344" t="str">
        <f t="shared" si="336"/>
        <v>N/A</v>
      </c>
      <c r="W914" s="361" t="str">
        <f t="shared" si="325"/>
        <v>N/A</v>
      </c>
      <c r="X914" s="356" t="str">
        <f>IFERROR( VLOOKUP($D914, 'AM23.Param'!$C$61:$Q$114, COLUMNS('AM23.Param'!$C$60:$M$60), FALSE), "N/A")</f>
        <v>N/A</v>
      </c>
      <c r="Y914" s="344" t="str">
        <f t="shared" si="337"/>
        <v>N/A</v>
      </c>
      <c r="Z914" s="366">
        <f t="shared" si="326"/>
        <v>0</v>
      </c>
      <c r="AA914" s="360" t="str">
        <f>IFERROR( VLOOKUP($D914, 'AM23.Param'!$C$61:$Q$114, COLUMNS('AM23.Param'!$C$60:$N$60), FALSE), "N/A")</f>
        <v>N/A</v>
      </c>
      <c r="AB914" s="344" t="str">
        <f t="shared" si="338"/>
        <v>N/A</v>
      </c>
      <c r="AC914" s="366" t="str">
        <f t="shared" si="327"/>
        <v>N/A</v>
      </c>
      <c r="AD914" s="360" t="str">
        <f>IFERROR( VLOOKUP($D914, 'AM23.Param'!$C$61:$Q$114, COLUMNS('AM23.Param'!$C$60:$O$60), FALSE), "N/A")</f>
        <v>N/A</v>
      </c>
      <c r="AE914" s="344" t="str">
        <f t="shared" si="339"/>
        <v>N/A</v>
      </c>
      <c r="AF914" s="361" t="str">
        <f t="shared" si="328"/>
        <v>N/A</v>
      </c>
      <c r="AG914" s="356" t="str">
        <f>IFERROR( VLOOKUP($D914, 'AM23.Param'!$C$61:$Q$114, COLUMNS('AM23.Param'!$C$60:$P$60), FALSE), "N/A")</f>
        <v>N/A</v>
      </c>
      <c r="AH914" s="344" t="str">
        <f t="shared" si="340"/>
        <v>N/A</v>
      </c>
      <c r="AI914" s="361" t="str">
        <f t="shared" si="329"/>
        <v>N/A</v>
      </c>
    </row>
    <row r="915" spans="1:35" x14ac:dyDescent="0.2">
      <c r="A915" s="241">
        <f t="shared" si="330"/>
        <v>838</v>
      </c>
      <c r="B915" s="345">
        <f>'AM23.Entity Input'!D855</f>
        <v>0</v>
      </c>
      <c r="C915" s="343">
        <f>'AM23.Entity Input'!F855</f>
        <v>0</v>
      </c>
      <c r="D915" s="343">
        <f>'AM23.Entity Input'!G855</f>
        <v>0</v>
      </c>
      <c r="E915" s="343">
        <f>'AM23.Entity Input'!P855</f>
        <v>0</v>
      </c>
      <c r="F915" s="343">
        <f>'AM23.Entity Input'!AD855</f>
        <v>0</v>
      </c>
      <c r="G915" s="343">
        <f>'AM23.Entity Input'!AN855</f>
        <v>0</v>
      </c>
      <c r="H915" s="353" t="str">
        <f>IFERROR( VLOOKUP($D915, 'AM23.Param'!$C$61:$Q$114, COLUMNS('AM23.Param'!$C$60:$G$60), FALSE), "N/A")</f>
        <v>N/A</v>
      </c>
      <c r="I915" s="360" t="str">
        <f>IFERROR( VLOOKUP($D915, 'AM23.Param'!$C$61:$Q$114, COLUMNS('AM23.Param'!$C$60:$H$60), FALSE), "N/A")</f>
        <v>N/A</v>
      </c>
      <c r="J915" s="344" t="str">
        <f t="shared" si="331"/>
        <v>N/A</v>
      </c>
      <c r="K915" s="361" t="str">
        <f t="shared" si="332"/>
        <v>N/A</v>
      </c>
      <c r="L915" s="356" t="str">
        <f>IFERROR( VLOOKUP($D915, 'AM23.Param'!$C$61:$Q$114, COLUMNS('AM23.Param'!$C$60:$I$60), FALSE), "N/A")</f>
        <v>N/A</v>
      </c>
      <c r="M915" s="344" t="str">
        <f t="shared" si="333"/>
        <v>N/A</v>
      </c>
      <c r="N915" s="366" t="str">
        <f t="shared" si="322"/>
        <v>N/A</v>
      </c>
      <c r="O915" s="360" t="str">
        <f>IFERROR( VLOOKUP($D915, 'AM23.Param'!$C$61:$Q$114, COLUMNS('AM23.Param'!$C$60:$J$60), FALSE), "N/A")</f>
        <v>N/A</v>
      </c>
      <c r="P915" s="344" t="str">
        <f t="shared" si="334"/>
        <v>N/A</v>
      </c>
      <c r="Q915" s="361" t="str">
        <f t="shared" si="323"/>
        <v>N/A</v>
      </c>
      <c r="R915" s="356" t="str">
        <f>IFERROR( VLOOKUP($D915, 'AM23.Param'!$C$61:$Q$114, COLUMNS('AM23.Param'!$C$60:$K$60), FALSE), "N/A")</f>
        <v>N/A</v>
      </c>
      <c r="S915" s="344" t="str">
        <f t="shared" si="335"/>
        <v>N/A</v>
      </c>
      <c r="T915" s="366">
        <f t="shared" si="324"/>
        <v>0</v>
      </c>
      <c r="U915" s="360" t="str">
        <f>IFERROR( VLOOKUP($D915, 'AM23.Param'!$C$61:$Q$114, COLUMNS('AM23.Param'!$C$60:$L$60), FALSE), "N/A")</f>
        <v>N/A</v>
      </c>
      <c r="V915" s="344" t="str">
        <f t="shared" si="336"/>
        <v>N/A</v>
      </c>
      <c r="W915" s="361" t="str">
        <f t="shared" si="325"/>
        <v>N/A</v>
      </c>
      <c r="X915" s="356" t="str">
        <f>IFERROR( VLOOKUP($D915, 'AM23.Param'!$C$61:$Q$114, COLUMNS('AM23.Param'!$C$60:$M$60), FALSE), "N/A")</f>
        <v>N/A</v>
      </c>
      <c r="Y915" s="344" t="str">
        <f t="shared" si="337"/>
        <v>N/A</v>
      </c>
      <c r="Z915" s="366">
        <f t="shared" si="326"/>
        <v>0</v>
      </c>
      <c r="AA915" s="360" t="str">
        <f>IFERROR( VLOOKUP($D915, 'AM23.Param'!$C$61:$Q$114, COLUMNS('AM23.Param'!$C$60:$N$60), FALSE), "N/A")</f>
        <v>N/A</v>
      </c>
      <c r="AB915" s="344" t="str">
        <f t="shared" si="338"/>
        <v>N/A</v>
      </c>
      <c r="AC915" s="366" t="str">
        <f t="shared" si="327"/>
        <v>N/A</v>
      </c>
      <c r="AD915" s="360" t="str">
        <f>IFERROR( VLOOKUP($D915, 'AM23.Param'!$C$61:$Q$114, COLUMNS('AM23.Param'!$C$60:$O$60), FALSE), "N/A")</f>
        <v>N/A</v>
      </c>
      <c r="AE915" s="344" t="str">
        <f t="shared" si="339"/>
        <v>N/A</v>
      </c>
      <c r="AF915" s="361" t="str">
        <f t="shared" si="328"/>
        <v>N/A</v>
      </c>
      <c r="AG915" s="356" t="str">
        <f>IFERROR( VLOOKUP($D915, 'AM23.Param'!$C$61:$Q$114, COLUMNS('AM23.Param'!$C$60:$P$60), FALSE), "N/A")</f>
        <v>N/A</v>
      </c>
      <c r="AH915" s="344" t="str">
        <f t="shared" si="340"/>
        <v>N/A</v>
      </c>
      <c r="AI915" s="361" t="str">
        <f t="shared" si="329"/>
        <v>N/A</v>
      </c>
    </row>
    <row r="916" spans="1:35" x14ac:dyDescent="0.2">
      <c r="A916" s="241">
        <f t="shared" si="330"/>
        <v>839</v>
      </c>
      <c r="B916" s="345">
        <f>'AM23.Entity Input'!D856</f>
        <v>0</v>
      </c>
      <c r="C916" s="343">
        <f>'AM23.Entity Input'!F856</f>
        <v>0</v>
      </c>
      <c r="D916" s="343">
        <f>'AM23.Entity Input'!G856</f>
        <v>0</v>
      </c>
      <c r="E916" s="343">
        <f>'AM23.Entity Input'!P856</f>
        <v>0</v>
      </c>
      <c r="F916" s="343">
        <f>'AM23.Entity Input'!AD856</f>
        <v>0</v>
      </c>
      <c r="G916" s="343">
        <f>'AM23.Entity Input'!AN856</f>
        <v>0</v>
      </c>
      <c r="H916" s="353" t="str">
        <f>IFERROR( VLOOKUP($D916, 'AM23.Param'!$C$61:$Q$114, COLUMNS('AM23.Param'!$C$60:$G$60), FALSE), "N/A")</f>
        <v>N/A</v>
      </c>
      <c r="I916" s="360" t="str">
        <f>IFERROR( VLOOKUP($D916, 'AM23.Param'!$C$61:$Q$114, COLUMNS('AM23.Param'!$C$60:$H$60), FALSE), "N/A")</f>
        <v>N/A</v>
      </c>
      <c r="J916" s="344" t="str">
        <f t="shared" si="331"/>
        <v>N/A</v>
      </c>
      <c r="K916" s="361" t="str">
        <f t="shared" si="332"/>
        <v>N/A</v>
      </c>
      <c r="L916" s="356" t="str">
        <f>IFERROR( VLOOKUP($D916, 'AM23.Param'!$C$61:$Q$114, COLUMNS('AM23.Param'!$C$60:$I$60), FALSE), "N/A")</f>
        <v>N/A</v>
      </c>
      <c r="M916" s="344" t="str">
        <f t="shared" si="333"/>
        <v>N/A</v>
      </c>
      <c r="N916" s="366" t="str">
        <f t="shared" si="322"/>
        <v>N/A</v>
      </c>
      <c r="O916" s="360" t="str">
        <f>IFERROR( VLOOKUP($D916, 'AM23.Param'!$C$61:$Q$114, COLUMNS('AM23.Param'!$C$60:$J$60), FALSE), "N/A")</f>
        <v>N/A</v>
      </c>
      <c r="P916" s="344" t="str">
        <f t="shared" si="334"/>
        <v>N/A</v>
      </c>
      <c r="Q916" s="361" t="str">
        <f t="shared" si="323"/>
        <v>N/A</v>
      </c>
      <c r="R916" s="356" t="str">
        <f>IFERROR( VLOOKUP($D916, 'AM23.Param'!$C$61:$Q$114, COLUMNS('AM23.Param'!$C$60:$K$60), FALSE), "N/A")</f>
        <v>N/A</v>
      </c>
      <c r="S916" s="344" t="str">
        <f t="shared" si="335"/>
        <v>N/A</v>
      </c>
      <c r="T916" s="366">
        <f t="shared" si="324"/>
        <v>0</v>
      </c>
      <c r="U916" s="360" t="str">
        <f>IFERROR( VLOOKUP($D916, 'AM23.Param'!$C$61:$Q$114, COLUMNS('AM23.Param'!$C$60:$L$60), FALSE), "N/A")</f>
        <v>N/A</v>
      </c>
      <c r="V916" s="344" t="str">
        <f t="shared" si="336"/>
        <v>N/A</v>
      </c>
      <c r="W916" s="361" t="str">
        <f t="shared" si="325"/>
        <v>N/A</v>
      </c>
      <c r="X916" s="356" t="str">
        <f>IFERROR( VLOOKUP($D916, 'AM23.Param'!$C$61:$Q$114, COLUMNS('AM23.Param'!$C$60:$M$60), FALSE), "N/A")</f>
        <v>N/A</v>
      </c>
      <c r="Y916" s="344" t="str">
        <f t="shared" si="337"/>
        <v>N/A</v>
      </c>
      <c r="Z916" s="366">
        <f t="shared" si="326"/>
        <v>0</v>
      </c>
      <c r="AA916" s="360" t="str">
        <f>IFERROR( VLOOKUP($D916, 'AM23.Param'!$C$61:$Q$114, COLUMNS('AM23.Param'!$C$60:$N$60), FALSE), "N/A")</f>
        <v>N/A</v>
      </c>
      <c r="AB916" s="344" t="str">
        <f t="shared" si="338"/>
        <v>N/A</v>
      </c>
      <c r="AC916" s="366" t="str">
        <f t="shared" si="327"/>
        <v>N/A</v>
      </c>
      <c r="AD916" s="360" t="str">
        <f>IFERROR( VLOOKUP($D916, 'AM23.Param'!$C$61:$Q$114, COLUMNS('AM23.Param'!$C$60:$O$60), FALSE), "N/A")</f>
        <v>N/A</v>
      </c>
      <c r="AE916" s="344" t="str">
        <f t="shared" si="339"/>
        <v>N/A</v>
      </c>
      <c r="AF916" s="361" t="str">
        <f t="shared" si="328"/>
        <v>N/A</v>
      </c>
      <c r="AG916" s="356" t="str">
        <f>IFERROR( VLOOKUP($D916, 'AM23.Param'!$C$61:$Q$114, COLUMNS('AM23.Param'!$C$60:$P$60), FALSE), "N/A")</f>
        <v>N/A</v>
      </c>
      <c r="AH916" s="344" t="str">
        <f t="shared" si="340"/>
        <v>N/A</v>
      </c>
      <c r="AI916" s="361" t="str">
        <f t="shared" si="329"/>
        <v>N/A</v>
      </c>
    </row>
    <row r="917" spans="1:35" x14ac:dyDescent="0.2">
      <c r="A917" s="241">
        <f t="shared" si="330"/>
        <v>840</v>
      </c>
      <c r="B917" s="345">
        <f>'AM23.Entity Input'!D857</f>
        <v>0</v>
      </c>
      <c r="C917" s="343">
        <f>'AM23.Entity Input'!F857</f>
        <v>0</v>
      </c>
      <c r="D917" s="343">
        <f>'AM23.Entity Input'!G857</f>
        <v>0</v>
      </c>
      <c r="E917" s="343">
        <f>'AM23.Entity Input'!P857</f>
        <v>0</v>
      </c>
      <c r="F917" s="343">
        <f>'AM23.Entity Input'!AD857</f>
        <v>0</v>
      </c>
      <c r="G917" s="343">
        <f>'AM23.Entity Input'!AN857</f>
        <v>0</v>
      </c>
      <c r="H917" s="353" t="str">
        <f>IFERROR( VLOOKUP($D917, 'AM23.Param'!$C$61:$Q$114, COLUMNS('AM23.Param'!$C$60:$G$60), FALSE), "N/A")</f>
        <v>N/A</v>
      </c>
      <c r="I917" s="360" t="str">
        <f>IFERROR( VLOOKUP($D917, 'AM23.Param'!$C$61:$Q$114, COLUMNS('AM23.Param'!$C$60:$H$60), FALSE), "N/A")</f>
        <v>N/A</v>
      </c>
      <c r="J917" s="344" t="str">
        <f t="shared" si="331"/>
        <v>N/A</v>
      </c>
      <c r="K917" s="361" t="str">
        <f t="shared" si="332"/>
        <v>N/A</v>
      </c>
      <c r="L917" s="356" t="str">
        <f>IFERROR( VLOOKUP($D917, 'AM23.Param'!$C$61:$Q$114, COLUMNS('AM23.Param'!$C$60:$I$60), FALSE), "N/A")</f>
        <v>N/A</v>
      </c>
      <c r="M917" s="344" t="str">
        <f t="shared" si="333"/>
        <v>N/A</v>
      </c>
      <c r="N917" s="366" t="str">
        <f t="shared" si="322"/>
        <v>N/A</v>
      </c>
      <c r="O917" s="360" t="str">
        <f>IFERROR( VLOOKUP($D917, 'AM23.Param'!$C$61:$Q$114, COLUMNS('AM23.Param'!$C$60:$J$60), FALSE), "N/A")</f>
        <v>N/A</v>
      </c>
      <c r="P917" s="344" t="str">
        <f t="shared" si="334"/>
        <v>N/A</v>
      </c>
      <c r="Q917" s="361" t="str">
        <f t="shared" si="323"/>
        <v>N/A</v>
      </c>
      <c r="R917" s="356" t="str">
        <f>IFERROR( VLOOKUP($D917, 'AM23.Param'!$C$61:$Q$114, COLUMNS('AM23.Param'!$C$60:$K$60), FALSE), "N/A")</f>
        <v>N/A</v>
      </c>
      <c r="S917" s="344" t="str">
        <f t="shared" si="335"/>
        <v>N/A</v>
      </c>
      <c r="T917" s="366">
        <f t="shared" si="324"/>
        <v>0</v>
      </c>
      <c r="U917" s="360" t="str">
        <f>IFERROR( VLOOKUP($D917, 'AM23.Param'!$C$61:$Q$114, COLUMNS('AM23.Param'!$C$60:$L$60), FALSE), "N/A")</f>
        <v>N/A</v>
      </c>
      <c r="V917" s="344" t="str">
        <f t="shared" si="336"/>
        <v>N/A</v>
      </c>
      <c r="W917" s="361" t="str">
        <f t="shared" si="325"/>
        <v>N/A</v>
      </c>
      <c r="X917" s="356" t="str">
        <f>IFERROR( VLOOKUP($D917, 'AM23.Param'!$C$61:$Q$114, COLUMNS('AM23.Param'!$C$60:$M$60), FALSE), "N/A")</f>
        <v>N/A</v>
      </c>
      <c r="Y917" s="344" t="str">
        <f t="shared" si="337"/>
        <v>N/A</v>
      </c>
      <c r="Z917" s="366">
        <f t="shared" si="326"/>
        <v>0</v>
      </c>
      <c r="AA917" s="360" t="str">
        <f>IFERROR( VLOOKUP($D917, 'AM23.Param'!$C$61:$Q$114, COLUMNS('AM23.Param'!$C$60:$N$60), FALSE), "N/A")</f>
        <v>N/A</v>
      </c>
      <c r="AB917" s="344" t="str">
        <f t="shared" si="338"/>
        <v>N/A</v>
      </c>
      <c r="AC917" s="366" t="str">
        <f t="shared" si="327"/>
        <v>N/A</v>
      </c>
      <c r="AD917" s="360" t="str">
        <f>IFERROR( VLOOKUP($D917, 'AM23.Param'!$C$61:$Q$114, COLUMNS('AM23.Param'!$C$60:$O$60), FALSE), "N/A")</f>
        <v>N/A</v>
      </c>
      <c r="AE917" s="344" t="str">
        <f t="shared" si="339"/>
        <v>N/A</v>
      </c>
      <c r="AF917" s="361" t="str">
        <f t="shared" si="328"/>
        <v>N/A</v>
      </c>
      <c r="AG917" s="356" t="str">
        <f>IFERROR( VLOOKUP($D917, 'AM23.Param'!$C$61:$Q$114, COLUMNS('AM23.Param'!$C$60:$P$60), FALSE), "N/A")</f>
        <v>N/A</v>
      </c>
      <c r="AH917" s="344" t="str">
        <f t="shared" si="340"/>
        <v>N/A</v>
      </c>
      <c r="AI917" s="361" t="str">
        <f t="shared" si="329"/>
        <v>N/A</v>
      </c>
    </row>
    <row r="918" spans="1:35" x14ac:dyDescent="0.2">
      <c r="A918" s="241">
        <f t="shared" si="330"/>
        <v>841</v>
      </c>
      <c r="B918" s="345">
        <f>'AM23.Entity Input'!D858</f>
        <v>0</v>
      </c>
      <c r="C918" s="343">
        <f>'AM23.Entity Input'!F858</f>
        <v>0</v>
      </c>
      <c r="D918" s="343">
        <f>'AM23.Entity Input'!G858</f>
        <v>0</v>
      </c>
      <c r="E918" s="343">
        <f>'AM23.Entity Input'!P858</f>
        <v>0</v>
      </c>
      <c r="F918" s="343">
        <f>'AM23.Entity Input'!AD858</f>
        <v>0</v>
      </c>
      <c r="G918" s="343">
        <f>'AM23.Entity Input'!AN858</f>
        <v>0</v>
      </c>
      <c r="H918" s="353" t="str">
        <f>IFERROR( VLOOKUP($D918, 'AM23.Param'!$C$61:$Q$114, COLUMNS('AM23.Param'!$C$60:$G$60), FALSE), "N/A")</f>
        <v>N/A</v>
      </c>
      <c r="I918" s="360" t="str">
        <f>IFERROR( VLOOKUP($D918, 'AM23.Param'!$C$61:$Q$114, COLUMNS('AM23.Param'!$C$60:$H$60), FALSE), "N/A")</f>
        <v>N/A</v>
      </c>
      <c r="J918" s="344" t="str">
        <f t="shared" si="331"/>
        <v>N/A</v>
      </c>
      <c r="K918" s="361" t="str">
        <f t="shared" si="332"/>
        <v>N/A</v>
      </c>
      <c r="L918" s="356" t="str">
        <f>IFERROR( VLOOKUP($D918, 'AM23.Param'!$C$61:$Q$114, COLUMNS('AM23.Param'!$C$60:$I$60), FALSE), "N/A")</f>
        <v>N/A</v>
      </c>
      <c r="M918" s="344" t="str">
        <f t="shared" si="333"/>
        <v>N/A</v>
      </c>
      <c r="N918" s="366" t="str">
        <f t="shared" si="322"/>
        <v>N/A</v>
      </c>
      <c r="O918" s="360" t="str">
        <f>IFERROR( VLOOKUP($D918, 'AM23.Param'!$C$61:$Q$114, COLUMNS('AM23.Param'!$C$60:$J$60), FALSE), "N/A")</f>
        <v>N/A</v>
      </c>
      <c r="P918" s="344" t="str">
        <f t="shared" si="334"/>
        <v>N/A</v>
      </c>
      <c r="Q918" s="361" t="str">
        <f t="shared" si="323"/>
        <v>N/A</v>
      </c>
      <c r="R918" s="356" t="str">
        <f>IFERROR( VLOOKUP($D918, 'AM23.Param'!$C$61:$Q$114, COLUMNS('AM23.Param'!$C$60:$K$60), FALSE), "N/A")</f>
        <v>N/A</v>
      </c>
      <c r="S918" s="344" t="str">
        <f t="shared" si="335"/>
        <v>N/A</v>
      </c>
      <c r="T918" s="366">
        <f t="shared" si="324"/>
        <v>0</v>
      </c>
      <c r="U918" s="360" t="str">
        <f>IFERROR( VLOOKUP($D918, 'AM23.Param'!$C$61:$Q$114, COLUMNS('AM23.Param'!$C$60:$L$60), FALSE), "N/A")</f>
        <v>N/A</v>
      </c>
      <c r="V918" s="344" t="str">
        <f t="shared" si="336"/>
        <v>N/A</v>
      </c>
      <c r="W918" s="361" t="str">
        <f t="shared" si="325"/>
        <v>N/A</v>
      </c>
      <c r="X918" s="356" t="str">
        <f>IFERROR( VLOOKUP($D918, 'AM23.Param'!$C$61:$Q$114, COLUMNS('AM23.Param'!$C$60:$M$60), FALSE), "N/A")</f>
        <v>N/A</v>
      </c>
      <c r="Y918" s="344" t="str">
        <f t="shared" si="337"/>
        <v>N/A</v>
      </c>
      <c r="Z918" s="366">
        <f t="shared" si="326"/>
        <v>0</v>
      </c>
      <c r="AA918" s="360" t="str">
        <f>IFERROR( VLOOKUP($D918, 'AM23.Param'!$C$61:$Q$114, COLUMNS('AM23.Param'!$C$60:$N$60), FALSE), "N/A")</f>
        <v>N/A</v>
      </c>
      <c r="AB918" s="344" t="str">
        <f t="shared" si="338"/>
        <v>N/A</v>
      </c>
      <c r="AC918" s="366" t="str">
        <f t="shared" si="327"/>
        <v>N/A</v>
      </c>
      <c r="AD918" s="360" t="str">
        <f>IFERROR( VLOOKUP($D918, 'AM23.Param'!$C$61:$Q$114, COLUMNS('AM23.Param'!$C$60:$O$60), FALSE), "N/A")</f>
        <v>N/A</v>
      </c>
      <c r="AE918" s="344" t="str">
        <f t="shared" si="339"/>
        <v>N/A</v>
      </c>
      <c r="AF918" s="361" t="str">
        <f t="shared" si="328"/>
        <v>N/A</v>
      </c>
      <c r="AG918" s="356" t="str">
        <f>IFERROR( VLOOKUP($D918, 'AM23.Param'!$C$61:$Q$114, COLUMNS('AM23.Param'!$C$60:$P$60), FALSE), "N/A")</f>
        <v>N/A</v>
      </c>
      <c r="AH918" s="344" t="str">
        <f t="shared" si="340"/>
        <v>N/A</v>
      </c>
      <c r="AI918" s="361" t="str">
        <f t="shared" si="329"/>
        <v>N/A</v>
      </c>
    </row>
    <row r="919" spans="1:35" x14ac:dyDescent="0.2">
      <c r="A919" s="241">
        <f t="shared" si="330"/>
        <v>842</v>
      </c>
      <c r="B919" s="345">
        <f>'AM23.Entity Input'!D859</f>
        <v>0</v>
      </c>
      <c r="C919" s="343">
        <f>'AM23.Entity Input'!F859</f>
        <v>0</v>
      </c>
      <c r="D919" s="343">
        <f>'AM23.Entity Input'!G859</f>
        <v>0</v>
      </c>
      <c r="E919" s="343">
        <f>'AM23.Entity Input'!P859</f>
        <v>0</v>
      </c>
      <c r="F919" s="343">
        <f>'AM23.Entity Input'!AD859</f>
        <v>0</v>
      </c>
      <c r="G919" s="343">
        <f>'AM23.Entity Input'!AN859</f>
        <v>0</v>
      </c>
      <c r="H919" s="353" t="str">
        <f>IFERROR( VLOOKUP($D919, 'AM23.Param'!$C$61:$Q$114, COLUMNS('AM23.Param'!$C$60:$G$60), FALSE), "N/A")</f>
        <v>N/A</v>
      </c>
      <c r="I919" s="360" t="str">
        <f>IFERROR( VLOOKUP($D919, 'AM23.Param'!$C$61:$Q$114, COLUMNS('AM23.Param'!$C$60:$H$60), FALSE), "N/A")</f>
        <v>N/A</v>
      </c>
      <c r="J919" s="344" t="str">
        <f t="shared" si="331"/>
        <v>N/A</v>
      </c>
      <c r="K919" s="361" t="str">
        <f t="shared" si="332"/>
        <v>N/A</v>
      </c>
      <c r="L919" s="356" t="str">
        <f>IFERROR( VLOOKUP($D919, 'AM23.Param'!$C$61:$Q$114, COLUMNS('AM23.Param'!$C$60:$I$60), FALSE), "N/A")</f>
        <v>N/A</v>
      </c>
      <c r="M919" s="344" t="str">
        <f t="shared" si="333"/>
        <v>N/A</v>
      </c>
      <c r="N919" s="366" t="str">
        <f t="shared" si="322"/>
        <v>N/A</v>
      </c>
      <c r="O919" s="360" t="str">
        <f>IFERROR( VLOOKUP($D919, 'AM23.Param'!$C$61:$Q$114, COLUMNS('AM23.Param'!$C$60:$J$60), FALSE), "N/A")</f>
        <v>N/A</v>
      </c>
      <c r="P919" s="344" t="str">
        <f t="shared" si="334"/>
        <v>N/A</v>
      </c>
      <c r="Q919" s="361" t="str">
        <f t="shared" si="323"/>
        <v>N/A</v>
      </c>
      <c r="R919" s="356" t="str">
        <f>IFERROR( VLOOKUP($D919, 'AM23.Param'!$C$61:$Q$114, COLUMNS('AM23.Param'!$C$60:$K$60), FALSE), "N/A")</f>
        <v>N/A</v>
      </c>
      <c r="S919" s="344" t="str">
        <f t="shared" si="335"/>
        <v>N/A</v>
      </c>
      <c r="T919" s="366">
        <f t="shared" si="324"/>
        <v>0</v>
      </c>
      <c r="U919" s="360" t="str">
        <f>IFERROR( VLOOKUP($D919, 'AM23.Param'!$C$61:$Q$114, COLUMNS('AM23.Param'!$C$60:$L$60), FALSE), "N/A")</f>
        <v>N/A</v>
      </c>
      <c r="V919" s="344" t="str">
        <f t="shared" si="336"/>
        <v>N/A</v>
      </c>
      <c r="W919" s="361" t="str">
        <f t="shared" si="325"/>
        <v>N/A</v>
      </c>
      <c r="X919" s="356" t="str">
        <f>IFERROR( VLOOKUP($D919, 'AM23.Param'!$C$61:$Q$114, COLUMNS('AM23.Param'!$C$60:$M$60), FALSE), "N/A")</f>
        <v>N/A</v>
      </c>
      <c r="Y919" s="344" t="str">
        <f t="shared" si="337"/>
        <v>N/A</v>
      </c>
      <c r="Z919" s="366">
        <f t="shared" si="326"/>
        <v>0</v>
      </c>
      <c r="AA919" s="360" t="str">
        <f>IFERROR( VLOOKUP($D919, 'AM23.Param'!$C$61:$Q$114, COLUMNS('AM23.Param'!$C$60:$N$60), FALSE), "N/A")</f>
        <v>N/A</v>
      </c>
      <c r="AB919" s="344" t="str">
        <f t="shared" si="338"/>
        <v>N/A</v>
      </c>
      <c r="AC919" s="366" t="str">
        <f t="shared" si="327"/>
        <v>N/A</v>
      </c>
      <c r="AD919" s="360" t="str">
        <f>IFERROR( VLOOKUP($D919, 'AM23.Param'!$C$61:$Q$114, COLUMNS('AM23.Param'!$C$60:$O$60), FALSE), "N/A")</f>
        <v>N/A</v>
      </c>
      <c r="AE919" s="344" t="str">
        <f t="shared" si="339"/>
        <v>N/A</v>
      </c>
      <c r="AF919" s="361" t="str">
        <f t="shared" si="328"/>
        <v>N/A</v>
      </c>
      <c r="AG919" s="356" t="str">
        <f>IFERROR( VLOOKUP($D919, 'AM23.Param'!$C$61:$Q$114, COLUMNS('AM23.Param'!$C$60:$P$60), FALSE), "N/A")</f>
        <v>N/A</v>
      </c>
      <c r="AH919" s="344" t="str">
        <f t="shared" si="340"/>
        <v>N/A</v>
      </c>
      <c r="AI919" s="361" t="str">
        <f t="shared" si="329"/>
        <v>N/A</v>
      </c>
    </row>
    <row r="920" spans="1:35" x14ac:dyDescent="0.2">
      <c r="A920" s="241">
        <f t="shared" si="330"/>
        <v>843</v>
      </c>
      <c r="B920" s="345">
        <f>'AM23.Entity Input'!D860</f>
        <v>0</v>
      </c>
      <c r="C920" s="343">
        <f>'AM23.Entity Input'!F860</f>
        <v>0</v>
      </c>
      <c r="D920" s="343">
        <f>'AM23.Entity Input'!G860</f>
        <v>0</v>
      </c>
      <c r="E920" s="343">
        <f>'AM23.Entity Input'!P860</f>
        <v>0</v>
      </c>
      <c r="F920" s="343">
        <f>'AM23.Entity Input'!AD860</f>
        <v>0</v>
      </c>
      <c r="G920" s="343">
        <f>'AM23.Entity Input'!AN860</f>
        <v>0</v>
      </c>
      <c r="H920" s="353" t="str">
        <f>IFERROR( VLOOKUP($D920, 'AM23.Param'!$C$61:$Q$114, COLUMNS('AM23.Param'!$C$60:$G$60), FALSE), "N/A")</f>
        <v>N/A</v>
      </c>
      <c r="I920" s="360" t="str">
        <f>IFERROR( VLOOKUP($D920, 'AM23.Param'!$C$61:$Q$114, COLUMNS('AM23.Param'!$C$60:$H$60), FALSE), "N/A")</f>
        <v>N/A</v>
      </c>
      <c r="J920" s="344" t="str">
        <f t="shared" si="331"/>
        <v>N/A</v>
      </c>
      <c r="K920" s="361" t="str">
        <f t="shared" si="332"/>
        <v>N/A</v>
      </c>
      <c r="L920" s="356" t="str">
        <f>IFERROR( VLOOKUP($D920, 'AM23.Param'!$C$61:$Q$114, COLUMNS('AM23.Param'!$C$60:$I$60), FALSE), "N/A")</f>
        <v>N/A</v>
      </c>
      <c r="M920" s="344" t="str">
        <f t="shared" si="333"/>
        <v>N/A</v>
      </c>
      <c r="N920" s="366" t="str">
        <f t="shared" si="322"/>
        <v>N/A</v>
      </c>
      <c r="O920" s="360" t="str">
        <f>IFERROR( VLOOKUP($D920, 'AM23.Param'!$C$61:$Q$114, COLUMNS('AM23.Param'!$C$60:$J$60), FALSE), "N/A")</f>
        <v>N/A</v>
      </c>
      <c r="P920" s="344" t="str">
        <f t="shared" si="334"/>
        <v>N/A</v>
      </c>
      <c r="Q920" s="361" t="str">
        <f t="shared" si="323"/>
        <v>N/A</v>
      </c>
      <c r="R920" s="356" t="str">
        <f>IFERROR( VLOOKUP($D920, 'AM23.Param'!$C$61:$Q$114, COLUMNS('AM23.Param'!$C$60:$K$60), FALSE), "N/A")</f>
        <v>N/A</v>
      </c>
      <c r="S920" s="344" t="str">
        <f t="shared" si="335"/>
        <v>N/A</v>
      </c>
      <c r="T920" s="366">
        <f t="shared" si="324"/>
        <v>0</v>
      </c>
      <c r="U920" s="360" t="str">
        <f>IFERROR( VLOOKUP($D920, 'AM23.Param'!$C$61:$Q$114, COLUMNS('AM23.Param'!$C$60:$L$60), FALSE), "N/A")</f>
        <v>N/A</v>
      </c>
      <c r="V920" s="344" t="str">
        <f t="shared" si="336"/>
        <v>N/A</v>
      </c>
      <c r="W920" s="361" t="str">
        <f t="shared" si="325"/>
        <v>N/A</v>
      </c>
      <c r="X920" s="356" t="str">
        <f>IFERROR( VLOOKUP($D920, 'AM23.Param'!$C$61:$Q$114, COLUMNS('AM23.Param'!$C$60:$M$60), FALSE), "N/A")</f>
        <v>N/A</v>
      </c>
      <c r="Y920" s="344" t="str">
        <f t="shared" si="337"/>
        <v>N/A</v>
      </c>
      <c r="Z920" s="366">
        <f t="shared" si="326"/>
        <v>0</v>
      </c>
      <c r="AA920" s="360" t="str">
        <f>IFERROR( VLOOKUP($D920, 'AM23.Param'!$C$61:$Q$114, COLUMNS('AM23.Param'!$C$60:$N$60), FALSE), "N/A")</f>
        <v>N/A</v>
      </c>
      <c r="AB920" s="344" t="str">
        <f t="shared" si="338"/>
        <v>N/A</v>
      </c>
      <c r="AC920" s="366" t="str">
        <f t="shared" si="327"/>
        <v>N/A</v>
      </c>
      <c r="AD920" s="360" t="str">
        <f>IFERROR( VLOOKUP($D920, 'AM23.Param'!$C$61:$Q$114, COLUMNS('AM23.Param'!$C$60:$O$60), FALSE), "N/A")</f>
        <v>N/A</v>
      </c>
      <c r="AE920" s="344" t="str">
        <f t="shared" si="339"/>
        <v>N/A</v>
      </c>
      <c r="AF920" s="361" t="str">
        <f t="shared" si="328"/>
        <v>N/A</v>
      </c>
      <c r="AG920" s="356" t="str">
        <f>IFERROR( VLOOKUP($D920, 'AM23.Param'!$C$61:$Q$114, COLUMNS('AM23.Param'!$C$60:$P$60), FALSE), "N/A")</f>
        <v>N/A</v>
      </c>
      <c r="AH920" s="344" t="str">
        <f t="shared" si="340"/>
        <v>N/A</v>
      </c>
      <c r="AI920" s="361" t="str">
        <f t="shared" si="329"/>
        <v>N/A</v>
      </c>
    </row>
    <row r="921" spans="1:35" x14ac:dyDescent="0.2">
      <c r="A921" s="241">
        <f t="shared" si="330"/>
        <v>844</v>
      </c>
      <c r="B921" s="345">
        <f>'AM23.Entity Input'!D861</f>
        <v>0</v>
      </c>
      <c r="C921" s="343">
        <f>'AM23.Entity Input'!F861</f>
        <v>0</v>
      </c>
      <c r="D921" s="343">
        <f>'AM23.Entity Input'!G861</f>
        <v>0</v>
      </c>
      <c r="E921" s="343">
        <f>'AM23.Entity Input'!P861</f>
        <v>0</v>
      </c>
      <c r="F921" s="343">
        <f>'AM23.Entity Input'!AD861</f>
        <v>0</v>
      </c>
      <c r="G921" s="343">
        <f>'AM23.Entity Input'!AN861</f>
        <v>0</v>
      </c>
      <c r="H921" s="353" t="str">
        <f>IFERROR( VLOOKUP($D921, 'AM23.Param'!$C$61:$Q$114, COLUMNS('AM23.Param'!$C$60:$G$60), FALSE), "N/A")</f>
        <v>N/A</v>
      </c>
      <c r="I921" s="360" t="str">
        <f>IFERROR( VLOOKUP($D921, 'AM23.Param'!$C$61:$Q$114, COLUMNS('AM23.Param'!$C$60:$H$60), FALSE), "N/A")</f>
        <v>N/A</v>
      </c>
      <c r="J921" s="344" t="str">
        <f t="shared" si="331"/>
        <v>N/A</v>
      </c>
      <c r="K921" s="361" t="str">
        <f t="shared" si="332"/>
        <v>N/A</v>
      </c>
      <c r="L921" s="356" t="str">
        <f>IFERROR( VLOOKUP($D921, 'AM23.Param'!$C$61:$Q$114, COLUMNS('AM23.Param'!$C$60:$I$60), FALSE), "N/A")</f>
        <v>N/A</v>
      </c>
      <c r="M921" s="344" t="str">
        <f t="shared" si="333"/>
        <v>N/A</v>
      </c>
      <c r="N921" s="366" t="str">
        <f t="shared" si="322"/>
        <v>N/A</v>
      </c>
      <c r="O921" s="360" t="str">
        <f>IFERROR( VLOOKUP($D921, 'AM23.Param'!$C$61:$Q$114, COLUMNS('AM23.Param'!$C$60:$J$60), FALSE), "N/A")</f>
        <v>N/A</v>
      </c>
      <c r="P921" s="344" t="str">
        <f t="shared" si="334"/>
        <v>N/A</v>
      </c>
      <c r="Q921" s="361" t="str">
        <f t="shared" si="323"/>
        <v>N/A</v>
      </c>
      <c r="R921" s="356" t="str">
        <f>IFERROR( VLOOKUP($D921, 'AM23.Param'!$C$61:$Q$114, COLUMNS('AM23.Param'!$C$60:$K$60), FALSE), "N/A")</f>
        <v>N/A</v>
      </c>
      <c r="S921" s="344" t="str">
        <f t="shared" si="335"/>
        <v>N/A</v>
      </c>
      <c r="T921" s="366">
        <f t="shared" si="324"/>
        <v>0</v>
      </c>
      <c r="U921" s="360" t="str">
        <f>IFERROR( VLOOKUP($D921, 'AM23.Param'!$C$61:$Q$114, COLUMNS('AM23.Param'!$C$60:$L$60), FALSE), "N/A")</f>
        <v>N/A</v>
      </c>
      <c r="V921" s="344" t="str">
        <f t="shared" si="336"/>
        <v>N/A</v>
      </c>
      <c r="W921" s="361" t="str">
        <f t="shared" si="325"/>
        <v>N/A</v>
      </c>
      <c r="X921" s="356" t="str">
        <f>IFERROR( VLOOKUP($D921, 'AM23.Param'!$C$61:$Q$114, COLUMNS('AM23.Param'!$C$60:$M$60), FALSE), "N/A")</f>
        <v>N/A</v>
      </c>
      <c r="Y921" s="344" t="str">
        <f t="shared" si="337"/>
        <v>N/A</v>
      </c>
      <c r="Z921" s="366">
        <f t="shared" si="326"/>
        <v>0</v>
      </c>
      <c r="AA921" s="360" t="str">
        <f>IFERROR( VLOOKUP($D921, 'AM23.Param'!$C$61:$Q$114, COLUMNS('AM23.Param'!$C$60:$N$60), FALSE), "N/A")</f>
        <v>N/A</v>
      </c>
      <c r="AB921" s="344" t="str">
        <f t="shared" si="338"/>
        <v>N/A</v>
      </c>
      <c r="AC921" s="366" t="str">
        <f t="shared" si="327"/>
        <v>N/A</v>
      </c>
      <c r="AD921" s="360" t="str">
        <f>IFERROR( VLOOKUP($D921, 'AM23.Param'!$C$61:$Q$114, COLUMNS('AM23.Param'!$C$60:$O$60), FALSE), "N/A")</f>
        <v>N/A</v>
      </c>
      <c r="AE921" s="344" t="str">
        <f t="shared" si="339"/>
        <v>N/A</v>
      </c>
      <c r="AF921" s="361" t="str">
        <f t="shared" si="328"/>
        <v>N/A</v>
      </c>
      <c r="AG921" s="356" t="str">
        <f>IFERROR( VLOOKUP($D921, 'AM23.Param'!$C$61:$Q$114, COLUMNS('AM23.Param'!$C$60:$P$60), FALSE), "N/A")</f>
        <v>N/A</v>
      </c>
      <c r="AH921" s="344" t="str">
        <f t="shared" si="340"/>
        <v>N/A</v>
      </c>
      <c r="AI921" s="361" t="str">
        <f t="shared" si="329"/>
        <v>N/A</v>
      </c>
    </row>
    <row r="922" spans="1:35" x14ac:dyDescent="0.2">
      <c r="A922" s="241">
        <f t="shared" si="330"/>
        <v>845</v>
      </c>
      <c r="B922" s="345">
        <f>'AM23.Entity Input'!D862</f>
        <v>0</v>
      </c>
      <c r="C922" s="343">
        <f>'AM23.Entity Input'!F862</f>
        <v>0</v>
      </c>
      <c r="D922" s="343">
        <f>'AM23.Entity Input'!G862</f>
        <v>0</v>
      </c>
      <c r="E922" s="343">
        <f>'AM23.Entity Input'!P862</f>
        <v>0</v>
      </c>
      <c r="F922" s="343">
        <f>'AM23.Entity Input'!AD862</f>
        <v>0</v>
      </c>
      <c r="G922" s="343">
        <f>'AM23.Entity Input'!AN862</f>
        <v>0</v>
      </c>
      <c r="H922" s="353" t="str">
        <f>IFERROR( VLOOKUP($D922, 'AM23.Param'!$C$61:$Q$114, COLUMNS('AM23.Param'!$C$60:$G$60), FALSE), "N/A")</f>
        <v>N/A</v>
      </c>
      <c r="I922" s="360" t="str">
        <f>IFERROR( VLOOKUP($D922, 'AM23.Param'!$C$61:$Q$114, COLUMNS('AM23.Param'!$C$60:$H$60), FALSE), "N/A")</f>
        <v>N/A</v>
      </c>
      <c r="J922" s="344" t="str">
        <f t="shared" si="331"/>
        <v>N/A</v>
      </c>
      <c r="K922" s="361" t="str">
        <f t="shared" si="332"/>
        <v>N/A</v>
      </c>
      <c r="L922" s="356" t="str">
        <f>IFERROR( VLOOKUP($D922, 'AM23.Param'!$C$61:$Q$114, COLUMNS('AM23.Param'!$C$60:$I$60), FALSE), "N/A")</f>
        <v>N/A</v>
      </c>
      <c r="M922" s="344" t="str">
        <f t="shared" si="333"/>
        <v>N/A</v>
      </c>
      <c r="N922" s="366" t="str">
        <f t="shared" si="322"/>
        <v>N/A</v>
      </c>
      <c r="O922" s="360" t="str">
        <f>IFERROR( VLOOKUP($D922, 'AM23.Param'!$C$61:$Q$114, COLUMNS('AM23.Param'!$C$60:$J$60), FALSE), "N/A")</f>
        <v>N/A</v>
      </c>
      <c r="P922" s="344" t="str">
        <f t="shared" si="334"/>
        <v>N/A</v>
      </c>
      <c r="Q922" s="361" t="str">
        <f t="shared" si="323"/>
        <v>N/A</v>
      </c>
      <c r="R922" s="356" t="str">
        <f>IFERROR( VLOOKUP($D922, 'AM23.Param'!$C$61:$Q$114, COLUMNS('AM23.Param'!$C$60:$K$60), FALSE), "N/A")</f>
        <v>N/A</v>
      </c>
      <c r="S922" s="344" t="str">
        <f t="shared" si="335"/>
        <v>N/A</v>
      </c>
      <c r="T922" s="366">
        <f t="shared" si="324"/>
        <v>0</v>
      </c>
      <c r="U922" s="360" t="str">
        <f>IFERROR( VLOOKUP($D922, 'AM23.Param'!$C$61:$Q$114, COLUMNS('AM23.Param'!$C$60:$L$60), FALSE), "N/A")</f>
        <v>N/A</v>
      </c>
      <c r="V922" s="344" t="str">
        <f t="shared" si="336"/>
        <v>N/A</v>
      </c>
      <c r="W922" s="361" t="str">
        <f t="shared" si="325"/>
        <v>N/A</v>
      </c>
      <c r="X922" s="356" t="str">
        <f>IFERROR( VLOOKUP($D922, 'AM23.Param'!$C$61:$Q$114, COLUMNS('AM23.Param'!$C$60:$M$60), FALSE), "N/A")</f>
        <v>N/A</v>
      </c>
      <c r="Y922" s="344" t="str">
        <f t="shared" si="337"/>
        <v>N/A</v>
      </c>
      <c r="Z922" s="366">
        <f t="shared" si="326"/>
        <v>0</v>
      </c>
      <c r="AA922" s="360" t="str">
        <f>IFERROR( VLOOKUP($D922, 'AM23.Param'!$C$61:$Q$114, COLUMNS('AM23.Param'!$C$60:$N$60), FALSE), "N/A")</f>
        <v>N/A</v>
      </c>
      <c r="AB922" s="344" t="str">
        <f t="shared" si="338"/>
        <v>N/A</v>
      </c>
      <c r="AC922" s="366" t="str">
        <f t="shared" si="327"/>
        <v>N/A</v>
      </c>
      <c r="AD922" s="360" t="str">
        <f>IFERROR( VLOOKUP($D922, 'AM23.Param'!$C$61:$Q$114, COLUMNS('AM23.Param'!$C$60:$O$60), FALSE), "N/A")</f>
        <v>N/A</v>
      </c>
      <c r="AE922" s="344" t="str">
        <f t="shared" si="339"/>
        <v>N/A</v>
      </c>
      <c r="AF922" s="361" t="str">
        <f t="shared" si="328"/>
        <v>N/A</v>
      </c>
      <c r="AG922" s="356" t="str">
        <f>IFERROR( VLOOKUP($D922, 'AM23.Param'!$C$61:$Q$114, COLUMNS('AM23.Param'!$C$60:$P$60), FALSE), "N/A")</f>
        <v>N/A</v>
      </c>
      <c r="AH922" s="344" t="str">
        <f t="shared" si="340"/>
        <v>N/A</v>
      </c>
      <c r="AI922" s="361" t="str">
        <f t="shared" si="329"/>
        <v>N/A</v>
      </c>
    </row>
    <row r="923" spans="1:35" x14ac:dyDescent="0.2">
      <c r="A923" s="241">
        <f t="shared" si="330"/>
        <v>846</v>
      </c>
      <c r="B923" s="345">
        <f>'AM23.Entity Input'!D863</f>
        <v>0</v>
      </c>
      <c r="C923" s="343">
        <f>'AM23.Entity Input'!F863</f>
        <v>0</v>
      </c>
      <c r="D923" s="343">
        <f>'AM23.Entity Input'!G863</f>
        <v>0</v>
      </c>
      <c r="E923" s="343">
        <f>'AM23.Entity Input'!P863</f>
        <v>0</v>
      </c>
      <c r="F923" s="343">
        <f>'AM23.Entity Input'!AD863</f>
        <v>0</v>
      </c>
      <c r="G923" s="343">
        <f>'AM23.Entity Input'!AN863</f>
        <v>0</v>
      </c>
      <c r="H923" s="353" t="str">
        <f>IFERROR( VLOOKUP($D923, 'AM23.Param'!$C$61:$Q$114, COLUMNS('AM23.Param'!$C$60:$G$60), FALSE), "N/A")</f>
        <v>N/A</v>
      </c>
      <c r="I923" s="360" t="str">
        <f>IFERROR( VLOOKUP($D923, 'AM23.Param'!$C$61:$Q$114, COLUMNS('AM23.Param'!$C$60:$H$60), FALSE), "N/A")</f>
        <v>N/A</v>
      </c>
      <c r="J923" s="344" t="str">
        <f t="shared" si="331"/>
        <v>N/A</v>
      </c>
      <c r="K923" s="361" t="str">
        <f t="shared" si="332"/>
        <v>N/A</v>
      </c>
      <c r="L923" s="356" t="str">
        <f>IFERROR( VLOOKUP($D923, 'AM23.Param'!$C$61:$Q$114, COLUMNS('AM23.Param'!$C$60:$I$60), FALSE), "N/A")</f>
        <v>N/A</v>
      </c>
      <c r="M923" s="344" t="str">
        <f t="shared" si="333"/>
        <v>N/A</v>
      </c>
      <c r="N923" s="366" t="str">
        <f t="shared" si="322"/>
        <v>N/A</v>
      </c>
      <c r="O923" s="360" t="str">
        <f>IFERROR( VLOOKUP($D923, 'AM23.Param'!$C$61:$Q$114, COLUMNS('AM23.Param'!$C$60:$J$60), FALSE), "N/A")</f>
        <v>N/A</v>
      </c>
      <c r="P923" s="344" t="str">
        <f t="shared" si="334"/>
        <v>N/A</v>
      </c>
      <c r="Q923" s="361" t="str">
        <f t="shared" si="323"/>
        <v>N/A</v>
      </c>
      <c r="R923" s="356" t="str">
        <f>IFERROR( VLOOKUP($D923, 'AM23.Param'!$C$61:$Q$114, COLUMNS('AM23.Param'!$C$60:$K$60), FALSE), "N/A")</f>
        <v>N/A</v>
      </c>
      <c r="S923" s="344" t="str">
        <f t="shared" si="335"/>
        <v>N/A</v>
      </c>
      <c r="T923" s="366">
        <f t="shared" si="324"/>
        <v>0</v>
      </c>
      <c r="U923" s="360" t="str">
        <f>IFERROR( VLOOKUP($D923, 'AM23.Param'!$C$61:$Q$114, COLUMNS('AM23.Param'!$C$60:$L$60), FALSE), "N/A")</f>
        <v>N/A</v>
      </c>
      <c r="V923" s="344" t="str">
        <f t="shared" si="336"/>
        <v>N/A</v>
      </c>
      <c r="W923" s="361" t="str">
        <f t="shared" si="325"/>
        <v>N/A</v>
      </c>
      <c r="X923" s="356" t="str">
        <f>IFERROR( VLOOKUP($D923, 'AM23.Param'!$C$61:$Q$114, COLUMNS('AM23.Param'!$C$60:$M$60), FALSE), "N/A")</f>
        <v>N/A</v>
      </c>
      <c r="Y923" s="344" t="str">
        <f t="shared" si="337"/>
        <v>N/A</v>
      </c>
      <c r="Z923" s="366">
        <f t="shared" si="326"/>
        <v>0</v>
      </c>
      <c r="AA923" s="360" t="str">
        <f>IFERROR( VLOOKUP($D923, 'AM23.Param'!$C$61:$Q$114, COLUMNS('AM23.Param'!$C$60:$N$60), FALSE), "N/A")</f>
        <v>N/A</v>
      </c>
      <c r="AB923" s="344" t="str">
        <f t="shared" si="338"/>
        <v>N/A</v>
      </c>
      <c r="AC923" s="366" t="str">
        <f t="shared" si="327"/>
        <v>N/A</v>
      </c>
      <c r="AD923" s="360" t="str">
        <f>IFERROR( VLOOKUP($D923, 'AM23.Param'!$C$61:$Q$114, COLUMNS('AM23.Param'!$C$60:$O$60), FALSE), "N/A")</f>
        <v>N/A</v>
      </c>
      <c r="AE923" s="344" t="str">
        <f t="shared" si="339"/>
        <v>N/A</v>
      </c>
      <c r="AF923" s="361" t="str">
        <f t="shared" si="328"/>
        <v>N/A</v>
      </c>
      <c r="AG923" s="356" t="str">
        <f>IFERROR( VLOOKUP($D923, 'AM23.Param'!$C$61:$Q$114, COLUMNS('AM23.Param'!$C$60:$P$60), FALSE), "N/A")</f>
        <v>N/A</v>
      </c>
      <c r="AH923" s="344" t="str">
        <f t="shared" si="340"/>
        <v>N/A</v>
      </c>
      <c r="AI923" s="361" t="str">
        <f t="shared" si="329"/>
        <v>N/A</v>
      </c>
    </row>
    <row r="924" spans="1:35" x14ac:dyDescent="0.2">
      <c r="A924" s="241">
        <f t="shared" si="330"/>
        <v>847</v>
      </c>
      <c r="B924" s="345">
        <f>'AM23.Entity Input'!D864</f>
        <v>0</v>
      </c>
      <c r="C924" s="343">
        <f>'AM23.Entity Input'!F864</f>
        <v>0</v>
      </c>
      <c r="D924" s="343">
        <f>'AM23.Entity Input'!G864</f>
        <v>0</v>
      </c>
      <c r="E924" s="343">
        <f>'AM23.Entity Input'!P864</f>
        <v>0</v>
      </c>
      <c r="F924" s="343">
        <f>'AM23.Entity Input'!AD864</f>
        <v>0</v>
      </c>
      <c r="G924" s="343">
        <f>'AM23.Entity Input'!AN864</f>
        <v>0</v>
      </c>
      <c r="H924" s="353" t="str">
        <f>IFERROR( VLOOKUP($D924, 'AM23.Param'!$C$61:$Q$114, COLUMNS('AM23.Param'!$C$60:$G$60), FALSE), "N/A")</f>
        <v>N/A</v>
      </c>
      <c r="I924" s="360" t="str">
        <f>IFERROR( VLOOKUP($D924, 'AM23.Param'!$C$61:$Q$114, COLUMNS('AM23.Param'!$C$60:$H$60), FALSE), "N/A")</f>
        <v>N/A</v>
      </c>
      <c r="J924" s="344" t="str">
        <f t="shared" si="331"/>
        <v>N/A</v>
      </c>
      <c r="K924" s="361" t="str">
        <f t="shared" si="332"/>
        <v>N/A</v>
      </c>
      <c r="L924" s="356" t="str">
        <f>IFERROR( VLOOKUP($D924, 'AM23.Param'!$C$61:$Q$114, COLUMNS('AM23.Param'!$C$60:$I$60), FALSE), "N/A")</f>
        <v>N/A</v>
      </c>
      <c r="M924" s="344" t="str">
        <f t="shared" si="333"/>
        <v>N/A</v>
      </c>
      <c r="N924" s="366" t="str">
        <f t="shared" si="322"/>
        <v>N/A</v>
      </c>
      <c r="O924" s="360" t="str">
        <f>IFERROR( VLOOKUP($D924, 'AM23.Param'!$C$61:$Q$114, COLUMNS('AM23.Param'!$C$60:$J$60), FALSE), "N/A")</f>
        <v>N/A</v>
      </c>
      <c r="P924" s="344" t="str">
        <f t="shared" si="334"/>
        <v>N/A</v>
      </c>
      <c r="Q924" s="361" t="str">
        <f t="shared" si="323"/>
        <v>N/A</v>
      </c>
      <c r="R924" s="356" t="str">
        <f>IFERROR( VLOOKUP($D924, 'AM23.Param'!$C$61:$Q$114, COLUMNS('AM23.Param'!$C$60:$K$60), FALSE), "N/A")</f>
        <v>N/A</v>
      </c>
      <c r="S924" s="344" t="str">
        <f t="shared" si="335"/>
        <v>N/A</v>
      </c>
      <c r="T924" s="366">
        <f t="shared" si="324"/>
        <v>0</v>
      </c>
      <c r="U924" s="360" t="str">
        <f>IFERROR( VLOOKUP($D924, 'AM23.Param'!$C$61:$Q$114, COLUMNS('AM23.Param'!$C$60:$L$60), FALSE), "N/A")</f>
        <v>N/A</v>
      </c>
      <c r="V924" s="344" t="str">
        <f t="shared" si="336"/>
        <v>N/A</v>
      </c>
      <c r="W924" s="361" t="str">
        <f t="shared" si="325"/>
        <v>N/A</v>
      </c>
      <c r="X924" s="356" t="str">
        <f>IFERROR( VLOOKUP($D924, 'AM23.Param'!$C$61:$Q$114, COLUMNS('AM23.Param'!$C$60:$M$60), FALSE), "N/A")</f>
        <v>N/A</v>
      </c>
      <c r="Y924" s="344" t="str">
        <f t="shared" si="337"/>
        <v>N/A</v>
      </c>
      <c r="Z924" s="366">
        <f t="shared" si="326"/>
        <v>0</v>
      </c>
      <c r="AA924" s="360" t="str">
        <f>IFERROR( VLOOKUP($D924, 'AM23.Param'!$C$61:$Q$114, COLUMNS('AM23.Param'!$C$60:$N$60), FALSE), "N/A")</f>
        <v>N/A</v>
      </c>
      <c r="AB924" s="344" t="str">
        <f t="shared" si="338"/>
        <v>N/A</v>
      </c>
      <c r="AC924" s="366" t="str">
        <f t="shared" si="327"/>
        <v>N/A</v>
      </c>
      <c r="AD924" s="360" t="str">
        <f>IFERROR( VLOOKUP($D924, 'AM23.Param'!$C$61:$Q$114, COLUMNS('AM23.Param'!$C$60:$O$60), FALSE), "N/A")</f>
        <v>N/A</v>
      </c>
      <c r="AE924" s="344" t="str">
        <f t="shared" si="339"/>
        <v>N/A</v>
      </c>
      <c r="AF924" s="361" t="str">
        <f t="shared" si="328"/>
        <v>N/A</v>
      </c>
      <c r="AG924" s="356" t="str">
        <f>IFERROR( VLOOKUP($D924, 'AM23.Param'!$C$61:$Q$114, COLUMNS('AM23.Param'!$C$60:$P$60), FALSE), "N/A")</f>
        <v>N/A</v>
      </c>
      <c r="AH924" s="344" t="str">
        <f t="shared" si="340"/>
        <v>N/A</v>
      </c>
      <c r="AI924" s="361" t="str">
        <f t="shared" si="329"/>
        <v>N/A</v>
      </c>
    </row>
    <row r="925" spans="1:35" x14ac:dyDescent="0.2">
      <c r="A925" s="241">
        <f t="shared" si="330"/>
        <v>848</v>
      </c>
      <c r="B925" s="345">
        <f>'AM23.Entity Input'!D865</f>
        <v>0</v>
      </c>
      <c r="C925" s="343">
        <f>'AM23.Entity Input'!F865</f>
        <v>0</v>
      </c>
      <c r="D925" s="343">
        <f>'AM23.Entity Input'!G865</f>
        <v>0</v>
      </c>
      <c r="E925" s="343">
        <f>'AM23.Entity Input'!P865</f>
        <v>0</v>
      </c>
      <c r="F925" s="343">
        <f>'AM23.Entity Input'!AD865</f>
        <v>0</v>
      </c>
      <c r="G925" s="343">
        <f>'AM23.Entity Input'!AN865</f>
        <v>0</v>
      </c>
      <c r="H925" s="353" t="str">
        <f>IFERROR( VLOOKUP($D925, 'AM23.Param'!$C$61:$Q$114, COLUMNS('AM23.Param'!$C$60:$G$60), FALSE), "N/A")</f>
        <v>N/A</v>
      </c>
      <c r="I925" s="360" t="str">
        <f>IFERROR( VLOOKUP($D925, 'AM23.Param'!$C$61:$Q$114, COLUMNS('AM23.Param'!$C$60:$H$60), FALSE), "N/A")</f>
        <v>N/A</v>
      </c>
      <c r="J925" s="344" t="str">
        <f t="shared" si="331"/>
        <v>N/A</v>
      </c>
      <c r="K925" s="361" t="str">
        <f t="shared" si="332"/>
        <v>N/A</v>
      </c>
      <c r="L925" s="356" t="str">
        <f>IFERROR( VLOOKUP($D925, 'AM23.Param'!$C$61:$Q$114, COLUMNS('AM23.Param'!$C$60:$I$60), FALSE), "N/A")</f>
        <v>N/A</v>
      </c>
      <c r="M925" s="344" t="str">
        <f t="shared" si="333"/>
        <v>N/A</v>
      </c>
      <c r="N925" s="366" t="str">
        <f t="shared" si="322"/>
        <v>N/A</v>
      </c>
      <c r="O925" s="360" t="str">
        <f>IFERROR( VLOOKUP($D925, 'AM23.Param'!$C$61:$Q$114, COLUMNS('AM23.Param'!$C$60:$J$60), FALSE), "N/A")</f>
        <v>N/A</v>
      </c>
      <c r="P925" s="344" t="str">
        <f t="shared" si="334"/>
        <v>N/A</v>
      </c>
      <c r="Q925" s="361" t="str">
        <f t="shared" si="323"/>
        <v>N/A</v>
      </c>
      <c r="R925" s="356" t="str">
        <f>IFERROR( VLOOKUP($D925, 'AM23.Param'!$C$61:$Q$114, COLUMNS('AM23.Param'!$C$60:$K$60), FALSE), "N/A")</f>
        <v>N/A</v>
      </c>
      <c r="S925" s="344" t="str">
        <f t="shared" si="335"/>
        <v>N/A</v>
      </c>
      <c r="T925" s="366">
        <f t="shared" si="324"/>
        <v>0</v>
      </c>
      <c r="U925" s="360" t="str">
        <f>IFERROR( VLOOKUP($D925, 'AM23.Param'!$C$61:$Q$114, COLUMNS('AM23.Param'!$C$60:$L$60), FALSE), "N/A")</f>
        <v>N/A</v>
      </c>
      <c r="V925" s="344" t="str">
        <f t="shared" si="336"/>
        <v>N/A</v>
      </c>
      <c r="W925" s="361" t="str">
        <f t="shared" si="325"/>
        <v>N/A</v>
      </c>
      <c r="X925" s="356" t="str">
        <f>IFERROR( VLOOKUP($D925, 'AM23.Param'!$C$61:$Q$114, COLUMNS('AM23.Param'!$C$60:$M$60), FALSE), "N/A")</f>
        <v>N/A</v>
      </c>
      <c r="Y925" s="344" t="str">
        <f t="shared" si="337"/>
        <v>N/A</v>
      </c>
      <c r="Z925" s="366">
        <f t="shared" si="326"/>
        <v>0</v>
      </c>
      <c r="AA925" s="360" t="str">
        <f>IFERROR( VLOOKUP($D925, 'AM23.Param'!$C$61:$Q$114, COLUMNS('AM23.Param'!$C$60:$N$60), FALSE), "N/A")</f>
        <v>N/A</v>
      </c>
      <c r="AB925" s="344" t="str">
        <f t="shared" si="338"/>
        <v>N/A</v>
      </c>
      <c r="AC925" s="366" t="str">
        <f t="shared" si="327"/>
        <v>N/A</v>
      </c>
      <c r="AD925" s="360" t="str">
        <f>IFERROR( VLOOKUP($D925, 'AM23.Param'!$C$61:$Q$114, COLUMNS('AM23.Param'!$C$60:$O$60), FALSE), "N/A")</f>
        <v>N/A</v>
      </c>
      <c r="AE925" s="344" t="str">
        <f t="shared" si="339"/>
        <v>N/A</v>
      </c>
      <c r="AF925" s="361" t="str">
        <f t="shared" si="328"/>
        <v>N/A</v>
      </c>
      <c r="AG925" s="356" t="str">
        <f>IFERROR( VLOOKUP($D925, 'AM23.Param'!$C$61:$Q$114, COLUMNS('AM23.Param'!$C$60:$P$60), FALSE), "N/A")</f>
        <v>N/A</v>
      </c>
      <c r="AH925" s="344" t="str">
        <f t="shared" si="340"/>
        <v>N/A</v>
      </c>
      <c r="AI925" s="361" t="str">
        <f t="shared" si="329"/>
        <v>N/A</v>
      </c>
    </row>
    <row r="926" spans="1:35" x14ac:dyDescent="0.2">
      <c r="A926" s="241">
        <f t="shared" si="330"/>
        <v>849</v>
      </c>
      <c r="B926" s="345">
        <f>'AM23.Entity Input'!D866</f>
        <v>0</v>
      </c>
      <c r="C926" s="343">
        <f>'AM23.Entity Input'!F866</f>
        <v>0</v>
      </c>
      <c r="D926" s="343">
        <f>'AM23.Entity Input'!G866</f>
        <v>0</v>
      </c>
      <c r="E926" s="343">
        <f>'AM23.Entity Input'!P866</f>
        <v>0</v>
      </c>
      <c r="F926" s="343">
        <f>'AM23.Entity Input'!AD866</f>
        <v>0</v>
      </c>
      <c r="G926" s="343">
        <f>'AM23.Entity Input'!AN866</f>
        <v>0</v>
      </c>
      <c r="H926" s="353" t="str">
        <f>IFERROR( VLOOKUP($D926, 'AM23.Param'!$C$61:$Q$114, COLUMNS('AM23.Param'!$C$60:$G$60), FALSE), "N/A")</f>
        <v>N/A</v>
      </c>
      <c r="I926" s="360" t="str">
        <f>IFERROR( VLOOKUP($D926, 'AM23.Param'!$C$61:$Q$114, COLUMNS('AM23.Param'!$C$60:$H$60), FALSE), "N/A")</f>
        <v>N/A</v>
      </c>
      <c r="J926" s="344" t="str">
        <f t="shared" si="331"/>
        <v>N/A</v>
      </c>
      <c r="K926" s="361" t="str">
        <f t="shared" si="332"/>
        <v>N/A</v>
      </c>
      <c r="L926" s="356" t="str">
        <f>IFERROR( VLOOKUP($D926, 'AM23.Param'!$C$61:$Q$114, COLUMNS('AM23.Param'!$C$60:$I$60), FALSE), "N/A")</f>
        <v>N/A</v>
      </c>
      <c r="M926" s="344" t="str">
        <f t="shared" si="333"/>
        <v>N/A</v>
      </c>
      <c r="N926" s="366" t="str">
        <f t="shared" si="322"/>
        <v>N/A</v>
      </c>
      <c r="O926" s="360" t="str">
        <f>IFERROR( VLOOKUP($D926, 'AM23.Param'!$C$61:$Q$114, COLUMNS('AM23.Param'!$C$60:$J$60), FALSE), "N/A")</f>
        <v>N/A</v>
      </c>
      <c r="P926" s="344" t="str">
        <f t="shared" si="334"/>
        <v>N/A</v>
      </c>
      <c r="Q926" s="361" t="str">
        <f t="shared" si="323"/>
        <v>N/A</v>
      </c>
      <c r="R926" s="356" t="str">
        <f>IFERROR( VLOOKUP($D926, 'AM23.Param'!$C$61:$Q$114, COLUMNS('AM23.Param'!$C$60:$K$60), FALSE), "N/A")</f>
        <v>N/A</v>
      </c>
      <c r="S926" s="344" t="str">
        <f t="shared" si="335"/>
        <v>N/A</v>
      </c>
      <c r="T926" s="366">
        <f t="shared" si="324"/>
        <v>0</v>
      </c>
      <c r="U926" s="360" t="str">
        <f>IFERROR( VLOOKUP($D926, 'AM23.Param'!$C$61:$Q$114, COLUMNS('AM23.Param'!$C$60:$L$60), FALSE), "N/A")</f>
        <v>N/A</v>
      </c>
      <c r="V926" s="344" t="str">
        <f t="shared" si="336"/>
        <v>N/A</v>
      </c>
      <c r="W926" s="361" t="str">
        <f t="shared" si="325"/>
        <v>N/A</v>
      </c>
      <c r="X926" s="356" t="str">
        <f>IFERROR( VLOOKUP($D926, 'AM23.Param'!$C$61:$Q$114, COLUMNS('AM23.Param'!$C$60:$M$60), FALSE), "N/A")</f>
        <v>N/A</v>
      </c>
      <c r="Y926" s="344" t="str">
        <f t="shared" si="337"/>
        <v>N/A</v>
      </c>
      <c r="Z926" s="366">
        <f t="shared" si="326"/>
        <v>0</v>
      </c>
      <c r="AA926" s="360" t="str">
        <f>IFERROR( VLOOKUP($D926, 'AM23.Param'!$C$61:$Q$114, COLUMNS('AM23.Param'!$C$60:$N$60), FALSE), "N/A")</f>
        <v>N/A</v>
      </c>
      <c r="AB926" s="344" t="str">
        <f t="shared" si="338"/>
        <v>N/A</v>
      </c>
      <c r="AC926" s="366" t="str">
        <f t="shared" si="327"/>
        <v>N/A</v>
      </c>
      <c r="AD926" s="360" t="str">
        <f>IFERROR( VLOOKUP($D926, 'AM23.Param'!$C$61:$Q$114, COLUMNS('AM23.Param'!$C$60:$O$60), FALSE), "N/A")</f>
        <v>N/A</v>
      </c>
      <c r="AE926" s="344" t="str">
        <f t="shared" si="339"/>
        <v>N/A</v>
      </c>
      <c r="AF926" s="361" t="str">
        <f t="shared" si="328"/>
        <v>N/A</v>
      </c>
      <c r="AG926" s="356" t="str">
        <f>IFERROR( VLOOKUP($D926, 'AM23.Param'!$C$61:$Q$114, COLUMNS('AM23.Param'!$C$60:$P$60), FALSE), "N/A")</f>
        <v>N/A</v>
      </c>
      <c r="AH926" s="344" t="str">
        <f t="shared" si="340"/>
        <v>N/A</v>
      </c>
      <c r="AI926" s="361" t="str">
        <f t="shared" si="329"/>
        <v>N/A</v>
      </c>
    </row>
    <row r="927" spans="1:35" x14ac:dyDescent="0.2">
      <c r="A927" s="241">
        <f t="shared" si="330"/>
        <v>850</v>
      </c>
      <c r="B927" s="345">
        <f>'AM23.Entity Input'!D867</f>
        <v>0</v>
      </c>
      <c r="C927" s="343">
        <f>'AM23.Entity Input'!F867</f>
        <v>0</v>
      </c>
      <c r="D927" s="343">
        <f>'AM23.Entity Input'!G867</f>
        <v>0</v>
      </c>
      <c r="E927" s="343">
        <f>'AM23.Entity Input'!P867</f>
        <v>0</v>
      </c>
      <c r="F927" s="343">
        <f>'AM23.Entity Input'!AD867</f>
        <v>0</v>
      </c>
      <c r="G927" s="343">
        <f>'AM23.Entity Input'!AN867</f>
        <v>0</v>
      </c>
      <c r="H927" s="353" t="str">
        <f>IFERROR( VLOOKUP($D927, 'AM23.Param'!$C$61:$Q$114, COLUMNS('AM23.Param'!$C$60:$G$60), FALSE), "N/A")</f>
        <v>N/A</v>
      </c>
      <c r="I927" s="360" t="str">
        <f>IFERROR( VLOOKUP($D927, 'AM23.Param'!$C$61:$Q$114, COLUMNS('AM23.Param'!$C$60:$H$60), FALSE), "N/A")</f>
        <v>N/A</v>
      </c>
      <c r="J927" s="344" t="str">
        <f t="shared" si="331"/>
        <v>N/A</v>
      </c>
      <c r="K927" s="361" t="str">
        <f t="shared" si="332"/>
        <v>N/A</v>
      </c>
      <c r="L927" s="356" t="str">
        <f>IFERROR( VLOOKUP($D927, 'AM23.Param'!$C$61:$Q$114, COLUMNS('AM23.Param'!$C$60:$I$60), FALSE), "N/A")</f>
        <v>N/A</v>
      </c>
      <c r="M927" s="344" t="str">
        <f t="shared" si="333"/>
        <v>N/A</v>
      </c>
      <c r="N927" s="366" t="str">
        <f t="shared" si="322"/>
        <v>N/A</v>
      </c>
      <c r="O927" s="360" t="str">
        <f>IFERROR( VLOOKUP($D927, 'AM23.Param'!$C$61:$Q$114, COLUMNS('AM23.Param'!$C$60:$J$60), FALSE), "N/A")</f>
        <v>N/A</v>
      </c>
      <c r="P927" s="344" t="str">
        <f t="shared" si="334"/>
        <v>N/A</v>
      </c>
      <c r="Q927" s="361" t="str">
        <f t="shared" si="323"/>
        <v>N/A</v>
      </c>
      <c r="R927" s="356" t="str">
        <f>IFERROR( VLOOKUP($D927, 'AM23.Param'!$C$61:$Q$114, COLUMNS('AM23.Param'!$C$60:$K$60), FALSE), "N/A")</f>
        <v>N/A</v>
      </c>
      <c r="S927" s="344" t="str">
        <f t="shared" si="335"/>
        <v>N/A</v>
      </c>
      <c r="T927" s="366">
        <f t="shared" si="324"/>
        <v>0</v>
      </c>
      <c r="U927" s="360" t="str">
        <f>IFERROR( VLOOKUP($D927, 'AM23.Param'!$C$61:$Q$114, COLUMNS('AM23.Param'!$C$60:$L$60), FALSE), "N/A")</f>
        <v>N/A</v>
      </c>
      <c r="V927" s="344" t="str">
        <f t="shared" si="336"/>
        <v>N/A</v>
      </c>
      <c r="W927" s="361" t="str">
        <f t="shared" si="325"/>
        <v>N/A</v>
      </c>
      <c r="X927" s="356" t="str">
        <f>IFERROR( VLOOKUP($D927, 'AM23.Param'!$C$61:$Q$114, COLUMNS('AM23.Param'!$C$60:$M$60), FALSE), "N/A")</f>
        <v>N/A</v>
      </c>
      <c r="Y927" s="344" t="str">
        <f t="shared" si="337"/>
        <v>N/A</v>
      </c>
      <c r="Z927" s="366">
        <f t="shared" si="326"/>
        <v>0</v>
      </c>
      <c r="AA927" s="360" t="str">
        <f>IFERROR( VLOOKUP($D927, 'AM23.Param'!$C$61:$Q$114, COLUMNS('AM23.Param'!$C$60:$N$60), FALSE), "N/A")</f>
        <v>N/A</v>
      </c>
      <c r="AB927" s="344" t="str">
        <f t="shared" si="338"/>
        <v>N/A</v>
      </c>
      <c r="AC927" s="366" t="str">
        <f t="shared" si="327"/>
        <v>N/A</v>
      </c>
      <c r="AD927" s="360" t="str">
        <f>IFERROR( VLOOKUP($D927, 'AM23.Param'!$C$61:$Q$114, COLUMNS('AM23.Param'!$C$60:$O$60), FALSE), "N/A")</f>
        <v>N/A</v>
      </c>
      <c r="AE927" s="344" t="str">
        <f t="shared" si="339"/>
        <v>N/A</v>
      </c>
      <c r="AF927" s="361" t="str">
        <f t="shared" si="328"/>
        <v>N/A</v>
      </c>
      <c r="AG927" s="356" t="str">
        <f>IFERROR( VLOOKUP($D927, 'AM23.Param'!$C$61:$Q$114, COLUMNS('AM23.Param'!$C$60:$P$60), FALSE), "N/A")</f>
        <v>N/A</v>
      </c>
      <c r="AH927" s="344" t="str">
        <f t="shared" si="340"/>
        <v>N/A</v>
      </c>
      <c r="AI927" s="361" t="str">
        <f t="shared" si="329"/>
        <v>N/A</v>
      </c>
    </row>
    <row r="928" spans="1:35" x14ac:dyDescent="0.2">
      <c r="A928" s="241">
        <f t="shared" si="330"/>
        <v>851</v>
      </c>
      <c r="B928" s="345">
        <f>'AM23.Entity Input'!D868</f>
        <v>0</v>
      </c>
      <c r="C928" s="343">
        <f>'AM23.Entity Input'!F868</f>
        <v>0</v>
      </c>
      <c r="D928" s="343">
        <f>'AM23.Entity Input'!G868</f>
        <v>0</v>
      </c>
      <c r="E928" s="343">
        <f>'AM23.Entity Input'!P868</f>
        <v>0</v>
      </c>
      <c r="F928" s="343">
        <f>'AM23.Entity Input'!AD868</f>
        <v>0</v>
      </c>
      <c r="G928" s="343">
        <f>'AM23.Entity Input'!AN868</f>
        <v>0</v>
      </c>
      <c r="H928" s="353" t="str">
        <f>IFERROR( VLOOKUP($D928, 'AM23.Param'!$C$61:$Q$114, COLUMNS('AM23.Param'!$C$60:$G$60), FALSE), "N/A")</f>
        <v>N/A</v>
      </c>
      <c r="I928" s="360" t="str">
        <f>IFERROR( VLOOKUP($D928, 'AM23.Param'!$C$61:$Q$114, COLUMNS('AM23.Param'!$C$60:$H$60), FALSE), "N/A")</f>
        <v>N/A</v>
      </c>
      <c r="J928" s="344" t="str">
        <f t="shared" si="331"/>
        <v>N/A</v>
      </c>
      <c r="K928" s="361" t="str">
        <f t="shared" si="332"/>
        <v>N/A</v>
      </c>
      <c r="L928" s="356" t="str">
        <f>IFERROR( VLOOKUP($D928, 'AM23.Param'!$C$61:$Q$114, COLUMNS('AM23.Param'!$C$60:$I$60), FALSE), "N/A")</f>
        <v>N/A</v>
      </c>
      <c r="M928" s="344" t="str">
        <f t="shared" si="333"/>
        <v>N/A</v>
      </c>
      <c r="N928" s="366" t="str">
        <f t="shared" si="322"/>
        <v>N/A</v>
      </c>
      <c r="O928" s="360" t="str">
        <f>IFERROR( VLOOKUP($D928, 'AM23.Param'!$C$61:$Q$114, COLUMNS('AM23.Param'!$C$60:$J$60), FALSE), "N/A")</f>
        <v>N/A</v>
      </c>
      <c r="P928" s="344" t="str">
        <f t="shared" si="334"/>
        <v>N/A</v>
      </c>
      <c r="Q928" s="361" t="str">
        <f t="shared" si="323"/>
        <v>N/A</v>
      </c>
      <c r="R928" s="356" t="str">
        <f>IFERROR( VLOOKUP($D928, 'AM23.Param'!$C$61:$Q$114, COLUMNS('AM23.Param'!$C$60:$K$60), FALSE), "N/A")</f>
        <v>N/A</v>
      </c>
      <c r="S928" s="344" t="str">
        <f t="shared" si="335"/>
        <v>N/A</v>
      </c>
      <c r="T928" s="366">
        <f t="shared" si="324"/>
        <v>0</v>
      </c>
      <c r="U928" s="360" t="str">
        <f>IFERROR( VLOOKUP($D928, 'AM23.Param'!$C$61:$Q$114, COLUMNS('AM23.Param'!$C$60:$L$60), FALSE), "N/A")</f>
        <v>N/A</v>
      </c>
      <c r="V928" s="344" t="str">
        <f t="shared" si="336"/>
        <v>N/A</v>
      </c>
      <c r="W928" s="361" t="str">
        <f t="shared" si="325"/>
        <v>N/A</v>
      </c>
      <c r="X928" s="356" t="str">
        <f>IFERROR( VLOOKUP($D928, 'AM23.Param'!$C$61:$Q$114, COLUMNS('AM23.Param'!$C$60:$M$60), FALSE), "N/A")</f>
        <v>N/A</v>
      </c>
      <c r="Y928" s="344" t="str">
        <f t="shared" si="337"/>
        <v>N/A</v>
      </c>
      <c r="Z928" s="366">
        <f t="shared" si="326"/>
        <v>0</v>
      </c>
      <c r="AA928" s="360" t="str">
        <f>IFERROR( VLOOKUP($D928, 'AM23.Param'!$C$61:$Q$114, COLUMNS('AM23.Param'!$C$60:$N$60), FALSE), "N/A")</f>
        <v>N/A</v>
      </c>
      <c r="AB928" s="344" t="str">
        <f t="shared" si="338"/>
        <v>N/A</v>
      </c>
      <c r="AC928" s="366" t="str">
        <f t="shared" si="327"/>
        <v>N/A</v>
      </c>
      <c r="AD928" s="360" t="str">
        <f>IFERROR( VLOOKUP($D928, 'AM23.Param'!$C$61:$Q$114, COLUMNS('AM23.Param'!$C$60:$O$60), FALSE), "N/A")</f>
        <v>N/A</v>
      </c>
      <c r="AE928" s="344" t="str">
        <f t="shared" si="339"/>
        <v>N/A</v>
      </c>
      <c r="AF928" s="361" t="str">
        <f t="shared" si="328"/>
        <v>N/A</v>
      </c>
      <c r="AG928" s="356" t="str">
        <f>IFERROR( VLOOKUP($D928, 'AM23.Param'!$C$61:$Q$114, COLUMNS('AM23.Param'!$C$60:$P$60), FALSE), "N/A")</f>
        <v>N/A</v>
      </c>
      <c r="AH928" s="344" t="str">
        <f t="shared" si="340"/>
        <v>N/A</v>
      </c>
      <c r="AI928" s="361" t="str">
        <f t="shared" si="329"/>
        <v>N/A</v>
      </c>
    </row>
    <row r="929" spans="1:35" x14ac:dyDescent="0.2">
      <c r="A929" s="241">
        <f t="shared" si="330"/>
        <v>852</v>
      </c>
      <c r="B929" s="345">
        <f>'AM23.Entity Input'!D869</f>
        <v>0</v>
      </c>
      <c r="C929" s="343">
        <f>'AM23.Entity Input'!F869</f>
        <v>0</v>
      </c>
      <c r="D929" s="343">
        <f>'AM23.Entity Input'!G869</f>
        <v>0</v>
      </c>
      <c r="E929" s="343">
        <f>'AM23.Entity Input'!P869</f>
        <v>0</v>
      </c>
      <c r="F929" s="343">
        <f>'AM23.Entity Input'!AD869</f>
        <v>0</v>
      </c>
      <c r="G929" s="343">
        <f>'AM23.Entity Input'!AN869</f>
        <v>0</v>
      </c>
      <c r="H929" s="353" t="str">
        <f>IFERROR( VLOOKUP($D929, 'AM23.Param'!$C$61:$Q$114, COLUMNS('AM23.Param'!$C$60:$G$60), FALSE), "N/A")</f>
        <v>N/A</v>
      </c>
      <c r="I929" s="360" t="str">
        <f>IFERROR( VLOOKUP($D929, 'AM23.Param'!$C$61:$Q$114, COLUMNS('AM23.Param'!$C$60:$H$60), FALSE), "N/A")</f>
        <v>N/A</v>
      </c>
      <c r="J929" s="344" t="str">
        <f t="shared" si="331"/>
        <v>N/A</v>
      </c>
      <c r="K929" s="361" t="str">
        <f t="shared" si="332"/>
        <v>N/A</v>
      </c>
      <c r="L929" s="356" t="str">
        <f>IFERROR( VLOOKUP($D929, 'AM23.Param'!$C$61:$Q$114, COLUMNS('AM23.Param'!$C$60:$I$60), FALSE), "N/A")</f>
        <v>N/A</v>
      </c>
      <c r="M929" s="344" t="str">
        <f t="shared" si="333"/>
        <v>N/A</v>
      </c>
      <c r="N929" s="366" t="str">
        <f t="shared" si="322"/>
        <v>N/A</v>
      </c>
      <c r="O929" s="360" t="str">
        <f>IFERROR( VLOOKUP($D929, 'AM23.Param'!$C$61:$Q$114, COLUMNS('AM23.Param'!$C$60:$J$60), FALSE), "N/A")</f>
        <v>N/A</v>
      </c>
      <c r="P929" s="344" t="str">
        <f t="shared" si="334"/>
        <v>N/A</v>
      </c>
      <c r="Q929" s="361" t="str">
        <f t="shared" si="323"/>
        <v>N/A</v>
      </c>
      <c r="R929" s="356" t="str">
        <f>IFERROR( VLOOKUP($D929, 'AM23.Param'!$C$61:$Q$114, COLUMNS('AM23.Param'!$C$60:$K$60), FALSE), "N/A")</f>
        <v>N/A</v>
      </c>
      <c r="S929" s="344" t="str">
        <f t="shared" si="335"/>
        <v>N/A</v>
      </c>
      <c r="T929" s="366">
        <f t="shared" si="324"/>
        <v>0</v>
      </c>
      <c r="U929" s="360" t="str">
        <f>IFERROR( VLOOKUP($D929, 'AM23.Param'!$C$61:$Q$114, COLUMNS('AM23.Param'!$C$60:$L$60), FALSE), "N/A")</f>
        <v>N/A</v>
      </c>
      <c r="V929" s="344" t="str">
        <f t="shared" si="336"/>
        <v>N/A</v>
      </c>
      <c r="W929" s="361" t="str">
        <f t="shared" si="325"/>
        <v>N/A</v>
      </c>
      <c r="X929" s="356" t="str">
        <f>IFERROR( VLOOKUP($D929, 'AM23.Param'!$C$61:$Q$114, COLUMNS('AM23.Param'!$C$60:$M$60), FALSE), "N/A")</f>
        <v>N/A</v>
      </c>
      <c r="Y929" s="344" t="str">
        <f t="shared" si="337"/>
        <v>N/A</v>
      </c>
      <c r="Z929" s="366">
        <f t="shared" si="326"/>
        <v>0</v>
      </c>
      <c r="AA929" s="360" t="str">
        <f>IFERROR( VLOOKUP($D929, 'AM23.Param'!$C$61:$Q$114, COLUMNS('AM23.Param'!$C$60:$N$60), FALSE), "N/A")</f>
        <v>N/A</v>
      </c>
      <c r="AB929" s="344" t="str">
        <f t="shared" si="338"/>
        <v>N/A</v>
      </c>
      <c r="AC929" s="366" t="str">
        <f t="shared" si="327"/>
        <v>N/A</v>
      </c>
      <c r="AD929" s="360" t="str">
        <f>IFERROR( VLOOKUP($D929, 'AM23.Param'!$C$61:$Q$114, COLUMNS('AM23.Param'!$C$60:$O$60), FALSE), "N/A")</f>
        <v>N/A</v>
      </c>
      <c r="AE929" s="344" t="str">
        <f t="shared" si="339"/>
        <v>N/A</v>
      </c>
      <c r="AF929" s="361" t="str">
        <f t="shared" si="328"/>
        <v>N/A</v>
      </c>
      <c r="AG929" s="356" t="str">
        <f>IFERROR( VLOOKUP($D929, 'AM23.Param'!$C$61:$Q$114, COLUMNS('AM23.Param'!$C$60:$P$60), FALSE), "N/A")</f>
        <v>N/A</v>
      </c>
      <c r="AH929" s="344" t="str">
        <f t="shared" si="340"/>
        <v>N/A</v>
      </c>
      <c r="AI929" s="361" t="str">
        <f t="shared" si="329"/>
        <v>N/A</v>
      </c>
    </row>
    <row r="930" spans="1:35" x14ac:dyDescent="0.2">
      <c r="A930" s="241">
        <f t="shared" si="330"/>
        <v>853</v>
      </c>
      <c r="B930" s="345">
        <f>'AM23.Entity Input'!D870</f>
        <v>0</v>
      </c>
      <c r="C930" s="343">
        <f>'AM23.Entity Input'!F870</f>
        <v>0</v>
      </c>
      <c r="D930" s="343">
        <f>'AM23.Entity Input'!G870</f>
        <v>0</v>
      </c>
      <c r="E930" s="343">
        <f>'AM23.Entity Input'!P870</f>
        <v>0</v>
      </c>
      <c r="F930" s="343">
        <f>'AM23.Entity Input'!AD870</f>
        <v>0</v>
      </c>
      <c r="G930" s="343">
        <f>'AM23.Entity Input'!AN870</f>
        <v>0</v>
      </c>
      <c r="H930" s="353" t="str">
        <f>IFERROR( VLOOKUP($D930, 'AM23.Param'!$C$61:$Q$114, COLUMNS('AM23.Param'!$C$60:$G$60), FALSE), "N/A")</f>
        <v>N/A</v>
      </c>
      <c r="I930" s="360" t="str">
        <f>IFERROR( VLOOKUP($D930, 'AM23.Param'!$C$61:$Q$114, COLUMNS('AM23.Param'!$C$60:$H$60), FALSE), "N/A")</f>
        <v>N/A</v>
      </c>
      <c r="J930" s="344" t="str">
        <f t="shared" si="331"/>
        <v>N/A</v>
      </c>
      <c r="K930" s="361" t="str">
        <f t="shared" si="332"/>
        <v>N/A</v>
      </c>
      <c r="L930" s="356" t="str">
        <f>IFERROR( VLOOKUP($D930, 'AM23.Param'!$C$61:$Q$114, COLUMNS('AM23.Param'!$C$60:$I$60), FALSE), "N/A")</f>
        <v>N/A</v>
      </c>
      <c r="M930" s="344" t="str">
        <f t="shared" si="333"/>
        <v>N/A</v>
      </c>
      <c r="N930" s="366" t="str">
        <f t="shared" si="322"/>
        <v>N/A</v>
      </c>
      <c r="O930" s="360" t="str">
        <f>IFERROR( VLOOKUP($D930, 'AM23.Param'!$C$61:$Q$114, COLUMNS('AM23.Param'!$C$60:$J$60), FALSE), "N/A")</f>
        <v>N/A</v>
      </c>
      <c r="P930" s="344" t="str">
        <f t="shared" si="334"/>
        <v>N/A</v>
      </c>
      <c r="Q930" s="361" t="str">
        <f t="shared" si="323"/>
        <v>N/A</v>
      </c>
      <c r="R930" s="356" t="str">
        <f>IFERROR( VLOOKUP($D930, 'AM23.Param'!$C$61:$Q$114, COLUMNS('AM23.Param'!$C$60:$K$60), FALSE), "N/A")</f>
        <v>N/A</v>
      </c>
      <c r="S930" s="344" t="str">
        <f t="shared" si="335"/>
        <v>N/A</v>
      </c>
      <c r="T930" s="366">
        <f t="shared" si="324"/>
        <v>0</v>
      </c>
      <c r="U930" s="360" t="str">
        <f>IFERROR( VLOOKUP($D930, 'AM23.Param'!$C$61:$Q$114, COLUMNS('AM23.Param'!$C$60:$L$60), FALSE), "N/A")</f>
        <v>N/A</v>
      </c>
      <c r="V930" s="344" t="str">
        <f t="shared" si="336"/>
        <v>N/A</v>
      </c>
      <c r="W930" s="361" t="str">
        <f t="shared" si="325"/>
        <v>N/A</v>
      </c>
      <c r="X930" s="356" t="str">
        <f>IFERROR( VLOOKUP($D930, 'AM23.Param'!$C$61:$Q$114, COLUMNS('AM23.Param'!$C$60:$M$60), FALSE), "N/A")</f>
        <v>N/A</v>
      </c>
      <c r="Y930" s="344" t="str">
        <f t="shared" si="337"/>
        <v>N/A</v>
      </c>
      <c r="Z930" s="366">
        <f t="shared" si="326"/>
        <v>0</v>
      </c>
      <c r="AA930" s="360" t="str">
        <f>IFERROR( VLOOKUP($D930, 'AM23.Param'!$C$61:$Q$114, COLUMNS('AM23.Param'!$C$60:$N$60), FALSE), "N/A")</f>
        <v>N/A</v>
      </c>
      <c r="AB930" s="344" t="str">
        <f t="shared" si="338"/>
        <v>N/A</v>
      </c>
      <c r="AC930" s="366" t="str">
        <f t="shared" si="327"/>
        <v>N/A</v>
      </c>
      <c r="AD930" s="360" t="str">
        <f>IFERROR( VLOOKUP($D930, 'AM23.Param'!$C$61:$Q$114, COLUMNS('AM23.Param'!$C$60:$O$60), FALSE), "N/A")</f>
        <v>N/A</v>
      </c>
      <c r="AE930" s="344" t="str">
        <f t="shared" si="339"/>
        <v>N/A</v>
      </c>
      <c r="AF930" s="361" t="str">
        <f t="shared" si="328"/>
        <v>N/A</v>
      </c>
      <c r="AG930" s="356" t="str">
        <f>IFERROR( VLOOKUP($D930, 'AM23.Param'!$C$61:$Q$114, COLUMNS('AM23.Param'!$C$60:$P$60), FALSE), "N/A")</f>
        <v>N/A</v>
      </c>
      <c r="AH930" s="344" t="str">
        <f t="shared" si="340"/>
        <v>N/A</v>
      </c>
      <c r="AI930" s="361" t="str">
        <f t="shared" si="329"/>
        <v>N/A</v>
      </c>
    </row>
    <row r="931" spans="1:35" x14ac:dyDescent="0.2">
      <c r="A931" s="241">
        <f t="shared" si="330"/>
        <v>854</v>
      </c>
      <c r="B931" s="345">
        <f>'AM23.Entity Input'!D871</f>
        <v>0</v>
      </c>
      <c r="C931" s="343">
        <f>'AM23.Entity Input'!F871</f>
        <v>0</v>
      </c>
      <c r="D931" s="343">
        <f>'AM23.Entity Input'!G871</f>
        <v>0</v>
      </c>
      <c r="E931" s="343">
        <f>'AM23.Entity Input'!P871</f>
        <v>0</v>
      </c>
      <c r="F931" s="343">
        <f>'AM23.Entity Input'!AD871</f>
        <v>0</v>
      </c>
      <c r="G931" s="343">
        <f>'AM23.Entity Input'!AN871</f>
        <v>0</v>
      </c>
      <c r="H931" s="353" t="str">
        <f>IFERROR( VLOOKUP($D931, 'AM23.Param'!$C$61:$Q$114, COLUMNS('AM23.Param'!$C$60:$G$60), FALSE), "N/A")</f>
        <v>N/A</v>
      </c>
      <c r="I931" s="360" t="str">
        <f>IFERROR( VLOOKUP($D931, 'AM23.Param'!$C$61:$Q$114, COLUMNS('AM23.Param'!$C$60:$H$60), FALSE), "N/A")</f>
        <v>N/A</v>
      </c>
      <c r="J931" s="344" t="str">
        <f t="shared" si="331"/>
        <v>N/A</v>
      </c>
      <c r="K931" s="361" t="str">
        <f t="shared" si="332"/>
        <v>N/A</v>
      </c>
      <c r="L931" s="356" t="str">
        <f>IFERROR( VLOOKUP($D931, 'AM23.Param'!$C$61:$Q$114, COLUMNS('AM23.Param'!$C$60:$I$60), FALSE), "N/A")</f>
        <v>N/A</v>
      </c>
      <c r="M931" s="344" t="str">
        <f t="shared" si="333"/>
        <v>N/A</v>
      </c>
      <c r="N931" s="366" t="str">
        <f t="shared" si="322"/>
        <v>N/A</v>
      </c>
      <c r="O931" s="360" t="str">
        <f>IFERROR( VLOOKUP($D931, 'AM23.Param'!$C$61:$Q$114, COLUMNS('AM23.Param'!$C$60:$J$60), FALSE), "N/A")</f>
        <v>N/A</v>
      </c>
      <c r="P931" s="344" t="str">
        <f t="shared" si="334"/>
        <v>N/A</v>
      </c>
      <c r="Q931" s="361" t="str">
        <f t="shared" si="323"/>
        <v>N/A</v>
      </c>
      <c r="R931" s="356" t="str">
        <f>IFERROR( VLOOKUP($D931, 'AM23.Param'!$C$61:$Q$114, COLUMNS('AM23.Param'!$C$60:$K$60), FALSE), "N/A")</f>
        <v>N/A</v>
      </c>
      <c r="S931" s="344" t="str">
        <f t="shared" si="335"/>
        <v>N/A</v>
      </c>
      <c r="T931" s="366">
        <f t="shared" si="324"/>
        <v>0</v>
      </c>
      <c r="U931" s="360" t="str">
        <f>IFERROR( VLOOKUP($D931, 'AM23.Param'!$C$61:$Q$114, COLUMNS('AM23.Param'!$C$60:$L$60), FALSE), "N/A")</f>
        <v>N/A</v>
      </c>
      <c r="V931" s="344" t="str">
        <f t="shared" si="336"/>
        <v>N/A</v>
      </c>
      <c r="W931" s="361" t="str">
        <f t="shared" si="325"/>
        <v>N/A</v>
      </c>
      <c r="X931" s="356" t="str">
        <f>IFERROR( VLOOKUP($D931, 'AM23.Param'!$C$61:$Q$114, COLUMNS('AM23.Param'!$C$60:$M$60), FALSE), "N/A")</f>
        <v>N/A</v>
      </c>
      <c r="Y931" s="344" t="str">
        <f t="shared" si="337"/>
        <v>N/A</v>
      </c>
      <c r="Z931" s="366">
        <f t="shared" si="326"/>
        <v>0</v>
      </c>
      <c r="AA931" s="360" t="str">
        <f>IFERROR( VLOOKUP($D931, 'AM23.Param'!$C$61:$Q$114, COLUMNS('AM23.Param'!$C$60:$N$60), FALSE), "N/A")</f>
        <v>N/A</v>
      </c>
      <c r="AB931" s="344" t="str">
        <f t="shared" si="338"/>
        <v>N/A</v>
      </c>
      <c r="AC931" s="366" t="str">
        <f t="shared" si="327"/>
        <v>N/A</v>
      </c>
      <c r="AD931" s="360" t="str">
        <f>IFERROR( VLOOKUP($D931, 'AM23.Param'!$C$61:$Q$114, COLUMNS('AM23.Param'!$C$60:$O$60), FALSE), "N/A")</f>
        <v>N/A</v>
      </c>
      <c r="AE931" s="344" t="str">
        <f t="shared" si="339"/>
        <v>N/A</v>
      </c>
      <c r="AF931" s="361" t="str">
        <f t="shared" si="328"/>
        <v>N/A</v>
      </c>
      <c r="AG931" s="356" t="str">
        <f>IFERROR( VLOOKUP($D931, 'AM23.Param'!$C$61:$Q$114, COLUMNS('AM23.Param'!$C$60:$P$60), FALSE), "N/A")</f>
        <v>N/A</v>
      </c>
      <c r="AH931" s="344" t="str">
        <f t="shared" si="340"/>
        <v>N/A</v>
      </c>
      <c r="AI931" s="361" t="str">
        <f t="shared" si="329"/>
        <v>N/A</v>
      </c>
    </row>
    <row r="932" spans="1:35" x14ac:dyDescent="0.2">
      <c r="A932" s="241">
        <f t="shared" si="330"/>
        <v>855</v>
      </c>
      <c r="B932" s="345">
        <f>'AM23.Entity Input'!D872</f>
        <v>0</v>
      </c>
      <c r="C932" s="343">
        <f>'AM23.Entity Input'!F872</f>
        <v>0</v>
      </c>
      <c r="D932" s="343">
        <f>'AM23.Entity Input'!G872</f>
        <v>0</v>
      </c>
      <c r="E932" s="343">
        <f>'AM23.Entity Input'!P872</f>
        <v>0</v>
      </c>
      <c r="F932" s="343">
        <f>'AM23.Entity Input'!AD872</f>
        <v>0</v>
      </c>
      <c r="G932" s="343">
        <f>'AM23.Entity Input'!AN872</f>
        <v>0</v>
      </c>
      <c r="H932" s="353" t="str">
        <f>IFERROR( VLOOKUP($D932, 'AM23.Param'!$C$61:$Q$114, COLUMNS('AM23.Param'!$C$60:$G$60), FALSE), "N/A")</f>
        <v>N/A</v>
      </c>
      <c r="I932" s="360" t="str">
        <f>IFERROR( VLOOKUP($D932, 'AM23.Param'!$C$61:$Q$114, COLUMNS('AM23.Param'!$C$60:$H$60), FALSE), "N/A")</f>
        <v>N/A</v>
      </c>
      <c r="J932" s="344" t="str">
        <f t="shared" si="331"/>
        <v>N/A</v>
      </c>
      <c r="K932" s="361" t="str">
        <f t="shared" si="332"/>
        <v>N/A</v>
      </c>
      <c r="L932" s="356" t="str">
        <f>IFERROR( VLOOKUP($D932, 'AM23.Param'!$C$61:$Q$114, COLUMNS('AM23.Param'!$C$60:$I$60), FALSE), "N/A")</f>
        <v>N/A</v>
      </c>
      <c r="M932" s="344" t="str">
        <f t="shared" si="333"/>
        <v>N/A</v>
      </c>
      <c r="N932" s="366" t="str">
        <f t="shared" si="322"/>
        <v>N/A</v>
      </c>
      <c r="O932" s="360" t="str">
        <f>IFERROR( VLOOKUP($D932, 'AM23.Param'!$C$61:$Q$114, COLUMNS('AM23.Param'!$C$60:$J$60), FALSE), "N/A")</f>
        <v>N/A</v>
      </c>
      <c r="P932" s="344" t="str">
        <f t="shared" si="334"/>
        <v>N/A</v>
      </c>
      <c r="Q932" s="361" t="str">
        <f t="shared" si="323"/>
        <v>N/A</v>
      </c>
      <c r="R932" s="356" t="str">
        <f>IFERROR( VLOOKUP($D932, 'AM23.Param'!$C$61:$Q$114, COLUMNS('AM23.Param'!$C$60:$K$60), FALSE), "N/A")</f>
        <v>N/A</v>
      </c>
      <c r="S932" s="344" t="str">
        <f t="shared" si="335"/>
        <v>N/A</v>
      </c>
      <c r="T932" s="366">
        <f t="shared" si="324"/>
        <v>0</v>
      </c>
      <c r="U932" s="360" t="str">
        <f>IFERROR( VLOOKUP($D932, 'AM23.Param'!$C$61:$Q$114, COLUMNS('AM23.Param'!$C$60:$L$60), FALSE), "N/A")</f>
        <v>N/A</v>
      </c>
      <c r="V932" s="344" t="str">
        <f t="shared" si="336"/>
        <v>N/A</v>
      </c>
      <c r="W932" s="361" t="str">
        <f t="shared" si="325"/>
        <v>N/A</v>
      </c>
      <c r="X932" s="356" t="str">
        <f>IFERROR( VLOOKUP($D932, 'AM23.Param'!$C$61:$Q$114, COLUMNS('AM23.Param'!$C$60:$M$60), FALSE), "N/A")</f>
        <v>N/A</v>
      </c>
      <c r="Y932" s="344" t="str">
        <f t="shared" si="337"/>
        <v>N/A</v>
      </c>
      <c r="Z932" s="366">
        <f t="shared" si="326"/>
        <v>0</v>
      </c>
      <c r="AA932" s="360" t="str">
        <f>IFERROR( VLOOKUP($D932, 'AM23.Param'!$C$61:$Q$114, COLUMNS('AM23.Param'!$C$60:$N$60), FALSE), "N/A")</f>
        <v>N/A</v>
      </c>
      <c r="AB932" s="344" t="str">
        <f t="shared" si="338"/>
        <v>N/A</v>
      </c>
      <c r="AC932" s="366" t="str">
        <f t="shared" si="327"/>
        <v>N/A</v>
      </c>
      <c r="AD932" s="360" t="str">
        <f>IFERROR( VLOOKUP($D932, 'AM23.Param'!$C$61:$Q$114, COLUMNS('AM23.Param'!$C$60:$O$60), FALSE), "N/A")</f>
        <v>N/A</v>
      </c>
      <c r="AE932" s="344" t="str">
        <f t="shared" si="339"/>
        <v>N/A</v>
      </c>
      <c r="AF932" s="361" t="str">
        <f t="shared" si="328"/>
        <v>N/A</v>
      </c>
      <c r="AG932" s="356" t="str">
        <f>IFERROR( VLOOKUP($D932, 'AM23.Param'!$C$61:$Q$114, COLUMNS('AM23.Param'!$C$60:$P$60), FALSE), "N/A")</f>
        <v>N/A</v>
      </c>
      <c r="AH932" s="344" t="str">
        <f t="shared" si="340"/>
        <v>N/A</v>
      </c>
      <c r="AI932" s="361" t="str">
        <f t="shared" si="329"/>
        <v>N/A</v>
      </c>
    </row>
    <row r="933" spans="1:35" x14ac:dyDescent="0.2">
      <c r="A933" s="241">
        <f t="shared" si="330"/>
        <v>856</v>
      </c>
      <c r="B933" s="345">
        <f>'AM23.Entity Input'!D873</f>
        <v>0</v>
      </c>
      <c r="C933" s="343">
        <f>'AM23.Entity Input'!F873</f>
        <v>0</v>
      </c>
      <c r="D933" s="343">
        <f>'AM23.Entity Input'!G873</f>
        <v>0</v>
      </c>
      <c r="E933" s="343">
        <f>'AM23.Entity Input'!P873</f>
        <v>0</v>
      </c>
      <c r="F933" s="343">
        <f>'AM23.Entity Input'!AD873</f>
        <v>0</v>
      </c>
      <c r="G933" s="343">
        <f>'AM23.Entity Input'!AN873</f>
        <v>0</v>
      </c>
      <c r="H933" s="353" t="str">
        <f>IFERROR( VLOOKUP($D933, 'AM23.Param'!$C$61:$Q$114, COLUMNS('AM23.Param'!$C$60:$G$60), FALSE), "N/A")</f>
        <v>N/A</v>
      </c>
      <c r="I933" s="360" t="str">
        <f>IFERROR( VLOOKUP($D933, 'AM23.Param'!$C$61:$Q$114, COLUMNS('AM23.Param'!$C$60:$H$60), FALSE), "N/A")</f>
        <v>N/A</v>
      </c>
      <c r="J933" s="344" t="str">
        <f t="shared" si="331"/>
        <v>N/A</v>
      </c>
      <c r="K933" s="361" t="str">
        <f t="shared" si="332"/>
        <v>N/A</v>
      </c>
      <c r="L933" s="356" t="str">
        <f>IFERROR( VLOOKUP($D933, 'AM23.Param'!$C$61:$Q$114, COLUMNS('AM23.Param'!$C$60:$I$60), FALSE), "N/A")</f>
        <v>N/A</v>
      </c>
      <c r="M933" s="344" t="str">
        <f t="shared" si="333"/>
        <v>N/A</v>
      </c>
      <c r="N933" s="366" t="str">
        <f t="shared" si="322"/>
        <v>N/A</v>
      </c>
      <c r="O933" s="360" t="str">
        <f>IFERROR( VLOOKUP($D933, 'AM23.Param'!$C$61:$Q$114, COLUMNS('AM23.Param'!$C$60:$J$60), FALSE), "N/A")</f>
        <v>N/A</v>
      </c>
      <c r="P933" s="344" t="str">
        <f t="shared" si="334"/>
        <v>N/A</v>
      </c>
      <c r="Q933" s="361" t="str">
        <f t="shared" si="323"/>
        <v>N/A</v>
      </c>
      <c r="R933" s="356" t="str">
        <f>IFERROR( VLOOKUP($D933, 'AM23.Param'!$C$61:$Q$114, COLUMNS('AM23.Param'!$C$60:$K$60), FALSE), "N/A")</f>
        <v>N/A</v>
      </c>
      <c r="S933" s="344" t="str">
        <f t="shared" si="335"/>
        <v>N/A</v>
      </c>
      <c r="T933" s="366">
        <f t="shared" si="324"/>
        <v>0</v>
      </c>
      <c r="U933" s="360" t="str">
        <f>IFERROR( VLOOKUP($D933, 'AM23.Param'!$C$61:$Q$114, COLUMNS('AM23.Param'!$C$60:$L$60), FALSE), "N/A")</f>
        <v>N/A</v>
      </c>
      <c r="V933" s="344" t="str">
        <f t="shared" si="336"/>
        <v>N/A</v>
      </c>
      <c r="W933" s="361" t="str">
        <f t="shared" si="325"/>
        <v>N/A</v>
      </c>
      <c r="X933" s="356" t="str">
        <f>IFERROR( VLOOKUP($D933, 'AM23.Param'!$C$61:$Q$114, COLUMNS('AM23.Param'!$C$60:$M$60), FALSE), "N/A")</f>
        <v>N/A</v>
      </c>
      <c r="Y933" s="344" t="str">
        <f t="shared" si="337"/>
        <v>N/A</v>
      </c>
      <c r="Z933" s="366">
        <f t="shared" si="326"/>
        <v>0</v>
      </c>
      <c r="AA933" s="360" t="str">
        <f>IFERROR( VLOOKUP($D933, 'AM23.Param'!$C$61:$Q$114, COLUMNS('AM23.Param'!$C$60:$N$60), FALSE), "N/A")</f>
        <v>N/A</v>
      </c>
      <c r="AB933" s="344" t="str">
        <f t="shared" si="338"/>
        <v>N/A</v>
      </c>
      <c r="AC933" s="366" t="str">
        <f t="shared" si="327"/>
        <v>N/A</v>
      </c>
      <c r="AD933" s="360" t="str">
        <f>IFERROR( VLOOKUP($D933, 'AM23.Param'!$C$61:$Q$114, COLUMNS('AM23.Param'!$C$60:$O$60), FALSE), "N/A")</f>
        <v>N/A</v>
      </c>
      <c r="AE933" s="344" t="str">
        <f t="shared" si="339"/>
        <v>N/A</v>
      </c>
      <c r="AF933" s="361" t="str">
        <f t="shared" si="328"/>
        <v>N/A</v>
      </c>
      <c r="AG933" s="356" t="str">
        <f>IFERROR( VLOOKUP($D933, 'AM23.Param'!$C$61:$Q$114, COLUMNS('AM23.Param'!$C$60:$P$60), FALSE), "N/A")</f>
        <v>N/A</v>
      </c>
      <c r="AH933" s="344" t="str">
        <f t="shared" si="340"/>
        <v>N/A</v>
      </c>
      <c r="AI933" s="361" t="str">
        <f t="shared" si="329"/>
        <v>N/A</v>
      </c>
    </row>
    <row r="934" spans="1:35" x14ac:dyDescent="0.2">
      <c r="A934" s="241">
        <f t="shared" si="330"/>
        <v>857</v>
      </c>
      <c r="B934" s="345">
        <f>'AM23.Entity Input'!D874</f>
        <v>0</v>
      </c>
      <c r="C934" s="343">
        <f>'AM23.Entity Input'!F874</f>
        <v>0</v>
      </c>
      <c r="D934" s="343">
        <f>'AM23.Entity Input'!G874</f>
        <v>0</v>
      </c>
      <c r="E934" s="343">
        <f>'AM23.Entity Input'!P874</f>
        <v>0</v>
      </c>
      <c r="F934" s="343">
        <f>'AM23.Entity Input'!AD874</f>
        <v>0</v>
      </c>
      <c r="G934" s="343">
        <f>'AM23.Entity Input'!AN874</f>
        <v>0</v>
      </c>
      <c r="H934" s="353" t="str">
        <f>IFERROR( VLOOKUP($D934, 'AM23.Param'!$C$61:$Q$114, COLUMNS('AM23.Param'!$C$60:$G$60), FALSE), "N/A")</f>
        <v>N/A</v>
      </c>
      <c r="I934" s="360" t="str">
        <f>IFERROR( VLOOKUP($D934, 'AM23.Param'!$C$61:$Q$114, COLUMNS('AM23.Param'!$C$60:$H$60), FALSE), "N/A")</f>
        <v>N/A</v>
      </c>
      <c r="J934" s="344" t="str">
        <f t="shared" si="331"/>
        <v>N/A</v>
      </c>
      <c r="K934" s="361" t="str">
        <f t="shared" si="332"/>
        <v>N/A</v>
      </c>
      <c r="L934" s="356" t="str">
        <f>IFERROR( VLOOKUP($D934, 'AM23.Param'!$C$61:$Q$114, COLUMNS('AM23.Param'!$C$60:$I$60), FALSE), "N/A")</f>
        <v>N/A</v>
      </c>
      <c r="M934" s="344" t="str">
        <f t="shared" si="333"/>
        <v>N/A</v>
      </c>
      <c r="N934" s="366" t="str">
        <f t="shared" si="322"/>
        <v>N/A</v>
      </c>
      <c r="O934" s="360" t="str">
        <f>IFERROR( VLOOKUP($D934, 'AM23.Param'!$C$61:$Q$114, COLUMNS('AM23.Param'!$C$60:$J$60), FALSE), "N/A")</f>
        <v>N/A</v>
      </c>
      <c r="P934" s="344" t="str">
        <f t="shared" si="334"/>
        <v>N/A</v>
      </c>
      <c r="Q934" s="361" t="str">
        <f t="shared" si="323"/>
        <v>N/A</v>
      </c>
      <c r="R934" s="356" t="str">
        <f>IFERROR( VLOOKUP($D934, 'AM23.Param'!$C$61:$Q$114, COLUMNS('AM23.Param'!$C$60:$K$60), FALSE), "N/A")</f>
        <v>N/A</v>
      </c>
      <c r="S934" s="344" t="str">
        <f t="shared" si="335"/>
        <v>N/A</v>
      </c>
      <c r="T934" s="366">
        <f t="shared" si="324"/>
        <v>0</v>
      </c>
      <c r="U934" s="360" t="str">
        <f>IFERROR( VLOOKUP($D934, 'AM23.Param'!$C$61:$Q$114, COLUMNS('AM23.Param'!$C$60:$L$60), FALSE), "N/A")</f>
        <v>N/A</v>
      </c>
      <c r="V934" s="344" t="str">
        <f t="shared" si="336"/>
        <v>N/A</v>
      </c>
      <c r="W934" s="361" t="str">
        <f t="shared" si="325"/>
        <v>N/A</v>
      </c>
      <c r="X934" s="356" t="str">
        <f>IFERROR( VLOOKUP($D934, 'AM23.Param'!$C$61:$Q$114, COLUMNS('AM23.Param'!$C$60:$M$60), FALSE), "N/A")</f>
        <v>N/A</v>
      </c>
      <c r="Y934" s="344" t="str">
        <f t="shared" si="337"/>
        <v>N/A</v>
      </c>
      <c r="Z934" s="366">
        <f t="shared" si="326"/>
        <v>0</v>
      </c>
      <c r="AA934" s="360" t="str">
        <f>IFERROR( VLOOKUP($D934, 'AM23.Param'!$C$61:$Q$114, COLUMNS('AM23.Param'!$C$60:$N$60), FALSE), "N/A")</f>
        <v>N/A</v>
      </c>
      <c r="AB934" s="344" t="str">
        <f t="shared" si="338"/>
        <v>N/A</v>
      </c>
      <c r="AC934" s="366" t="str">
        <f t="shared" si="327"/>
        <v>N/A</v>
      </c>
      <c r="AD934" s="360" t="str">
        <f>IFERROR( VLOOKUP($D934, 'AM23.Param'!$C$61:$Q$114, COLUMNS('AM23.Param'!$C$60:$O$60), FALSE), "N/A")</f>
        <v>N/A</v>
      </c>
      <c r="AE934" s="344" t="str">
        <f t="shared" si="339"/>
        <v>N/A</v>
      </c>
      <c r="AF934" s="361" t="str">
        <f t="shared" si="328"/>
        <v>N/A</v>
      </c>
      <c r="AG934" s="356" t="str">
        <f>IFERROR( VLOOKUP($D934, 'AM23.Param'!$C$61:$Q$114, COLUMNS('AM23.Param'!$C$60:$P$60), FALSE), "N/A")</f>
        <v>N/A</v>
      </c>
      <c r="AH934" s="344" t="str">
        <f t="shared" si="340"/>
        <v>N/A</v>
      </c>
      <c r="AI934" s="361" t="str">
        <f t="shared" si="329"/>
        <v>N/A</v>
      </c>
    </row>
    <row r="935" spans="1:35" x14ac:dyDescent="0.2">
      <c r="A935" s="241">
        <f t="shared" si="330"/>
        <v>858</v>
      </c>
      <c r="B935" s="345">
        <f>'AM23.Entity Input'!D875</f>
        <v>0</v>
      </c>
      <c r="C935" s="343">
        <f>'AM23.Entity Input'!F875</f>
        <v>0</v>
      </c>
      <c r="D935" s="343">
        <f>'AM23.Entity Input'!G875</f>
        <v>0</v>
      </c>
      <c r="E935" s="343">
        <f>'AM23.Entity Input'!P875</f>
        <v>0</v>
      </c>
      <c r="F935" s="343">
        <f>'AM23.Entity Input'!AD875</f>
        <v>0</v>
      </c>
      <c r="G935" s="343">
        <f>'AM23.Entity Input'!AN875</f>
        <v>0</v>
      </c>
      <c r="H935" s="353" t="str">
        <f>IFERROR( VLOOKUP($D935, 'AM23.Param'!$C$61:$Q$114, COLUMNS('AM23.Param'!$C$60:$G$60), FALSE), "N/A")</f>
        <v>N/A</v>
      </c>
      <c r="I935" s="360" t="str">
        <f>IFERROR( VLOOKUP($D935, 'AM23.Param'!$C$61:$Q$114, COLUMNS('AM23.Param'!$C$60:$H$60), FALSE), "N/A")</f>
        <v>N/A</v>
      </c>
      <c r="J935" s="344" t="str">
        <f t="shared" si="331"/>
        <v>N/A</v>
      </c>
      <c r="K935" s="361" t="str">
        <f t="shared" si="332"/>
        <v>N/A</v>
      </c>
      <c r="L935" s="356" t="str">
        <f>IFERROR( VLOOKUP($D935, 'AM23.Param'!$C$61:$Q$114, COLUMNS('AM23.Param'!$C$60:$I$60), FALSE), "N/A")</f>
        <v>N/A</v>
      </c>
      <c r="M935" s="344" t="str">
        <f t="shared" si="333"/>
        <v>N/A</v>
      </c>
      <c r="N935" s="366" t="str">
        <f t="shared" si="322"/>
        <v>N/A</v>
      </c>
      <c r="O935" s="360" t="str">
        <f>IFERROR( VLOOKUP($D935, 'AM23.Param'!$C$61:$Q$114, COLUMNS('AM23.Param'!$C$60:$J$60), FALSE), "N/A")</f>
        <v>N/A</v>
      </c>
      <c r="P935" s="344" t="str">
        <f t="shared" si="334"/>
        <v>N/A</v>
      </c>
      <c r="Q935" s="361" t="str">
        <f t="shared" si="323"/>
        <v>N/A</v>
      </c>
      <c r="R935" s="356" t="str">
        <f>IFERROR( VLOOKUP($D935, 'AM23.Param'!$C$61:$Q$114, COLUMNS('AM23.Param'!$C$60:$K$60), FALSE), "N/A")</f>
        <v>N/A</v>
      </c>
      <c r="S935" s="344" t="str">
        <f t="shared" si="335"/>
        <v>N/A</v>
      </c>
      <c r="T935" s="366">
        <f t="shared" si="324"/>
        <v>0</v>
      </c>
      <c r="U935" s="360" t="str">
        <f>IFERROR( VLOOKUP($D935, 'AM23.Param'!$C$61:$Q$114, COLUMNS('AM23.Param'!$C$60:$L$60), FALSE), "N/A")</f>
        <v>N/A</v>
      </c>
      <c r="V935" s="344" t="str">
        <f t="shared" si="336"/>
        <v>N/A</v>
      </c>
      <c r="W935" s="361" t="str">
        <f t="shared" si="325"/>
        <v>N/A</v>
      </c>
      <c r="X935" s="356" t="str">
        <f>IFERROR( VLOOKUP($D935, 'AM23.Param'!$C$61:$Q$114, COLUMNS('AM23.Param'!$C$60:$M$60), FALSE), "N/A")</f>
        <v>N/A</v>
      </c>
      <c r="Y935" s="344" t="str">
        <f t="shared" si="337"/>
        <v>N/A</v>
      </c>
      <c r="Z935" s="366">
        <f t="shared" si="326"/>
        <v>0</v>
      </c>
      <c r="AA935" s="360" t="str">
        <f>IFERROR( VLOOKUP($D935, 'AM23.Param'!$C$61:$Q$114, COLUMNS('AM23.Param'!$C$60:$N$60), FALSE), "N/A")</f>
        <v>N/A</v>
      </c>
      <c r="AB935" s="344" t="str">
        <f t="shared" si="338"/>
        <v>N/A</v>
      </c>
      <c r="AC935" s="366" t="str">
        <f t="shared" si="327"/>
        <v>N/A</v>
      </c>
      <c r="AD935" s="360" t="str">
        <f>IFERROR( VLOOKUP($D935, 'AM23.Param'!$C$61:$Q$114, COLUMNS('AM23.Param'!$C$60:$O$60), FALSE), "N/A")</f>
        <v>N/A</v>
      </c>
      <c r="AE935" s="344" t="str">
        <f t="shared" si="339"/>
        <v>N/A</v>
      </c>
      <c r="AF935" s="361" t="str">
        <f t="shared" si="328"/>
        <v>N/A</v>
      </c>
      <c r="AG935" s="356" t="str">
        <f>IFERROR( VLOOKUP($D935, 'AM23.Param'!$C$61:$Q$114, COLUMNS('AM23.Param'!$C$60:$P$60), FALSE), "N/A")</f>
        <v>N/A</v>
      </c>
      <c r="AH935" s="344" t="str">
        <f t="shared" si="340"/>
        <v>N/A</v>
      </c>
      <c r="AI935" s="361" t="str">
        <f t="shared" si="329"/>
        <v>N/A</v>
      </c>
    </row>
    <row r="936" spans="1:35" x14ac:dyDescent="0.2">
      <c r="A936" s="241">
        <f t="shared" si="330"/>
        <v>859</v>
      </c>
      <c r="B936" s="345">
        <f>'AM23.Entity Input'!D876</f>
        <v>0</v>
      </c>
      <c r="C936" s="343">
        <f>'AM23.Entity Input'!F876</f>
        <v>0</v>
      </c>
      <c r="D936" s="343">
        <f>'AM23.Entity Input'!G876</f>
        <v>0</v>
      </c>
      <c r="E936" s="343">
        <f>'AM23.Entity Input'!P876</f>
        <v>0</v>
      </c>
      <c r="F936" s="343">
        <f>'AM23.Entity Input'!AD876</f>
        <v>0</v>
      </c>
      <c r="G936" s="343">
        <f>'AM23.Entity Input'!AN876</f>
        <v>0</v>
      </c>
      <c r="H936" s="353" t="str">
        <f>IFERROR( VLOOKUP($D936, 'AM23.Param'!$C$61:$Q$114, COLUMNS('AM23.Param'!$C$60:$G$60), FALSE), "N/A")</f>
        <v>N/A</v>
      </c>
      <c r="I936" s="360" t="str">
        <f>IFERROR( VLOOKUP($D936, 'AM23.Param'!$C$61:$Q$114, COLUMNS('AM23.Param'!$C$60:$H$60), FALSE), "N/A")</f>
        <v>N/A</v>
      </c>
      <c r="J936" s="344" t="str">
        <f t="shared" si="331"/>
        <v>N/A</v>
      </c>
      <c r="K936" s="361" t="str">
        <f t="shared" si="332"/>
        <v>N/A</v>
      </c>
      <c r="L936" s="356" t="str">
        <f>IFERROR( VLOOKUP($D936, 'AM23.Param'!$C$61:$Q$114, COLUMNS('AM23.Param'!$C$60:$I$60), FALSE), "N/A")</f>
        <v>N/A</v>
      </c>
      <c r="M936" s="344" t="str">
        <f t="shared" si="333"/>
        <v>N/A</v>
      </c>
      <c r="N936" s="366" t="str">
        <f t="shared" si="322"/>
        <v>N/A</v>
      </c>
      <c r="O936" s="360" t="str">
        <f>IFERROR( VLOOKUP($D936, 'AM23.Param'!$C$61:$Q$114, COLUMNS('AM23.Param'!$C$60:$J$60), FALSE), "N/A")</f>
        <v>N/A</v>
      </c>
      <c r="P936" s="344" t="str">
        <f t="shared" si="334"/>
        <v>N/A</v>
      </c>
      <c r="Q936" s="361" t="str">
        <f t="shared" si="323"/>
        <v>N/A</v>
      </c>
      <c r="R936" s="356" t="str">
        <f>IFERROR( VLOOKUP($D936, 'AM23.Param'!$C$61:$Q$114, COLUMNS('AM23.Param'!$C$60:$K$60), FALSE), "N/A")</f>
        <v>N/A</v>
      </c>
      <c r="S936" s="344" t="str">
        <f t="shared" si="335"/>
        <v>N/A</v>
      </c>
      <c r="T936" s="366">
        <f t="shared" si="324"/>
        <v>0</v>
      </c>
      <c r="U936" s="360" t="str">
        <f>IFERROR( VLOOKUP($D936, 'AM23.Param'!$C$61:$Q$114, COLUMNS('AM23.Param'!$C$60:$L$60), FALSE), "N/A")</f>
        <v>N/A</v>
      </c>
      <c r="V936" s="344" t="str">
        <f t="shared" si="336"/>
        <v>N/A</v>
      </c>
      <c r="W936" s="361" t="str">
        <f t="shared" si="325"/>
        <v>N/A</v>
      </c>
      <c r="X936" s="356" t="str">
        <f>IFERROR( VLOOKUP($D936, 'AM23.Param'!$C$61:$Q$114, COLUMNS('AM23.Param'!$C$60:$M$60), FALSE), "N/A")</f>
        <v>N/A</v>
      </c>
      <c r="Y936" s="344" t="str">
        <f t="shared" si="337"/>
        <v>N/A</v>
      </c>
      <c r="Z936" s="366">
        <f t="shared" si="326"/>
        <v>0</v>
      </c>
      <c r="AA936" s="360" t="str">
        <f>IFERROR( VLOOKUP($D936, 'AM23.Param'!$C$61:$Q$114, COLUMNS('AM23.Param'!$C$60:$N$60), FALSE), "N/A")</f>
        <v>N/A</v>
      </c>
      <c r="AB936" s="344" t="str">
        <f t="shared" si="338"/>
        <v>N/A</v>
      </c>
      <c r="AC936" s="366" t="str">
        <f t="shared" si="327"/>
        <v>N/A</v>
      </c>
      <c r="AD936" s="360" t="str">
        <f>IFERROR( VLOOKUP($D936, 'AM23.Param'!$C$61:$Q$114, COLUMNS('AM23.Param'!$C$60:$O$60), FALSE), "N/A")</f>
        <v>N/A</v>
      </c>
      <c r="AE936" s="344" t="str">
        <f t="shared" si="339"/>
        <v>N/A</v>
      </c>
      <c r="AF936" s="361" t="str">
        <f t="shared" si="328"/>
        <v>N/A</v>
      </c>
      <c r="AG936" s="356" t="str">
        <f>IFERROR( VLOOKUP($D936, 'AM23.Param'!$C$61:$Q$114, COLUMNS('AM23.Param'!$C$60:$P$60), FALSE), "N/A")</f>
        <v>N/A</v>
      </c>
      <c r="AH936" s="344" t="str">
        <f t="shared" si="340"/>
        <v>N/A</v>
      </c>
      <c r="AI936" s="361" t="str">
        <f t="shared" si="329"/>
        <v>N/A</v>
      </c>
    </row>
    <row r="937" spans="1:35" x14ac:dyDescent="0.2">
      <c r="A937" s="241">
        <f t="shared" si="330"/>
        <v>860</v>
      </c>
      <c r="B937" s="345">
        <f>'AM23.Entity Input'!D877</f>
        <v>0</v>
      </c>
      <c r="C937" s="343">
        <f>'AM23.Entity Input'!F877</f>
        <v>0</v>
      </c>
      <c r="D937" s="343">
        <f>'AM23.Entity Input'!G877</f>
        <v>0</v>
      </c>
      <c r="E937" s="343">
        <f>'AM23.Entity Input'!P877</f>
        <v>0</v>
      </c>
      <c r="F937" s="343">
        <f>'AM23.Entity Input'!AD877</f>
        <v>0</v>
      </c>
      <c r="G937" s="343">
        <f>'AM23.Entity Input'!AN877</f>
        <v>0</v>
      </c>
      <c r="H937" s="353" t="str">
        <f>IFERROR( VLOOKUP($D937, 'AM23.Param'!$C$61:$Q$114, COLUMNS('AM23.Param'!$C$60:$G$60), FALSE), "N/A")</f>
        <v>N/A</v>
      </c>
      <c r="I937" s="360" t="str">
        <f>IFERROR( VLOOKUP($D937, 'AM23.Param'!$C$61:$Q$114, COLUMNS('AM23.Param'!$C$60:$H$60), FALSE), "N/A")</f>
        <v>N/A</v>
      </c>
      <c r="J937" s="344" t="str">
        <f t="shared" si="331"/>
        <v>N/A</v>
      </c>
      <c r="K937" s="361" t="str">
        <f t="shared" si="332"/>
        <v>N/A</v>
      </c>
      <c r="L937" s="356" t="str">
        <f>IFERROR( VLOOKUP($D937, 'AM23.Param'!$C$61:$Q$114, COLUMNS('AM23.Param'!$C$60:$I$60), FALSE), "N/A")</f>
        <v>N/A</v>
      </c>
      <c r="M937" s="344" t="str">
        <f t="shared" si="333"/>
        <v>N/A</v>
      </c>
      <c r="N937" s="366" t="str">
        <f t="shared" si="322"/>
        <v>N/A</v>
      </c>
      <c r="O937" s="360" t="str">
        <f>IFERROR( VLOOKUP($D937, 'AM23.Param'!$C$61:$Q$114, COLUMNS('AM23.Param'!$C$60:$J$60), FALSE), "N/A")</f>
        <v>N/A</v>
      </c>
      <c r="P937" s="344" t="str">
        <f t="shared" si="334"/>
        <v>N/A</v>
      </c>
      <c r="Q937" s="361" t="str">
        <f t="shared" si="323"/>
        <v>N/A</v>
      </c>
      <c r="R937" s="356" t="str">
        <f>IFERROR( VLOOKUP($D937, 'AM23.Param'!$C$61:$Q$114, COLUMNS('AM23.Param'!$C$60:$K$60), FALSE), "N/A")</f>
        <v>N/A</v>
      </c>
      <c r="S937" s="344" t="str">
        <f t="shared" si="335"/>
        <v>N/A</v>
      </c>
      <c r="T937" s="366">
        <f t="shared" si="324"/>
        <v>0</v>
      </c>
      <c r="U937" s="360" t="str">
        <f>IFERROR( VLOOKUP($D937, 'AM23.Param'!$C$61:$Q$114, COLUMNS('AM23.Param'!$C$60:$L$60), FALSE), "N/A")</f>
        <v>N/A</v>
      </c>
      <c r="V937" s="344" t="str">
        <f t="shared" si="336"/>
        <v>N/A</v>
      </c>
      <c r="W937" s="361" t="str">
        <f t="shared" si="325"/>
        <v>N/A</v>
      </c>
      <c r="X937" s="356" t="str">
        <f>IFERROR( VLOOKUP($D937, 'AM23.Param'!$C$61:$Q$114, COLUMNS('AM23.Param'!$C$60:$M$60), FALSE), "N/A")</f>
        <v>N/A</v>
      </c>
      <c r="Y937" s="344" t="str">
        <f t="shared" si="337"/>
        <v>N/A</v>
      </c>
      <c r="Z937" s="366">
        <f t="shared" si="326"/>
        <v>0</v>
      </c>
      <c r="AA937" s="360" t="str">
        <f>IFERROR( VLOOKUP($D937, 'AM23.Param'!$C$61:$Q$114, COLUMNS('AM23.Param'!$C$60:$N$60), FALSE), "N/A")</f>
        <v>N/A</v>
      </c>
      <c r="AB937" s="344" t="str">
        <f t="shared" si="338"/>
        <v>N/A</v>
      </c>
      <c r="AC937" s="366" t="str">
        <f t="shared" si="327"/>
        <v>N/A</v>
      </c>
      <c r="AD937" s="360" t="str">
        <f>IFERROR( VLOOKUP($D937, 'AM23.Param'!$C$61:$Q$114, COLUMNS('AM23.Param'!$C$60:$O$60), FALSE), "N/A")</f>
        <v>N/A</v>
      </c>
      <c r="AE937" s="344" t="str">
        <f t="shared" si="339"/>
        <v>N/A</v>
      </c>
      <c r="AF937" s="361" t="str">
        <f t="shared" si="328"/>
        <v>N/A</v>
      </c>
      <c r="AG937" s="356" t="str">
        <f>IFERROR( VLOOKUP($D937, 'AM23.Param'!$C$61:$Q$114, COLUMNS('AM23.Param'!$C$60:$P$60), FALSE), "N/A")</f>
        <v>N/A</v>
      </c>
      <c r="AH937" s="344" t="str">
        <f t="shared" si="340"/>
        <v>N/A</v>
      </c>
      <c r="AI937" s="361" t="str">
        <f t="shared" si="329"/>
        <v>N/A</v>
      </c>
    </row>
    <row r="938" spans="1:35" x14ac:dyDescent="0.2">
      <c r="A938" s="241">
        <f t="shared" si="330"/>
        <v>861</v>
      </c>
      <c r="B938" s="345">
        <f>'AM23.Entity Input'!D878</f>
        <v>0</v>
      </c>
      <c r="C938" s="343">
        <f>'AM23.Entity Input'!F878</f>
        <v>0</v>
      </c>
      <c r="D938" s="343">
        <f>'AM23.Entity Input'!G878</f>
        <v>0</v>
      </c>
      <c r="E938" s="343">
        <f>'AM23.Entity Input'!P878</f>
        <v>0</v>
      </c>
      <c r="F938" s="343">
        <f>'AM23.Entity Input'!AD878</f>
        <v>0</v>
      </c>
      <c r="G938" s="343">
        <f>'AM23.Entity Input'!AN878</f>
        <v>0</v>
      </c>
      <c r="H938" s="353" t="str">
        <f>IFERROR( VLOOKUP($D938, 'AM23.Param'!$C$61:$Q$114, COLUMNS('AM23.Param'!$C$60:$G$60), FALSE), "N/A")</f>
        <v>N/A</v>
      </c>
      <c r="I938" s="360" t="str">
        <f>IFERROR( VLOOKUP($D938, 'AM23.Param'!$C$61:$Q$114, COLUMNS('AM23.Param'!$C$60:$H$60), FALSE), "N/A")</f>
        <v>N/A</v>
      </c>
      <c r="J938" s="344" t="str">
        <f t="shared" si="331"/>
        <v>N/A</v>
      </c>
      <c r="K938" s="361" t="str">
        <f t="shared" si="332"/>
        <v>N/A</v>
      </c>
      <c r="L938" s="356" t="str">
        <f>IFERROR( VLOOKUP($D938, 'AM23.Param'!$C$61:$Q$114, COLUMNS('AM23.Param'!$C$60:$I$60), FALSE), "N/A")</f>
        <v>N/A</v>
      </c>
      <c r="M938" s="344" t="str">
        <f t="shared" si="333"/>
        <v>N/A</v>
      </c>
      <c r="N938" s="366" t="str">
        <f t="shared" si="322"/>
        <v>N/A</v>
      </c>
      <c r="O938" s="360" t="str">
        <f>IFERROR( VLOOKUP($D938, 'AM23.Param'!$C$61:$Q$114, COLUMNS('AM23.Param'!$C$60:$J$60), FALSE), "N/A")</f>
        <v>N/A</v>
      </c>
      <c r="P938" s="344" t="str">
        <f t="shared" si="334"/>
        <v>N/A</v>
      </c>
      <c r="Q938" s="361" t="str">
        <f t="shared" si="323"/>
        <v>N/A</v>
      </c>
      <c r="R938" s="356" t="str">
        <f>IFERROR( VLOOKUP($D938, 'AM23.Param'!$C$61:$Q$114, COLUMNS('AM23.Param'!$C$60:$K$60), FALSE), "N/A")</f>
        <v>N/A</v>
      </c>
      <c r="S938" s="344" t="str">
        <f t="shared" si="335"/>
        <v>N/A</v>
      </c>
      <c r="T938" s="366">
        <f t="shared" si="324"/>
        <v>0</v>
      </c>
      <c r="U938" s="360" t="str">
        <f>IFERROR( VLOOKUP($D938, 'AM23.Param'!$C$61:$Q$114, COLUMNS('AM23.Param'!$C$60:$L$60), FALSE), "N/A")</f>
        <v>N/A</v>
      </c>
      <c r="V938" s="344" t="str">
        <f t="shared" si="336"/>
        <v>N/A</v>
      </c>
      <c r="W938" s="361" t="str">
        <f t="shared" si="325"/>
        <v>N/A</v>
      </c>
      <c r="X938" s="356" t="str">
        <f>IFERROR( VLOOKUP($D938, 'AM23.Param'!$C$61:$Q$114, COLUMNS('AM23.Param'!$C$60:$M$60), FALSE), "N/A")</f>
        <v>N/A</v>
      </c>
      <c r="Y938" s="344" t="str">
        <f t="shared" si="337"/>
        <v>N/A</v>
      </c>
      <c r="Z938" s="366">
        <f t="shared" si="326"/>
        <v>0</v>
      </c>
      <c r="AA938" s="360" t="str">
        <f>IFERROR( VLOOKUP($D938, 'AM23.Param'!$C$61:$Q$114, COLUMNS('AM23.Param'!$C$60:$N$60), FALSE), "N/A")</f>
        <v>N/A</v>
      </c>
      <c r="AB938" s="344" t="str">
        <f t="shared" si="338"/>
        <v>N/A</v>
      </c>
      <c r="AC938" s="366" t="str">
        <f t="shared" si="327"/>
        <v>N/A</v>
      </c>
      <c r="AD938" s="360" t="str">
        <f>IFERROR( VLOOKUP($D938, 'AM23.Param'!$C$61:$Q$114, COLUMNS('AM23.Param'!$C$60:$O$60), FALSE), "N/A")</f>
        <v>N/A</v>
      </c>
      <c r="AE938" s="344" t="str">
        <f t="shared" si="339"/>
        <v>N/A</v>
      </c>
      <c r="AF938" s="361" t="str">
        <f t="shared" si="328"/>
        <v>N/A</v>
      </c>
      <c r="AG938" s="356" t="str">
        <f>IFERROR( VLOOKUP($D938, 'AM23.Param'!$C$61:$Q$114, COLUMNS('AM23.Param'!$C$60:$P$60), FALSE), "N/A")</f>
        <v>N/A</v>
      </c>
      <c r="AH938" s="344" t="str">
        <f t="shared" si="340"/>
        <v>N/A</v>
      </c>
      <c r="AI938" s="361" t="str">
        <f t="shared" si="329"/>
        <v>N/A</v>
      </c>
    </row>
    <row r="939" spans="1:35" x14ac:dyDescent="0.2">
      <c r="A939" s="241">
        <f t="shared" si="330"/>
        <v>862</v>
      </c>
      <c r="B939" s="345">
        <f>'AM23.Entity Input'!D879</f>
        <v>0</v>
      </c>
      <c r="C939" s="343">
        <f>'AM23.Entity Input'!F879</f>
        <v>0</v>
      </c>
      <c r="D939" s="343">
        <f>'AM23.Entity Input'!G879</f>
        <v>0</v>
      </c>
      <c r="E939" s="343">
        <f>'AM23.Entity Input'!P879</f>
        <v>0</v>
      </c>
      <c r="F939" s="343">
        <f>'AM23.Entity Input'!AD879</f>
        <v>0</v>
      </c>
      <c r="G939" s="343">
        <f>'AM23.Entity Input'!AN879</f>
        <v>0</v>
      </c>
      <c r="H939" s="353" t="str">
        <f>IFERROR( VLOOKUP($D939, 'AM23.Param'!$C$61:$Q$114, COLUMNS('AM23.Param'!$C$60:$G$60), FALSE), "N/A")</f>
        <v>N/A</v>
      </c>
      <c r="I939" s="360" t="str">
        <f>IFERROR( VLOOKUP($D939, 'AM23.Param'!$C$61:$Q$114, COLUMNS('AM23.Param'!$C$60:$H$60), FALSE), "N/A")</f>
        <v>N/A</v>
      </c>
      <c r="J939" s="344" t="str">
        <f t="shared" si="331"/>
        <v>N/A</v>
      </c>
      <c r="K939" s="361" t="str">
        <f t="shared" si="332"/>
        <v>N/A</v>
      </c>
      <c r="L939" s="356" t="str">
        <f>IFERROR( VLOOKUP($D939, 'AM23.Param'!$C$61:$Q$114, COLUMNS('AM23.Param'!$C$60:$I$60), FALSE), "N/A")</f>
        <v>N/A</v>
      </c>
      <c r="M939" s="344" t="str">
        <f t="shared" si="333"/>
        <v>N/A</v>
      </c>
      <c r="N939" s="366" t="str">
        <f t="shared" si="322"/>
        <v>N/A</v>
      </c>
      <c r="O939" s="360" t="str">
        <f>IFERROR( VLOOKUP($D939, 'AM23.Param'!$C$61:$Q$114, COLUMNS('AM23.Param'!$C$60:$J$60), FALSE), "N/A")</f>
        <v>N/A</v>
      </c>
      <c r="P939" s="344" t="str">
        <f t="shared" si="334"/>
        <v>N/A</v>
      </c>
      <c r="Q939" s="361" t="str">
        <f t="shared" si="323"/>
        <v>N/A</v>
      </c>
      <c r="R939" s="356" t="str">
        <f>IFERROR( VLOOKUP($D939, 'AM23.Param'!$C$61:$Q$114, COLUMNS('AM23.Param'!$C$60:$K$60), FALSE), "N/A")</f>
        <v>N/A</v>
      </c>
      <c r="S939" s="344" t="str">
        <f t="shared" si="335"/>
        <v>N/A</v>
      </c>
      <c r="T939" s="366">
        <f t="shared" si="324"/>
        <v>0</v>
      </c>
      <c r="U939" s="360" t="str">
        <f>IFERROR( VLOOKUP($D939, 'AM23.Param'!$C$61:$Q$114, COLUMNS('AM23.Param'!$C$60:$L$60), FALSE), "N/A")</f>
        <v>N/A</v>
      </c>
      <c r="V939" s="344" t="str">
        <f t="shared" si="336"/>
        <v>N/A</v>
      </c>
      <c r="W939" s="361" t="str">
        <f t="shared" si="325"/>
        <v>N/A</v>
      </c>
      <c r="X939" s="356" t="str">
        <f>IFERROR( VLOOKUP($D939, 'AM23.Param'!$C$61:$Q$114, COLUMNS('AM23.Param'!$C$60:$M$60), FALSE), "N/A")</f>
        <v>N/A</v>
      </c>
      <c r="Y939" s="344" t="str">
        <f t="shared" si="337"/>
        <v>N/A</v>
      </c>
      <c r="Z939" s="366">
        <f t="shared" si="326"/>
        <v>0</v>
      </c>
      <c r="AA939" s="360" t="str">
        <f>IFERROR( VLOOKUP($D939, 'AM23.Param'!$C$61:$Q$114, COLUMNS('AM23.Param'!$C$60:$N$60), FALSE), "N/A")</f>
        <v>N/A</v>
      </c>
      <c r="AB939" s="344" t="str">
        <f t="shared" si="338"/>
        <v>N/A</v>
      </c>
      <c r="AC939" s="366" t="str">
        <f t="shared" si="327"/>
        <v>N/A</v>
      </c>
      <c r="AD939" s="360" t="str">
        <f>IFERROR( VLOOKUP($D939, 'AM23.Param'!$C$61:$Q$114, COLUMNS('AM23.Param'!$C$60:$O$60), FALSE), "N/A")</f>
        <v>N/A</v>
      </c>
      <c r="AE939" s="344" t="str">
        <f t="shared" si="339"/>
        <v>N/A</v>
      </c>
      <c r="AF939" s="361" t="str">
        <f t="shared" si="328"/>
        <v>N/A</v>
      </c>
      <c r="AG939" s="356" t="str">
        <f>IFERROR( VLOOKUP($D939, 'AM23.Param'!$C$61:$Q$114, COLUMNS('AM23.Param'!$C$60:$P$60), FALSE), "N/A")</f>
        <v>N/A</v>
      </c>
      <c r="AH939" s="344" t="str">
        <f t="shared" si="340"/>
        <v>N/A</v>
      </c>
      <c r="AI939" s="361" t="str">
        <f t="shared" si="329"/>
        <v>N/A</v>
      </c>
    </row>
    <row r="940" spans="1:35" x14ac:dyDescent="0.2">
      <c r="A940" s="241">
        <f t="shared" si="330"/>
        <v>863</v>
      </c>
      <c r="B940" s="345">
        <f>'AM23.Entity Input'!D880</f>
        <v>0</v>
      </c>
      <c r="C940" s="343">
        <f>'AM23.Entity Input'!F880</f>
        <v>0</v>
      </c>
      <c r="D940" s="343">
        <f>'AM23.Entity Input'!G880</f>
        <v>0</v>
      </c>
      <c r="E940" s="343">
        <f>'AM23.Entity Input'!P880</f>
        <v>0</v>
      </c>
      <c r="F940" s="343">
        <f>'AM23.Entity Input'!AD880</f>
        <v>0</v>
      </c>
      <c r="G940" s="343">
        <f>'AM23.Entity Input'!AN880</f>
        <v>0</v>
      </c>
      <c r="H940" s="353" t="str">
        <f>IFERROR( VLOOKUP($D940, 'AM23.Param'!$C$61:$Q$114, COLUMNS('AM23.Param'!$C$60:$G$60), FALSE), "N/A")</f>
        <v>N/A</v>
      </c>
      <c r="I940" s="360" t="str">
        <f>IFERROR( VLOOKUP($D940, 'AM23.Param'!$C$61:$Q$114, COLUMNS('AM23.Param'!$C$60:$H$60), FALSE), "N/A")</f>
        <v>N/A</v>
      </c>
      <c r="J940" s="344" t="str">
        <f t="shared" si="331"/>
        <v>N/A</v>
      </c>
      <c r="K940" s="361" t="str">
        <f t="shared" si="332"/>
        <v>N/A</v>
      </c>
      <c r="L940" s="356" t="str">
        <f>IFERROR( VLOOKUP($D940, 'AM23.Param'!$C$61:$Q$114, COLUMNS('AM23.Param'!$C$60:$I$60), FALSE), "N/A")</f>
        <v>N/A</v>
      </c>
      <c r="M940" s="344" t="str">
        <f t="shared" si="333"/>
        <v>N/A</v>
      </c>
      <c r="N940" s="366" t="str">
        <f t="shared" si="322"/>
        <v>N/A</v>
      </c>
      <c r="O940" s="360" t="str">
        <f>IFERROR( VLOOKUP($D940, 'AM23.Param'!$C$61:$Q$114, COLUMNS('AM23.Param'!$C$60:$J$60), FALSE), "N/A")</f>
        <v>N/A</v>
      </c>
      <c r="P940" s="344" t="str">
        <f t="shared" si="334"/>
        <v>N/A</v>
      </c>
      <c r="Q940" s="361" t="str">
        <f t="shared" si="323"/>
        <v>N/A</v>
      </c>
      <c r="R940" s="356" t="str">
        <f>IFERROR( VLOOKUP($D940, 'AM23.Param'!$C$61:$Q$114, COLUMNS('AM23.Param'!$C$60:$K$60), FALSE), "N/A")</f>
        <v>N/A</v>
      </c>
      <c r="S940" s="344" t="str">
        <f t="shared" si="335"/>
        <v>N/A</v>
      </c>
      <c r="T940" s="366">
        <f t="shared" si="324"/>
        <v>0</v>
      </c>
      <c r="U940" s="360" t="str">
        <f>IFERROR( VLOOKUP($D940, 'AM23.Param'!$C$61:$Q$114, COLUMNS('AM23.Param'!$C$60:$L$60), FALSE), "N/A")</f>
        <v>N/A</v>
      </c>
      <c r="V940" s="344" t="str">
        <f t="shared" si="336"/>
        <v>N/A</v>
      </c>
      <c r="W940" s="361" t="str">
        <f t="shared" si="325"/>
        <v>N/A</v>
      </c>
      <c r="X940" s="356" t="str">
        <f>IFERROR( VLOOKUP($D940, 'AM23.Param'!$C$61:$Q$114, COLUMNS('AM23.Param'!$C$60:$M$60), FALSE), "N/A")</f>
        <v>N/A</v>
      </c>
      <c r="Y940" s="344" t="str">
        <f t="shared" si="337"/>
        <v>N/A</v>
      </c>
      <c r="Z940" s="366">
        <f t="shared" si="326"/>
        <v>0</v>
      </c>
      <c r="AA940" s="360" t="str">
        <f>IFERROR( VLOOKUP($D940, 'AM23.Param'!$C$61:$Q$114, COLUMNS('AM23.Param'!$C$60:$N$60), FALSE), "N/A")</f>
        <v>N/A</v>
      </c>
      <c r="AB940" s="344" t="str">
        <f t="shared" si="338"/>
        <v>N/A</v>
      </c>
      <c r="AC940" s="366" t="str">
        <f t="shared" si="327"/>
        <v>N/A</v>
      </c>
      <c r="AD940" s="360" t="str">
        <f>IFERROR( VLOOKUP($D940, 'AM23.Param'!$C$61:$Q$114, COLUMNS('AM23.Param'!$C$60:$O$60), FALSE), "N/A")</f>
        <v>N/A</v>
      </c>
      <c r="AE940" s="344" t="str">
        <f t="shared" si="339"/>
        <v>N/A</v>
      </c>
      <c r="AF940" s="361" t="str">
        <f t="shared" si="328"/>
        <v>N/A</v>
      </c>
      <c r="AG940" s="356" t="str">
        <f>IFERROR( VLOOKUP($D940, 'AM23.Param'!$C$61:$Q$114, COLUMNS('AM23.Param'!$C$60:$P$60), FALSE), "N/A")</f>
        <v>N/A</v>
      </c>
      <c r="AH940" s="344" t="str">
        <f t="shared" si="340"/>
        <v>N/A</v>
      </c>
      <c r="AI940" s="361" t="str">
        <f t="shared" si="329"/>
        <v>N/A</v>
      </c>
    </row>
    <row r="941" spans="1:35" x14ac:dyDescent="0.2">
      <c r="A941" s="241">
        <f t="shared" si="330"/>
        <v>864</v>
      </c>
      <c r="B941" s="345">
        <f>'AM23.Entity Input'!D881</f>
        <v>0</v>
      </c>
      <c r="C941" s="343">
        <f>'AM23.Entity Input'!F881</f>
        <v>0</v>
      </c>
      <c r="D941" s="343">
        <f>'AM23.Entity Input'!G881</f>
        <v>0</v>
      </c>
      <c r="E941" s="343">
        <f>'AM23.Entity Input'!P881</f>
        <v>0</v>
      </c>
      <c r="F941" s="343">
        <f>'AM23.Entity Input'!AD881</f>
        <v>0</v>
      </c>
      <c r="G941" s="343">
        <f>'AM23.Entity Input'!AN881</f>
        <v>0</v>
      </c>
      <c r="H941" s="353" t="str">
        <f>IFERROR( VLOOKUP($D941, 'AM23.Param'!$C$61:$Q$114, COLUMNS('AM23.Param'!$C$60:$G$60), FALSE), "N/A")</f>
        <v>N/A</v>
      </c>
      <c r="I941" s="360" t="str">
        <f>IFERROR( VLOOKUP($D941, 'AM23.Param'!$C$61:$Q$114, COLUMNS('AM23.Param'!$C$60:$H$60), FALSE), "N/A")</f>
        <v>N/A</v>
      </c>
      <c r="J941" s="344" t="str">
        <f t="shared" si="331"/>
        <v>N/A</v>
      </c>
      <c r="K941" s="361" t="str">
        <f t="shared" si="332"/>
        <v>N/A</v>
      </c>
      <c r="L941" s="356" t="str">
        <f>IFERROR( VLOOKUP($D941, 'AM23.Param'!$C$61:$Q$114, COLUMNS('AM23.Param'!$C$60:$I$60), FALSE), "N/A")</f>
        <v>N/A</v>
      </c>
      <c r="M941" s="344" t="str">
        <f t="shared" si="333"/>
        <v>N/A</v>
      </c>
      <c r="N941" s="366" t="str">
        <f t="shared" si="322"/>
        <v>N/A</v>
      </c>
      <c r="O941" s="360" t="str">
        <f>IFERROR( VLOOKUP($D941, 'AM23.Param'!$C$61:$Q$114, COLUMNS('AM23.Param'!$C$60:$J$60), FALSE), "N/A")</f>
        <v>N/A</v>
      </c>
      <c r="P941" s="344" t="str">
        <f t="shared" si="334"/>
        <v>N/A</v>
      </c>
      <c r="Q941" s="361" t="str">
        <f t="shared" si="323"/>
        <v>N/A</v>
      </c>
      <c r="R941" s="356" t="str">
        <f>IFERROR( VLOOKUP($D941, 'AM23.Param'!$C$61:$Q$114, COLUMNS('AM23.Param'!$C$60:$K$60), FALSE), "N/A")</f>
        <v>N/A</v>
      </c>
      <c r="S941" s="344" t="str">
        <f t="shared" si="335"/>
        <v>N/A</v>
      </c>
      <c r="T941" s="366">
        <f t="shared" si="324"/>
        <v>0</v>
      </c>
      <c r="U941" s="360" t="str">
        <f>IFERROR( VLOOKUP($D941, 'AM23.Param'!$C$61:$Q$114, COLUMNS('AM23.Param'!$C$60:$L$60), FALSE), "N/A")</f>
        <v>N/A</v>
      </c>
      <c r="V941" s="344" t="str">
        <f t="shared" si="336"/>
        <v>N/A</v>
      </c>
      <c r="W941" s="361" t="str">
        <f t="shared" si="325"/>
        <v>N/A</v>
      </c>
      <c r="X941" s="356" t="str">
        <f>IFERROR( VLOOKUP($D941, 'AM23.Param'!$C$61:$Q$114, COLUMNS('AM23.Param'!$C$60:$M$60), FALSE), "N/A")</f>
        <v>N/A</v>
      </c>
      <c r="Y941" s="344" t="str">
        <f t="shared" si="337"/>
        <v>N/A</v>
      </c>
      <c r="Z941" s="366">
        <f t="shared" si="326"/>
        <v>0</v>
      </c>
      <c r="AA941" s="360" t="str">
        <f>IFERROR( VLOOKUP($D941, 'AM23.Param'!$C$61:$Q$114, COLUMNS('AM23.Param'!$C$60:$N$60), FALSE), "N/A")</f>
        <v>N/A</v>
      </c>
      <c r="AB941" s="344" t="str">
        <f t="shared" si="338"/>
        <v>N/A</v>
      </c>
      <c r="AC941" s="366" t="str">
        <f t="shared" si="327"/>
        <v>N/A</v>
      </c>
      <c r="AD941" s="360" t="str">
        <f>IFERROR( VLOOKUP($D941, 'AM23.Param'!$C$61:$Q$114, COLUMNS('AM23.Param'!$C$60:$O$60), FALSE), "N/A")</f>
        <v>N/A</v>
      </c>
      <c r="AE941" s="344" t="str">
        <f t="shared" si="339"/>
        <v>N/A</v>
      </c>
      <c r="AF941" s="361" t="str">
        <f t="shared" si="328"/>
        <v>N/A</v>
      </c>
      <c r="AG941" s="356" t="str">
        <f>IFERROR( VLOOKUP($D941, 'AM23.Param'!$C$61:$Q$114, COLUMNS('AM23.Param'!$C$60:$P$60), FALSE), "N/A")</f>
        <v>N/A</v>
      </c>
      <c r="AH941" s="344" t="str">
        <f t="shared" si="340"/>
        <v>N/A</v>
      </c>
      <c r="AI941" s="361" t="str">
        <f t="shared" si="329"/>
        <v>N/A</v>
      </c>
    </row>
    <row r="942" spans="1:35" x14ac:dyDescent="0.2">
      <c r="A942" s="241">
        <f t="shared" si="330"/>
        <v>865</v>
      </c>
      <c r="B942" s="345">
        <f>'AM23.Entity Input'!D882</f>
        <v>0</v>
      </c>
      <c r="C942" s="343">
        <f>'AM23.Entity Input'!F882</f>
        <v>0</v>
      </c>
      <c r="D942" s="343">
        <f>'AM23.Entity Input'!G882</f>
        <v>0</v>
      </c>
      <c r="E942" s="343">
        <f>'AM23.Entity Input'!P882</f>
        <v>0</v>
      </c>
      <c r="F942" s="343">
        <f>'AM23.Entity Input'!AD882</f>
        <v>0</v>
      </c>
      <c r="G942" s="343">
        <f>'AM23.Entity Input'!AN882</f>
        <v>0</v>
      </c>
      <c r="H942" s="353" t="str">
        <f>IFERROR( VLOOKUP($D942, 'AM23.Param'!$C$61:$Q$114, COLUMNS('AM23.Param'!$C$60:$G$60), FALSE), "N/A")</f>
        <v>N/A</v>
      </c>
      <c r="I942" s="360" t="str">
        <f>IFERROR( VLOOKUP($D942, 'AM23.Param'!$C$61:$Q$114, COLUMNS('AM23.Param'!$C$60:$H$60), FALSE), "N/A")</f>
        <v>N/A</v>
      </c>
      <c r="J942" s="344" t="str">
        <f t="shared" si="331"/>
        <v>N/A</v>
      </c>
      <c r="K942" s="361" t="str">
        <f t="shared" si="332"/>
        <v>N/A</v>
      </c>
      <c r="L942" s="356" t="str">
        <f>IFERROR( VLOOKUP($D942, 'AM23.Param'!$C$61:$Q$114, COLUMNS('AM23.Param'!$C$60:$I$60), FALSE), "N/A")</f>
        <v>N/A</v>
      </c>
      <c r="M942" s="344" t="str">
        <f t="shared" si="333"/>
        <v>N/A</v>
      </c>
      <c r="N942" s="366" t="str">
        <f t="shared" si="322"/>
        <v>N/A</v>
      </c>
      <c r="O942" s="360" t="str">
        <f>IFERROR( VLOOKUP($D942, 'AM23.Param'!$C$61:$Q$114, COLUMNS('AM23.Param'!$C$60:$J$60), FALSE), "N/A")</f>
        <v>N/A</v>
      </c>
      <c r="P942" s="344" t="str">
        <f t="shared" si="334"/>
        <v>N/A</v>
      </c>
      <c r="Q942" s="361" t="str">
        <f t="shared" si="323"/>
        <v>N/A</v>
      </c>
      <c r="R942" s="356" t="str">
        <f>IFERROR( VLOOKUP($D942, 'AM23.Param'!$C$61:$Q$114, COLUMNS('AM23.Param'!$C$60:$K$60), FALSE), "N/A")</f>
        <v>N/A</v>
      </c>
      <c r="S942" s="344" t="str">
        <f t="shared" si="335"/>
        <v>N/A</v>
      </c>
      <c r="T942" s="366">
        <f t="shared" si="324"/>
        <v>0</v>
      </c>
      <c r="U942" s="360" t="str">
        <f>IFERROR( VLOOKUP($D942, 'AM23.Param'!$C$61:$Q$114, COLUMNS('AM23.Param'!$C$60:$L$60), FALSE), "N/A")</f>
        <v>N/A</v>
      </c>
      <c r="V942" s="344" t="str">
        <f t="shared" si="336"/>
        <v>N/A</v>
      </c>
      <c r="W942" s="361" t="str">
        <f t="shared" si="325"/>
        <v>N/A</v>
      </c>
      <c r="X942" s="356" t="str">
        <f>IFERROR( VLOOKUP($D942, 'AM23.Param'!$C$61:$Q$114, COLUMNS('AM23.Param'!$C$60:$M$60), FALSE), "N/A")</f>
        <v>N/A</v>
      </c>
      <c r="Y942" s="344" t="str">
        <f t="shared" si="337"/>
        <v>N/A</v>
      </c>
      <c r="Z942" s="366">
        <f t="shared" si="326"/>
        <v>0</v>
      </c>
      <c r="AA942" s="360" t="str">
        <f>IFERROR( VLOOKUP($D942, 'AM23.Param'!$C$61:$Q$114, COLUMNS('AM23.Param'!$C$60:$N$60), FALSE), "N/A")</f>
        <v>N/A</v>
      </c>
      <c r="AB942" s="344" t="str">
        <f t="shared" si="338"/>
        <v>N/A</v>
      </c>
      <c r="AC942" s="366" t="str">
        <f t="shared" si="327"/>
        <v>N/A</v>
      </c>
      <c r="AD942" s="360" t="str">
        <f>IFERROR( VLOOKUP($D942, 'AM23.Param'!$C$61:$Q$114, COLUMNS('AM23.Param'!$C$60:$O$60), FALSE), "N/A")</f>
        <v>N/A</v>
      </c>
      <c r="AE942" s="344" t="str">
        <f t="shared" si="339"/>
        <v>N/A</v>
      </c>
      <c r="AF942" s="361" t="str">
        <f t="shared" si="328"/>
        <v>N/A</v>
      </c>
      <c r="AG942" s="356" t="str">
        <f>IFERROR( VLOOKUP($D942, 'AM23.Param'!$C$61:$Q$114, COLUMNS('AM23.Param'!$C$60:$P$60), FALSE), "N/A")</f>
        <v>N/A</v>
      </c>
      <c r="AH942" s="344" t="str">
        <f t="shared" si="340"/>
        <v>N/A</v>
      </c>
      <c r="AI942" s="361" t="str">
        <f t="shared" si="329"/>
        <v>N/A</v>
      </c>
    </row>
    <row r="943" spans="1:35" x14ac:dyDescent="0.2">
      <c r="A943" s="241">
        <f t="shared" si="330"/>
        <v>866</v>
      </c>
      <c r="B943" s="345">
        <f>'AM23.Entity Input'!D883</f>
        <v>0</v>
      </c>
      <c r="C943" s="343">
        <f>'AM23.Entity Input'!F883</f>
        <v>0</v>
      </c>
      <c r="D943" s="343">
        <f>'AM23.Entity Input'!G883</f>
        <v>0</v>
      </c>
      <c r="E943" s="343">
        <f>'AM23.Entity Input'!P883</f>
        <v>0</v>
      </c>
      <c r="F943" s="343">
        <f>'AM23.Entity Input'!AD883</f>
        <v>0</v>
      </c>
      <c r="G943" s="343">
        <f>'AM23.Entity Input'!AN883</f>
        <v>0</v>
      </c>
      <c r="H943" s="353" t="str">
        <f>IFERROR( VLOOKUP($D943, 'AM23.Param'!$C$61:$Q$114, COLUMNS('AM23.Param'!$C$60:$G$60), FALSE), "N/A")</f>
        <v>N/A</v>
      </c>
      <c r="I943" s="360" t="str">
        <f>IFERROR( VLOOKUP($D943, 'AM23.Param'!$C$61:$Q$114, COLUMNS('AM23.Param'!$C$60:$H$60), FALSE), "N/A")</f>
        <v>N/A</v>
      </c>
      <c r="J943" s="344" t="str">
        <f t="shared" si="331"/>
        <v>N/A</v>
      </c>
      <c r="K943" s="361" t="str">
        <f t="shared" si="332"/>
        <v>N/A</v>
      </c>
      <c r="L943" s="356" t="str">
        <f>IFERROR( VLOOKUP($D943, 'AM23.Param'!$C$61:$Q$114, COLUMNS('AM23.Param'!$C$60:$I$60), FALSE), "N/A")</f>
        <v>N/A</v>
      </c>
      <c r="M943" s="344" t="str">
        <f t="shared" si="333"/>
        <v>N/A</v>
      </c>
      <c r="N943" s="366" t="str">
        <f t="shared" si="322"/>
        <v>N/A</v>
      </c>
      <c r="O943" s="360" t="str">
        <f>IFERROR( VLOOKUP($D943, 'AM23.Param'!$C$61:$Q$114, COLUMNS('AM23.Param'!$C$60:$J$60), FALSE), "N/A")</f>
        <v>N/A</v>
      </c>
      <c r="P943" s="344" t="str">
        <f t="shared" si="334"/>
        <v>N/A</v>
      </c>
      <c r="Q943" s="361" t="str">
        <f t="shared" si="323"/>
        <v>N/A</v>
      </c>
      <c r="R943" s="356" t="str">
        <f>IFERROR( VLOOKUP($D943, 'AM23.Param'!$C$61:$Q$114, COLUMNS('AM23.Param'!$C$60:$K$60), FALSE), "N/A")</f>
        <v>N/A</v>
      </c>
      <c r="S943" s="344" t="str">
        <f t="shared" si="335"/>
        <v>N/A</v>
      </c>
      <c r="T943" s="366">
        <f t="shared" si="324"/>
        <v>0</v>
      </c>
      <c r="U943" s="360" t="str">
        <f>IFERROR( VLOOKUP($D943, 'AM23.Param'!$C$61:$Q$114, COLUMNS('AM23.Param'!$C$60:$L$60), FALSE), "N/A")</f>
        <v>N/A</v>
      </c>
      <c r="V943" s="344" t="str">
        <f t="shared" si="336"/>
        <v>N/A</v>
      </c>
      <c r="W943" s="361" t="str">
        <f t="shared" si="325"/>
        <v>N/A</v>
      </c>
      <c r="X943" s="356" t="str">
        <f>IFERROR( VLOOKUP($D943, 'AM23.Param'!$C$61:$Q$114, COLUMNS('AM23.Param'!$C$60:$M$60), FALSE), "N/A")</f>
        <v>N/A</v>
      </c>
      <c r="Y943" s="344" t="str">
        <f t="shared" si="337"/>
        <v>N/A</v>
      </c>
      <c r="Z943" s="366">
        <f t="shared" si="326"/>
        <v>0</v>
      </c>
      <c r="AA943" s="360" t="str">
        <f>IFERROR( VLOOKUP($D943, 'AM23.Param'!$C$61:$Q$114, COLUMNS('AM23.Param'!$C$60:$N$60), FALSE), "N/A")</f>
        <v>N/A</v>
      </c>
      <c r="AB943" s="344" t="str">
        <f t="shared" si="338"/>
        <v>N/A</v>
      </c>
      <c r="AC943" s="366" t="str">
        <f t="shared" si="327"/>
        <v>N/A</v>
      </c>
      <c r="AD943" s="360" t="str">
        <f>IFERROR( VLOOKUP($D943, 'AM23.Param'!$C$61:$Q$114, COLUMNS('AM23.Param'!$C$60:$O$60), FALSE), "N/A")</f>
        <v>N/A</v>
      </c>
      <c r="AE943" s="344" t="str">
        <f t="shared" si="339"/>
        <v>N/A</v>
      </c>
      <c r="AF943" s="361" t="str">
        <f t="shared" si="328"/>
        <v>N/A</v>
      </c>
      <c r="AG943" s="356" t="str">
        <f>IFERROR( VLOOKUP($D943, 'AM23.Param'!$C$61:$Q$114, COLUMNS('AM23.Param'!$C$60:$P$60), FALSE), "N/A")</f>
        <v>N/A</v>
      </c>
      <c r="AH943" s="344" t="str">
        <f t="shared" si="340"/>
        <v>N/A</v>
      </c>
      <c r="AI943" s="361" t="str">
        <f t="shared" si="329"/>
        <v>N/A</v>
      </c>
    </row>
    <row r="944" spans="1:35" x14ac:dyDescent="0.2">
      <c r="A944" s="241">
        <f t="shared" si="330"/>
        <v>867</v>
      </c>
      <c r="B944" s="345">
        <f>'AM23.Entity Input'!D884</f>
        <v>0</v>
      </c>
      <c r="C944" s="343">
        <f>'AM23.Entity Input'!F884</f>
        <v>0</v>
      </c>
      <c r="D944" s="343">
        <f>'AM23.Entity Input'!G884</f>
        <v>0</v>
      </c>
      <c r="E944" s="343">
        <f>'AM23.Entity Input'!P884</f>
        <v>0</v>
      </c>
      <c r="F944" s="343">
        <f>'AM23.Entity Input'!AD884</f>
        <v>0</v>
      </c>
      <c r="G944" s="343">
        <f>'AM23.Entity Input'!AN884</f>
        <v>0</v>
      </c>
      <c r="H944" s="353" t="str">
        <f>IFERROR( VLOOKUP($D944, 'AM23.Param'!$C$61:$Q$114, COLUMNS('AM23.Param'!$C$60:$G$60), FALSE), "N/A")</f>
        <v>N/A</v>
      </c>
      <c r="I944" s="360" t="str">
        <f>IFERROR( VLOOKUP($D944, 'AM23.Param'!$C$61:$Q$114, COLUMNS('AM23.Param'!$C$60:$H$60), FALSE), "N/A")</f>
        <v>N/A</v>
      </c>
      <c r="J944" s="344" t="str">
        <f t="shared" si="331"/>
        <v>N/A</v>
      </c>
      <c r="K944" s="361" t="str">
        <f t="shared" si="332"/>
        <v>N/A</v>
      </c>
      <c r="L944" s="356" t="str">
        <f>IFERROR( VLOOKUP($D944, 'AM23.Param'!$C$61:$Q$114, COLUMNS('AM23.Param'!$C$60:$I$60), FALSE), "N/A")</f>
        <v>N/A</v>
      </c>
      <c r="M944" s="344" t="str">
        <f t="shared" si="333"/>
        <v>N/A</v>
      </c>
      <c r="N944" s="366" t="str">
        <f t="shared" si="322"/>
        <v>N/A</v>
      </c>
      <c r="O944" s="360" t="str">
        <f>IFERROR( VLOOKUP($D944, 'AM23.Param'!$C$61:$Q$114, COLUMNS('AM23.Param'!$C$60:$J$60), FALSE), "N/A")</f>
        <v>N/A</v>
      </c>
      <c r="P944" s="344" t="str">
        <f t="shared" si="334"/>
        <v>N/A</v>
      </c>
      <c r="Q944" s="361" t="str">
        <f t="shared" si="323"/>
        <v>N/A</v>
      </c>
      <c r="R944" s="356" t="str">
        <f>IFERROR( VLOOKUP($D944, 'AM23.Param'!$C$61:$Q$114, COLUMNS('AM23.Param'!$C$60:$K$60), FALSE), "N/A")</f>
        <v>N/A</v>
      </c>
      <c r="S944" s="344" t="str">
        <f t="shared" si="335"/>
        <v>N/A</v>
      </c>
      <c r="T944" s="366">
        <f t="shared" si="324"/>
        <v>0</v>
      </c>
      <c r="U944" s="360" t="str">
        <f>IFERROR( VLOOKUP($D944, 'AM23.Param'!$C$61:$Q$114, COLUMNS('AM23.Param'!$C$60:$L$60), FALSE), "N/A")</f>
        <v>N/A</v>
      </c>
      <c r="V944" s="344" t="str">
        <f t="shared" si="336"/>
        <v>N/A</v>
      </c>
      <c r="W944" s="361" t="str">
        <f t="shared" si="325"/>
        <v>N/A</v>
      </c>
      <c r="X944" s="356" t="str">
        <f>IFERROR( VLOOKUP($D944, 'AM23.Param'!$C$61:$Q$114, COLUMNS('AM23.Param'!$C$60:$M$60), FALSE), "N/A")</f>
        <v>N/A</v>
      </c>
      <c r="Y944" s="344" t="str">
        <f t="shared" si="337"/>
        <v>N/A</v>
      </c>
      <c r="Z944" s="366">
        <f t="shared" si="326"/>
        <v>0</v>
      </c>
      <c r="AA944" s="360" t="str">
        <f>IFERROR( VLOOKUP($D944, 'AM23.Param'!$C$61:$Q$114, COLUMNS('AM23.Param'!$C$60:$N$60), FALSE), "N/A")</f>
        <v>N/A</v>
      </c>
      <c r="AB944" s="344" t="str">
        <f t="shared" si="338"/>
        <v>N/A</v>
      </c>
      <c r="AC944" s="366" t="str">
        <f t="shared" si="327"/>
        <v>N/A</v>
      </c>
      <c r="AD944" s="360" t="str">
        <f>IFERROR( VLOOKUP($D944, 'AM23.Param'!$C$61:$Q$114, COLUMNS('AM23.Param'!$C$60:$O$60), FALSE), "N/A")</f>
        <v>N/A</v>
      </c>
      <c r="AE944" s="344" t="str">
        <f t="shared" si="339"/>
        <v>N/A</v>
      </c>
      <c r="AF944" s="361" t="str">
        <f t="shared" si="328"/>
        <v>N/A</v>
      </c>
      <c r="AG944" s="356" t="str">
        <f>IFERROR( VLOOKUP($D944, 'AM23.Param'!$C$61:$Q$114, COLUMNS('AM23.Param'!$C$60:$P$60), FALSE), "N/A")</f>
        <v>N/A</v>
      </c>
      <c r="AH944" s="344" t="str">
        <f t="shared" si="340"/>
        <v>N/A</v>
      </c>
      <c r="AI944" s="361" t="str">
        <f t="shared" si="329"/>
        <v>N/A</v>
      </c>
    </row>
    <row r="945" spans="1:35" x14ac:dyDescent="0.2">
      <c r="A945" s="241">
        <f t="shared" si="330"/>
        <v>868</v>
      </c>
      <c r="B945" s="345">
        <f>'AM23.Entity Input'!D885</f>
        <v>0</v>
      </c>
      <c r="C945" s="343">
        <f>'AM23.Entity Input'!F885</f>
        <v>0</v>
      </c>
      <c r="D945" s="343">
        <f>'AM23.Entity Input'!G885</f>
        <v>0</v>
      </c>
      <c r="E945" s="343">
        <f>'AM23.Entity Input'!P885</f>
        <v>0</v>
      </c>
      <c r="F945" s="343">
        <f>'AM23.Entity Input'!AD885</f>
        <v>0</v>
      </c>
      <c r="G945" s="343">
        <f>'AM23.Entity Input'!AN885</f>
        <v>0</v>
      </c>
      <c r="H945" s="353" t="str">
        <f>IFERROR( VLOOKUP($D945, 'AM23.Param'!$C$61:$Q$114, COLUMNS('AM23.Param'!$C$60:$G$60), FALSE), "N/A")</f>
        <v>N/A</v>
      </c>
      <c r="I945" s="360" t="str">
        <f>IFERROR( VLOOKUP($D945, 'AM23.Param'!$C$61:$Q$114, COLUMNS('AM23.Param'!$C$60:$H$60), FALSE), "N/A")</f>
        <v>N/A</v>
      </c>
      <c r="J945" s="344" t="str">
        <f t="shared" si="331"/>
        <v>N/A</v>
      </c>
      <c r="K945" s="361" t="str">
        <f t="shared" si="332"/>
        <v>N/A</v>
      </c>
      <c r="L945" s="356" t="str">
        <f>IFERROR( VLOOKUP($D945, 'AM23.Param'!$C$61:$Q$114, COLUMNS('AM23.Param'!$C$60:$I$60), FALSE), "N/A")</f>
        <v>N/A</v>
      </c>
      <c r="M945" s="344" t="str">
        <f t="shared" si="333"/>
        <v>N/A</v>
      </c>
      <c r="N945" s="366" t="str">
        <f t="shared" si="322"/>
        <v>N/A</v>
      </c>
      <c r="O945" s="360" t="str">
        <f>IFERROR( VLOOKUP($D945, 'AM23.Param'!$C$61:$Q$114, COLUMNS('AM23.Param'!$C$60:$J$60), FALSE), "N/A")</f>
        <v>N/A</v>
      </c>
      <c r="P945" s="344" t="str">
        <f t="shared" si="334"/>
        <v>N/A</v>
      </c>
      <c r="Q945" s="361" t="str">
        <f t="shared" si="323"/>
        <v>N/A</v>
      </c>
      <c r="R945" s="356" t="str">
        <f>IFERROR( VLOOKUP($D945, 'AM23.Param'!$C$61:$Q$114, COLUMNS('AM23.Param'!$C$60:$K$60), FALSE), "N/A")</f>
        <v>N/A</v>
      </c>
      <c r="S945" s="344" t="str">
        <f t="shared" si="335"/>
        <v>N/A</v>
      </c>
      <c r="T945" s="366">
        <f t="shared" si="324"/>
        <v>0</v>
      </c>
      <c r="U945" s="360" t="str">
        <f>IFERROR( VLOOKUP($D945, 'AM23.Param'!$C$61:$Q$114, COLUMNS('AM23.Param'!$C$60:$L$60), FALSE), "N/A")</f>
        <v>N/A</v>
      </c>
      <c r="V945" s="344" t="str">
        <f t="shared" si="336"/>
        <v>N/A</v>
      </c>
      <c r="W945" s="361" t="str">
        <f t="shared" si="325"/>
        <v>N/A</v>
      </c>
      <c r="X945" s="356" t="str">
        <f>IFERROR( VLOOKUP($D945, 'AM23.Param'!$C$61:$Q$114, COLUMNS('AM23.Param'!$C$60:$M$60), FALSE), "N/A")</f>
        <v>N/A</v>
      </c>
      <c r="Y945" s="344" t="str">
        <f t="shared" si="337"/>
        <v>N/A</v>
      </c>
      <c r="Z945" s="366">
        <f t="shared" si="326"/>
        <v>0</v>
      </c>
      <c r="AA945" s="360" t="str">
        <f>IFERROR( VLOOKUP($D945, 'AM23.Param'!$C$61:$Q$114, COLUMNS('AM23.Param'!$C$60:$N$60), FALSE), "N/A")</f>
        <v>N/A</v>
      </c>
      <c r="AB945" s="344" t="str">
        <f t="shared" si="338"/>
        <v>N/A</v>
      </c>
      <c r="AC945" s="366" t="str">
        <f t="shared" si="327"/>
        <v>N/A</v>
      </c>
      <c r="AD945" s="360" t="str">
        <f>IFERROR( VLOOKUP($D945, 'AM23.Param'!$C$61:$Q$114, COLUMNS('AM23.Param'!$C$60:$O$60), FALSE), "N/A")</f>
        <v>N/A</v>
      </c>
      <c r="AE945" s="344" t="str">
        <f t="shared" si="339"/>
        <v>N/A</v>
      </c>
      <c r="AF945" s="361" t="str">
        <f t="shared" si="328"/>
        <v>N/A</v>
      </c>
      <c r="AG945" s="356" t="str">
        <f>IFERROR( VLOOKUP($D945, 'AM23.Param'!$C$61:$Q$114, COLUMNS('AM23.Param'!$C$60:$P$60), FALSE), "N/A")</f>
        <v>N/A</v>
      </c>
      <c r="AH945" s="344" t="str">
        <f t="shared" si="340"/>
        <v>N/A</v>
      </c>
      <c r="AI945" s="361" t="str">
        <f t="shared" si="329"/>
        <v>N/A</v>
      </c>
    </row>
    <row r="946" spans="1:35" x14ac:dyDescent="0.2">
      <c r="A946" s="241">
        <f t="shared" si="330"/>
        <v>869</v>
      </c>
      <c r="B946" s="345">
        <f>'AM23.Entity Input'!D886</f>
        <v>0</v>
      </c>
      <c r="C946" s="343">
        <f>'AM23.Entity Input'!F886</f>
        <v>0</v>
      </c>
      <c r="D946" s="343">
        <f>'AM23.Entity Input'!G886</f>
        <v>0</v>
      </c>
      <c r="E946" s="343">
        <f>'AM23.Entity Input'!P886</f>
        <v>0</v>
      </c>
      <c r="F946" s="343">
        <f>'AM23.Entity Input'!AD886</f>
        <v>0</v>
      </c>
      <c r="G946" s="343">
        <f>'AM23.Entity Input'!AN886</f>
        <v>0</v>
      </c>
      <c r="H946" s="353" t="str">
        <f>IFERROR( VLOOKUP($D946, 'AM23.Param'!$C$61:$Q$114, COLUMNS('AM23.Param'!$C$60:$G$60), FALSE), "N/A")</f>
        <v>N/A</v>
      </c>
      <c r="I946" s="360" t="str">
        <f>IFERROR( VLOOKUP($D946, 'AM23.Param'!$C$61:$Q$114, COLUMNS('AM23.Param'!$C$60:$H$60), FALSE), "N/A")</f>
        <v>N/A</v>
      </c>
      <c r="J946" s="344" t="str">
        <f t="shared" si="331"/>
        <v>N/A</v>
      </c>
      <c r="K946" s="361" t="str">
        <f t="shared" si="332"/>
        <v>N/A</v>
      </c>
      <c r="L946" s="356" t="str">
        <f>IFERROR( VLOOKUP($D946, 'AM23.Param'!$C$61:$Q$114, COLUMNS('AM23.Param'!$C$60:$I$60), FALSE), "N/A")</f>
        <v>N/A</v>
      </c>
      <c r="M946" s="344" t="str">
        <f t="shared" si="333"/>
        <v>N/A</v>
      </c>
      <c r="N946" s="366" t="str">
        <f t="shared" si="322"/>
        <v>N/A</v>
      </c>
      <c r="O946" s="360" t="str">
        <f>IFERROR( VLOOKUP($D946, 'AM23.Param'!$C$61:$Q$114, COLUMNS('AM23.Param'!$C$60:$J$60), FALSE), "N/A")</f>
        <v>N/A</v>
      </c>
      <c r="P946" s="344" t="str">
        <f t="shared" si="334"/>
        <v>N/A</v>
      </c>
      <c r="Q946" s="361" t="str">
        <f t="shared" si="323"/>
        <v>N/A</v>
      </c>
      <c r="R946" s="356" t="str">
        <f>IFERROR( VLOOKUP($D946, 'AM23.Param'!$C$61:$Q$114, COLUMNS('AM23.Param'!$C$60:$K$60), FALSE), "N/A")</f>
        <v>N/A</v>
      </c>
      <c r="S946" s="344" t="str">
        <f t="shared" si="335"/>
        <v>N/A</v>
      </c>
      <c r="T946" s="366">
        <f t="shared" si="324"/>
        <v>0</v>
      </c>
      <c r="U946" s="360" t="str">
        <f>IFERROR( VLOOKUP($D946, 'AM23.Param'!$C$61:$Q$114, COLUMNS('AM23.Param'!$C$60:$L$60), FALSE), "N/A")</f>
        <v>N/A</v>
      </c>
      <c r="V946" s="344" t="str">
        <f t="shared" si="336"/>
        <v>N/A</v>
      </c>
      <c r="W946" s="361" t="str">
        <f t="shared" si="325"/>
        <v>N/A</v>
      </c>
      <c r="X946" s="356" t="str">
        <f>IFERROR( VLOOKUP($D946, 'AM23.Param'!$C$61:$Q$114, COLUMNS('AM23.Param'!$C$60:$M$60), FALSE), "N/A")</f>
        <v>N/A</v>
      </c>
      <c r="Y946" s="344" t="str">
        <f t="shared" si="337"/>
        <v>N/A</v>
      </c>
      <c r="Z946" s="366">
        <f t="shared" si="326"/>
        <v>0</v>
      </c>
      <c r="AA946" s="360" t="str">
        <f>IFERROR( VLOOKUP($D946, 'AM23.Param'!$C$61:$Q$114, COLUMNS('AM23.Param'!$C$60:$N$60), FALSE), "N/A")</f>
        <v>N/A</v>
      </c>
      <c r="AB946" s="344" t="str">
        <f t="shared" si="338"/>
        <v>N/A</v>
      </c>
      <c r="AC946" s="366" t="str">
        <f t="shared" si="327"/>
        <v>N/A</v>
      </c>
      <c r="AD946" s="360" t="str">
        <f>IFERROR( VLOOKUP($D946, 'AM23.Param'!$C$61:$Q$114, COLUMNS('AM23.Param'!$C$60:$O$60), FALSE), "N/A")</f>
        <v>N/A</v>
      </c>
      <c r="AE946" s="344" t="str">
        <f t="shared" si="339"/>
        <v>N/A</v>
      </c>
      <c r="AF946" s="361" t="str">
        <f t="shared" si="328"/>
        <v>N/A</v>
      </c>
      <c r="AG946" s="356" t="str">
        <f>IFERROR( VLOOKUP($D946, 'AM23.Param'!$C$61:$Q$114, COLUMNS('AM23.Param'!$C$60:$P$60), FALSE), "N/A")</f>
        <v>N/A</v>
      </c>
      <c r="AH946" s="344" t="str">
        <f t="shared" si="340"/>
        <v>N/A</v>
      </c>
      <c r="AI946" s="361" t="str">
        <f t="shared" si="329"/>
        <v>N/A</v>
      </c>
    </row>
    <row r="947" spans="1:35" x14ac:dyDescent="0.2">
      <c r="A947" s="241">
        <f t="shared" si="330"/>
        <v>870</v>
      </c>
      <c r="B947" s="345">
        <f>'AM23.Entity Input'!D887</f>
        <v>0</v>
      </c>
      <c r="C947" s="343">
        <f>'AM23.Entity Input'!F887</f>
        <v>0</v>
      </c>
      <c r="D947" s="343">
        <f>'AM23.Entity Input'!G887</f>
        <v>0</v>
      </c>
      <c r="E947" s="343">
        <f>'AM23.Entity Input'!P887</f>
        <v>0</v>
      </c>
      <c r="F947" s="343">
        <f>'AM23.Entity Input'!AD887</f>
        <v>0</v>
      </c>
      <c r="G947" s="343">
        <f>'AM23.Entity Input'!AN887</f>
        <v>0</v>
      </c>
      <c r="H947" s="353" t="str">
        <f>IFERROR( VLOOKUP($D947, 'AM23.Param'!$C$61:$Q$114, COLUMNS('AM23.Param'!$C$60:$G$60), FALSE), "N/A")</f>
        <v>N/A</v>
      </c>
      <c r="I947" s="360" t="str">
        <f>IFERROR( VLOOKUP($D947, 'AM23.Param'!$C$61:$Q$114, COLUMNS('AM23.Param'!$C$60:$H$60), FALSE), "N/A")</f>
        <v>N/A</v>
      </c>
      <c r="J947" s="344" t="str">
        <f t="shared" si="331"/>
        <v>N/A</v>
      </c>
      <c r="K947" s="361" t="str">
        <f t="shared" si="332"/>
        <v>N/A</v>
      </c>
      <c r="L947" s="356" t="str">
        <f>IFERROR( VLOOKUP($D947, 'AM23.Param'!$C$61:$Q$114, COLUMNS('AM23.Param'!$C$60:$I$60), FALSE), "N/A")</f>
        <v>N/A</v>
      </c>
      <c r="M947" s="344" t="str">
        <f t="shared" si="333"/>
        <v>N/A</v>
      </c>
      <c r="N947" s="366" t="str">
        <f t="shared" si="322"/>
        <v>N/A</v>
      </c>
      <c r="O947" s="360" t="str">
        <f>IFERROR( VLOOKUP($D947, 'AM23.Param'!$C$61:$Q$114, COLUMNS('AM23.Param'!$C$60:$J$60), FALSE), "N/A")</f>
        <v>N/A</v>
      </c>
      <c r="P947" s="344" t="str">
        <f t="shared" si="334"/>
        <v>N/A</v>
      </c>
      <c r="Q947" s="361" t="str">
        <f t="shared" si="323"/>
        <v>N/A</v>
      </c>
      <c r="R947" s="356" t="str">
        <f>IFERROR( VLOOKUP($D947, 'AM23.Param'!$C$61:$Q$114, COLUMNS('AM23.Param'!$C$60:$K$60), FALSE), "N/A")</f>
        <v>N/A</v>
      </c>
      <c r="S947" s="344" t="str">
        <f t="shared" si="335"/>
        <v>N/A</v>
      </c>
      <c r="T947" s="366">
        <f t="shared" si="324"/>
        <v>0</v>
      </c>
      <c r="U947" s="360" t="str">
        <f>IFERROR( VLOOKUP($D947, 'AM23.Param'!$C$61:$Q$114, COLUMNS('AM23.Param'!$C$60:$L$60), FALSE), "N/A")</f>
        <v>N/A</v>
      </c>
      <c r="V947" s="344" t="str">
        <f t="shared" si="336"/>
        <v>N/A</v>
      </c>
      <c r="W947" s="361" t="str">
        <f t="shared" si="325"/>
        <v>N/A</v>
      </c>
      <c r="X947" s="356" t="str">
        <f>IFERROR( VLOOKUP($D947, 'AM23.Param'!$C$61:$Q$114, COLUMNS('AM23.Param'!$C$60:$M$60), FALSE), "N/A")</f>
        <v>N/A</v>
      </c>
      <c r="Y947" s="344" t="str">
        <f t="shared" si="337"/>
        <v>N/A</v>
      </c>
      <c r="Z947" s="366">
        <f t="shared" si="326"/>
        <v>0</v>
      </c>
      <c r="AA947" s="360" t="str">
        <f>IFERROR( VLOOKUP($D947, 'AM23.Param'!$C$61:$Q$114, COLUMNS('AM23.Param'!$C$60:$N$60), FALSE), "N/A")</f>
        <v>N/A</v>
      </c>
      <c r="AB947" s="344" t="str">
        <f t="shared" si="338"/>
        <v>N/A</v>
      </c>
      <c r="AC947" s="366" t="str">
        <f t="shared" si="327"/>
        <v>N/A</v>
      </c>
      <c r="AD947" s="360" t="str">
        <f>IFERROR( VLOOKUP($D947, 'AM23.Param'!$C$61:$Q$114, COLUMNS('AM23.Param'!$C$60:$O$60), FALSE), "N/A")</f>
        <v>N/A</v>
      </c>
      <c r="AE947" s="344" t="str">
        <f t="shared" si="339"/>
        <v>N/A</v>
      </c>
      <c r="AF947" s="361" t="str">
        <f t="shared" si="328"/>
        <v>N/A</v>
      </c>
      <c r="AG947" s="356" t="str">
        <f>IFERROR( VLOOKUP($D947, 'AM23.Param'!$C$61:$Q$114, COLUMNS('AM23.Param'!$C$60:$P$60), FALSE), "N/A")</f>
        <v>N/A</v>
      </c>
      <c r="AH947" s="344" t="str">
        <f t="shared" si="340"/>
        <v>N/A</v>
      </c>
      <c r="AI947" s="361" t="str">
        <f t="shared" si="329"/>
        <v>N/A</v>
      </c>
    </row>
    <row r="948" spans="1:35" x14ac:dyDescent="0.2">
      <c r="A948" s="241">
        <f t="shared" si="330"/>
        <v>871</v>
      </c>
      <c r="B948" s="345">
        <f>'AM23.Entity Input'!D888</f>
        <v>0</v>
      </c>
      <c r="C948" s="343">
        <f>'AM23.Entity Input'!F888</f>
        <v>0</v>
      </c>
      <c r="D948" s="343">
        <f>'AM23.Entity Input'!G888</f>
        <v>0</v>
      </c>
      <c r="E948" s="343">
        <f>'AM23.Entity Input'!P888</f>
        <v>0</v>
      </c>
      <c r="F948" s="343">
        <f>'AM23.Entity Input'!AD888</f>
        <v>0</v>
      </c>
      <c r="G948" s="343">
        <f>'AM23.Entity Input'!AN888</f>
        <v>0</v>
      </c>
      <c r="H948" s="353" t="str">
        <f>IFERROR( VLOOKUP($D948, 'AM23.Param'!$C$61:$Q$114, COLUMNS('AM23.Param'!$C$60:$G$60), FALSE), "N/A")</f>
        <v>N/A</v>
      </c>
      <c r="I948" s="360" t="str">
        <f>IFERROR( VLOOKUP($D948, 'AM23.Param'!$C$61:$Q$114, COLUMNS('AM23.Param'!$C$60:$H$60), FALSE), "N/A")</f>
        <v>N/A</v>
      </c>
      <c r="J948" s="344" t="str">
        <f t="shared" si="331"/>
        <v>N/A</v>
      </c>
      <c r="K948" s="361" t="str">
        <f t="shared" si="332"/>
        <v>N/A</v>
      </c>
      <c r="L948" s="356" t="str">
        <f>IFERROR( VLOOKUP($D948, 'AM23.Param'!$C$61:$Q$114, COLUMNS('AM23.Param'!$C$60:$I$60), FALSE), "N/A")</f>
        <v>N/A</v>
      </c>
      <c r="M948" s="344" t="str">
        <f t="shared" si="333"/>
        <v>N/A</v>
      </c>
      <c r="N948" s="366" t="str">
        <f t="shared" si="322"/>
        <v>N/A</v>
      </c>
      <c r="O948" s="360" t="str">
        <f>IFERROR( VLOOKUP($D948, 'AM23.Param'!$C$61:$Q$114, COLUMNS('AM23.Param'!$C$60:$J$60), FALSE), "N/A")</f>
        <v>N/A</v>
      </c>
      <c r="P948" s="344" t="str">
        <f t="shared" si="334"/>
        <v>N/A</v>
      </c>
      <c r="Q948" s="361" t="str">
        <f t="shared" si="323"/>
        <v>N/A</v>
      </c>
      <c r="R948" s="356" t="str">
        <f>IFERROR( VLOOKUP($D948, 'AM23.Param'!$C$61:$Q$114, COLUMNS('AM23.Param'!$C$60:$K$60), FALSE), "N/A")</f>
        <v>N/A</v>
      </c>
      <c r="S948" s="344" t="str">
        <f t="shared" si="335"/>
        <v>N/A</v>
      </c>
      <c r="T948" s="366">
        <f t="shared" si="324"/>
        <v>0</v>
      </c>
      <c r="U948" s="360" t="str">
        <f>IFERROR( VLOOKUP($D948, 'AM23.Param'!$C$61:$Q$114, COLUMNS('AM23.Param'!$C$60:$L$60), FALSE), "N/A")</f>
        <v>N/A</v>
      </c>
      <c r="V948" s="344" t="str">
        <f t="shared" si="336"/>
        <v>N/A</v>
      </c>
      <c r="W948" s="361" t="str">
        <f t="shared" si="325"/>
        <v>N/A</v>
      </c>
      <c r="X948" s="356" t="str">
        <f>IFERROR( VLOOKUP($D948, 'AM23.Param'!$C$61:$Q$114, COLUMNS('AM23.Param'!$C$60:$M$60), FALSE), "N/A")</f>
        <v>N/A</v>
      </c>
      <c r="Y948" s="344" t="str">
        <f t="shared" si="337"/>
        <v>N/A</v>
      </c>
      <c r="Z948" s="366">
        <f t="shared" si="326"/>
        <v>0</v>
      </c>
      <c r="AA948" s="360" t="str">
        <f>IFERROR( VLOOKUP($D948, 'AM23.Param'!$C$61:$Q$114, COLUMNS('AM23.Param'!$C$60:$N$60), FALSE), "N/A")</f>
        <v>N/A</v>
      </c>
      <c r="AB948" s="344" t="str">
        <f t="shared" si="338"/>
        <v>N/A</v>
      </c>
      <c r="AC948" s="366" t="str">
        <f t="shared" si="327"/>
        <v>N/A</v>
      </c>
      <c r="AD948" s="360" t="str">
        <f>IFERROR( VLOOKUP($D948, 'AM23.Param'!$C$61:$Q$114, COLUMNS('AM23.Param'!$C$60:$O$60), FALSE), "N/A")</f>
        <v>N/A</v>
      </c>
      <c r="AE948" s="344" t="str">
        <f t="shared" si="339"/>
        <v>N/A</v>
      </c>
      <c r="AF948" s="361" t="str">
        <f t="shared" si="328"/>
        <v>N/A</v>
      </c>
      <c r="AG948" s="356" t="str">
        <f>IFERROR( VLOOKUP($D948, 'AM23.Param'!$C$61:$Q$114, COLUMNS('AM23.Param'!$C$60:$P$60), FALSE), "N/A")</f>
        <v>N/A</v>
      </c>
      <c r="AH948" s="344" t="str">
        <f t="shared" si="340"/>
        <v>N/A</v>
      </c>
      <c r="AI948" s="361" t="str">
        <f t="shared" si="329"/>
        <v>N/A</v>
      </c>
    </row>
    <row r="949" spans="1:35" x14ac:dyDescent="0.2">
      <c r="A949" s="241">
        <f t="shared" si="330"/>
        <v>872</v>
      </c>
      <c r="B949" s="345">
        <f>'AM23.Entity Input'!D889</f>
        <v>0</v>
      </c>
      <c r="C949" s="343">
        <f>'AM23.Entity Input'!F889</f>
        <v>0</v>
      </c>
      <c r="D949" s="343">
        <f>'AM23.Entity Input'!G889</f>
        <v>0</v>
      </c>
      <c r="E949" s="343">
        <f>'AM23.Entity Input'!P889</f>
        <v>0</v>
      </c>
      <c r="F949" s="343">
        <f>'AM23.Entity Input'!AD889</f>
        <v>0</v>
      </c>
      <c r="G949" s="343">
        <f>'AM23.Entity Input'!AN889</f>
        <v>0</v>
      </c>
      <c r="H949" s="353" t="str">
        <f>IFERROR( VLOOKUP($D949, 'AM23.Param'!$C$61:$Q$114, COLUMNS('AM23.Param'!$C$60:$G$60), FALSE), "N/A")</f>
        <v>N/A</v>
      </c>
      <c r="I949" s="360" t="str">
        <f>IFERROR( VLOOKUP($D949, 'AM23.Param'!$C$61:$Q$114, COLUMNS('AM23.Param'!$C$60:$H$60), FALSE), "N/A")</f>
        <v>N/A</v>
      </c>
      <c r="J949" s="344" t="str">
        <f t="shared" si="331"/>
        <v>N/A</v>
      </c>
      <c r="K949" s="361" t="str">
        <f t="shared" si="332"/>
        <v>N/A</v>
      </c>
      <c r="L949" s="356" t="str">
        <f>IFERROR( VLOOKUP($D949, 'AM23.Param'!$C$61:$Q$114, COLUMNS('AM23.Param'!$C$60:$I$60), FALSE), "N/A")</f>
        <v>N/A</v>
      </c>
      <c r="M949" s="344" t="str">
        <f t="shared" si="333"/>
        <v>N/A</v>
      </c>
      <c r="N949" s="366" t="str">
        <f t="shared" si="322"/>
        <v>N/A</v>
      </c>
      <c r="O949" s="360" t="str">
        <f>IFERROR( VLOOKUP($D949, 'AM23.Param'!$C$61:$Q$114, COLUMNS('AM23.Param'!$C$60:$J$60), FALSE), "N/A")</f>
        <v>N/A</v>
      </c>
      <c r="P949" s="344" t="str">
        <f t="shared" si="334"/>
        <v>N/A</v>
      </c>
      <c r="Q949" s="361" t="str">
        <f t="shared" si="323"/>
        <v>N/A</v>
      </c>
      <c r="R949" s="356" t="str">
        <f>IFERROR( VLOOKUP($D949, 'AM23.Param'!$C$61:$Q$114, COLUMNS('AM23.Param'!$C$60:$K$60), FALSE), "N/A")</f>
        <v>N/A</v>
      </c>
      <c r="S949" s="344" t="str">
        <f t="shared" si="335"/>
        <v>N/A</v>
      </c>
      <c r="T949" s="366">
        <f t="shared" si="324"/>
        <v>0</v>
      </c>
      <c r="U949" s="360" t="str">
        <f>IFERROR( VLOOKUP($D949, 'AM23.Param'!$C$61:$Q$114, COLUMNS('AM23.Param'!$C$60:$L$60), FALSE), "N/A")</f>
        <v>N/A</v>
      </c>
      <c r="V949" s="344" t="str">
        <f t="shared" si="336"/>
        <v>N/A</v>
      </c>
      <c r="W949" s="361" t="str">
        <f t="shared" si="325"/>
        <v>N/A</v>
      </c>
      <c r="X949" s="356" t="str">
        <f>IFERROR( VLOOKUP($D949, 'AM23.Param'!$C$61:$Q$114, COLUMNS('AM23.Param'!$C$60:$M$60), FALSE), "N/A")</f>
        <v>N/A</v>
      </c>
      <c r="Y949" s="344" t="str">
        <f t="shared" si="337"/>
        <v>N/A</v>
      </c>
      <c r="Z949" s="366">
        <f t="shared" si="326"/>
        <v>0</v>
      </c>
      <c r="AA949" s="360" t="str">
        <f>IFERROR( VLOOKUP($D949, 'AM23.Param'!$C$61:$Q$114, COLUMNS('AM23.Param'!$C$60:$N$60), FALSE), "N/A")</f>
        <v>N/A</v>
      </c>
      <c r="AB949" s="344" t="str">
        <f t="shared" si="338"/>
        <v>N/A</v>
      </c>
      <c r="AC949" s="366" t="str">
        <f t="shared" si="327"/>
        <v>N/A</v>
      </c>
      <c r="AD949" s="360" t="str">
        <f>IFERROR( VLOOKUP($D949, 'AM23.Param'!$C$61:$Q$114, COLUMNS('AM23.Param'!$C$60:$O$60), FALSE), "N/A")</f>
        <v>N/A</v>
      </c>
      <c r="AE949" s="344" t="str">
        <f t="shared" si="339"/>
        <v>N/A</v>
      </c>
      <c r="AF949" s="361" t="str">
        <f t="shared" si="328"/>
        <v>N/A</v>
      </c>
      <c r="AG949" s="356" t="str">
        <f>IFERROR( VLOOKUP($D949, 'AM23.Param'!$C$61:$Q$114, COLUMNS('AM23.Param'!$C$60:$P$60), FALSE), "N/A")</f>
        <v>N/A</v>
      </c>
      <c r="AH949" s="344" t="str">
        <f t="shared" si="340"/>
        <v>N/A</v>
      </c>
      <c r="AI949" s="361" t="str">
        <f t="shared" si="329"/>
        <v>N/A</v>
      </c>
    </row>
    <row r="950" spans="1:35" x14ac:dyDescent="0.2">
      <c r="A950" s="241">
        <f t="shared" si="330"/>
        <v>873</v>
      </c>
      <c r="B950" s="345">
        <f>'AM23.Entity Input'!D890</f>
        <v>0</v>
      </c>
      <c r="C950" s="343">
        <f>'AM23.Entity Input'!F890</f>
        <v>0</v>
      </c>
      <c r="D950" s="343">
        <f>'AM23.Entity Input'!G890</f>
        <v>0</v>
      </c>
      <c r="E950" s="343">
        <f>'AM23.Entity Input'!P890</f>
        <v>0</v>
      </c>
      <c r="F950" s="343">
        <f>'AM23.Entity Input'!AD890</f>
        <v>0</v>
      </c>
      <c r="G950" s="343">
        <f>'AM23.Entity Input'!AN890</f>
        <v>0</v>
      </c>
      <c r="H950" s="353" t="str">
        <f>IFERROR( VLOOKUP($D950, 'AM23.Param'!$C$61:$Q$114, COLUMNS('AM23.Param'!$C$60:$G$60), FALSE), "N/A")</f>
        <v>N/A</v>
      </c>
      <c r="I950" s="360" t="str">
        <f>IFERROR( VLOOKUP($D950, 'AM23.Param'!$C$61:$Q$114, COLUMNS('AM23.Param'!$C$60:$H$60), FALSE), "N/A")</f>
        <v>N/A</v>
      </c>
      <c r="J950" s="344" t="str">
        <f t="shared" si="331"/>
        <v>N/A</v>
      </c>
      <c r="K950" s="361" t="str">
        <f t="shared" si="332"/>
        <v>N/A</v>
      </c>
      <c r="L950" s="356" t="str">
        <f>IFERROR( VLOOKUP($D950, 'AM23.Param'!$C$61:$Q$114, COLUMNS('AM23.Param'!$C$60:$I$60), FALSE), "N/A")</f>
        <v>N/A</v>
      </c>
      <c r="M950" s="344" t="str">
        <f t="shared" si="333"/>
        <v>N/A</v>
      </c>
      <c r="N950" s="366" t="str">
        <f t="shared" si="322"/>
        <v>N/A</v>
      </c>
      <c r="O950" s="360" t="str">
        <f>IFERROR( VLOOKUP($D950, 'AM23.Param'!$C$61:$Q$114, COLUMNS('AM23.Param'!$C$60:$J$60), FALSE), "N/A")</f>
        <v>N/A</v>
      </c>
      <c r="P950" s="344" t="str">
        <f t="shared" si="334"/>
        <v>N/A</v>
      </c>
      <c r="Q950" s="361" t="str">
        <f t="shared" si="323"/>
        <v>N/A</v>
      </c>
      <c r="R950" s="356" t="str">
        <f>IFERROR( VLOOKUP($D950, 'AM23.Param'!$C$61:$Q$114, COLUMNS('AM23.Param'!$C$60:$K$60), FALSE), "N/A")</f>
        <v>N/A</v>
      </c>
      <c r="S950" s="344" t="str">
        <f t="shared" si="335"/>
        <v>N/A</v>
      </c>
      <c r="T950" s="366">
        <f t="shared" si="324"/>
        <v>0</v>
      </c>
      <c r="U950" s="360" t="str">
        <f>IFERROR( VLOOKUP($D950, 'AM23.Param'!$C$61:$Q$114, COLUMNS('AM23.Param'!$C$60:$L$60), FALSE), "N/A")</f>
        <v>N/A</v>
      </c>
      <c r="V950" s="344" t="str">
        <f t="shared" si="336"/>
        <v>N/A</v>
      </c>
      <c r="W950" s="361" t="str">
        <f t="shared" si="325"/>
        <v>N/A</v>
      </c>
      <c r="X950" s="356" t="str">
        <f>IFERROR( VLOOKUP($D950, 'AM23.Param'!$C$61:$Q$114, COLUMNS('AM23.Param'!$C$60:$M$60), FALSE), "N/A")</f>
        <v>N/A</v>
      </c>
      <c r="Y950" s="344" t="str">
        <f t="shared" si="337"/>
        <v>N/A</v>
      </c>
      <c r="Z950" s="366">
        <f t="shared" si="326"/>
        <v>0</v>
      </c>
      <c r="AA950" s="360" t="str">
        <f>IFERROR( VLOOKUP($D950, 'AM23.Param'!$C$61:$Q$114, COLUMNS('AM23.Param'!$C$60:$N$60), FALSE), "N/A")</f>
        <v>N/A</v>
      </c>
      <c r="AB950" s="344" t="str">
        <f t="shared" si="338"/>
        <v>N/A</v>
      </c>
      <c r="AC950" s="366" t="str">
        <f t="shared" si="327"/>
        <v>N/A</v>
      </c>
      <c r="AD950" s="360" t="str">
        <f>IFERROR( VLOOKUP($D950, 'AM23.Param'!$C$61:$Q$114, COLUMNS('AM23.Param'!$C$60:$O$60), FALSE), "N/A")</f>
        <v>N/A</v>
      </c>
      <c r="AE950" s="344" t="str">
        <f t="shared" si="339"/>
        <v>N/A</v>
      </c>
      <c r="AF950" s="361" t="str">
        <f t="shared" si="328"/>
        <v>N/A</v>
      </c>
      <c r="AG950" s="356" t="str">
        <f>IFERROR( VLOOKUP($D950, 'AM23.Param'!$C$61:$Q$114, COLUMNS('AM23.Param'!$C$60:$P$60), FALSE), "N/A")</f>
        <v>N/A</v>
      </c>
      <c r="AH950" s="344" t="str">
        <f t="shared" si="340"/>
        <v>N/A</v>
      </c>
      <c r="AI950" s="361" t="str">
        <f t="shared" si="329"/>
        <v>N/A</v>
      </c>
    </row>
    <row r="951" spans="1:35" x14ac:dyDescent="0.2">
      <c r="A951" s="241">
        <f t="shared" si="330"/>
        <v>874</v>
      </c>
      <c r="B951" s="345">
        <f>'AM23.Entity Input'!D891</f>
        <v>0</v>
      </c>
      <c r="C951" s="343">
        <f>'AM23.Entity Input'!F891</f>
        <v>0</v>
      </c>
      <c r="D951" s="343">
        <f>'AM23.Entity Input'!G891</f>
        <v>0</v>
      </c>
      <c r="E951" s="343">
        <f>'AM23.Entity Input'!P891</f>
        <v>0</v>
      </c>
      <c r="F951" s="343">
        <f>'AM23.Entity Input'!AD891</f>
        <v>0</v>
      </c>
      <c r="G951" s="343">
        <f>'AM23.Entity Input'!AN891</f>
        <v>0</v>
      </c>
      <c r="H951" s="353" t="str">
        <f>IFERROR( VLOOKUP($D951, 'AM23.Param'!$C$61:$Q$114, COLUMNS('AM23.Param'!$C$60:$G$60), FALSE), "N/A")</f>
        <v>N/A</v>
      </c>
      <c r="I951" s="360" t="str">
        <f>IFERROR( VLOOKUP($D951, 'AM23.Param'!$C$61:$Q$114, COLUMNS('AM23.Param'!$C$60:$H$60), FALSE), "N/A")</f>
        <v>N/A</v>
      </c>
      <c r="J951" s="344" t="str">
        <f t="shared" si="331"/>
        <v>N/A</v>
      </c>
      <c r="K951" s="361" t="str">
        <f t="shared" si="332"/>
        <v>N/A</v>
      </c>
      <c r="L951" s="356" t="str">
        <f>IFERROR( VLOOKUP($D951, 'AM23.Param'!$C$61:$Q$114, COLUMNS('AM23.Param'!$C$60:$I$60), FALSE), "N/A")</f>
        <v>N/A</v>
      </c>
      <c r="M951" s="344" t="str">
        <f t="shared" si="333"/>
        <v>N/A</v>
      </c>
      <c r="N951" s="366" t="str">
        <f t="shared" si="322"/>
        <v>N/A</v>
      </c>
      <c r="O951" s="360" t="str">
        <f>IFERROR( VLOOKUP($D951, 'AM23.Param'!$C$61:$Q$114, COLUMNS('AM23.Param'!$C$60:$J$60), FALSE), "N/A")</f>
        <v>N/A</v>
      </c>
      <c r="P951" s="344" t="str">
        <f t="shared" si="334"/>
        <v>N/A</v>
      </c>
      <c r="Q951" s="361" t="str">
        <f t="shared" si="323"/>
        <v>N/A</v>
      </c>
      <c r="R951" s="356" t="str">
        <f>IFERROR( VLOOKUP($D951, 'AM23.Param'!$C$61:$Q$114, COLUMNS('AM23.Param'!$C$60:$K$60), FALSE), "N/A")</f>
        <v>N/A</v>
      </c>
      <c r="S951" s="344" t="str">
        <f t="shared" si="335"/>
        <v>N/A</v>
      </c>
      <c r="T951" s="366">
        <f t="shared" si="324"/>
        <v>0</v>
      </c>
      <c r="U951" s="360" t="str">
        <f>IFERROR( VLOOKUP($D951, 'AM23.Param'!$C$61:$Q$114, COLUMNS('AM23.Param'!$C$60:$L$60), FALSE), "N/A")</f>
        <v>N/A</v>
      </c>
      <c r="V951" s="344" t="str">
        <f t="shared" si="336"/>
        <v>N/A</v>
      </c>
      <c r="W951" s="361" t="str">
        <f t="shared" si="325"/>
        <v>N/A</v>
      </c>
      <c r="X951" s="356" t="str">
        <f>IFERROR( VLOOKUP($D951, 'AM23.Param'!$C$61:$Q$114, COLUMNS('AM23.Param'!$C$60:$M$60), FALSE), "N/A")</f>
        <v>N/A</v>
      </c>
      <c r="Y951" s="344" t="str">
        <f t="shared" si="337"/>
        <v>N/A</v>
      </c>
      <c r="Z951" s="366">
        <f t="shared" si="326"/>
        <v>0</v>
      </c>
      <c r="AA951" s="360" t="str">
        <f>IFERROR( VLOOKUP($D951, 'AM23.Param'!$C$61:$Q$114, COLUMNS('AM23.Param'!$C$60:$N$60), FALSE), "N/A")</f>
        <v>N/A</v>
      </c>
      <c r="AB951" s="344" t="str">
        <f t="shared" si="338"/>
        <v>N/A</v>
      </c>
      <c r="AC951" s="366" t="str">
        <f t="shared" si="327"/>
        <v>N/A</v>
      </c>
      <c r="AD951" s="360" t="str">
        <f>IFERROR( VLOOKUP($D951, 'AM23.Param'!$C$61:$Q$114, COLUMNS('AM23.Param'!$C$60:$O$60), FALSE), "N/A")</f>
        <v>N/A</v>
      </c>
      <c r="AE951" s="344" t="str">
        <f t="shared" si="339"/>
        <v>N/A</v>
      </c>
      <c r="AF951" s="361" t="str">
        <f t="shared" si="328"/>
        <v>N/A</v>
      </c>
      <c r="AG951" s="356" t="str">
        <f>IFERROR( VLOOKUP($D951, 'AM23.Param'!$C$61:$Q$114, COLUMNS('AM23.Param'!$C$60:$P$60), FALSE), "N/A")</f>
        <v>N/A</v>
      </c>
      <c r="AH951" s="344" t="str">
        <f t="shared" si="340"/>
        <v>N/A</v>
      </c>
      <c r="AI951" s="361" t="str">
        <f t="shared" si="329"/>
        <v>N/A</v>
      </c>
    </row>
    <row r="952" spans="1:35" x14ac:dyDescent="0.2">
      <c r="A952" s="241">
        <f t="shared" si="330"/>
        <v>875</v>
      </c>
      <c r="B952" s="345">
        <f>'AM23.Entity Input'!D892</f>
        <v>0</v>
      </c>
      <c r="C952" s="343">
        <f>'AM23.Entity Input'!F892</f>
        <v>0</v>
      </c>
      <c r="D952" s="343">
        <f>'AM23.Entity Input'!G892</f>
        <v>0</v>
      </c>
      <c r="E952" s="343">
        <f>'AM23.Entity Input'!P892</f>
        <v>0</v>
      </c>
      <c r="F952" s="343">
        <f>'AM23.Entity Input'!AD892</f>
        <v>0</v>
      </c>
      <c r="G952" s="343">
        <f>'AM23.Entity Input'!AN892</f>
        <v>0</v>
      </c>
      <c r="H952" s="353" t="str">
        <f>IFERROR( VLOOKUP($D952, 'AM23.Param'!$C$61:$Q$114, COLUMNS('AM23.Param'!$C$60:$G$60), FALSE), "N/A")</f>
        <v>N/A</v>
      </c>
      <c r="I952" s="360" t="str">
        <f>IFERROR( VLOOKUP($D952, 'AM23.Param'!$C$61:$Q$114, COLUMNS('AM23.Param'!$C$60:$H$60), FALSE), "N/A")</f>
        <v>N/A</v>
      </c>
      <c r="J952" s="344" t="str">
        <f t="shared" si="331"/>
        <v>N/A</v>
      </c>
      <c r="K952" s="361" t="str">
        <f t="shared" si="332"/>
        <v>N/A</v>
      </c>
      <c r="L952" s="356" t="str">
        <f>IFERROR( VLOOKUP($D952, 'AM23.Param'!$C$61:$Q$114, COLUMNS('AM23.Param'!$C$60:$I$60), FALSE), "N/A")</f>
        <v>N/A</v>
      </c>
      <c r="M952" s="344" t="str">
        <f t="shared" si="333"/>
        <v>N/A</v>
      </c>
      <c r="N952" s="366" t="str">
        <f t="shared" si="322"/>
        <v>N/A</v>
      </c>
      <c r="O952" s="360" t="str">
        <f>IFERROR( VLOOKUP($D952, 'AM23.Param'!$C$61:$Q$114, COLUMNS('AM23.Param'!$C$60:$J$60), FALSE), "N/A")</f>
        <v>N/A</v>
      </c>
      <c r="P952" s="344" t="str">
        <f t="shared" si="334"/>
        <v>N/A</v>
      </c>
      <c r="Q952" s="361" t="str">
        <f t="shared" si="323"/>
        <v>N/A</v>
      </c>
      <c r="R952" s="356" t="str">
        <f>IFERROR( VLOOKUP($D952, 'AM23.Param'!$C$61:$Q$114, COLUMNS('AM23.Param'!$C$60:$K$60), FALSE), "N/A")</f>
        <v>N/A</v>
      </c>
      <c r="S952" s="344" t="str">
        <f t="shared" si="335"/>
        <v>N/A</v>
      </c>
      <c r="T952" s="366">
        <f t="shared" si="324"/>
        <v>0</v>
      </c>
      <c r="U952" s="360" t="str">
        <f>IFERROR( VLOOKUP($D952, 'AM23.Param'!$C$61:$Q$114, COLUMNS('AM23.Param'!$C$60:$L$60), FALSE), "N/A")</f>
        <v>N/A</v>
      </c>
      <c r="V952" s="344" t="str">
        <f t="shared" si="336"/>
        <v>N/A</v>
      </c>
      <c r="W952" s="361" t="str">
        <f t="shared" si="325"/>
        <v>N/A</v>
      </c>
      <c r="X952" s="356" t="str">
        <f>IFERROR( VLOOKUP($D952, 'AM23.Param'!$C$61:$Q$114, COLUMNS('AM23.Param'!$C$60:$M$60), FALSE), "N/A")</f>
        <v>N/A</v>
      </c>
      <c r="Y952" s="344" t="str">
        <f t="shared" si="337"/>
        <v>N/A</v>
      </c>
      <c r="Z952" s="366">
        <f t="shared" si="326"/>
        <v>0</v>
      </c>
      <c r="AA952" s="360" t="str">
        <f>IFERROR( VLOOKUP($D952, 'AM23.Param'!$C$61:$Q$114, COLUMNS('AM23.Param'!$C$60:$N$60), FALSE), "N/A")</f>
        <v>N/A</v>
      </c>
      <c r="AB952" s="344" t="str">
        <f t="shared" si="338"/>
        <v>N/A</v>
      </c>
      <c r="AC952" s="366" t="str">
        <f t="shared" si="327"/>
        <v>N/A</v>
      </c>
      <c r="AD952" s="360" t="str">
        <f>IFERROR( VLOOKUP($D952, 'AM23.Param'!$C$61:$Q$114, COLUMNS('AM23.Param'!$C$60:$O$60), FALSE), "N/A")</f>
        <v>N/A</v>
      </c>
      <c r="AE952" s="344" t="str">
        <f t="shared" si="339"/>
        <v>N/A</v>
      </c>
      <c r="AF952" s="361" t="str">
        <f t="shared" si="328"/>
        <v>N/A</v>
      </c>
      <c r="AG952" s="356" t="str">
        <f>IFERROR( VLOOKUP($D952, 'AM23.Param'!$C$61:$Q$114, COLUMNS('AM23.Param'!$C$60:$P$60), FALSE), "N/A")</f>
        <v>N/A</v>
      </c>
      <c r="AH952" s="344" t="str">
        <f t="shared" si="340"/>
        <v>N/A</v>
      </c>
      <c r="AI952" s="361" t="str">
        <f t="shared" si="329"/>
        <v>N/A</v>
      </c>
    </row>
    <row r="953" spans="1:35" x14ac:dyDescent="0.2">
      <c r="A953" s="241">
        <f t="shared" si="330"/>
        <v>876</v>
      </c>
      <c r="B953" s="345">
        <f>'AM23.Entity Input'!D893</f>
        <v>0</v>
      </c>
      <c r="C953" s="343">
        <f>'AM23.Entity Input'!F893</f>
        <v>0</v>
      </c>
      <c r="D953" s="343">
        <f>'AM23.Entity Input'!G893</f>
        <v>0</v>
      </c>
      <c r="E953" s="343">
        <f>'AM23.Entity Input'!P893</f>
        <v>0</v>
      </c>
      <c r="F953" s="343">
        <f>'AM23.Entity Input'!AD893</f>
        <v>0</v>
      </c>
      <c r="G953" s="343">
        <f>'AM23.Entity Input'!AN893</f>
        <v>0</v>
      </c>
      <c r="H953" s="353" t="str">
        <f>IFERROR( VLOOKUP($D953, 'AM23.Param'!$C$61:$Q$114, COLUMNS('AM23.Param'!$C$60:$G$60), FALSE), "N/A")</f>
        <v>N/A</v>
      </c>
      <c r="I953" s="360" t="str">
        <f>IFERROR( VLOOKUP($D953, 'AM23.Param'!$C$61:$Q$114, COLUMNS('AM23.Param'!$C$60:$H$60), FALSE), "N/A")</f>
        <v>N/A</v>
      </c>
      <c r="J953" s="344" t="str">
        <f t="shared" si="331"/>
        <v>N/A</v>
      </c>
      <c r="K953" s="361" t="str">
        <f t="shared" si="332"/>
        <v>N/A</v>
      </c>
      <c r="L953" s="356" t="str">
        <f>IFERROR( VLOOKUP($D953, 'AM23.Param'!$C$61:$Q$114, COLUMNS('AM23.Param'!$C$60:$I$60), FALSE), "N/A")</f>
        <v>N/A</v>
      </c>
      <c r="M953" s="344" t="str">
        <f t="shared" si="333"/>
        <v>N/A</v>
      </c>
      <c r="N953" s="366" t="str">
        <f t="shared" si="322"/>
        <v>N/A</v>
      </c>
      <c r="O953" s="360" t="str">
        <f>IFERROR( VLOOKUP($D953, 'AM23.Param'!$C$61:$Q$114, COLUMNS('AM23.Param'!$C$60:$J$60), FALSE), "N/A")</f>
        <v>N/A</v>
      </c>
      <c r="P953" s="344" t="str">
        <f t="shared" si="334"/>
        <v>N/A</v>
      </c>
      <c r="Q953" s="361" t="str">
        <f t="shared" si="323"/>
        <v>N/A</v>
      </c>
      <c r="R953" s="356" t="str">
        <f>IFERROR( VLOOKUP($D953, 'AM23.Param'!$C$61:$Q$114, COLUMNS('AM23.Param'!$C$60:$K$60), FALSE), "N/A")</f>
        <v>N/A</v>
      </c>
      <c r="S953" s="344" t="str">
        <f t="shared" si="335"/>
        <v>N/A</v>
      </c>
      <c r="T953" s="366">
        <f t="shared" si="324"/>
        <v>0</v>
      </c>
      <c r="U953" s="360" t="str">
        <f>IFERROR( VLOOKUP($D953, 'AM23.Param'!$C$61:$Q$114, COLUMNS('AM23.Param'!$C$60:$L$60), FALSE), "N/A")</f>
        <v>N/A</v>
      </c>
      <c r="V953" s="344" t="str">
        <f t="shared" si="336"/>
        <v>N/A</v>
      </c>
      <c r="W953" s="361" t="str">
        <f t="shared" si="325"/>
        <v>N/A</v>
      </c>
      <c r="X953" s="356" t="str">
        <f>IFERROR( VLOOKUP($D953, 'AM23.Param'!$C$61:$Q$114, COLUMNS('AM23.Param'!$C$60:$M$60), FALSE), "N/A")</f>
        <v>N/A</v>
      </c>
      <c r="Y953" s="344" t="str">
        <f t="shared" si="337"/>
        <v>N/A</v>
      </c>
      <c r="Z953" s="366">
        <f t="shared" si="326"/>
        <v>0</v>
      </c>
      <c r="AA953" s="360" t="str">
        <f>IFERROR( VLOOKUP($D953, 'AM23.Param'!$C$61:$Q$114, COLUMNS('AM23.Param'!$C$60:$N$60), FALSE), "N/A")</f>
        <v>N/A</v>
      </c>
      <c r="AB953" s="344" t="str">
        <f t="shared" si="338"/>
        <v>N/A</v>
      </c>
      <c r="AC953" s="366" t="str">
        <f t="shared" si="327"/>
        <v>N/A</v>
      </c>
      <c r="AD953" s="360" t="str">
        <f>IFERROR( VLOOKUP($D953, 'AM23.Param'!$C$61:$Q$114, COLUMNS('AM23.Param'!$C$60:$O$60), FALSE), "N/A")</f>
        <v>N/A</v>
      </c>
      <c r="AE953" s="344" t="str">
        <f t="shared" si="339"/>
        <v>N/A</v>
      </c>
      <c r="AF953" s="361" t="str">
        <f t="shared" si="328"/>
        <v>N/A</v>
      </c>
      <c r="AG953" s="356" t="str">
        <f>IFERROR( VLOOKUP($D953, 'AM23.Param'!$C$61:$Q$114, COLUMNS('AM23.Param'!$C$60:$P$60), FALSE), "N/A")</f>
        <v>N/A</v>
      </c>
      <c r="AH953" s="344" t="str">
        <f t="shared" si="340"/>
        <v>N/A</v>
      </c>
      <c r="AI953" s="361" t="str">
        <f t="shared" si="329"/>
        <v>N/A</v>
      </c>
    </row>
    <row r="954" spans="1:35" x14ac:dyDescent="0.2">
      <c r="A954" s="241">
        <f t="shared" si="330"/>
        <v>877</v>
      </c>
      <c r="B954" s="345">
        <f>'AM23.Entity Input'!D894</f>
        <v>0</v>
      </c>
      <c r="C954" s="343">
        <f>'AM23.Entity Input'!F894</f>
        <v>0</v>
      </c>
      <c r="D954" s="343">
        <f>'AM23.Entity Input'!G894</f>
        <v>0</v>
      </c>
      <c r="E954" s="343">
        <f>'AM23.Entity Input'!P894</f>
        <v>0</v>
      </c>
      <c r="F954" s="343">
        <f>'AM23.Entity Input'!AD894</f>
        <v>0</v>
      </c>
      <c r="G954" s="343">
        <f>'AM23.Entity Input'!AN894</f>
        <v>0</v>
      </c>
      <c r="H954" s="353" t="str">
        <f>IFERROR( VLOOKUP($D954, 'AM23.Param'!$C$61:$Q$114, COLUMNS('AM23.Param'!$C$60:$G$60), FALSE), "N/A")</f>
        <v>N/A</v>
      </c>
      <c r="I954" s="360" t="str">
        <f>IFERROR( VLOOKUP($D954, 'AM23.Param'!$C$61:$Q$114, COLUMNS('AM23.Param'!$C$60:$H$60), FALSE), "N/A")</f>
        <v>N/A</v>
      </c>
      <c r="J954" s="344" t="str">
        <f t="shared" si="331"/>
        <v>N/A</v>
      </c>
      <c r="K954" s="361" t="str">
        <f t="shared" si="332"/>
        <v>N/A</v>
      </c>
      <c r="L954" s="356" t="str">
        <f>IFERROR( VLOOKUP($D954, 'AM23.Param'!$C$61:$Q$114, COLUMNS('AM23.Param'!$C$60:$I$60), FALSE), "N/A")</f>
        <v>N/A</v>
      </c>
      <c r="M954" s="344" t="str">
        <f t="shared" si="333"/>
        <v>N/A</v>
      </c>
      <c r="N954" s="366" t="str">
        <f t="shared" si="322"/>
        <v>N/A</v>
      </c>
      <c r="O954" s="360" t="str">
        <f>IFERROR( VLOOKUP($D954, 'AM23.Param'!$C$61:$Q$114, COLUMNS('AM23.Param'!$C$60:$J$60), FALSE), "N/A")</f>
        <v>N/A</v>
      </c>
      <c r="P954" s="344" t="str">
        <f t="shared" si="334"/>
        <v>N/A</v>
      </c>
      <c r="Q954" s="361" t="str">
        <f t="shared" si="323"/>
        <v>N/A</v>
      </c>
      <c r="R954" s="356" t="str">
        <f>IFERROR( VLOOKUP($D954, 'AM23.Param'!$C$61:$Q$114, COLUMNS('AM23.Param'!$C$60:$K$60), FALSE), "N/A")</f>
        <v>N/A</v>
      </c>
      <c r="S954" s="344" t="str">
        <f t="shared" si="335"/>
        <v>N/A</v>
      </c>
      <c r="T954" s="366">
        <f t="shared" si="324"/>
        <v>0</v>
      </c>
      <c r="U954" s="360" t="str">
        <f>IFERROR( VLOOKUP($D954, 'AM23.Param'!$C$61:$Q$114, COLUMNS('AM23.Param'!$C$60:$L$60), FALSE), "N/A")</f>
        <v>N/A</v>
      </c>
      <c r="V954" s="344" t="str">
        <f t="shared" si="336"/>
        <v>N/A</v>
      </c>
      <c r="W954" s="361" t="str">
        <f t="shared" si="325"/>
        <v>N/A</v>
      </c>
      <c r="X954" s="356" t="str">
        <f>IFERROR( VLOOKUP($D954, 'AM23.Param'!$C$61:$Q$114, COLUMNS('AM23.Param'!$C$60:$M$60), FALSE), "N/A")</f>
        <v>N/A</v>
      </c>
      <c r="Y954" s="344" t="str">
        <f t="shared" si="337"/>
        <v>N/A</v>
      </c>
      <c r="Z954" s="366">
        <f t="shared" si="326"/>
        <v>0</v>
      </c>
      <c r="AA954" s="360" t="str">
        <f>IFERROR( VLOOKUP($D954, 'AM23.Param'!$C$61:$Q$114, COLUMNS('AM23.Param'!$C$60:$N$60), FALSE), "N/A")</f>
        <v>N/A</v>
      </c>
      <c r="AB954" s="344" t="str">
        <f t="shared" si="338"/>
        <v>N/A</v>
      </c>
      <c r="AC954" s="366" t="str">
        <f t="shared" si="327"/>
        <v>N/A</v>
      </c>
      <c r="AD954" s="360" t="str">
        <f>IFERROR( VLOOKUP($D954, 'AM23.Param'!$C$61:$Q$114, COLUMNS('AM23.Param'!$C$60:$O$60), FALSE), "N/A")</f>
        <v>N/A</v>
      </c>
      <c r="AE954" s="344" t="str">
        <f t="shared" si="339"/>
        <v>N/A</v>
      </c>
      <c r="AF954" s="361" t="str">
        <f t="shared" si="328"/>
        <v>N/A</v>
      </c>
      <c r="AG954" s="356" t="str">
        <f>IFERROR( VLOOKUP($D954, 'AM23.Param'!$C$61:$Q$114, COLUMNS('AM23.Param'!$C$60:$P$60), FALSE), "N/A")</f>
        <v>N/A</v>
      </c>
      <c r="AH954" s="344" t="str">
        <f t="shared" si="340"/>
        <v>N/A</v>
      </c>
      <c r="AI954" s="361" t="str">
        <f t="shared" si="329"/>
        <v>N/A</v>
      </c>
    </row>
    <row r="955" spans="1:35" x14ac:dyDescent="0.2">
      <c r="A955" s="241">
        <f t="shared" si="330"/>
        <v>878</v>
      </c>
      <c r="B955" s="345">
        <f>'AM23.Entity Input'!D895</f>
        <v>0</v>
      </c>
      <c r="C955" s="343">
        <f>'AM23.Entity Input'!F895</f>
        <v>0</v>
      </c>
      <c r="D955" s="343">
        <f>'AM23.Entity Input'!G895</f>
        <v>0</v>
      </c>
      <c r="E955" s="343">
        <f>'AM23.Entity Input'!P895</f>
        <v>0</v>
      </c>
      <c r="F955" s="343">
        <f>'AM23.Entity Input'!AD895</f>
        <v>0</v>
      </c>
      <c r="G955" s="343">
        <f>'AM23.Entity Input'!AN895</f>
        <v>0</v>
      </c>
      <c r="H955" s="353" t="str">
        <f>IFERROR( VLOOKUP($D955, 'AM23.Param'!$C$61:$Q$114, COLUMNS('AM23.Param'!$C$60:$G$60), FALSE), "N/A")</f>
        <v>N/A</v>
      </c>
      <c r="I955" s="360" t="str">
        <f>IFERROR( VLOOKUP($D955, 'AM23.Param'!$C$61:$Q$114, COLUMNS('AM23.Param'!$C$60:$H$60), FALSE), "N/A")</f>
        <v>N/A</v>
      </c>
      <c r="J955" s="344" t="str">
        <f t="shared" si="331"/>
        <v>N/A</v>
      </c>
      <c r="K955" s="361" t="str">
        <f t="shared" si="332"/>
        <v>N/A</v>
      </c>
      <c r="L955" s="356" t="str">
        <f>IFERROR( VLOOKUP($D955, 'AM23.Param'!$C$61:$Q$114, COLUMNS('AM23.Param'!$C$60:$I$60), FALSE), "N/A")</f>
        <v>N/A</v>
      </c>
      <c r="M955" s="344" t="str">
        <f t="shared" si="333"/>
        <v>N/A</v>
      </c>
      <c r="N955" s="366" t="str">
        <f t="shared" si="322"/>
        <v>N/A</v>
      </c>
      <c r="O955" s="360" t="str">
        <f>IFERROR( VLOOKUP($D955, 'AM23.Param'!$C$61:$Q$114, COLUMNS('AM23.Param'!$C$60:$J$60), FALSE), "N/A")</f>
        <v>N/A</v>
      </c>
      <c r="P955" s="344" t="str">
        <f t="shared" si="334"/>
        <v>N/A</v>
      </c>
      <c r="Q955" s="361" t="str">
        <f t="shared" si="323"/>
        <v>N/A</v>
      </c>
      <c r="R955" s="356" t="str">
        <f>IFERROR( VLOOKUP($D955, 'AM23.Param'!$C$61:$Q$114, COLUMNS('AM23.Param'!$C$60:$K$60), FALSE), "N/A")</f>
        <v>N/A</v>
      </c>
      <c r="S955" s="344" t="str">
        <f t="shared" si="335"/>
        <v>N/A</v>
      </c>
      <c r="T955" s="366">
        <f t="shared" si="324"/>
        <v>0</v>
      </c>
      <c r="U955" s="360" t="str">
        <f>IFERROR( VLOOKUP($D955, 'AM23.Param'!$C$61:$Q$114, COLUMNS('AM23.Param'!$C$60:$L$60), FALSE), "N/A")</f>
        <v>N/A</v>
      </c>
      <c r="V955" s="344" t="str">
        <f t="shared" si="336"/>
        <v>N/A</v>
      </c>
      <c r="W955" s="361" t="str">
        <f t="shared" si="325"/>
        <v>N/A</v>
      </c>
      <c r="X955" s="356" t="str">
        <f>IFERROR( VLOOKUP($D955, 'AM23.Param'!$C$61:$Q$114, COLUMNS('AM23.Param'!$C$60:$M$60), FALSE), "N/A")</f>
        <v>N/A</v>
      </c>
      <c r="Y955" s="344" t="str">
        <f t="shared" si="337"/>
        <v>N/A</v>
      </c>
      <c r="Z955" s="366">
        <f t="shared" si="326"/>
        <v>0</v>
      </c>
      <c r="AA955" s="360" t="str">
        <f>IFERROR( VLOOKUP($D955, 'AM23.Param'!$C$61:$Q$114, COLUMNS('AM23.Param'!$C$60:$N$60), FALSE), "N/A")</f>
        <v>N/A</v>
      </c>
      <c r="AB955" s="344" t="str">
        <f t="shared" si="338"/>
        <v>N/A</v>
      </c>
      <c r="AC955" s="366" t="str">
        <f t="shared" si="327"/>
        <v>N/A</v>
      </c>
      <c r="AD955" s="360" t="str">
        <f>IFERROR( VLOOKUP($D955, 'AM23.Param'!$C$61:$Q$114, COLUMNS('AM23.Param'!$C$60:$O$60), FALSE), "N/A")</f>
        <v>N/A</v>
      </c>
      <c r="AE955" s="344" t="str">
        <f t="shared" si="339"/>
        <v>N/A</v>
      </c>
      <c r="AF955" s="361" t="str">
        <f t="shared" si="328"/>
        <v>N/A</v>
      </c>
      <c r="AG955" s="356" t="str">
        <f>IFERROR( VLOOKUP($D955, 'AM23.Param'!$C$61:$Q$114, COLUMNS('AM23.Param'!$C$60:$P$60), FALSE), "N/A")</f>
        <v>N/A</v>
      </c>
      <c r="AH955" s="344" t="str">
        <f t="shared" si="340"/>
        <v>N/A</v>
      </c>
      <c r="AI955" s="361" t="str">
        <f t="shared" si="329"/>
        <v>N/A</v>
      </c>
    </row>
    <row r="956" spans="1:35" x14ac:dyDescent="0.2">
      <c r="A956" s="241">
        <f t="shared" si="330"/>
        <v>879</v>
      </c>
      <c r="B956" s="345">
        <f>'AM23.Entity Input'!D896</f>
        <v>0</v>
      </c>
      <c r="C956" s="343">
        <f>'AM23.Entity Input'!F896</f>
        <v>0</v>
      </c>
      <c r="D956" s="343">
        <f>'AM23.Entity Input'!G896</f>
        <v>0</v>
      </c>
      <c r="E956" s="343">
        <f>'AM23.Entity Input'!P896</f>
        <v>0</v>
      </c>
      <c r="F956" s="343">
        <f>'AM23.Entity Input'!AD896</f>
        <v>0</v>
      </c>
      <c r="G956" s="343">
        <f>'AM23.Entity Input'!AN896</f>
        <v>0</v>
      </c>
      <c r="H956" s="353" t="str">
        <f>IFERROR( VLOOKUP($D956, 'AM23.Param'!$C$61:$Q$114, COLUMNS('AM23.Param'!$C$60:$G$60), FALSE), "N/A")</f>
        <v>N/A</v>
      </c>
      <c r="I956" s="360" t="str">
        <f>IFERROR( VLOOKUP($D956, 'AM23.Param'!$C$61:$Q$114, COLUMNS('AM23.Param'!$C$60:$H$60), FALSE), "N/A")</f>
        <v>N/A</v>
      </c>
      <c r="J956" s="344" t="str">
        <f t="shared" si="331"/>
        <v>N/A</v>
      </c>
      <c r="K956" s="361" t="str">
        <f t="shared" si="332"/>
        <v>N/A</v>
      </c>
      <c r="L956" s="356" t="str">
        <f>IFERROR( VLOOKUP($D956, 'AM23.Param'!$C$61:$Q$114, COLUMNS('AM23.Param'!$C$60:$I$60), FALSE), "N/A")</f>
        <v>N/A</v>
      </c>
      <c r="M956" s="344" t="str">
        <f t="shared" si="333"/>
        <v>N/A</v>
      </c>
      <c r="N956" s="366" t="str">
        <f t="shared" si="322"/>
        <v>N/A</v>
      </c>
      <c r="O956" s="360" t="str">
        <f>IFERROR( VLOOKUP($D956, 'AM23.Param'!$C$61:$Q$114, COLUMNS('AM23.Param'!$C$60:$J$60), FALSE), "N/A")</f>
        <v>N/A</v>
      </c>
      <c r="P956" s="344" t="str">
        <f t="shared" si="334"/>
        <v>N/A</v>
      </c>
      <c r="Q956" s="361" t="str">
        <f t="shared" si="323"/>
        <v>N/A</v>
      </c>
      <c r="R956" s="356" t="str">
        <f>IFERROR( VLOOKUP($D956, 'AM23.Param'!$C$61:$Q$114, COLUMNS('AM23.Param'!$C$60:$K$60), FALSE), "N/A")</f>
        <v>N/A</v>
      </c>
      <c r="S956" s="344" t="str">
        <f t="shared" si="335"/>
        <v>N/A</v>
      </c>
      <c r="T956" s="366">
        <f t="shared" si="324"/>
        <v>0</v>
      </c>
      <c r="U956" s="360" t="str">
        <f>IFERROR( VLOOKUP($D956, 'AM23.Param'!$C$61:$Q$114, COLUMNS('AM23.Param'!$C$60:$L$60), FALSE), "N/A")</f>
        <v>N/A</v>
      </c>
      <c r="V956" s="344" t="str">
        <f t="shared" si="336"/>
        <v>N/A</v>
      </c>
      <c r="W956" s="361" t="str">
        <f t="shared" si="325"/>
        <v>N/A</v>
      </c>
      <c r="X956" s="356" t="str">
        <f>IFERROR( VLOOKUP($D956, 'AM23.Param'!$C$61:$Q$114, COLUMNS('AM23.Param'!$C$60:$M$60), FALSE), "N/A")</f>
        <v>N/A</v>
      </c>
      <c r="Y956" s="344" t="str">
        <f t="shared" si="337"/>
        <v>N/A</v>
      </c>
      <c r="Z956" s="366">
        <f t="shared" si="326"/>
        <v>0</v>
      </c>
      <c r="AA956" s="360" t="str">
        <f>IFERROR( VLOOKUP($D956, 'AM23.Param'!$C$61:$Q$114, COLUMNS('AM23.Param'!$C$60:$N$60), FALSE), "N/A")</f>
        <v>N/A</v>
      </c>
      <c r="AB956" s="344" t="str">
        <f t="shared" si="338"/>
        <v>N/A</v>
      </c>
      <c r="AC956" s="366" t="str">
        <f t="shared" si="327"/>
        <v>N/A</v>
      </c>
      <c r="AD956" s="360" t="str">
        <f>IFERROR( VLOOKUP($D956, 'AM23.Param'!$C$61:$Q$114, COLUMNS('AM23.Param'!$C$60:$O$60), FALSE), "N/A")</f>
        <v>N/A</v>
      </c>
      <c r="AE956" s="344" t="str">
        <f t="shared" si="339"/>
        <v>N/A</v>
      </c>
      <c r="AF956" s="361" t="str">
        <f t="shared" si="328"/>
        <v>N/A</v>
      </c>
      <c r="AG956" s="356" t="str">
        <f>IFERROR( VLOOKUP($D956, 'AM23.Param'!$C$61:$Q$114, COLUMNS('AM23.Param'!$C$60:$P$60), FALSE), "N/A")</f>
        <v>N/A</v>
      </c>
      <c r="AH956" s="344" t="str">
        <f t="shared" si="340"/>
        <v>N/A</v>
      </c>
      <c r="AI956" s="361" t="str">
        <f t="shared" si="329"/>
        <v>N/A</v>
      </c>
    </row>
    <row r="957" spans="1:35" x14ac:dyDescent="0.2">
      <c r="A957" s="241">
        <f t="shared" si="330"/>
        <v>880</v>
      </c>
      <c r="B957" s="345">
        <f>'AM23.Entity Input'!D897</f>
        <v>0</v>
      </c>
      <c r="C957" s="343">
        <f>'AM23.Entity Input'!F897</f>
        <v>0</v>
      </c>
      <c r="D957" s="343">
        <f>'AM23.Entity Input'!G897</f>
        <v>0</v>
      </c>
      <c r="E957" s="343">
        <f>'AM23.Entity Input'!P897</f>
        <v>0</v>
      </c>
      <c r="F957" s="343">
        <f>'AM23.Entity Input'!AD897</f>
        <v>0</v>
      </c>
      <c r="G957" s="343">
        <f>'AM23.Entity Input'!AN897</f>
        <v>0</v>
      </c>
      <c r="H957" s="353" t="str">
        <f>IFERROR( VLOOKUP($D957, 'AM23.Param'!$C$61:$Q$114, COLUMNS('AM23.Param'!$C$60:$G$60), FALSE), "N/A")</f>
        <v>N/A</v>
      </c>
      <c r="I957" s="360" t="str">
        <f>IFERROR( VLOOKUP($D957, 'AM23.Param'!$C$61:$Q$114, COLUMNS('AM23.Param'!$C$60:$H$60), FALSE), "N/A")</f>
        <v>N/A</v>
      </c>
      <c r="J957" s="344" t="str">
        <f t="shared" si="331"/>
        <v>N/A</v>
      </c>
      <c r="K957" s="361" t="str">
        <f t="shared" si="332"/>
        <v>N/A</v>
      </c>
      <c r="L957" s="356" t="str">
        <f>IFERROR( VLOOKUP($D957, 'AM23.Param'!$C$61:$Q$114, COLUMNS('AM23.Param'!$C$60:$I$60), FALSE), "N/A")</f>
        <v>N/A</v>
      </c>
      <c r="M957" s="344" t="str">
        <f t="shared" si="333"/>
        <v>N/A</v>
      </c>
      <c r="N957" s="366" t="str">
        <f t="shared" si="322"/>
        <v>N/A</v>
      </c>
      <c r="O957" s="360" t="str">
        <f>IFERROR( VLOOKUP($D957, 'AM23.Param'!$C$61:$Q$114, COLUMNS('AM23.Param'!$C$60:$J$60), FALSE), "N/A")</f>
        <v>N/A</v>
      </c>
      <c r="P957" s="344" t="str">
        <f t="shared" si="334"/>
        <v>N/A</v>
      </c>
      <c r="Q957" s="361" t="str">
        <f t="shared" si="323"/>
        <v>N/A</v>
      </c>
      <c r="R957" s="356" t="str">
        <f>IFERROR( VLOOKUP($D957, 'AM23.Param'!$C$61:$Q$114, COLUMNS('AM23.Param'!$C$60:$K$60), FALSE), "N/A")</f>
        <v>N/A</v>
      </c>
      <c r="S957" s="344" t="str">
        <f t="shared" si="335"/>
        <v>N/A</v>
      </c>
      <c r="T957" s="366">
        <f t="shared" si="324"/>
        <v>0</v>
      </c>
      <c r="U957" s="360" t="str">
        <f>IFERROR( VLOOKUP($D957, 'AM23.Param'!$C$61:$Q$114, COLUMNS('AM23.Param'!$C$60:$L$60), FALSE), "N/A")</f>
        <v>N/A</v>
      </c>
      <c r="V957" s="344" t="str">
        <f t="shared" si="336"/>
        <v>N/A</v>
      </c>
      <c r="W957" s="361" t="str">
        <f t="shared" si="325"/>
        <v>N/A</v>
      </c>
      <c r="X957" s="356" t="str">
        <f>IFERROR( VLOOKUP($D957, 'AM23.Param'!$C$61:$Q$114, COLUMNS('AM23.Param'!$C$60:$M$60), FALSE), "N/A")</f>
        <v>N/A</v>
      </c>
      <c r="Y957" s="344" t="str">
        <f t="shared" si="337"/>
        <v>N/A</v>
      </c>
      <c r="Z957" s="366">
        <f t="shared" si="326"/>
        <v>0</v>
      </c>
      <c r="AA957" s="360" t="str">
        <f>IFERROR( VLOOKUP($D957, 'AM23.Param'!$C$61:$Q$114, COLUMNS('AM23.Param'!$C$60:$N$60), FALSE), "N/A")</f>
        <v>N/A</v>
      </c>
      <c r="AB957" s="344" t="str">
        <f t="shared" si="338"/>
        <v>N/A</v>
      </c>
      <c r="AC957" s="366" t="str">
        <f t="shared" si="327"/>
        <v>N/A</v>
      </c>
      <c r="AD957" s="360" t="str">
        <f>IFERROR( VLOOKUP($D957, 'AM23.Param'!$C$61:$Q$114, COLUMNS('AM23.Param'!$C$60:$O$60), FALSE), "N/A")</f>
        <v>N/A</v>
      </c>
      <c r="AE957" s="344" t="str">
        <f t="shared" si="339"/>
        <v>N/A</v>
      </c>
      <c r="AF957" s="361" t="str">
        <f t="shared" si="328"/>
        <v>N/A</v>
      </c>
      <c r="AG957" s="356" t="str">
        <f>IFERROR( VLOOKUP($D957, 'AM23.Param'!$C$61:$Q$114, COLUMNS('AM23.Param'!$C$60:$P$60), FALSE), "N/A")</f>
        <v>N/A</v>
      </c>
      <c r="AH957" s="344" t="str">
        <f t="shared" si="340"/>
        <v>N/A</v>
      </c>
      <c r="AI957" s="361" t="str">
        <f t="shared" si="329"/>
        <v>N/A</v>
      </c>
    </row>
    <row r="958" spans="1:35" x14ac:dyDescent="0.2">
      <c r="A958" s="241">
        <f t="shared" si="330"/>
        <v>881</v>
      </c>
      <c r="B958" s="345">
        <f>'AM23.Entity Input'!D898</f>
        <v>0</v>
      </c>
      <c r="C958" s="343">
        <f>'AM23.Entity Input'!F898</f>
        <v>0</v>
      </c>
      <c r="D958" s="343">
        <f>'AM23.Entity Input'!G898</f>
        <v>0</v>
      </c>
      <c r="E958" s="343">
        <f>'AM23.Entity Input'!P898</f>
        <v>0</v>
      </c>
      <c r="F958" s="343">
        <f>'AM23.Entity Input'!AD898</f>
        <v>0</v>
      </c>
      <c r="G958" s="343">
        <f>'AM23.Entity Input'!AN898</f>
        <v>0</v>
      </c>
      <c r="H958" s="353" t="str">
        <f>IFERROR( VLOOKUP($D958, 'AM23.Param'!$C$61:$Q$114, COLUMNS('AM23.Param'!$C$60:$G$60), FALSE), "N/A")</f>
        <v>N/A</v>
      </c>
      <c r="I958" s="360" t="str">
        <f>IFERROR( VLOOKUP($D958, 'AM23.Param'!$C$61:$Q$114, COLUMNS('AM23.Param'!$C$60:$H$60), FALSE), "N/A")</f>
        <v>N/A</v>
      </c>
      <c r="J958" s="344" t="str">
        <f t="shared" si="331"/>
        <v>N/A</v>
      </c>
      <c r="K958" s="361" t="str">
        <f t="shared" si="332"/>
        <v>N/A</v>
      </c>
      <c r="L958" s="356" t="str">
        <f>IFERROR( VLOOKUP($D958, 'AM23.Param'!$C$61:$Q$114, COLUMNS('AM23.Param'!$C$60:$I$60), FALSE), "N/A")</f>
        <v>N/A</v>
      </c>
      <c r="M958" s="344" t="str">
        <f t="shared" si="333"/>
        <v>N/A</v>
      </c>
      <c r="N958" s="366" t="str">
        <f t="shared" si="322"/>
        <v>N/A</v>
      </c>
      <c r="O958" s="360" t="str">
        <f>IFERROR( VLOOKUP($D958, 'AM23.Param'!$C$61:$Q$114, COLUMNS('AM23.Param'!$C$60:$J$60), FALSE), "N/A")</f>
        <v>N/A</v>
      </c>
      <c r="P958" s="344" t="str">
        <f t="shared" si="334"/>
        <v>N/A</v>
      </c>
      <c r="Q958" s="361" t="str">
        <f t="shared" si="323"/>
        <v>N/A</v>
      </c>
      <c r="R958" s="356" t="str">
        <f>IFERROR( VLOOKUP($D958, 'AM23.Param'!$C$61:$Q$114, COLUMNS('AM23.Param'!$C$60:$K$60), FALSE), "N/A")</f>
        <v>N/A</v>
      </c>
      <c r="S958" s="344" t="str">
        <f t="shared" si="335"/>
        <v>N/A</v>
      </c>
      <c r="T958" s="366">
        <f t="shared" si="324"/>
        <v>0</v>
      </c>
      <c r="U958" s="360" t="str">
        <f>IFERROR( VLOOKUP($D958, 'AM23.Param'!$C$61:$Q$114, COLUMNS('AM23.Param'!$C$60:$L$60), FALSE), "N/A")</f>
        <v>N/A</v>
      </c>
      <c r="V958" s="344" t="str">
        <f t="shared" si="336"/>
        <v>N/A</v>
      </c>
      <c r="W958" s="361" t="str">
        <f t="shared" si="325"/>
        <v>N/A</v>
      </c>
      <c r="X958" s="356" t="str">
        <f>IFERROR( VLOOKUP($D958, 'AM23.Param'!$C$61:$Q$114, COLUMNS('AM23.Param'!$C$60:$M$60), FALSE), "N/A")</f>
        <v>N/A</v>
      </c>
      <c r="Y958" s="344" t="str">
        <f t="shared" si="337"/>
        <v>N/A</v>
      </c>
      <c r="Z958" s="366">
        <f t="shared" si="326"/>
        <v>0</v>
      </c>
      <c r="AA958" s="360" t="str">
        <f>IFERROR( VLOOKUP($D958, 'AM23.Param'!$C$61:$Q$114, COLUMNS('AM23.Param'!$C$60:$N$60), FALSE), "N/A")</f>
        <v>N/A</v>
      </c>
      <c r="AB958" s="344" t="str">
        <f t="shared" si="338"/>
        <v>N/A</v>
      </c>
      <c r="AC958" s="366" t="str">
        <f t="shared" si="327"/>
        <v>N/A</v>
      </c>
      <c r="AD958" s="360" t="str">
        <f>IFERROR( VLOOKUP($D958, 'AM23.Param'!$C$61:$Q$114, COLUMNS('AM23.Param'!$C$60:$O$60), FALSE), "N/A")</f>
        <v>N/A</v>
      </c>
      <c r="AE958" s="344" t="str">
        <f t="shared" si="339"/>
        <v>N/A</v>
      </c>
      <c r="AF958" s="361" t="str">
        <f t="shared" si="328"/>
        <v>N/A</v>
      </c>
      <c r="AG958" s="356" t="str">
        <f>IFERROR( VLOOKUP($D958, 'AM23.Param'!$C$61:$Q$114, COLUMNS('AM23.Param'!$C$60:$P$60), FALSE), "N/A")</f>
        <v>N/A</v>
      </c>
      <c r="AH958" s="344" t="str">
        <f t="shared" si="340"/>
        <v>N/A</v>
      </c>
      <c r="AI958" s="361" t="str">
        <f t="shared" si="329"/>
        <v>N/A</v>
      </c>
    </row>
    <row r="959" spans="1:35" x14ac:dyDescent="0.2">
      <c r="A959" s="241">
        <f t="shared" si="330"/>
        <v>882</v>
      </c>
      <c r="B959" s="345">
        <f>'AM23.Entity Input'!D899</f>
        <v>0</v>
      </c>
      <c r="C959" s="343">
        <f>'AM23.Entity Input'!F899</f>
        <v>0</v>
      </c>
      <c r="D959" s="343">
        <f>'AM23.Entity Input'!G899</f>
        <v>0</v>
      </c>
      <c r="E959" s="343">
        <f>'AM23.Entity Input'!P899</f>
        <v>0</v>
      </c>
      <c r="F959" s="343">
        <f>'AM23.Entity Input'!AD899</f>
        <v>0</v>
      </c>
      <c r="G959" s="343">
        <f>'AM23.Entity Input'!AN899</f>
        <v>0</v>
      </c>
      <c r="H959" s="353" t="str">
        <f>IFERROR( VLOOKUP($D959, 'AM23.Param'!$C$61:$Q$114, COLUMNS('AM23.Param'!$C$60:$G$60), FALSE), "N/A")</f>
        <v>N/A</v>
      </c>
      <c r="I959" s="360" t="str">
        <f>IFERROR( VLOOKUP($D959, 'AM23.Param'!$C$61:$Q$114, COLUMNS('AM23.Param'!$C$60:$H$60), FALSE), "N/A")</f>
        <v>N/A</v>
      </c>
      <c r="J959" s="344" t="str">
        <f t="shared" si="331"/>
        <v>N/A</v>
      </c>
      <c r="K959" s="361" t="str">
        <f t="shared" si="332"/>
        <v>N/A</v>
      </c>
      <c r="L959" s="356" t="str">
        <f>IFERROR( VLOOKUP($D959, 'AM23.Param'!$C$61:$Q$114, COLUMNS('AM23.Param'!$C$60:$I$60), FALSE), "N/A")</f>
        <v>N/A</v>
      </c>
      <c r="M959" s="344" t="str">
        <f t="shared" si="333"/>
        <v>N/A</v>
      </c>
      <c r="N959" s="366" t="str">
        <f t="shared" si="322"/>
        <v>N/A</v>
      </c>
      <c r="O959" s="360" t="str">
        <f>IFERROR( VLOOKUP($D959, 'AM23.Param'!$C$61:$Q$114, COLUMNS('AM23.Param'!$C$60:$J$60), FALSE), "N/A")</f>
        <v>N/A</v>
      </c>
      <c r="P959" s="344" t="str">
        <f t="shared" si="334"/>
        <v>N/A</v>
      </c>
      <c r="Q959" s="361" t="str">
        <f t="shared" si="323"/>
        <v>N/A</v>
      </c>
      <c r="R959" s="356" t="str">
        <f>IFERROR( VLOOKUP($D959, 'AM23.Param'!$C$61:$Q$114, COLUMNS('AM23.Param'!$C$60:$K$60), FALSE), "N/A")</f>
        <v>N/A</v>
      </c>
      <c r="S959" s="344" t="str">
        <f t="shared" si="335"/>
        <v>N/A</v>
      </c>
      <c r="T959" s="366">
        <f t="shared" si="324"/>
        <v>0</v>
      </c>
      <c r="U959" s="360" t="str">
        <f>IFERROR( VLOOKUP($D959, 'AM23.Param'!$C$61:$Q$114, COLUMNS('AM23.Param'!$C$60:$L$60), FALSE), "N/A")</f>
        <v>N/A</v>
      </c>
      <c r="V959" s="344" t="str">
        <f t="shared" si="336"/>
        <v>N/A</v>
      </c>
      <c r="W959" s="361" t="str">
        <f t="shared" si="325"/>
        <v>N/A</v>
      </c>
      <c r="X959" s="356" t="str">
        <f>IFERROR( VLOOKUP($D959, 'AM23.Param'!$C$61:$Q$114, COLUMNS('AM23.Param'!$C$60:$M$60), FALSE), "N/A")</f>
        <v>N/A</v>
      </c>
      <c r="Y959" s="344" t="str">
        <f t="shared" si="337"/>
        <v>N/A</v>
      </c>
      <c r="Z959" s="366">
        <f t="shared" si="326"/>
        <v>0</v>
      </c>
      <c r="AA959" s="360" t="str">
        <f>IFERROR( VLOOKUP($D959, 'AM23.Param'!$C$61:$Q$114, COLUMNS('AM23.Param'!$C$60:$N$60), FALSE), "N/A")</f>
        <v>N/A</v>
      </c>
      <c r="AB959" s="344" t="str">
        <f t="shared" si="338"/>
        <v>N/A</v>
      </c>
      <c r="AC959" s="366" t="str">
        <f t="shared" si="327"/>
        <v>N/A</v>
      </c>
      <c r="AD959" s="360" t="str">
        <f>IFERROR( VLOOKUP($D959, 'AM23.Param'!$C$61:$Q$114, COLUMNS('AM23.Param'!$C$60:$O$60), FALSE), "N/A")</f>
        <v>N/A</v>
      </c>
      <c r="AE959" s="344" t="str">
        <f t="shared" si="339"/>
        <v>N/A</v>
      </c>
      <c r="AF959" s="361" t="str">
        <f t="shared" si="328"/>
        <v>N/A</v>
      </c>
      <c r="AG959" s="356" t="str">
        <f>IFERROR( VLOOKUP($D959, 'AM23.Param'!$C$61:$Q$114, COLUMNS('AM23.Param'!$C$60:$P$60), FALSE), "N/A")</f>
        <v>N/A</v>
      </c>
      <c r="AH959" s="344" t="str">
        <f t="shared" si="340"/>
        <v>N/A</v>
      </c>
      <c r="AI959" s="361" t="str">
        <f t="shared" si="329"/>
        <v>N/A</v>
      </c>
    </row>
    <row r="960" spans="1:35" x14ac:dyDescent="0.2">
      <c r="A960" s="241">
        <f t="shared" si="330"/>
        <v>883</v>
      </c>
      <c r="B960" s="345">
        <f>'AM23.Entity Input'!D900</f>
        <v>0</v>
      </c>
      <c r="C960" s="343">
        <f>'AM23.Entity Input'!F900</f>
        <v>0</v>
      </c>
      <c r="D960" s="343">
        <f>'AM23.Entity Input'!G900</f>
        <v>0</v>
      </c>
      <c r="E960" s="343">
        <f>'AM23.Entity Input'!P900</f>
        <v>0</v>
      </c>
      <c r="F960" s="343">
        <f>'AM23.Entity Input'!AD900</f>
        <v>0</v>
      </c>
      <c r="G960" s="343">
        <f>'AM23.Entity Input'!AN900</f>
        <v>0</v>
      </c>
      <c r="H960" s="353" t="str">
        <f>IFERROR( VLOOKUP($D960, 'AM23.Param'!$C$61:$Q$114, COLUMNS('AM23.Param'!$C$60:$G$60), FALSE), "N/A")</f>
        <v>N/A</v>
      </c>
      <c r="I960" s="360" t="str">
        <f>IFERROR( VLOOKUP($D960, 'AM23.Param'!$C$61:$Q$114, COLUMNS('AM23.Param'!$C$60:$H$60), FALSE), "N/A")</f>
        <v>N/A</v>
      </c>
      <c r="J960" s="344" t="str">
        <f t="shared" si="331"/>
        <v>N/A</v>
      </c>
      <c r="K960" s="361" t="str">
        <f t="shared" si="332"/>
        <v>N/A</v>
      </c>
      <c r="L960" s="356" t="str">
        <f>IFERROR( VLOOKUP($D960, 'AM23.Param'!$C$61:$Q$114, COLUMNS('AM23.Param'!$C$60:$I$60), FALSE), "N/A")</f>
        <v>N/A</v>
      </c>
      <c r="M960" s="344" t="str">
        <f t="shared" si="333"/>
        <v>N/A</v>
      </c>
      <c r="N960" s="366" t="str">
        <f t="shared" si="322"/>
        <v>N/A</v>
      </c>
      <c r="O960" s="360" t="str">
        <f>IFERROR( VLOOKUP($D960, 'AM23.Param'!$C$61:$Q$114, COLUMNS('AM23.Param'!$C$60:$J$60), FALSE), "N/A")</f>
        <v>N/A</v>
      </c>
      <c r="P960" s="344" t="str">
        <f t="shared" si="334"/>
        <v>N/A</v>
      </c>
      <c r="Q960" s="361" t="str">
        <f t="shared" si="323"/>
        <v>N/A</v>
      </c>
      <c r="R960" s="356" t="str">
        <f>IFERROR( VLOOKUP($D960, 'AM23.Param'!$C$61:$Q$114, COLUMNS('AM23.Param'!$C$60:$K$60), FALSE), "N/A")</f>
        <v>N/A</v>
      </c>
      <c r="S960" s="344" t="str">
        <f t="shared" si="335"/>
        <v>N/A</v>
      </c>
      <c r="T960" s="366">
        <f t="shared" si="324"/>
        <v>0</v>
      </c>
      <c r="U960" s="360" t="str">
        <f>IFERROR( VLOOKUP($D960, 'AM23.Param'!$C$61:$Q$114, COLUMNS('AM23.Param'!$C$60:$L$60), FALSE), "N/A")</f>
        <v>N/A</v>
      </c>
      <c r="V960" s="344" t="str">
        <f t="shared" si="336"/>
        <v>N/A</v>
      </c>
      <c r="W960" s="361" t="str">
        <f t="shared" si="325"/>
        <v>N/A</v>
      </c>
      <c r="X960" s="356" t="str">
        <f>IFERROR( VLOOKUP($D960, 'AM23.Param'!$C$61:$Q$114, COLUMNS('AM23.Param'!$C$60:$M$60), FALSE), "N/A")</f>
        <v>N/A</v>
      </c>
      <c r="Y960" s="344" t="str">
        <f t="shared" si="337"/>
        <v>N/A</v>
      </c>
      <c r="Z960" s="366">
        <f t="shared" si="326"/>
        <v>0</v>
      </c>
      <c r="AA960" s="360" t="str">
        <f>IFERROR( VLOOKUP($D960, 'AM23.Param'!$C$61:$Q$114, COLUMNS('AM23.Param'!$C$60:$N$60), FALSE), "N/A")</f>
        <v>N/A</v>
      </c>
      <c r="AB960" s="344" t="str">
        <f t="shared" si="338"/>
        <v>N/A</v>
      </c>
      <c r="AC960" s="366" t="str">
        <f t="shared" si="327"/>
        <v>N/A</v>
      </c>
      <c r="AD960" s="360" t="str">
        <f>IFERROR( VLOOKUP($D960, 'AM23.Param'!$C$61:$Q$114, COLUMNS('AM23.Param'!$C$60:$O$60), FALSE), "N/A")</f>
        <v>N/A</v>
      </c>
      <c r="AE960" s="344" t="str">
        <f t="shared" si="339"/>
        <v>N/A</v>
      </c>
      <c r="AF960" s="361" t="str">
        <f t="shared" si="328"/>
        <v>N/A</v>
      </c>
      <c r="AG960" s="356" t="str">
        <f>IFERROR( VLOOKUP($D960, 'AM23.Param'!$C$61:$Q$114, COLUMNS('AM23.Param'!$C$60:$P$60), FALSE), "N/A")</f>
        <v>N/A</v>
      </c>
      <c r="AH960" s="344" t="str">
        <f t="shared" si="340"/>
        <v>N/A</v>
      </c>
      <c r="AI960" s="361" t="str">
        <f t="shared" si="329"/>
        <v>N/A</v>
      </c>
    </row>
    <row r="961" spans="1:35" x14ac:dyDescent="0.2">
      <c r="A961" s="241">
        <f t="shared" si="330"/>
        <v>884</v>
      </c>
      <c r="B961" s="345">
        <f>'AM23.Entity Input'!D901</f>
        <v>0</v>
      </c>
      <c r="C961" s="343">
        <f>'AM23.Entity Input'!F901</f>
        <v>0</v>
      </c>
      <c r="D961" s="343">
        <f>'AM23.Entity Input'!G901</f>
        <v>0</v>
      </c>
      <c r="E961" s="343">
        <f>'AM23.Entity Input'!P901</f>
        <v>0</v>
      </c>
      <c r="F961" s="343">
        <f>'AM23.Entity Input'!AD901</f>
        <v>0</v>
      </c>
      <c r="G961" s="343">
        <f>'AM23.Entity Input'!AN901</f>
        <v>0</v>
      </c>
      <c r="H961" s="353" t="str">
        <f>IFERROR( VLOOKUP($D961, 'AM23.Param'!$C$61:$Q$114, COLUMNS('AM23.Param'!$C$60:$G$60), FALSE), "N/A")</f>
        <v>N/A</v>
      </c>
      <c r="I961" s="360" t="str">
        <f>IFERROR( VLOOKUP($D961, 'AM23.Param'!$C$61:$Q$114, COLUMNS('AM23.Param'!$C$60:$H$60), FALSE), "N/A")</f>
        <v>N/A</v>
      </c>
      <c r="J961" s="344" t="str">
        <f t="shared" si="331"/>
        <v>N/A</v>
      </c>
      <c r="K961" s="361" t="str">
        <f t="shared" si="332"/>
        <v>N/A</v>
      </c>
      <c r="L961" s="356" t="str">
        <f>IFERROR( VLOOKUP($D961, 'AM23.Param'!$C$61:$Q$114, COLUMNS('AM23.Param'!$C$60:$I$60), FALSE), "N/A")</f>
        <v>N/A</v>
      </c>
      <c r="M961" s="344" t="str">
        <f t="shared" si="333"/>
        <v>N/A</v>
      </c>
      <c r="N961" s="366" t="str">
        <f t="shared" si="322"/>
        <v>N/A</v>
      </c>
      <c r="O961" s="360" t="str">
        <f>IFERROR( VLOOKUP($D961, 'AM23.Param'!$C$61:$Q$114, COLUMNS('AM23.Param'!$C$60:$J$60), FALSE), "N/A")</f>
        <v>N/A</v>
      </c>
      <c r="P961" s="344" t="str">
        <f t="shared" si="334"/>
        <v>N/A</v>
      </c>
      <c r="Q961" s="361" t="str">
        <f t="shared" si="323"/>
        <v>N/A</v>
      </c>
      <c r="R961" s="356" t="str">
        <f>IFERROR( VLOOKUP($D961, 'AM23.Param'!$C$61:$Q$114, COLUMNS('AM23.Param'!$C$60:$K$60), FALSE), "N/A")</f>
        <v>N/A</v>
      </c>
      <c r="S961" s="344" t="str">
        <f t="shared" si="335"/>
        <v>N/A</v>
      </c>
      <c r="T961" s="366">
        <f t="shared" si="324"/>
        <v>0</v>
      </c>
      <c r="U961" s="360" t="str">
        <f>IFERROR( VLOOKUP($D961, 'AM23.Param'!$C$61:$Q$114, COLUMNS('AM23.Param'!$C$60:$L$60), FALSE), "N/A")</f>
        <v>N/A</v>
      </c>
      <c r="V961" s="344" t="str">
        <f t="shared" si="336"/>
        <v>N/A</v>
      </c>
      <c r="W961" s="361" t="str">
        <f t="shared" si="325"/>
        <v>N/A</v>
      </c>
      <c r="X961" s="356" t="str">
        <f>IFERROR( VLOOKUP($D961, 'AM23.Param'!$C$61:$Q$114, COLUMNS('AM23.Param'!$C$60:$M$60), FALSE), "N/A")</f>
        <v>N/A</v>
      </c>
      <c r="Y961" s="344" t="str">
        <f t="shared" si="337"/>
        <v>N/A</v>
      </c>
      <c r="Z961" s="366">
        <f t="shared" si="326"/>
        <v>0</v>
      </c>
      <c r="AA961" s="360" t="str">
        <f>IFERROR( VLOOKUP($D961, 'AM23.Param'!$C$61:$Q$114, COLUMNS('AM23.Param'!$C$60:$N$60), FALSE), "N/A")</f>
        <v>N/A</v>
      </c>
      <c r="AB961" s="344" t="str">
        <f t="shared" si="338"/>
        <v>N/A</v>
      </c>
      <c r="AC961" s="366" t="str">
        <f t="shared" si="327"/>
        <v>N/A</v>
      </c>
      <c r="AD961" s="360" t="str">
        <f>IFERROR( VLOOKUP($D961, 'AM23.Param'!$C$61:$Q$114, COLUMNS('AM23.Param'!$C$60:$O$60), FALSE), "N/A")</f>
        <v>N/A</v>
      </c>
      <c r="AE961" s="344" t="str">
        <f t="shared" si="339"/>
        <v>N/A</v>
      </c>
      <c r="AF961" s="361" t="str">
        <f t="shared" si="328"/>
        <v>N/A</v>
      </c>
      <c r="AG961" s="356" t="str">
        <f>IFERROR( VLOOKUP($D961, 'AM23.Param'!$C$61:$Q$114, COLUMNS('AM23.Param'!$C$60:$P$60), FALSE), "N/A")</f>
        <v>N/A</v>
      </c>
      <c r="AH961" s="344" t="str">
        <f t="shared" si="340"/>
        <v>N/A</v>
      </c>
      <c r="AI961" s="361" t="str">
        <f t="shared" si="329"/>
        <v>N/A</v>
      </c>
    </row>
    <row r="962" spans="1:35" x14ac:dyDescent="0.2">
      <c r="A962" s="241">
        <f t="shared" si="330"/>
        <v>885</v>
      </c>
      <c r="B962" s="345">
        <f>'AM23.Entity Input'!D902</f>
        <v>0</v>
      </c>
      <c r="C962" s="343">
        <f>'AM23.Entity Input'!F902</f>
        <v>0</v>
      </c>
      <c r="D962" s="343">
        <f>'AM23.Entity Input'!G902</f>
        <v>0</v>
      </c>
      <c r="E962" s="343">
        <f>'AM23.Entity Input'!P902</f>
        <v>0</v>
      </c>
      <c r="F962" s="343">
        <f>'AM23.Entity Input'!AD902</f>
        <v>0</v>
      </c>
      <c r="G962" s="343">
        <f>'AM23.Entity Input'!AN902</f>
        <v>0</v>
      </c>
      <c r="H962" s="353" t="str">
        <f>IFERROR( VLOOKUP($D962, 'AM23.Param'!$C$61:$Q$114, COLUMNS('AM23.Param'!$C$60:$G$60), FALSE), "N/A")</f>
        <v>N/A</v>
      </c>
      <c r="I962" s="360" t="str">
        <f>IFERROR( VLOOKUP($D962, 'AM23.Param'!$C$61:$Q$114, COLUMNS('AM23.Param'!$C$60:$H$60), FALSE), "N/A")</f>
        <v>N/A</v>
      </c>
      <c r="J962" s="344" t="str">
        <f t="shared" si="331"/>
        <v>N/A</v>
      </c>
      <c r="K962" s="361" t="str">
        <f t="shared" si="332"/>
        <v>N/A</v>
      </c>
      <c r="L962" s="356" t="str">
        <f>IFERROR( VLOOKUP($D962, 'AM23.Param'!$C$61:$Q$114, COLUMNS('AM23.Param'!$C$60:$I$60), FALSE), "N/A")</f>
        <v>N/A</v>
      </c>
      <c r="M962" s="344" t="str">
        <f t="shared" si="333"/>
        <v>N/A</v>
      </c>
      <c r="N962" s="366" t="str">
        <f t="shared" si="322"/>
        <v>N/A</v>
      </c>
      <c r="O962" s="360" t="str">
        <f>IFERROR( VLOOKUP($D962, 'AM23.Param'!$C$61:$Q$114, COLUMNS('AM23.Param'!$C$60:$J$60), FALSE), "N/A")</f>
        <v>N/A</v>
      </c>
      <c r="P962" s="344" t="str">
        <f t="shared" si="334"/>
        <v>N/A</v>
      </c>
      <c r="Q962" s="361" t="str">
        <f t="shared" si="323"/>
        <v>N/A</v>
      </c>
      <c r="R962" s="356" t="str">
        <f>IFERROR( VLOOKUP($D962, 'AM23.Param'!$C$61:$Q$114, COLUMNS('AM23.Param'!$C$60:$K$60), FALSE), "N/A")</f>
        <v>N/A</v>
      </c>
      <c r="S962" s="344" t="str">
        <f t="shared" si="335"/>
        <v>N/A</v>
      </c>
      <c r="T962" s="366">
        <f t="shared" si="324"/>
        <v>0</v>
      </c>
      <c r="U962" s="360" t="str">
        <f>IFERROR( VLOOKUP($D962, 'AM23.Param'!$C$61:$Q$114, COLUMNS('AM23.Param'!$C$60:$L$60), FALSE), "N/A")</f>
        <v>N/A</v>
      </c>
      <c r="V962" s="344" t="str">
        <f t="shared" si="336"/>
        <v>N/A</v>
      </c>
      <c r="W962" s="361" t="str">
        <f t="shared" si="325"/>
        <v>N/A</v>
      </c>
      <c r="X962" s="356" t="str">
        <f>IFERROR( VLOOKUP($D962, 'AM23.Param'!$C$61:$Q$114, COLUMNS('AM23.Param'!$C$60:$M$60), FALSE), "N/A")</f>
        <v>N/A</v>
      </c>
      <c r="Y962" s="344" t="str">
        <f t="shared" si="337"/>
        <v>N/A</v>
      </c>
      <c r="Z962" s="366">
        <f t="shared" si="326"/>
        <v>0</v>
      </c>
      <c r="AA962" s="360" t="str">
        <f>IFERROR( VLOOKUP($D962, 'AM23.Param'!$C$61:$Q$114, COLUMNS('AM23.Param'!$C$60:$N$60), FALSE), "N/A")</f>
        <v>N/A</v>
      </c>
      <c r="AB962" s="344" t="str">
        <f t="shared" si="338"/>
        <v>N/A</v>
      </c>
      <c r="AC962" s="366" t="str">
        <f t="shared" si="327"/>
        <v>N/A</v>
      </c>
      <c r="AD962" s="360" t="str">
        <f>IFERROR( VLOOKUP($D962, 'AM23.Param'!$C$61:$Q$114, COLUMNS('AM23.Param'!$C$60:$O$60), FALSE), "N/A")</f>
        <v>N/A</v>
      </c>
      <c r="AE962" s="344" t="str">
        <f t="shared" si="339"/>
        <v>N/A</v>
      </c>
      <c r="AF962" s="361" t="str">
        <f t="shared" si="328"/>
        <v>N/A</v>
      </c>
      <c r="AG962" s="356" t="str">
        <f>IFERROR( VLOOKUP($D962, 'AM23.Param'!$C$61:$Q$114, COLUMNS('AM23.Param'!$C$60:$P$60), FALSE), "N/A")</f>
        <v>N/A</v>
      </c>
      <c r="AH962" s="344" t="str">
        <f t="shared" si="340"/>
        <v>N/A</v>
      </c>
      <c r="AI962" s="361" t="str">
        <f t="shared" si="329"/>
        <v>N/A</v>
      </c>
    </row>
    <row r="963" spans="1:35" x14ac:dyDescent="0.2">
      <c r="A963" s="241">
        <f t="shared" si="330"/>
        <v>886</v>
      </c>
      <c r="B963" s="345">
        <f>'AM23.Entity Input'!D903</f>
        <v>0</v>
      </c>
      <c r="C963" s="343">
        <f>'AM23.Entity Input'!F903</f>
        <v>0</v>
      </c>
      <c r="D963" s="343">
        <f>'AM23.Entity Input'!G903</f>
        <v>0</v>
      </c>
      <c r="E963" s="343">
        <f>'AM23.Entity Input'!P903</f>
        <v>0</v>
      </c>
      <c r="F963" s="343">
        <f>'AM23.Entity Input'!AD903</f>
        <v>0</v>
      </c>
      <c r="G963" s="343">
        <f>'AM23.Entity Input'!AN903</f>
        <v>0</v>
      </c>
      <c r="H963" s="353" t="str">
        <f>IFERROR( VLOOKUP($D963, 'AM23.Param'!$C$61:$Q$114, COLUMNS('AM23.Param'!$C$60:$G$60), FALSE), "N/A")</f>
        <v>N/A</v>
      </c>
      <c r="I963" s="360" t="str">
        <f>IFERROR( VLOOKUP($D963, 'AM23.Param'!$C$61:$Q$114, COLUMNS('AM23.Param'!$C$60:$H$60), FALSE), "N/A")</f>
        <v>N/A</v>
      </c>
      <c r="J963" s="344" t="str">
        <f t="shared" si="331"/>
        <v>N/A</v>
      </c>
      <c r="K963" s="361" t="str">
        <f t="shared" si="332"/>
        <v>N/A</v>
      </c>
      <c r="L963" s="356" t="str">
        <f>IFERROR( VLOOKUP($D963, 'AM23.Param'!$C$61:$Q$114, COLUMNS('AM23.Param'!$C$60:$I$60), FALSE), "N/A")</f>
        <v>N/A</v>
      </c>
      <c r="M963" s="344" t="str">
        <f t="shared" si="333"/>
        <v>N/A</v>
      </c>
      <c r="N963" s="366" t="str">
        <f t="shared" si="322"/>
        <v>N/A</v>
      </c>
      <c r="O963" s="360" t="str">
        <f>IFERROR( VLOOKUP($D963, 'AM23.Param'!$C$61:$Q$114, COLUMNS('AM23.Param'!$C$60:$J$60), FALSE), "N/A")</f>
        <v>N/A</v>
      </c>
      <c r="P963" s="344" t="str">
        <f t="shared" si="334"/>
        <v>N/A</v>
      </c>
      <c r="Q963" s="361" t="str">
        <f t="shared" si="323"/>
        <v>N/A</v>
      </c>
      <c r="R963" s="356" t="str">
        <f>IFERROR( VLOOKUP($D963, 'AM23.Param'!$C$61:$Q$114, COLUMNS('AM23.Param'!$C$60:$K$60), FALSE), "N/A")</f>
        <v>N/A</v>
      </c>
      <c r="S963" s="344" t="str">
        <f t="shared" si="335"/>
        <v>N/A</v>
      </c>
      <c r="T963" s="366">
        <f t="shared" si="324"/>
        <v>0</v>
      </c>
      <c r="U963" s="360" t="str">
        <f>IFERROR( VLOOKUP($D963, 'AM23.Param'!$C$61:$Q$114, COLUMNS('AM23.Param'!$C$60:$L$60), FALSE), "N/A")</f>
        <v>N/A</v>
      </c>
      <c r="V963" s="344" t="str">
        <f t="shared" si="336"/>
        <v>N/A</v>
      </c>
      <c r="W963" s="361" t="str">
        <f t="shared" si="325"/>
        <v>N/A</v>
      </c>
      <c r="X963" s="356" t="str">
        <f>IFERROR( VLOOKUP($D963, 'AM23.Param'!$C$61:$Q$114, COLUMNS('AM23.Param'!$C$60:$M$60), FALSE), "N/A")</f>
        <v>N/A</v>
      </c>
      <c r="Y963" s="344" t="str">
        <f t="shared" si="337"/>
        <v>N/A</v>
      </c>
      <c r="Z963" s="366">
        <f t="shared" si="326"/>
        <v>0</v>
      </c>
      <c r="AA963" s="360" t="str">
        <f>IFERROR( VLOOKUP($D963, 'AM23.Param'!$C$61:$Q$114, COLUMNS('AM23.Param'!$C$60:$N$60), FALSE), "N/A")</f>
        <v>N/A</v>
      </c>
      <c r="AB963" s="344" t="str">
        <f t="shared" si="338"/>
        <v>N/A</v>
      </c>
      <c r="AC963" s="366" t="str">
        <f t="shared" si="327"/>
        <v>N/A</v>
      </c>
      <c r="AD963" s="360" t="str">
        <f>IFERROR( VLOOKUP($D963, 'AM23.Param'!$C$61:$Q$114, COLUMNS('AM23.Param'!$C$60:$O$60), FALSE), "N/A")</f>
        <v>N/A</v>
      </c>
      <c r="AE963" s="344" t="str">
        <f t="shared" si="339"/>
        <v>N/A</v>
      </c>
      <c r="AF963" s="361" t="str">
        <f t="shared" si="328"/>
        <v>N/A</v>
      </c>
      <c r="AG963" s="356" t="str">
        <f>IFERROR( VLOOKUP($D963, 'AM23.Param'!$C$61:$Q$114, COLUMNS('AM23.Param'!$C$60:$P$60), FALSE), "N/A")</f>
        <v>N/A</v>
      </c>
      <c r="AH963" s="344" t="str">
        <f t="shared" si="340"/>
        <v>N/A</v>
      </c>
      <c r="AI963" s="361" t="str">
        <f t="shared" si="329"/>
        <v>N/A</v>
      </c>
    </row>
    <row r="964" spans="1:35" x14ac:dyDescent="0.2">
      <c r="A964" s="241">
        <f t="shared" si="330"/>
        <v>887</v>
      </c>
      <c r="B964" s="345">
        <f>'AM23.Entity Input'!D904</f>
        <v>0</v>
      </c>
      <c r="C964" s="343">
        <f>'AM23.Entity Input'!F904</f>
        <v>0</v>
      </c>
      <c r="D964" s="343">
        <f>'AM23.Entity Input'!G904</f>
        <v>0</v>
      </c>
      <c r="E964" s="343">
        <f>'AM23.Entity Input'!P904</f>
        <v>0</v>
      </c>
      <c r="F964" s="343">
        <f>'AM23.Entity Input'!AD904</f>
        <v>0</v>
      </c>
      <c r="G964" s="343">
        <f>'AM23.Entity Input'!AN904</f>
        <v>0</v>
      </c>
      <c r="H964" s="353" t="str">
        <f>IFERROR( VLOOKUP($D964, 'AM23.Param'!$C$61:$Q$114, COLUMNS('AM23.Param'!$C$60:$G$60), FALSE), "N/A")</f>
        <v>N/A</v>
      </c>
      <c r="I964" s="360" t="str">
        <f>IFERROR( VLOOKUP($D964, 'AM23.Param'!$C$61:$Q$114, COLUMNS('AM23.Param'!$C$60:$H$60), FALSE), "N/A")</f>
        <v>N/A</v>
      </c>
      <c r="J964" s="344" t="str">
        <f t="shared" si="331"/>
        <v>N/A</v>
      </c>
      <c r="K964" s="361" t="str">
        <f t="shared" si="332"/>
        <v>N/A</v>
      </c>
      <c r="L964" s="356" t="str">
        <f>IFERROR( VLOOKUP($D964, 'AM23.Param'!$C$61:$Q$114, COLUMNS('AM23.Param'!$C$60:$I$60), FALSE), "N/A")</f>
        <v>N/A</v>
      </c>
      <c r="M964" s="344" t="str">
        <f t="shared" si="333"/>
        <v>N/A</v>
      </c>
      <c r="N964" s="366" t="str">
        <f t="shared" si="322"/>
        <v>N/A</v>
      </c>
      <c r="O964" s="360" t="str">
        <f>IFERROR( VLOOKUP($D964, 'AM23.Param'!$C$61:$Q$114, COLUMNS('AM23.Param'!$C$60:$J$60), FALSE), "N/A")</f>
        <v>N/A</v>
      </c>
      <c r="P964" s="344" t="str">
        <f t="shared" si="334"/>
        <v>N/A</v>
      </c>
      <c r="Q964" s="361" t="str">
        <f t="shared" si="323"/>
        <v>N/A</v>
      </c>
      <c r="R964" s="356" t="str">
        <f>IFERROR( VLOOKUP($D964, 'AM23.Param'!$C$61:$Q$114, COLUMNS('AM23.Param'!$C$60:$K$60), FALSE), "N/A")</f>
        <v>N/A</v>
      </c>
      <c r="S964" s="344" t="str">
        <f t="shared" si="335"/>
        <v>N/A</v>
      </c>
      <c r="T964" s="366">
        <f t="shared" si="324"/>
        <v>0</v>
      </c>
      <c r="U964" s="360" t="str">
        <f>IFERROR( VLOOKUP($D964, 'AM23.Param'!$C$61:$Q$114, COLUMNS('AM23.Param'!$C$60:$L$60), FALSE), "N/A")</f>
        <v>N/A</v>
      </c>
      <c r="V964" s="344" t="str">
        <f t="shared" si="336"/>
        <v>N/A</v>
      </c>
      <c r="W964" s="361" t="str">
        <f t="shared" si="325"/>
        <v>N/A</v>
      </c>
      <c r="X964" s="356" t="str">
        <f>IFERROR( VLOOKUP($D964, 'AM23.Param'!$C$61:$Q$114, COLUMNS('AM23.Param'!$C$60:$M$60), FALSE), "N/A")</f>
        <v>N/A</v>
      </c>
      <c r="Y964" s="344" t="str">
        <f t="shared" si="337"/>
        <v>N/A</v>
      </c>
      <c r="Z964" s="366">
        <f t="shared" si="326"/>
        <v>0</v>
      </c>
      <c r="AA964" s="360" t="str">
        <f>IFERROR( VLOOKUP($D964, 'AM23.Param'!$C$61:$Q$114, COLUMNS('AM23.Param'!$C$60:$N$60), FALSE), "N/A")</f>
        <v>N/A</v>
      </c>
      <c r="AB964" s="344" t="str">
        <f t="shared" si="338"/>
        <v>N/A</v>
      </c>
      <c r="AC964" s="366" t="str">
        <f t="shared" si="327"/>
        <v>N/A</v>
      </c>
      <c r="AD964" s="360" t="str">
        <f>IFERROR( VLOOKUP($D964, 'AM23.Param'!$C$61:$Q$114, COLUMNS('AM23.Param'!$C$60:$O$60), FALSE), "N/A")</f>
        <v>N/A</v>
      </c>
      <c r="AE964" s="344" t="str">
        <f t="shared" si="339"/>
        <v>N/A</v>
      </c>
      <c r="AF964" s="361" t="str">
        <f t="shared" si="328"/>
        <v>N/A</v>
      </c>
      <c r="AG964" s="356" t="str">
        <f>IFERROR( VLOOKUP($D964, 'AM23.Param'!$C$61:$Q$114, COLUMNS('AM23.Param'!$C$60:$P$60), FALSE), "N/A")</f>
        <v>N/A</v>
      </c>
      <c r="AH964" s="344" t="str">
        <f t="shared" si="340"/>
        <v>N/A</v>
      </c>
      <c r="AI964" s="361" t="str">
        <f t="shared" si="329"/>
        <v>N/A</v>
      </c>
    </row>
    <row r="965" spans="1:35" x14ac:dyDescent="0.2">
      <c r="A965" s="241">
        <f t="shared" si="330"/>
        <v>888</v>
      </c>
      <c r="B965" s="345">
        <f>'AM23.Entity Input'!D905</f>
        <v>0</v>
      </c>
      <c r="C965" s="343">
        <f>'AM23.Entity Input'!F905</f>
        <v>0</v>
      </c>
      <c r="D965" s="343">
        <f>'AM23.Entity Input'!G905</f>
        <v>0</v>
      </c>
      <c r="E965" s="343">
        <f>'AM23.Entity Input'!P905</f>
        <v>0</v>
      </c>
      <c r="F965" s="343">
        <f>'AM23.Entity Input'!AD905</f>
        <v>0</v>
      </c>
      <c r="G965" s="343">
        <f>'AM23.Entity Input'!AN905</f>
        <v>0</v>
      </c>
      <c r="H965" s="353" t="str">
        <f>IFERROR( VLOOKUP($D965, 'AM23.Param'!$C$61:$Q$114, COLUMNS('AM23.Param'!$C$60:$G$60), FALSE), "N/A")</f>
        <v>N/A</v>
      </c>
      <c r="I965" s="360" t="str">
        <f>IFERROR( VLOOKUP($D965, 'AM23.Param'!$C$61:$Q$114, COLUMNS('AM23.Param'!$C$60:$H$60), FALSE), "N/A")</f>
        <v>N/A</v>
      </c>
      <c r="J965" s="344" t="str">
        <f t="shared" si="331"/>
        <v>N/A</v>
      </c>
      <c r="K965" s="361" t="str">
        <f t="shared" si="332"/>
        <v>N/A</v>
      </c>
      <c r="L965" s="356" t="str">
        <f>IFERROR( VLOOKUP($D965, 'AM23.Param'!$C$61:$Q$114, COLUMNS('AM23.Param'!$C$60:$I$60), FALSE), "N/A")</f>
        <v>N/A</v>
      </c>
      <c r="M965" s="344" t="str">
        <f t="shared" si="333"/>
        <v>N/A</v>
      </c>
      <c r="N965" s="366" t="str">
        <f t="shared" si="322"/>
        <v>N/A</v>
      </c>
      <c r="O965" s="360" t="str">
        <f>IFERROR( VLOOKUP($D965, 'AM23.Param'!$C$61:$Q$114, COLUMNS('AM23.Param'!$C$60:$J$60), FALSE), "N/A")</f>
        <v>N/A</v>
      </c>
      <c r="P965" s="344" t="str">
        <f t="shared" si="334"/>
        <v>N/A</v>
      </c>
      <c r="Q965" s="361" t="str">
        <f t="shared" si="323"/>
        <v>N/A</v>
      </c>
      <c r="R965" s="356" t="str">
        <f>IFERROR( VLOOKUP($D965, 'AM23.Param'!$C$61:$Q$114, COLUMNS('AM23.Param'!$C$60:$K$60), FALSE), "N/A")</f>
        <v>N/A</v>
      </c>
      <c r="S965" s="344" t="str">
        <f t="shared" si="335"/>
        <v>N/A</v>
      </c>
      <c r="T965" s="366">
        <f t="shared" si="324"/>
        <v>0</v>
      </c>
      <c r="U965" s="360" t="str">
        <f>IFERROR( VLOOKUP($D965, 'AM23.Param'!$C$61:$Q$114, COLUMNS('AM23.Param'!$C$60:$L$60), FALSE), "N/A")</f>
        <v>N/A</v>
      </c>
      <c r="V965" s="344" t="str">
        <f t="shared" si="336"/>
        <v>N/A</v>
      </c>
      <c r="W965" s="361" t="str">
        <f t="shared" si="325"/>
        <v>N/A</v>
      </c>
      <c r="X965" s="356" t="str">
        <f>IFERROR( VLOOKUP($D965, 'AM23.Param'!$C$61:$Q$114, COLUMNS('AM23.Param'!$C$60:$M$60), FALSE), "N/A")</f>
        <v>N/A</v>
      </c>
      <c r="Y965" s="344" t="str">
        <f t="shared" si="337"/>
        <v>N/A</v>
      </c>
      <c r="Z965" s="366">
        <f t="shared" si="326"/>
        <v>0</v>
      </c>
      <c r="AA965" s="360" t="str">
        <f>IFERROR( VLOOKUP($D965, 'AM23.Param'!$C$61:$Q$114, COLUMNS('AM23.Param'!$C$60:$N$60), FALSE), "N/A")</f>
        <v>N/A</v>
      </c>
      <c r="AB965" s="344" t="str">
        <f t="shared" si="338"/>
        <v>N/A</v>
      </c>
      <c r="AC965" s="366" t="str">
        <f t="shared" si="327"/>
        <v>N/A</v>
      </c>
      <c r="AD965" s="360" t="str">
        <f>IFERROR( VLOOKUP($D965, 'AM23.Param'!$C$61:$Q$114, COLUMNS('AM23.Param'!$C$60:$O$60), FALSE), "N/A")</f>
        <v>N/A</v>
      </c>
      <c r="AE965" s="344" t="str">
        <f t="shared" si="339"/>
        <v>N/A</v>
      </c>
      <c r="AF965" s="361" t="str">
        <f t="shared" si="328"/>
        <v>N/A</v>
      </c>
      <c r="AG965" s="356" t="str">
        <f>IFERROR( VLOOKUP($D965, 'AM23.Param'!$C$61:$Q$114, COLUMNS('AM23.Param'!$C$60:$P$60), FALSE), "N/A")</f>
        <v>N/A</v>
      </c>
      <c r="AH965" s="344" t="str">
        <f t="shared" si="340"/>
        <v>N/A</v>
      </c>
      <c r="AI965" s="361" t="str">
        <f t="shared" si="329"/>
        <v>N/A</v>
      </c>
    </row>
    <row r="966" spans="1:35" x14ac:dyDescent="0.2">
      <c r="A966" s="241">
        <f t="shared" si="330"/>
        <v>889</v>
      </c>
      <c r="B966" s="345">
        <f>'AM23.Entity Input'!D906</f>
        <v>0</v>
      </c>
      <c r="C966" s="343">
        <f>'AM23.Entity Input'!F906</f>
        <v>0</v>
      </c>
      <c r="D966" s="343">
        <f>'AM23.Entity Input'!G906</f>
        <v>0</v>
      </c>
      <c r="E966" s="343">
        <f>'AM23.Entity Input'!P906</f>
        <v>0</v>
      </c>
      <c r="F966" s="343">
        <f>'AM23.Entity Input'!AD906</f>
        <v>0</v>
      </c>
      <c r="G966" s="343">
        <f>'AM23.Entity Input'!AN906</f>
        <v>0</v>
      </c>
      <c r="H966" s="353" t="str">
        <f>IFERROR( VLOOKUP($D966, 'AM23.Param'!$C$61:$Q$114, COLUMNS('AM23.Param'!$C$60:$G$60), FALSE), "N/A")</f>
        <v>N/A</v>
      </c>
      <c r="I966" s="360" t="str">
        <f>IFERROR( VLOOKUP($D966, 'AM23.Param'!$C$61:$Q$114, COLUMNS('AM23.Param'!$C$60:$H$60), FALSE), "N/A")</f>
        <v>N/A</v>
      </c>
      <c r="J966" s="344" t="str">
        <f t="shared" si="331"/>
        <v>N/A</v>
      </c>
      <c r="K966" s="361" t="str">
        <f t="shared" si="332"/>
        <v>N/A</v>
      </c>
      <c r="L966" s="356" t="str">
        <f>IFERROR( VLOOKUP($D966, 'AM23.Param'!$C$61:$Q$114, COLUMNS('AM23.Param'!$C$60:$I$60), FALSE), "N/A")</f>
        <v>N/A</v>
      </c>
      <c r="M966" s="344" t="str">
        <f t="shared" si="333"/>
        <v>N/A</v>
      </c>
      <c r="N966" s="366" t="str">
        <f t="shared" si="322"/>
        <v>N/A</v>
      </c>
      <c r="O966" s="360" t="str">
        <f>IFERROR( VLOOKUP($D966, 'AM23.Param'!$C$61:$Q$114, COLUMNS('AM23.Param'!$C$60:$J$60), FALSE), "N/A")</f>
        <v>N/A</v>
      </c>
      <c r="P966" s="344" t="str">
        <f t="shared" si="334"/>
        <v>N/A</v>
      </c>
      <c r="Q966" s="361" t="str">
        <f t="shared" si="323"/>
        <v>N/A</v>
      </c>
      <c r="R966" s="356" t="str">
        <f>IFERROR( VLOOKUP($D966, 'AM23.Param'!$C$61:$Q$114, COLUMNS('AM23.Param'!$C$60:$K$60), FALSE), "N/A")</f>
        <v>N/A</v>
      </c>
      <c r="S966" s="344" t="str">
        <f t="shared" si="335"/>
        <v>N/A</v>
      </c>
      <c r="T966" s="366">
        <f t="shared" si="324"/>
        <v>0</v>
      </c>
      <c r="U966" s="360" t="str">
        <f>IFERROR( VLOOKUP($D966, 'AM23.Param'!$C$61:$Q$114, COLUMNS('AM23.Param'!$C$60:$L$60), FALSE), "N/A")</f>
        <v>N/A</v>
      </c>
      <c r="V966" s="344" t="str">
        <f t="shared" si="336"/>
        <v>N/A</v>
      </c>
      <c r="W966" s="361" t="str">
        <f t="shared" si="325"/>
        <v>N/A</v>
      </c>
      <c r="X966" s="356" t="str">
        <f>IFERROR( VLOOKUP($D966, 'AM23.Param'!$C$61:$Q$114, COLUMNS('AM23.Param'!$C$60:$M$60), FALSE), "N/A")</f>
        <v>N/A</v>
      </c>
      <c r="Y966" s="344" t="str">
        <f t="shared" si="337"/>
        <v>N/A</v>
      </c>
      <c r="Z966" s="366">
        <f t="shared" si="326"/>
        <v>0</v>
      </c>
      <c r="AA966" s="360" t="str">
        <f>IFERROR( VLOOKUP($D966, 'AM23.Param'!$C$61:$Q$114, COLUMNS('AM23.Param'!$C$60:$N$60), FALSE), "N/A")</f>
        <v>N/A</v>
      </c>
      <c r="AB966" s="344" t="str">
        <f t="shared" si="338"/>
        <v>N/A</v>
      </c>
      <c r="AC966" s="366" t="str">
        <f t="shared" si="327"/>
        <v>N/A</v>
      </c>
      <c r="AD966" s="360" t="str">
        <f>IFERROR( VLOOKUP($D966, 'AM23.Param'!$C$61:$Q$114, COLUMNS('AM23.Param'!$C$60:$O$60), FALSE), "N/A")</f>
        <v>N/A</v>
      </c>
      <c r="AE966" s="344" t="str">
        <f t="shared" si="339"/>
        <v>N/A</v>
      </c>
      <c r="AF966" s="361" t="str">
        <f t="shared" si="328"/>
        <v>N/A</v>
      </c>
      <c r="AG966" s="356" t="str">
        <f>IFERROR( VLOOKUP($D966, 'AM23.Param'!$C$61:$Q$114, COLUMNS('AM23.Param'!$C$60:$P$60), FALSE), "N/A")</f>
        <v>N/A</v>
      </c>
      <c r="AH966" s="344" t="str">
        <f t="shared" si="340"/>
        <v>N/A</v>
      </c>
      <c r="AI966" s="361" t="str">
        <f t="shared" si="329"/>
        <v>N/A</v>
      </c>
    </row>
    <row r="967" spans="1:35" x14ac:dyDescent="0.2">
      <c r="A967" s="241">
        <f t="shared" si="330"/>
        <v>890</v>
      </c>
      <c r="B967" s="345">
        <f>'AM23.Entity Input'!D907</f>
        <v>0</v>
      </c>
      <c r="C967" s="343">
        <f>'AM23.Entity Input'!F907</f>
        <v>0</v>
      </c>
      <c r="D967" s="343">
        <f>'AM23.Entity Input'!G907</f>
        <v>0</v>
      </c>
      <c r="E967" s="343">
        <f>'AM23.Entity Input'!P907</f>
        <v>0</v>
      </c>
      <c r="F967" s="343">
        <f>'AM23.Entity Input'!AD907</f>
        <v>0</v>
      </c>
      <c r="G967" s="343">
        <f>'AM23.Entity Input'!AN907</f>
        <v>0</v>
      </c>
      <c r="H967" s="353" t="str">
        <f>IFERROR( VLOOKUP($D967, 'AM23.Param'!$C$61:$Q$114, COLUMNS('AM23.Param'!$C$60:$G$60), FALSE), "N/A")</f>
        <v>N/A</v>
      </c>
      <c r="I967" s="360" t="str">
        <f>IFERROR( VLOOKUP($D967, 'AM23.Param'!$C$61:$Q$114, COLUMNS('AM23.Param'!$C$60:$H$60), FALSE), "N/A")</f>
        <v>N/A</v>
      </c>
      <c r="J967" s="344" t="str">
        <f t="shared" si="331"/>
        <v>N/A</v>
      </c>
      <c r="K967" s="361" t="str">
        <f t="shared" si="332"/>
        <v>N/A</v>
      </c>
      <c r="L967" s="356" t="str">
        <f>IFERROR( VLOOKUP($D967, 'AM23.Param'!$C$61:$Q$114, COLUMNS('AM23.Param'!$C$60:$I$60), FALSE), "N/A")</f>
        <v>N/A</v>
      </c>
      <c r="M967" s="344" t="str">
        <f t="shared" si="333"/>
        <v>N/A</v>
      </c>
      <c r="N967" s="366" t="str">
        <f t="shared" si="322"/>
        <v>N/A</v>
      </c>
      <c r="O967" s="360" t="str">
        <f>IFERROR( VLOOKUP($D967, 'AM23.Param'!$C$61:$Q$114, COLUMNS('AM23.Param'!$C$60:$J$60), FALSE), "N/A")</f>
        <v>N/A</v>
      </c>
      <c r="P967" s="344" t="str">
        <f t="shared" si="334"/>
        <v>N/A</v>
      </c>
      <c r="Q967" s="361" t="str">
        <f t="shared" si="323"/>
        <v>N/A</v>
      </c>
      <c r="R967" s="356" t="str">
        <f>IFERROR( VLOOKUP($D967, 'AM23.Param'!$C$61:$Q$114, COLUMNS('AM23.Param'!$C$60:$K$60), FALSE), "N/A")</f>
        <v>N/A</v>
      </c>
      <c r="S967" s="344" t="str">
        <f t="shared" si="335"/>
        <v>N/A</v>
      </c>
      <c r="T967" s="366">
        <f t="shared" si="324"/>
        <v>0</v>
      </c>
      <c r="U967" s="360" t="str">
        <f>IFERROR( VLOOKUP($D967, 'AM23.Param'!$C$61:$Q$114, COLUMNS('AM23.Param'!$C$60:$L$60), FALSE), "N/A")</f>
        <v>N/A</v>
      </c>
      <c r="V967" s="344" t="str">
        <f t="shared" si="336"/>
        <v>N/A</v>
      </c>
      <c r="W967" s="361" t="str">
        <f t="shared" si="325"/>
        <v>N/A</v>
      </c>
      <c r="X967" s="356" t="str">
        <f>IFERROR( VLOOKUP($D967, 'AM23.Param'!$C$61:$Q$114, COLUMNS('AM23.Param'!$C$60:$M$60), FALSE), "N/A")</f>
        <v>N/A</v>
      </c>
      <c r="Y967" s="344" t="str">
        <f t="shared" si="337"/>
        <v>N/A</v>
      </c>
      <c r="Z967" s="366">
        <f t="shared" si="326"/>
        <v>0</v>
      </c>
      <c r="AA967" s="360" t="str">
        <f>IFERROR( VLOOKUP($D967, 'AM23.Param'!$C$61:$Q$114, COLUMNS('AM23.Param'!$C$60:$N$60), FALSE), "N/A")</f>
        <v>N/A</v>
      </c>
      <c r="AB967" s="344" t="str">
        <f t="shared" si="338"/>
        <v>N/A</v>
      </c>
      <c r="AC967" s="366" t="str">
        <f t="shared" si="327"/>
        <v>N/A</v>
      </c>
      <c r="AD967" s="360" t="str">
        <f>IFERROR( VLOOKUP($D967, 'AM23.Param'!$C$61:$Q$114, COLUMNS('AM23.Param'!$C$60:$O$60), FALSE), "N/A")</f>
        <v>N/A</v>
      </c>
      <c r="AE967" s="344" t="str">
        <f t="shared" si="339"/>
        <v>N/A</v>
      </c>
      <c r="AF967" s="361" t="str">
        <f t="shared" si="328"/>
        <v>N/A</v>
      </c>
      <c r="AG967" s="356" t="str">
        <f>IFERROR( VLOOKUP($D967, 'AM23.Param'!$C$61:$Q$114, COLUMNS('AM23.Param'!$C$60:$P$60), FALSE), "N/A")</f>
        <v>N/A</v>
      </c>
      <c r="AH967" s="344" t="str">
        <f t="shared" si="340"/>
        <v>N/A</v>
      </c>
      <c r="AI967" s="361" t="str">
        <f t="shared" si="329"/>
        <v>N/A</v>
      </c>
    </row>
    <row r="968" spans="1:35" x14ac:dyDescent="0.2">
      <c r="A968" s="241">
        <f t="shared" si="330"/>
        <v>891</v>
      </c>
      <c r="B968" s="345">
        <f>'AM23.Entity Input'!D908</f>
        <v>0</v>
      </c>
      <c r="C968" s="343">
        <f>'AM23.Entity Input'!F908</f>
        <v>0</v>
      </c>
      <c r="D968" s="343">
        <f>'AM23.Entity Input'!G908</f>
        <v>0</v>
      </c>
      <c r="E968" s="343">
        <f>'AM23.Entity Input'!P908</f>
        <v>0</v>
      </c>
      <c r="F968" s="343">
        <f>'AM23.Entity Input'!AD908</f>
        <v>0</v>
      </c>
      <c r="G968" s="343">
        <f>'AM23.Entity Input'!AN908</f>
        <v>0</v>
      </c>
      <c r="H968" s="353" t="str">
        <f>IFERROR( VLOOKUP($D968, 'AM23.Param'!$C$61:$Q$114, COLUMNS('AM23.Param'!$C$60:$G$60), FALSE), "N/A")</f>
        <v>N/A</v>
      </c>
      <c r="I968" s="360" t="str">
        <f>IFERROR( VLOOKUP($D968, 'AM23.Param'!$C$61:$Q$114, COLUMNS('AM23.Param'!$C$60:$H$60), FALSE), "N/A")</f>
        <v>N/A</v>
      </c>
      <c r="J968" s="344" t="str">
        <f t="shared" si="331"/>
        <v>N/A</v>
      </c>
      <c r="K968" s="361" t="str">
        <f t="shared" si="332"/>
        <v>N/A</v>
      </c>
      <c r="L968" s="356" t="str">
        <f>IFERROR( VLOOKUP($D968, 'AM23.Param'!$C$61:$Q$114, COLUMNS('AM23.Param'!$C$60:$I$60), FALSE), "N/A")</f>
        <v>N/A</v>
      </c>
      <c r="M968" s="344" t="str">
        <f t="shared" si="333"/>
        <v>N/A</v>
      </c>
      <c r="N968" s="366" t="str">
        <f t="shared" si="322"/>
        <v>N/A</v>
      </c>
      <c r="O968" s="360" t="str">
        <f>IFERROR( VLOOKUP($D968, 'AM23.Param'!$C$61:$Q$114, COLUMNS('AM23.Param'!$C$60:$J$60), FALSE), "N/A")</f>
        <v>N/A</v>
      </c>
      <c r="P968" s="344" t="str">
        <f t="shared" si="334"/>
        <v>N/A</v>
      </c>
      <c r="Q968" s="361" t="str">
        <f t="shared" si="323"/>
        <v>N/A</v>
      </c>
      <c r="R968" s="356" t="str">
        <f>IFERROR( VLOOKUP($D968, 'AM23.Param'!$C$61:$Q$114, COLUMNS('AM23.Param'!$C$60:$K$60), FALSE), "N/A")</f>
        <v>N/A</v>
      </c>
      <c r="S968" s="344" t="str">
        <f t="shared" si="335"/>
        <v>N/A</v>
      </c>
      <c r="T968" s="366">
        <f t="shared" si="324"/>
        <v>0</v>
      </c>
      <c r="U968" s="360" t="str">
        <f>IFERROR( VLOOKUP($D968, 'AM23.Param'!$C$61:$Q$114, COLUMNS('AM23.Param'!$C$60:$L$60), FALSE), "N/A")</f>
        <v>N/A</v>
      </c>
      <c r="V968" s="344" t="str">
        <f t="shared" si="336"/>
        <v>N/A</v>
      </c>
      <c r="W968" s="361" t="str">
        <f t="shared" si="325"/>
        <v>N/A</v>
      </c>
      <c r="X968" s="356" t="str">
        <f>IFERROR( VLOOKUP($D968, 'AM23.Param'!$C$61:$Q$114, COLUMNS('AM23.Param'!$C$60:$M$60), FALSE), "N/A")</f>
        <v>N/A</v>
      </c>
      <c r="Y968" s="344" t="str">
        <f t="shared" si="337"/>
        <v>N/A</v>
      </c>
      <c r="Z968" s="366">
        <f t="shared" si="326"/>
        <v>0</v>
      </c>
      <c r="AA968" s="360" t="str">
        <f>IFERROR( VLOOKUP($D968, 'AM23.Param'!$C$61:$Q$114, COLUMNS('AM23.Param'!$C$60:$N$60), FALSE), "N/A")</f>
        <v>N/A</v>
      </c>
      <c r="AB968" s="344" t="str">
        <f t="shared" si="338"/>
        <v>N/A</v>
      </c>
      <c r="AC968" s="366" t="str">
        <f t="shared" si="327"/>
        <v>N/A</v>
      </c>
      <c r="AD968" s="360" t="str">
        <f>IFERROR( VLOOKUP($D968, 'AM23.Param'!$C$61:$Q$114, COLUMNS('AM23.Param'!$C$60:$O$60), FALSE), "N/A")</f>
        <v>N/A</v>
      </c>
      <c r="AE968" s="344" t="str">
        <f t="shared" si="339"/>
        <v>N/A</v>
      </c>
      <c r="AF968" s="361" t="str">
        <f t="shared" si="328"/>
        <v>N/A</v>
      </c>
      <c r="AG968" s="356" t="str">
        <f>IFERROR( VLOOKUP($D968, 'AM23.Param'!$C$61:$Q$114, COLUMNS('AM23.Param'!$C$60:$P$60), FALSE), "N/A")</f>
        <v>N/A</v>
      </c>
      <c r="AH968" s="344" t="str">
        <f t="shared" si="340"/>
        <v>N/A</v>
      </c>
      <c r="AI968" s="361" t="str">
        <f t="shared" si="329"/>
        <v>N/A</v>
      </c>
    </row>
    <row r="969" spans="1:35" x14ac:dyDescent="0.2">
      <c r="A969" s="241">
        <f t="shared" si="330"/>
        <v>892</v>
      </c>
      <c r="B969" s="345">
        <f>'AM23.Entity Input'!D909</f>
        <v>0</v>
      </c>
      <c r="C969" s="343">
        <f>'AM23.Entity Input'!F909</f>
        <v>0</v>
      </c>
      <c r="D969" s="343">
        <f>'AM23.Entity Input'!G909</f>
        <v>0</v>
      </c>
      <c r="E969" s="343">
        <f>'AM23.Entity Input'!P909</f>
        <v>0</v>
      </c>
      <c r="F969" s="343">
        <f>'AM23.Entity Input'!AD909</f>
        <v>0</v>
      </c>
      <c r="G969" s="343">
        <f>'AM23.Entity Input'!AN909</f>
        <v>0</v>
      </c>
      <c r="H969" s="353" t="str">
        <f>IFERROR( VLOOKUP($D969, 'AM23.Param'!$C$61:$Q$114, COLUMNS('AM23.Param'!$C$60:$G$60), FALSE), "N/A")</f>
        <v>N/A</v>
      </c>
      <c r="I969" s="360" t="str">
        <f>IFERROR( VLOOKUP($D969, 'AM23.Param'!$C$61:$Q$114, COLUMNS('AM23.Param'!$C$60:$H$60), FALSE), "N/A")</f>
        <v>N/A</v>
      </c>
      <c r="J969" s="344" t="str">
        <f t="shared" si="331"/>
        <v>N/A</v>
      </c>
      <c r="K969" s="361" t="str">
        <f t="shared" si="332"/>
        <v>N/A</v>
      </c>
      <c r="L969" s="356" t="str">
        <f>IFERROR( VLOOKUP($D969, 'AM23.Param'!$C$61:$Q$114, COLUMNS('AM23.Param'!$C$60:$I$60), FALSE), "N/A")</f>
        <v>N/A</v>
      </c>
      <c r="M969" s="344" t="str">
        <f t="shared" si="333"/>
        <v>N/A</v>
      </c>
      <c r="N969" s="366" t="str">
        <f t="shared" si="322"/>
        <v>N/A</v>
      </c>
      <c r="O969" s="360" t="str">
        <f>IFERROR( VLOOKUP($D969, 'AM23.Param'!$C$61:$Q$114, COLUMNS('AM23.Param'!$C$60:$J$60), FALSE), "N/A")</f>
        <v>N/A</v>
      </c>
      <c r="P969" s="344" t="str">
        <f t="shared" si="334"/>
        <v>N/A</v>
      </c>
      <c r="Q969" s="361" t="str">
        <f t="shared" si="323"/>
        <v>N/A</v>
      </c>
      <c r="R969" s="356" t="str">
        <f>IFERROR( VLOOKUP($D969, 'AM23.Param'!$C$61:$Q$114, COLUMNS('AM23.Param'!$C$60:$K$60), FALSE), "N/A")</f>
        <v>N/A</v>
      </c>
      <c r="S969" s="344" t="str">
        <f t="shared" si="335"/>
        <v>N/A</v>
      </c>
      <c r="T969" s="366">
        <f t="shared" si="324"/>
        <v>0</v>
      </c>
      <c r="U969" s="360" t="str">
        <f>IFERROR( VLOOKUP($D969, 'AM23.Param'!$C$61:$Q$114, COLUMNS('AM23.Param'!$C$60:$L$60), FALSE), "N/A")</f>
        <v>N/A</v>
      </c>
      <c r="V969" s="344" t="str">
        <f t="shared" si="336"/>
        <v>N/A</v>
      </c>
      <c r="W969" s="361" t="str">
        <f t="shared" si="325"/>
        <v>N/A</v>
      </c>
      <c r="X969" s="356" t="str">
        <f>IFERROR( VLOOKUP($D969, 'AM23.Param'!$C$61:$Q$114, COLUMNS('AM23.Param'!$C$60:$M$60), FALSE), "N/A")</f>
        <v>N/A</v>
      </c>
      <c r="Y969" s="344" t="str">
        <f t="shared" si="337"/>
        <v>N/A</v>
      </c>
      <c r="Z969" s="366">
        <f t="shared" si="326"/>
        <v>0</v>
      </c>
      <c r="AA969" s="360" t="str">
        <f>IFERROR( VLOOKUP($D969, 'AM23.Param'!$C$61:$Q$114, COLUMNS('AM23.Param'!$C$60:$N$60), FALSE), "N/A")</f>
        <v>N/A</v>
      </c>
      <c r="AB969" s="344" t="str">
        <f t="shared" si="338"/>
        <v>N/A</v>
      </c>
      <c r="AC969" s="366" t="str">
        <f t="shared" si="327"/>
        <v>N/A</v>
      </c>
      <c r="AD969" s="360" t="str">
        <f>IFERROR( VLOOKUP($D969, 'AM23.Param'!$C$61:$Q$114, COLUMNS('AM23.Param'!$C$60:$O$60), FALSE), "N/A")</f>
        <v>N/A</v>
      </c>
      <c r="AE969" s="344" t="str">
        <f t="shared" si="339"/>
        <v>N/A</v>
      </c>
      <c r="AF969" s="361" t="str">
        <f t="shared" si="328"/>
        <v>N/A</v>
      </c>
      <c r="AG969" s="356" t="str">
        <f>IFERROR( VLOOKUP($D969, 'AM23.Param'!$C$61:$Q$114, COLUMNS('AM23.Param'!$C$60:$P$60), FALSE), "N/A")</f>
        <v>N/A</v>
      </c>
      <c r="AH969" s="344" t="str">
        <f t="shared" si="340"/>
        <v>N/A</v>
      </c>
      <c r="AI969" s="361" t="str">
        <f t="shared" si="329"/>
        <v>N/A</v>
      </c>
    </row>
    <row r="970" spans="1:35" x14ac:dyDescent="0.2">
      <c r="A970" s="241">
        <f t="shared" si="330"/>
        <v>893</v>
      </c>
      <c r="B970" s="345">
        <f>'AM23.Entity Input'!D910</f>
        <v>0</v>
      </c>
      <c r="C970" s="343">
        <f>'AM23.Entity Input'!F910</f>
        <v>0</v>
      </c>
      <c r="D970" s="343">
        <f>'AM23.Entity Input'!G910</f>
        <v>0</v>
      </c>
      <c r="E970" s="343">
        <f>'AM23.Entity Input'!P910</f>
        <v>0</v>
      </c>
      <c r="F970" s="343">
        <f>'AM23.Entity Input'!AD910</f>
        <v>0</v>
      </c>
      <c r="G970" s="343">
        <f>'AM23.Entity Input'!AN910</f>
        <v>0</v>
      </c>
      <c r="H970" s="353" t="str">
        <f>IFERROR( VLOOKUP($D970, 'AM23.Param'!$C$61:$Q$114, COLUMNS('AM23.Param'!$C$60:$G$60), FALSE), "N/A")</f>
        <v>N/A</v>
      </c>
      <c r="I970" s="360" t="str">
        <f>IFERROR( VLOOKUP($D970, 'AM23.Param'!$C$61:$Q$114, COLUMNS('AM23.Param'!$C$60:$H$60), FALSE), "N/A")</f>
        <v>N/A</v>
      </c>
      <c r="J970" s="344" t="str">
        <f t="shared" si="331"/>
        <v>N/A</v>
      </c>
      <c r="K970" s="361" t="str">
        <f t="shared" si="332"/>
        <v>N/A</v>
      </c>
      <c r="L970" s="356" t="str">
        <f>IFERROR( VLOOKUP($D970, 'AM23.Param'!$C$61:$Q$114, COLUMNS('AM23.Param'!$C$60:$I$60), FALSE), "N/A")</f>
        <v>N/A</v>
      </c>
      <c r="M970" s="344" t="str">
        <f t="shared" si="333"/>
        <v>N/A</v>
      </c>
      <c r="N970" s="366" t="str">
        <f t="shared" si="322"/>
        <v>N/A</v>
      </c>
      <c r="O970" s="360" t="str">
        <f>IFERROR( VLOOKUP($D970, 'AM23.Param'!$C$61:$Q$114, COLUMNS('AM23.Param'!$C$60:$J$60), FALSE), "N/A")</f>
        <v>N/A</v>
      </c>
      <c r="P970" s="344" t="str">
        <f t="shared" si="334"/>
        <v>N/A</v>
      </c>
      <c r="Q970" s="361" t="str">
        <f t="shared" si="323"/>
        <v>N/A</v>
      </c>
      <c r="R970" s="356" t="str">
        <f>IFERROR( VLOOKUP($D970, 'AM23.Param'!$C$61:$Q$114, COLUMNS('AM23.Param'!$C$60:$K$60), FALSE), "N/A")</f>
        <v>N/A</v>
      </c>
      <c r="S970" s="344" t="str">
        <f t="shared" si="335"/>
        <v>N/A</v>
      </c>
      <c r="T970" s="366">
        <f t="shared" si="324"/>
        <v>0</v>
      </c>
      <c r="U970" s="360" t="str">
        <f>IFERROR( VLOOKUP($D970, 'AM23.Param'!$C$61:$Q$114, COLUMNS('AM23.Param'!$C$60:$L$60), FALSE), "N/A")</f>
        <v>N/A</v>
      </c>
      <c r="V970" s="344" t="str">
        <f t="shared" si="336"/>
        <v>N/A</v>
      </c>
      <c r="W970" s="361" t="str">
        <f t="shared" si="325"/>
        <v>N/A</v>
      </c>
      <c r="X970" s="356" t="str">
        <f>IFERROR( VLOOKUP($D970, 'AM23.Param'!$C$61:$Q$114, COLUMNS('AM23.Param'!$C$60:$M$60), FALSE), "N/A")</f>
        <v>N/A</v>
      </c>
      <c r="Y970" s="344" t="str">
        <f t="shared" si="337"/>
        <v>N/A</v>
      </c>
      <c r="Z970" s="366">
        <f t="shared" si="326"/>
        <v>0</v>
      </c>
      <c r="AA970" s="360" t="str">
        <f>IFERROR( VLOOKUP($D970, 'AM23.Param'!$C$61:$Q$114, COLUMNS('AM23.Param'!$C$60:$N$60), FALSE), "N/A")</f>
        <v>N/A</v>
      </c>
      <c r="AB970" s="344" t="str">
        <f t="shared" si="338"/>
        <v>N/A</v>
      </c>
      <c r="AC970" s="366" t="str">
        <f t="shared" si="327"/>
        <v>N/A</v>
      </c>
      <c r="AD970" s="360" t="str">
        <f>IFERROR( VLOOKUP($D970, 'AM23.Param'!$C$61:$Q$114, COLUMNS('AM23.Param'!$C$60:$O$60), FALSE), "N/A")</f>
        <v>N/A</v>
      </c>
      <c r="AE970" s="344" t="str">
        <f t="shared" si="339"/>
        <v>N/A</v>
      </c>
      <c r="AF970" s="361" t="str">
        <f t="shared" si="328"/>
        <v>N/A</v>
      </c>
      <c r="AG970" s="356" t="str">
        <f>IFERROR( VLOOKUP($D970, 'AM23.Param'!$C$61:$Q$114, COLUMNS('AM23.Param'!$C$60:$P$60), FALSE), "N/A")</f>
        <v>N/A</v>
      </c>
      <c r="AH970" s="344" t="str">
        <f t="shared" si="340"/>
        <v>N/A</v>
      </c>
      <c r="AI970" s="361" t="str">
        <f t="shared" si="329"/>
        <v>N/A</v>
      </c>
    </row>
    <row r="971" spans="1:35" x14ac:dyDescent="0.2">
      <c r="A971" s="241">
        <f t="shared" si="330"/>
        <v>894</v>
      </c>
      <c r="B971" s="345">
        <f>'AM23.Entity Input'!D911</f>
        <v>0</v>
      </c>
      <c r="C971" s="343">
        <f>'AM23.Entity Input'!F911</f>
        <v>0</v>
      </c>
      <c r="D971" s="343">
        <f>'AM23.Entity Input'!G911</f>
        <v>0</v>
      </c>
      <c r="E971" s="343">
        <f>'AM23.Entity Input'!P911</f>
        <v>0</v>
      </c>
      <c r="F971" s="343">
        <f>'AM23.Entity Input'!AD911</f>
        <v>0</v>
      </c>
      <c r="G971" s="343">
        <f>'AM23.Entity Input'!AN911</f>
        <v>0</v>
      </c>
      <c r="H971" s="353" t="str">
        <f>IFERROR( VLOOKUP($D971, 'AM23.Param'!$C$61:$Q$114, COLUMNS('AM23.Param'!$C$60:$G$60), FALSE), "N/A")</f>
        <v>N/A</v>
      </c>
      <c r="I971" s="360" t="str">
        <f>IFERROR( VLOOKUP($D971, 'AM23.Param'!$C$61:$Q$114, COLUMNS('AM23.Param'!$C$60:$H$60), FALSE), "N/A")</f>
        <v>N/A</v>
      </c>
      <c r="J971" s="344" t="str">
        <f t="shared" si="331"/>
        <v>N/A</v>
      </c>
      <c r="K971" s="361" t="str">
        <f t="shared" si="332"/>
        <v>N/A</v>
      </c>
      <c r="L971" s="356" t="str">
        <f>IFERROR( VLOOKUP($D971, 'AM23.Param'!$C$61:$Q$114, COLUMNS('AM23.Param'!$C$60:$I$60), FALSE), "N/A")</f>
        <v>N/A</v>
      </c>
      <c r="M971" s="344" t="str">
        <f t="shared" si="333"/>
        <v>N/A</v>
      </c>
      <c r="N971" s="366" t="str">
        <f t="shared" si="322"/>
        <v>N/A</v>
      </c>
      <c r="O971" s="360" t="str">
        <f>IFERROR( VLOOKUP($D971, 'AM23.Param'!$C$61:$Q$114, COLUMNS('AM23.Param'!$C$60:$J$60), FALSE), "N/A")</f>
        <v>N/A</v>
      </c>
      <c r="P971" s="344" t="str">
        <f t="shared" si="334"/>
        <v>N/A</v>
      </c>
      <c r="Q971" s="361" t="str">
        <f t="shared" si="323"/>
        <v>N/A</v>
      </c>
      <c r="R971" s="356" t="str">
        <f>IFERROR( VLOOKUP($D971, 'AM23.Param'!$C$61:$Q$114, COLUMNS('AM23.Param'!$C$60:$K$60), FALSE), "N/A")</f>
        <v>N/A</v>
      </c>
      <c r="S971" s="344" t="str">
        <f t="shared" si="335"/>
        <v>N/A</v>
      </c>
      <c r="T971" s="366">
        <f t="shared" si="324"/>
        <v>0</v>
      </c>
      <c r="U971" s="360" t="str">
        <f>IFERROR( VLOOKUP($D971, 'AM23.Param'!$C$61:$Q$114, COLUMNS('AM23.Param'!$C$60:$L$60), FALSE), "N/A")</f>
        <v>N/A</v>
      </c>
      <c r="V971" s="344" t="str">
        <f t="shared" si="336"/>
        <v>N/A</v>
      </c>
      <c r="W971" s="361" t="str">
        <f t="shared" si="325"/>
        <v>N/A</v>
      </c>
      <c r="X971" s="356" t="str">
        <f>IFERROR( VLOOKUP($D971, 'AM23.Param'!$C$61:$Q$114, COLUMNS('AM23.Param'!$C$60:$M$60), FALSE), "N/A")</f>
        <v>N/A</v>
      </c>
      <c r="Y971" s="344" t="str">
        <f t="shared" si="337"/>
        <v>N/A</v>
      </c>
      <c r="Z971" s="366">
        <f t="shared" si="326"/>
        <v>0</v>
      </c>
      <c r="AA971" s="360" t="str">
        <f>IFERROR( VLOOKUP($D971, 'AM23.Param'!$C$61:$Q$114, COLUMNS('AM23.Param'!$C$60:$N$60), FALSE), "N/A")</f>
        <v>N/A</v>
      </c>
      <c r="AB971" s="344" t="str">
        <f t="shared" si="338"/>
        <v>N/A</v>
      </c>
      <c r="AC971" s="366" t="str">
        <f t="shared" si="327"/>
        <v>N/A</v>
      </c>
      <c r="AD971" s="360" t="str">
        <f>IFERROR( VLOOKUP($D971, 'AM23.Param'!$C$61:$Q$114, COLUMNS('AM23.Param'!$C$60:$O$60), FALSE), "N/A")</f>
        <v>N/A</v>
      </c>
      <c r="AE971" s="344" t="str">
        <f t="shared" si="339"/>
        <v>N/A</v>
      </c>
      <c r="AF971" s="361" t="str">
        <f t="shared" si="328"/>
        <v>N/A</v>
      </c>
      <c r="AG971" s="356" t="str">
        <f>IFERROR( VLOOKUP($D971, 'AM23.Param'!$C$61:$Q$114, COLUMNS('AM23.Param'!$C$60:$P$60), FALSE), "N/A")</f>
        <v>N/A</v>
      </c>
      <c r="AH971" s="344" t="str">
        <f t="shared" si="340"/>
        <v>N/A</v>
      </c>
      <c r="AI971" s="361" t="str">
        <f t="shared" si="329"/>
        <v>N/A</v>
      </c>
    </row>
    <row r="972" spans="1:35" x14ac:dyDescent="0.2">
      <c r="A972" s="241">
        <f t="shared" si="330"/>
        <v>895</v>
      </c>
      <c r="B972" s="345">
        <f>'AM23.Entity Input'!D912</f>
        <v>0</v>
      </c>
      <c r="C972" s="343">
        <f>'AM23.Entity Input'!F912</f>
        <v>0</v>
      </c>
      <c r="D972" s="343">
        <f>'AM23.Entity Input'!G912</f>
        <v>0</v>
      </c>
      <c r="E972" s="343">
        <f>'AM23.Entity Input'!P912</f>
        <v>0</v>
      </c>
      <c r="F972" s="343">
        <f>'AM23.Entity Input'!AD912</f>
        <v>0</v>
      </c>
      <c r="G972" s="343">
        <f>'AM23.Entity Input'!AN912</f>
        <v>0</v>
      </c>
      <c r="H972" s="353" t="str">
        <f>IFERROR( VLOOKUP($D972, 'AM23.Param'!$C$61:$Q$114, COLUMNS('AM23.Param'!$C$60:$G$60), FALSE), "N/A")</f>
        <v>N/A</v>
      </c>
      <c r="I972" s="360" t="str">
        <f>IFERROR( VLOOKUP($D972, 'AM23.Param'!$C$61:$Q$114, COLUMNS('AM23.Param'!$C$60:$H$60), FALSE), "N/A")</f>
        <v>N/A</v>
      </c>
      <c r="J972" s="344" t="str">
        <f t="shared" si="331"/>
        <v>N/A</v>
      </c>
      <c r="K972" s="361" t="str">
        <f t="shared" si="332"/>
        <v>N/A</v>
      </c>
      <c r="L972" s="356" t="str">
        <f>IFERROR( VLOOKUP($D972, 'AM23.Param'!$C$61:$Q$114, COLUMNS('AM23.Param'!$C$60:$I$60), FALSE), "N/A")</f>
        <v>N/A</v>
      </c>
      <c r="M972" s="344" t="str">
        <f t="shared" si="333"/>
        <v>N/A</v>
      </c>
      <c r="N972" s="366" t="str">
        <f t="shared" si="322"/>
        <v>N/A</v>
      </c>
      <c r="O972" s="360" t="str">
        <f>IFERROR( VLOOKUP($D972, 'AM23.Param'!$C$61:$Q$114, COLUMNS('AM23.Param'!$C$60:$J$60), FALSE), "N/A")</f>
        <v>N/A</v>
      </c>
      <c r="P972" s="344" t="str">
        <f t="shared" si="334"/>
        <v>N/A</v>
      </c>
      <c r="Q972" s="361" t="str">
        <f t="shared" si="323"/>
        <v>N/A</v>
      </c>
      <c r="R972" s="356" t="str">
        <f>IFERROR( VLOOKUP($D972, 'AM23.Param'!$C$61:$Q$114, COLUMNS('AM23.Param'!$C$60:$K$60), FALSE), "N/A")</f>
        <v>N/A</v>
      </c>
      <c r="S972" s="344" t="str">
        <f t="shared" si="335"/>
        <v>N/A</v>
      </c>
      <c r="T972" s="366">
        <f t="shared" si="324"/>
        <v>0</v>
      </c>
      <c r="U972" s="360" t="str">
        <f>IFERROR( VLOOKUP($D972, 'AM23.Param'!$C$61:$Q$114, COLUMNS('AM23.Param'!$C$60:$L$60), FALSE), "N/A")</f>
        <v>N/A</v>
      </c>
      <c r="V972" s="344" t="str">
        <f t="shared" si="336"/>
        <v>N/A</v>
      </c>
      <c r="W972" s="361" t="str">
        <f t="shared" si="325"/>
        <v>N/A</v>
      </c>
      <c r="X972" s="356" t="str">
        <f>IFERROR( VLOOKUP($D972, 'AM23.Param'!$C$61:$Q$114, COLUMNS('AM23.Param'!$C$60:$M$60), FALSE), "N/A")</f>
        <v>N/A</v>
      </c>
      <c r="Y972" s="344" t="str">
        <f t="shared" si="337"/>
        <v>N/A</v>
      </c>
      <c r="Z972" s="366">
        <f t="shared" si="326"/>
        <v>0</v>
      </c>
      <c r="AA972" s="360" t="str">
        <f>IFERROR( VLOOKUP($D972, 'AM23.Param'!$C$61:$Q$114, COLUMNS('AM23.Param'!$C$60:$N$60), FALSE), "N/A")</f>
        <v>N/A</v>
      </c>
      <c r="AB972" s="344" t="str">
        <f t="shared" si="338"/>
        <v>N/A</v>
      </c>
      <c r="AC972" s="366" t="str">
        <f t="shared" si="327"/>
        <v>N/A</v>
      </c>
      <c r="AD972" s="360" t="str">
        <f>IFERROR( VLOOKUP($D972, 'AM23.Param'!$C$61:$Q$114, COLUMNS('AM23.Param'!$C$60:$O$60), FALSE), "N/A")</f>
        <v>N/A</v>
      </c>
      <c r="AE972" s="344" t="str">
        <f t="shared" si="339"/>
        <v>N/A</v>
      </c>
      <c r="AF972" s="361" t="str">
        <f t="shared" si="328"/>
        <v>N/A</v>
      </c>
      <c r="AG972" s="356" t="str">
        <f>IFERROR( VLOOKUP($D972, 'AM23.Param'!$C$61:$Q$114, COLUMNS('AM23.Param'!$C$60:$P$60), FALSE), "N/A")</f>
        <v>N/A</v>
      </c>
      <c r="AH972" s="344" t="str">
        <f t="shared" si="340"/>
        <v>N/A</v>
      </c>
      <c r="AI972" s="361" t="str">
        <f t="shared" si="329"/>
        <v>N/A</v>
      </c>
    </row>
    <row r="973" spans="1:35" x14ac:dyDescent="0.2">
      <c r="A973" s="241">
        <f t="shared" si="330"/>
        <v>896</v>
      </c>
      <c r="B973" s="345">
        <f>'AM23.Entity Input'!D913</f>
        <v>0</v>
      </c>
      <c r="C973" s="343">
        <f>'AM23.Entity Input'!F913</f>
        <v>0</v>
      </c>
      <c r="D973" s="343">
        <f>'AM23.Entity Input'!G913</f>
        <v>0</v>
      </c>
      <c r="E973" s="343">
        <f>'AM23.Entity Input'!P913</f>
        <v>0</v>
      </c>
      <c r="F973" s="343">
        <f>'AM23.Entity Input'!AD913</f>
        <v>0</v>
      </c>
      <c r="G973" s="343">
        <f>'AM23.Entity Input'!AN913</f>
        <v>0</v>
      </c>
      <c r="H973" s="353" t="str">
        <f>IFERROR( VLOOKUP($D973, 'AM23.Param'!$C$61:$Q$114, COLUMNS('AM23.Param'!$C$60:$G$60), FALSE), "N/A")</f>
        <v>N/A</v>
      </c>
      <c r="I973" s="360" t="str">
        <f>IFERROR( VLOOKUP($D973, 'AM23.Param'!$C$61:$Q$114, COLUMNS('AM23.Param'!$C$60:$H$60), FALSE), "N/A")</f>
        <v>N/A</v>
      </c>
      <c r="J973" s="344" t="str">
        <f t="shared" si="331"/>
        <v>N/A</v>
      </c>
      <c r="K973" s="361" t="str">
        <f t="shared" si="332"/>
        <v>N/A</v>
      </c>
      <c r="L973" s="356" t="str">
        <f>IFERROR( VLOOKUP($D973, 'AM23.Param'!$C$61:$Q$114, COLUMNS('AM23.Param'!$C$60:$I$60), FALSE), "N/A")</f>
        <v>N/A</v>
      </c>
      <c r="M973" s="344" t="str">
        <f t="shared" si="333"/>
        <v>N/A</v>
      </c>
      <c r="N973" s="366" t="str">
        <f t="shared" si="322"/>
        <v>N/A</v>
      </c>
      <c r="O973" s="360" t="str">
        <f>IFERROR( VLOOKUP($D973, 'AM23.Param'!$C$61:$Q$114, COLUMNS('AM23.Param'!$C$60:$J$60), FALSE), "N/A")</f>
        <v>N/A</v>
      </c>
      <c r="P973" s="344" t="str">
        <f t="shared" si="334"/>
        <v>N/A</v>
      </c>
      <c r="Q973" s="361" t="str">
        <f t="shared" si="323"/>
        <v>N/A</v>
      </c>
      <c r="R973" s="356" t="str">
        <f>IFERROR( VLOOKUP($D973, 'AM23.Param'!$C$61:$Q$114, COLUMNS('AM23.Param'!$C$60:$K$60), FALSE), "N/A")</f>
        <v>N/A</v>
      </c>
      <c r="S973" s="344" t="str">
        <f t="shared" si="335"/>
        <v>N/A</v>
      </c>
      <c r="T973" s="366">
        <f t="shared" si="324"/>
        <v>0</v>
      </c>
      <c r="U973" s="360" t="str">
        <f>IFERROR( VLOOKUP($D973, 'AM23.Param'!$C$61:$Q$114, COLUMNS('AM23.Param'!$C$60:$L$60), FALSE), "N/A")</f>
        <v>N/A</v>
      </c>
      <c r="V973" s="344" t="str">
        <f t="shared" si="336"/>
        <v>N/A</v>
      </c>
      <c r="W973" s="361" t="str">
        <f t="shared" si="325"/>
        <v>N/A</v>
      </c>
      <c r="X973" s="356" t="str">
        <f>IFERROR( VLOOKUP($D973, 'AM23.Param'!$C$61:$Q$114, COLUMNS('AM23.Param'!$C$60:$M$60), FALSE), "N/A")</f>
        <v>N/A</v>
      </c>
      <c r="Y973" s="344" t="str">
        <f t="shared" si="337"/>
        <v>N/A</v>
      </c>
      <c r="Z973" s="366">
        <f t="shared" si="326"/>
        <v>0</v>
      </c>
      <c r="AA973" s="360" t="str">
        <f>IFERROR( VLOOKUP($D973, 'AM23.Param'!$C$61:$Q$114, COLUMNS('AM23.Param'!$C$60:$N$60), FALSE), "N/A")</f>
        <v>N/A</v>
      </c>
      <c r="AB973" s="344" t="str">
        <f t="shared" si="338"/>
        <v>N/A</v>
      </c>
      <c r="AC973" s="366" t="str">
        <f t="shared" si="327"/>
        <v>N/A</v>
      </c>
      <c r="AD973" s="360" t="str">
        <f>IFERROR( VLOOKUP($D973, 'AM23.Param'!$C$61:$Q$114, COLUMNS('AM23.Param'!$C$60:$O$60), FALSE), "N/A")</f>
        <v>N/A</v>
      </c>
      <c r="AE973" s="344" t="str">
        <f t="shared" si="339"/>
        <v>N/A</v>
      </c>
      <c r="AF973" s="361" t="str">
        <f t="shared" si="328"/>
        <v>N/A</v>
      </c>
      <c r="AG973" s="356" t="str">
        <f>IFERROR( VLOOKUP($D973, 'AM23.Param'!$C$61:$Q$114, COLUMNS('AM23.Param'!$C$60:$P$60), FALSE), "N/A")</f>
        <v>N/A</v>
      </c>
      <c r="AH973" s="344" t="str">
        <f t="shared" si="340"/>
        <v>N/A</v>
      </c>
      <c r="AI973" s="361" t="str">
        <f t="shared" si="329"/>
        <v>N/A</v>
      </c>
    </row>
    <row r="974" spans="1:35" x14ac:dyDescent="0.2">
      <c r="A974" s="241">
        <f t="shared" si="330"/>
        <v>897</v>
      </c>
      <c r="B974" s="345">
        <f>'AM23.Entity Input'!D914</f>
        <v>0</v>
      </c>
      <c r="C974" s="343">
        <f>'AM23.Entity Input'!F914</f>
        <v>0</v>
      </c>
      <c r="D974" s="343">
        <f>'AM23.Entity Input'!G914</f>
        <v>0</v>
      </c>
      <c r="E974" s="343">
        <f>'AM23.Entity Input'!P914</f>
        <v>0</v>
      </c>
      <c r="F974" s="343">
        <f>'AM23.Entity Input'!AD914</f>
        <v>0</v>
      </c>
      <c r="G974" s="343">
        <f>'AM23.Entity Input'!AN914</f>
        <v>0</v>
      </c>
      <c r="H974" s="353" t="str">
        <f>IFERROR( VLOOKUP($D974, 'AM23.Param'!$C$61:$Q$114, COLUMNS('AM23.Param'!$C$60:$G$60), FALSE), "N/A")</f>
        <v>N/A</v>
      </c>
      <c r="I974" s="360" t="str">
        <f>IFERROR( VLOOKUP($D974, 'AM23.Param'!$C$61:$Q$114, COLUMNS('AM23.Param'!$C$60:$H$60), FALSE), "N/A")</f>
        <v>N/A</v>
      </c>
      <c r="J974" s="344" t="str">
        <f t="shared" si="331"/>
        <v>N/A</v>
      </c>
      <c r="K974" s="361" t="str">
        <f t="shared" si="332"/>
        <v>N/A</v>
      </c>
      <c r="L974" s="356" t="str">
        <f>IFERROR( VLOOKUP($D974, 'AM23.Param'!$C$61:$Q$114, COLUMNS('AM23.Param'!$C$60:$I$60), FALSE), "N/A")</f>
        <v>N/A</v>
      </c>
      <c r="M974" s="344" t="str">
        <f t="shared" si="333"/>
        <v>N/A</v>
      </c>
      <c r="N974" s="366" t="str">
        <f t="shared" ref="N974:N1037" si="341">IF(L974="N/A","N/A",$F974)</f>
        <v>N/A</v>
      </c>
      <c r="O974" s="360" t="str">
        <f>IFERROR( VLOOKUP($D974, 'AM23.Param'!$C$61:$Q$114, COLUMNS('AM23.Param'!$C$60:$J$60), FALSE), "N/A")</f>
        <v>N/A</v>
      </c>
      <c r="P974" s="344" t="str">
        <f t="shared" si="334"/>
        <v>N/A</v>
      </c>
      <c r="Q974" s="361" t="str">
        <f t="shared" ref="Q974:Q1037" si="342">IF(O974="N/A","N/A",$F974)</f>
        <v>N/A</v>
      </c>
      <c r="R974" s="356" t="str">
        <f>IFERROR( VLOOKUP($D974, 'AM23.Param'!$C$61:$Q$114, COLUMNS('AM23.Param'!$C$60:$K$60), FALSE), "N/A")</f>
        <v>N/A</v>
      </c>
      <c r="S974" s="344" t="str">
        <f t="shared" si="335"/>
        <v>N/A</v>
      </c>
      <c r="T974" s="366">
        <f t="shared" ref="T974:T1037" si="343">IF(S974="N/A",0,N974-M974+S974)</f>
        <v>0</v>
      </c>
      <c r="U974" s="360" t="str">
        <f>IFERROR( VLOOKUP($D974, 'AM23.Param'!$C$61:$Q$114, COLUMNS('AM23.Param'!$C$60:$L$60), FALSE), "N/A")</f>
        <v>N/A</v>
      </c>
      <c r="V974" s="344" t="str">
        <f t="shared" si="336"/>
        <v>N/A</v>
      </c>
      <c r="W974" s="361" t="str">
        <f t="shared" ref="W974:W1037" si="344">IF(U974="N/A","N/A",$F974)</f>
        <v>N/A</v>
      </c>
      <c r="X974" s="356" t="str">
        <f>IFERROR( VLOOKUP($D974, 'AM23.Param'!$C$61:$Q$114, COLUMNS('AM23.Param'!$C$60:$M$60), FALSE), "N/A")</f>
        <v>N/A</v>
      </c>
      <c r="Y974" s="344" t="str">
        <f t="shared" si="337"/>
        <v>N/A</v>
      </c>
      <c r="Z974" s="366">
        <f t="shared" ref="Z974:Z1037" si="345">IF(Y974="N/A",0,T974-S974+Y974)</f>
        <v>0</v>
      </c>
      <c r="AA974" s="360" t="str">
        <f>IFERROR( VLOOKUP($D974, 'AM23.Param'!$C$61:$Q$114, COLUMNS('AM23.Param'!$C$60:$N$60), FALSE), "N/A")</f>
        <v>N/A</v>
      </c>
      <c r="AB974" s="344" t="str">
        <f t="shared" si="338"/>
        <v>N/A</v>
      </c>
      <c r="AC974" s="366" t="str">
        <f t="shared" ref="AC974:AC1037" si="346">IF(AA974="N/A","N/A",$F974)</f>
        <v>N/A</v>
      </c>
      <c r="AD974" s="360" t="str">
        <f>IFERROR( VLOOKUP($D974, 'AM23.Param'!$C$61:$Q$114, COLUMNS('AM23.Param'!$C$60:$O$60), FALSE), "N/A")</f>
        <v>N/A</v>
      </c>
      <c r="AE974" s="344" t="str">
        <f t="shared" si="339"/>
        <v>N/A</v>
      </c>
      <c r="AF974" s="361" t="str">
        <f t="shared" ref="AF974:AF1037" si="347">IF(AD974="N/A","N/A",$F974)</f>
        <v>N/A</v>
      </c>
      <c r="AG974" s="356" t="str">
        <f>IFERROR( VLOOKUP($D974, 'AM23.Param'!$C$61:$Q$114, COLUMNS('AM23.Param'!$C$60:$P$60), FALSE), "N/A")</f>
        <v>N/A</v>
      </c>
      <c r="AH974" s="344" t="str">
        <f t="shared" si="340"/>
        <v>N/A</v>
      </c>
      <c r="AI974" s="361" t="str">
        <f t="shared" ref="AI974:AI1037" si="348">IF(AG974="N/A","N/A",$F974)</f>
        <v>N/A</v>
      </c>
    </row>
    <row r="975" spans="1:35" x14ac:dyDescent="0.2">
      <c r="A975" s="241">
        <f t="shared" ref="A975:A1038" si="349">A974+1</f>
        <v>898</v>
      </c>
      <c r="B975" s="345">
        <f>'AM23.Entity Input'!D915</f>
        <v>0</v>
      </c>
      <c r="C975" s="343">
        <f>'AM23.Entity Input'!F915</f>
        <v>0</v>
      </c>
      <c r="D975" s="343">
        <f>'AM23.Entity Input'!G915</f>
        <v>0</v>
      </c>
      <c r="E975" s="343">
        <f>'AM23.Entity Input'!P915</f>
        <v>0</v>
      </c>
      <c r="F975" s="343">
        <f>'AM23.Entity Input'!AD915</f>
        <v>0</v>
      </c>
      <c r="G975" s="343">
        <f>'AM23.Entity Input'!AN915</f>
        <v>0</v>
      </c>
      <c r="H975" s="353" t="str">
        <f>IFERROR( VLOOKUP($D975, 'AM23.Param'!$C$61:$Q$114, COLUMNS('AM23.Param'!$C$60:$G$60), FALSE), "N/A")</f>
        <v>N/A</v>
      </c>
      <c r="I975" s="360" t="str">
        <f>IFERROR( VLOOKUP($D975, 'AM23.Param'!$C$61:$Q$114, COLUMNS('AM23.Param'!$C$60:$H$60), FALSE), "N/A")</f>
        <v>N/A</v>
      </c>
      <c r="J975" s="344" t="str">
        <f t="shared" ref="J975:J1038" si="350">IF(I975="N/A", "N/A", I975 * IF($H975 = "Scalar", $G975, IF($H975="Carrying Value", $F975, IF($H975 = "Carrying Value with safeguard", MAX($G$75 * $F975, $G975), $E975) )) )</f>
        <v>N/A</v>
      </c>
      <c r="K975" s="361" t="str">
        <f t="shared" ref="K975:K1038" si="351">IF(I975="N/A","N/A",$F975)</f>
        <v>N/A</v>
      </c>
      <c r="L975" s="356" t="str">
        <f>IFERROR( VLOOKUP($D975, 'AM23.Param'!$C$61:$Q$114, COLUMNS('AM23.Param'!$C$60:$I$60), FALSE), "N/A")</f>
        <v>N/A</v>
      </c>
      <c r="M975" s="344" t="str">
        <f t="shared" ref="M975:M1038" si="352">IF(L975="N/A", "N/A", L975 * IF($H975 = "Scalar", $G975, IF($H975="Carrying Value", $F975, IF($H975 = "Carrying Value with safeguard", MAX($G$75 * $F975, $G975), $E975) )) )</f>
        <v>N/A</v>
      </c>
      <c r="N975" s="366" t="str">
        <f t="shared" si="341"/>
        <v>N/A</v>
      </c>
      <c r="O975" s="360" t="str">
        <f>IFERROR( VLOOKUP($D975, 'AM23.Param'!$C$61:$Q$114, COLUMNS('AM23.Param'!$C$60:$J$60), FALSE), "N/A")</f>
        <v>N/A</v>
      </c>
      <c r="P975" s="344" t="str">
        <f t="shared" ref="P975:P1038" si="353">IF(O975="N/A", "N/A", O975 * IF($H975 = "Scalar", $G975, IF($H975="Carrying Value", $F975, IF($H975 = "Carrying Value with safeguard", MAX($G$75 * $F975, $G975), $E975) )) )</f>
        <v>N/A</v>
      </c>
      <c r="Q975" s="361" t="str">
        <f t="shared" si="342"/>
        <v>N/A</v>
      </c>
      <c r="R975" s="356" t="str">
        <f>IFERROR( VLOOKUP($D975, 'AM23.Param'!$C$61:$Q$114, COLUMNS('AM23.Param'!$C$60:$K$60), FALSE), "N/A")</f>
        <v>N/A</v>
      </c>
      <c r="S975" s="344" t="str">
        <f t="shared" ref="S975:S1038" si="354">IF(R975="N/A", "N/A", R975 * IF($H975 = "Scalar", $G975, IF($H975="Carrying Value", $F975, IF($H975 = "Carrying Value with safeguard", MAX($G$75 * $F975, $G975), $E975) )) )</f>
        <v>N/A</v>
      </c>
      <c r="T975" s="366">
        <f t="shared" si="343"/>
        <v>0</v>
      </c>
      <c r="U975" s="360" t="str">
        <f>IFERROR( VLOOKUP($D975, 'AM23.Param'!$C$61:$Q$114, COLUMNS('AM23.Param'!$C$60:$L$60), FALSE), "N/A")</f>
        <v>N/A</v>
      </c>
      <c r="V975" s="344" t="str">
        <f t="shared" ref="V975:V1038" si="355">IF(U975="N/A", "N/A", U975 * IF($H975 = "Scalar", $G975, IF($H975="Carrying Value", $F975, IF($H975 = "Carrying Value with safeguard", MAX($G$75 * $F975, $G975), $E975) )) )</f>
        <v>N/A</v>
      </c>
      <c r="W975" s="361" t="str">
        <f t="shared" si="344"/>
        <v>N/A</v>
      </c>
      <c r="X975" s="356" t="str">
        <f>IFERROR( VLOOKUP($D975, 'AM23.Param'!$C$61:$Q$114, COLUMNS('AM23.Param'!$C$60:$M$60), FALSE), "N/A")</f>
        <v>N/A</v>
      </c>
      <c r="Y975" s="344" t="str">
        <f t="shared" ref="Y975:Y1038" si="356">IF(X975="N/A", "N/A", X975 * IF($H975 = "Scalar", $G975, IF($H975="Carrying Value", $F975, IF($H975 = "Carrying Value with safeguard", MAX($G$75 * $F975, $G975), $E975) )) )</f>
        <v>N/A</v>
      </c>
      <c r="Z975" s="366">
        <f t="shared" si="345"/>
        <v>0</v>
      </c>
      <c r="AA975" s="360" t="str">
        <f>IFERROR( VLOOKUP($D975, 'AM23.Param'!$C$61:$Q$114, COLUMNS('AM23.Param'!$C$60:$N$60), FALSE), "N/A")</f>
        <v>N/A</v>
      </c>
      <c r="AB975" s="344" t="str">
        <f t="shared" ref="AB975:AB1038" si="357">IF(AA975="N/A", "N/A", AA975 * IF($H975 = "Scalar", $G975, IF($H975="Carrying Value", $F975, IF($H975 = "Carrying Value with safeguard", MAX($G$75 * $F975, $G975), $E975) )) )</f>
        <v>N/A</v>
      </c>
      <c r="AC975" s="366" t="str">
        <f t="shared" si="346"/>
        <v>N/A</v>
      </c>
      <c r="AD975" s="360" t="str">
        <f>IFERROR( VLOOKUP($D975, 'AM23.Param'!$C$61:$Q$114, COLUMNS('AM23.Param'!$C$60:$O$60), FALSE), "N/A")</f>
        <v>N/A</v>
      </c>
      <c r="AE975" s="344" t="str">
        <f t="shared" ref="AE975:AE1038" si="358">IF(AD975="N/A", "N/A", AD975 * IF($H975 = "Scalar", $G975, IF($H975="Carrying Value", $F975, IF($H975 = "Carrying Value with safeguard", MAX($G$75 * $F975, $G975), $E975) )) )</f>
        <v>N/A</v>
      </c>
      <c r="AF975" s="361" t="str">
        <f t="shared" si="347"/>
        <v>N/A</v>
      </c>
      <c r="AG975" s="356" t="str">
        <f>IFERROR( VLOOKUP($D975, 'AM23.Param'!$C$61:$Q$114, COLUMNS('AM23.Param'!$C$60:$P$60), FALSE), "N/A")</f>
        <v>N/A</v>
      </c>
      <c r="AH975" s="344" t="str">
        <f t="shared" ref="AH975:AH1038" si="359">IF(AG975="N/A", "N/A", AG975 * IF($H975 = "Scalar", $G975, IF($H975="Carrying Value", $F975, IF($H975 = "Carrying Value with safeguard", MAX($G$75 * $F975, $G975), $E975) )) )</f>
        <v>N/A</v>
      </c>
      <c r="AI975" s="361" t="str">
        <f t="shared" si="348"/>
        <v>N/A</v>
      </c>
    </row>
    <row r="976" spans="1:35" x14ac:dyDescent="0.2">
      <c r="A976" s="241">
        <f t="shared" si="349"/>
        <v>899</v>
      </c>
      <c r="B976" s="345">
        <f>'AM23.Entity Input'!D916</f>
        <v>0</v>
      </c>
      <c r="C976" s="343">
        <f>'AM23.Entity Input'!F916</f>
        <v>0</v>
      </c>
      <c r="D976" s="343">
        <f>'AM23.Entity Input'!G916</f>
        <v>0</v>
      </c>
      <c r="E976" s="343">
        <f>'AM23.Entity Input'!P916</f>
        <v>0</v>
      </c>
      <c r="F976" s="343">
        <f>'AM23.Entity Input'!AD916</f>
        <v>0</v>
      </c>
      <c r="G976" s="343">
        <f>'AM23.Entity Input'!AN916</f>
        <v>0</v>
      </c>
      <c r="H976" s="353" t="str">
        <f>IFERROR( VLOOKUP($D976, 'AM23.Param'!$C$61:$Q$114, COLUMNS('AM23.Param'!$C$60:$G$60), FALSE), "N/A")</f>
        <v>N/A</v>
      </c>
      <c r="I976" s="360" t="str">
        <f>IFERROR( VLOOKUP($D976, 'AM23.Param'!$C$61:$Q$114, COLUMNS('AM23.Param'!$C$60:$H$60), FALSE), "N/A")</f>
        <v>N/A</v>
      </c>
      <c r="J976" s="344" t="str">
        <f t="shared" si="350"/>
        <v>N/A</v>
      </c>
      <c r="K976" s="361" t="str">
        <f t="shared" si="351"/>
        <v>N/A</v>
      </c>
      <c r="L976" s="356" t="str">
        <f>IFERROR( VLOOKUP($D976, 'AM23.Param'!$C$61:$Q$114, COLUMNS('AM23.Param'!$C$60:$I$60), FALSE), "N/A")</f>
        <v>N/A</v>
      </c>
      <c r="M976" s="344" t="str">
        <f t="shared" si="352"/>
        <v>N/A</v>
      </c>
      <c r="N976" s="366" t="str">
        <f t="shared" si="341"/>
        <v>N/A</v>
      </c>
      <c r="O976" s="360" t="str">
        <f>IFERROR( VLOOKUP($D976, 'AM23.Param'!$C$61:$Q$114, COLUMNS('AM23.Param'!$C$60:$J$60), FALSE), "N/A")</f>
        <v>N/A</v>
      </c>
      <c r="P976" s="344" t="str">
        <f t="shared" si="353"/>
        <v>N/A</v>
      </c>
      <c r="Q976" s="361" t="str">
        <f t="shared" si="342"/>
        <v>N/A</v>
      </c>
      <c r="R976" s="356" t="str">
        <f>IFERROR( VLOOKUP($D976, 'AM23.Param'!$C$61:$Q$114, COLUMNS('AM23.Param'!$C$60:$K$60), FALSE), "N/A")</f>
        <v>N/A</v>
      </c>
      <c r="S976" s="344" t="str">
        <f t="shared" si="354"/>
        <v>N/A</v>
      </c>
      <c r="T976" s="366">
        <f t="shared" si="343"/>
        <v>0</v>
      </c>
      <c r="U976" s="360" t="str">
        <f>IFERROR( VLOOKUP($D976, 'AM23.Param'!$C$61:$Q$114, COLUMNS('AM23.Param'!$C$60:$L$60), FALSE), "N/A")</f>
        <v>N/A</v>
      </c>
      <c r="V976" s="344" t="str">
        <f t="shared" si="355"/>
        <v>N/A</v>
      </c>
      <c r="W976" s="361" t="str">
        <f t="shared" si="344"/>
        <v>N/A</v>
      </c>
      <c r="X976" s="356" t="str">
        <f>IFERROR( VLOOKUP($D976, 'AM23.Param'!$C$61:$Q$114, COLUMNS('AM23.Param'!$C$60:$M$60), FALSE), "N/A")</f>
        <v>N/A</v>
      </c>
      <c r="Y976" s="344" t="str">
        <f t="shared" si="356"/>
        <v>N/A</v>
      </c>
      <c r="Z976" s="366">
        <f t="shared" si="345"/>
        <v>0</v>
      </c>
      <c r="AA976" s="360" t="str">
        <f>IFERROR( VLOOKUP($D976, 'AM23.Param'!$C$61:$Q$114, COLUMNS('AM23.Param'!$C$60:$N$60), FALSE), "N/A")</f>
        <v>N/A</v>
      </c>
      <c r="AB976" s="344" t="str">
        <f t="shared" si="357"/>
        <v>N/A</v>
      </c>
      <c r="AC976" s="366" t="str">
        <f t="shared" si="346"/>
        <v>N/A</v>
      </c>
      <c r="AD976" s="360" t="str">
        <f>IFERROR( VLOOKUP($D976, 'AM23.Param'!$C$61:$Q$114, COLUMNS('AM23.Param'!$C$60:$O$60), FALSE), "N/A")</f>
        <v>N/A</v>
      </c>
      <c r="AE976" s="344" t="str">
        <f t="shared" si="358"/>
        <v>N/A</v>
      </c>
      <c r="AF976" s="361" t="str">
        <f t="shared" si="347"/>
        <v>N/A</v>
      </c>
      <c r="AG976" s="356" t="str">
        <f>IFERROR( VLOOKUP($D976, 'AM23.Param'!$C$61:$Q$114, COLUMNS('AM23.Param'!$C$60:$P$60), FALSE), "N/A")</f>
        <v>N/A</v>
      </c>
      <c r="AH976" s="344" t="str">
        <f t="shared" si="359"/>
        <v>N/A</v>
      </c>
      <c r="AI976" s="361" t="str">
        <f t="shared" si="348"/>
        <v>N/A</v>
      </c>
    </row>
    <row r="977" spans="1:35" x14ac:dyDescent="0.2">
      <c r="A977" s="241">
        <f t="shared" si="349"/>
        <v>900</v>
      </c>
      <c r="B977" s="345">
        <f>'AM23.Entity Input'!D917</f>
        <v>0</v>
      </c>
      <c r="C977" s="343">
        <f>'AM23.Entity Input'!F917</f>
        <v>0</v>
      </c>
      <c r="D977" s="343">
        <f>'AM23.Entity Input'!G917</f>
        <v>0</v>
      </c>
      <c r="E977" s="343">
        <f>'AM23.Entity Input'!P917</f>
        <v>0</v>
      </c>
      <c r="F977" s="343">
        <f>'AM23.Entity Input'!AD917</f>
        <v>0</v>
      </c>
      <c r="G977" s="343">
        <f>'AM23.Entity Input'!AN917</f>
        <v>0</v>
      </c>
      <c r="H977" s="353" t="str">
        <f>IFERROR( VLOOKUP($D977, 'AM23.Param'!$C$61:$Q$114, COLUMNS('AM23.Param'!$C$60:$G$60), FALSE), "N/A")</f>
        <v>N/A</v>
      </c>
      <c r="I977" s="360" t="str">
        <f>IFERROR( VLOOKUP($D977, 'AM23.Param'!$C$61:$Q$114, COLUMNS('AM23.Param'!$C$60:$H$60), FALSE), "N/A")</f>
        <v>N/A</v>
      </c>
      <c r="J977" s="344" t="str">
        <f t="shared" si="350"/>
        <v>N/A</v>
      </c>
      <c r="K977" s="361" t="str">
        <f t="shared" si="351"/>
        <v>N/A</v>
      </c>
      <c r="L977" s="356" t="str">
        <f>IFERROR( VLOOKUP($D977, 'AM23.Param'!$C$61:$Q$114, COLUMNS('AM23.Param'!$C$60:$I$60), FALSE), "N/A")</f>
        <v>N/A</v>
      </c>
      <c r="M977" s="344" t="str">
        <f t="shared" si="352"/>
        <v>N/A</v>
      </c>
      <c r="N977" s="366" t="str">
        <f t="shared" si="341"/>
        <v>N/A</v>
      </c>
      <c r="O977" s="360" t="str">
        <f>IFERROR( VLOOKUP($D977, 'AM23.Param'!$C$61:$Q$114, COLUMNS('AM23.Param'!$C$60:$J$60), FALSE), "N/A")</f>
        <v>N/A</v>
      </c>
      <c r="P977" s="344" t="str">
        <f t="shared" si="353"/>
        <v>N/A</v>
      </c>
      <c r="Q977" s="361" t="str">
        <f t="shared" si="342"/>
        <v>N/A</v>
      </c>
      <c r="R977" s="356" t="str">
        <f>IFERROR( VLOOKUP($D977, 'AM23.Param'!$C$61:$Q$114, COLUMNS('AM23.Param'!$C$60:$K$60), FALSE), "N/A")</f>
        <v>N/A</v>
      </c>
      <c r="S977" s="344" t="str">
        <f t="shared" si="354"/>
        <v>N/A</v>
      </c>
      <c r="T977" s="366">
        <f t="shared" si="343"/>
        <v>0</v>
      </c>
      <c r="U977" s="360" t="str">
        <f>IFERROR( VLOOKUP($D977, 'AM23.Param'!$C$61:$Q$114, COLUMNS('AM23.Param'!$C$60:$L$60), FALSE), "N/A")</f>
        <v>N/A</v>
      </c>
      <c r="V977" s="344" t="str">
        <f t="shared" si="355"/>
        <v>N/A</v>
      </c>
      <c r="W977" s="361" t="str">
        <f t="shared" si="344"/>
        <v>N/A</v>
      </c>
      <c r="X977" s="356" t="str">
        <f>IFERROR( VLOOKUP($D977, 'AM23.Param'!$C$61:$Q$114, COLUMNS('AM23.Param'!$C$60:$M$60), FALSE), "N/A")</f>
        <v>N/A</v>
      </c>
      <c r="Y977" s="344" t="str">
        <f t="shared" si="356"/>
        <v>N/A</v>
      </c>
      <c r="Z977" s="366">
        <f t="shared" si="345"/>
        <v>0</v>
      </c>
      <c r="AA977" s="360" t="str">
        <f>IFERROR( VLOOKUP($D977, 'AM23.Param'!$C$61:$Q$114, COLUMNS('AM23.Param'!$C$60:$N$60), FALSE), "N/A")</f>
        <v>N/A</v>
      </c>
      <c r="AB977" s="344" t="str">
        <f t="shared" si="357"/>
        <v>N/A</v>
      </c>
      <c r="AC977" s="366" t="str">
        <f t="shared" si="346"/>
        <v>N/A</v>
      </c>
      <c r="AD977" s="360" t="str">
        <f>IFERROR( VLOOKUP($D977, 'AM23.Param'!$C$61:$Q$114, COLUMNS('AM23.Param'!$C$60:$O$60), FALSE), "N/A")</f>
        <v>N/A</v>
      </c>
      <c r="AE977" s="344" t="str">
        <f t="shared" si="358"/>
        <v>N/A</v>
      </c>
      <c r="AF977" s="361" t="str">
        <f t="shared" si="347"/>
        <v>N/A</v>
      </c>
      <c r="AG977" s="356" t="str">
        <f>IFERROR( VLOOKUP($D977, 'AM23.Param'!$C$61:$Q$114, COLUMNS('AM23.Param'!$C$60:$P$60), FALSE), "N/A")</f>
        <v>N/A</v>
      </c>
      <c r="AH977" s="344" t="str">
        <f t="shared" si="359"/>
        <v>N/A</v>
      </c>
      <c r="AI977" s="361" t="str">
        <f t="shared" si="348"/>
        <v>N/A</v>
      </c>
    </row>
    <row r="978" spans="1:35" x14ac:dyDescent="0.2">
      <c r="A978" s="241">
        <f t="shared" si="349"/>
        <v>901</v>
      </c>
      <c r="B978" s="345">
        <f>'AM23.Entity Input'!D918</f>
        <v>0</v>
      </c>
      <c r="C978" s="343">
        <f>'AM23.Entity Input'!F918</f>
        <v>0</v>
      </c>
      <c r="D978" s="343">
        <f>'AM23.Entity Input'!G918</f>
        <v>0</v>
      </c>
      <c r="E978" s="343">
        <f>'AM23.Entity Input'!P918</f>
        <v>0</v>
      </c>
      <c r="F978" s="343">
        <f>'AM23.Entity Input'!AD918</f>
        <v>0</v>
      </c>
      <c r="G978" s="343">
        <f>'AM23.Entity Input'!AN918</f>
        <v>0</v>
      </c>
      <c r="H978" s="353" t="str">
        <f>IFERROR( VLOOKUP($D978, 'AM23.Param'!$C$61:$Q$114, COLUMNS('AM23.Param'!$C$60:$G$60), FALSE), "N/A")</f>
        <v>N/A</v>
      </c>
      <c r="I978" s="360" t="str">
        <f>IFERROR( VLOOKUP($D978, 'AM23.Param'!$C$61:$Q$114, COLUMNS('AM23.Param'!$C$60:$H$60), FALSE), "N/A")</f>
        <v>N/A</v>
      </c>
      <c r="J978" s="344" t="str">
        <f t="shared" si="350"/>
        <v>N/A</v>
      </c>
      <c r="K978" s="361" t="str">
        <f t="shared" si="351"/>
        <v>N/A</v>
      </c>
      <c r="L978" s="356" t="str">
        <f>IFERROR( VLOOKUP($D978, 'AM23.Param'!$C$61:$Q$114, COLUMNS('AM23.Param'!$C$60:$I$60), FALSE), "N/A")</f>
        <v>N/A</v>
      </c>
      <c r="M978" s="344" t="str">
        <f t="shared" si="352"/>
        <v>N/A</v>
      </c>
      <c r="N978" s="366" t="str">
        <f t="shared" si="341"/>
        <v>N/A</v>
      </c>
      <c r="O978" s="360" t="str">
        <f>IFERROR( VLOOKUP($D978, 'AM23.Param'!$C$61:$Q$114, COLUMNS('AM23.Param'!$C$60:$J$60), FALSE), "N/A")</f>
        <v>N/A</v>
      </c>
      <c r="P978" s="344" t="str">
        <f t="shared" si="353"/>
        <v>N/A</v>
      </c>
      <c r="Q978" s="361" t="str">
        <f t="shared" si="342"/>
        <v>N/A</v>
      </c>
      <c r="R978" s="356" t="str">
        <f>IFERROR( VLOOKUP($D978, 'AM23.Param'!$C$61:$Q$114, COLUMNS('AM23.Param'!$C$60:$K$60), FALSE), "N/A")</f>
        <v>N/A</v>
      </c>
      <c r="S978" s="344" t="str">
        <f t="shared" si="354"/>
        <v>N/A</v>
      </c>
      <c r="T978" s="366">
        <f t="shared" si="343"/>
        <v>0</v>
      </c>
      <c r="U978" s="360" t="str">
        <f>IFERROR( VLOOKUP($D978, 'AM23.Param'!$C$61:$Q$114, COLUMNS('AM23.Param'!$C$60:$L$60), FALSE), "N/A")</f>
        <v>N/A</v>
      </c>
      <c r="V978" s="344" t="str">
        <f t="shared" si="355"/>
        <v>N/A</v>
      </c>
      <c r="W978" s="361" t="str">
        <f t="shared" si="344"/>
        <v>N/A</v>
      </c>
      <c r="X978" s="356" t="str">
        <f>IFERROR( VLOOKUP($D978, 'AM23.Param'!$C$61:$Q$114, COLUMNS('AM23.Param'!$C$60:$M$60), FALSE), "N/A")</f>
        <v>N/A</v>
      </c>
      <c r="Y978" s="344" t="str">
        <f t="shared" si="356"/>
        <v>N/A</v>
      </c>
      <c r="Z978" s="366">
        <f t="shared" si="345"/>
        <v>0</v>
      </c>
      <c r="AA978" s="360" t="str">
        <f>IFERROR( VLOOKUP($D978, 'AM23.Param'!$C$61:$Q$114, COLUMNS('AM23.Param'!$C$60:$N$60), FALSE), "N/A")</f>
        <v>N/A</v>
      </c>
      <c r="AB978" s="344" t="str">
        <f t="shared" si="357"/>
        <v>N/A</v>
      </c>
      <c r="AC978" s="366" t="str">
        <f t="shared" si="346"/>
        <v>N/A</v>
      </c>
      <c r="AD978" s="360" t="str">
        <f>IFERROR( VLOOKUP($D978, 'AM23.Param'!$C$61:$Q$114, COLUMNS('AM23.Param'!$C$60:$O$60), FALSE), "N/A")</f>
        <v>N/A</v>
      </c>
      <c r="AE978" s="344" t="str">
        <f t="shared" si="358"/>
        <v>N/A</v>
      </c>
      <c r="AF978" s="361" t="str">
        <f t="shared" si="347"/>
        <v>N/A</v>
      </c>
      <c r="AG978" s="356" t="str">
        <f>IFERROR( VLOOKUP($D978, 'AM23.Param'!$C$61:$Q$114, COLUMNS('AM23.Param'!$C$60:$P$60), FALSE), "N/A")</f>
        <v>N/A</v>
      </c>
      <c r="AH978" s="344" t="str">
        <f t="shared" si="359"/>
        <v>N/A</v>
      </c>
      <c r="AI978" s="361" t="str">
        <f t="shared" si="348"/>
        <v>N/A</v>
      </c>
    </row>
    <row r="979" spans="1:35" x14ac:dyDescent="0.2">
      <c r="A979" s="241">
        <f t="shared" si="349"/>
        <v>902</v>
      </c>
      <c r="B979" s="345">
        <f>'AM23.Entity Input'!D919</f>
        <v>0</v>
      </c>
      <c r="C979" s="343">
        <f>'AM23.Entity Input'!F919</f>
        <v>0</v>
      </c>
      <c r="D979" s="343">
        <f>'AM23.Entity Input'!G919</f>
        <v>0</v>
      </c>
      <c r="E979" s="343">
        <f>'AM23.Entity Input'!P919</f>
        <v>0</v>
      </c>
      <c r="F979" s="343">
        <f>'AM23.Entity Input'!AD919</f>
        <v>0</v>
      </c>
      <c r="G979" s="343">
        <f>'AM23.Entity Input'!AN919</f>
        <v>0</v>
      </c>
      <c r="H979" s="353" t="str">
        <f>IFERROR( VLOOKUP($D979, 'AM23.Param'!$C$61:$Q$114, COLUMNS('AM23.Param'!$C$60:$G$60), FALSE), "N/A")</f>
        <v>N/A</v>
      </c>
      <c r="I979" s="360" t="str">
        <f>IFERROR( VLOOKUP($D979, 'AM23.Param'!$C$61:$Q$114, COLUMNS('AM23.Param'!$C$60:$H$60), FALSE), "N/A")</f>
        <v>N/A</v>
      </c>
      <c r="J979" s="344" t="str">
        <f t="shared" si="350"/>
        <v>N/A</v>
      </c>
      <c r="K979" s="361" t="str">
        <f t="shared" si="351"/>
        <v>N/A</v>
      </c>
      <c r="L979" s="356" t="str">
        <f>IFERROR( VLOOKUP($D979, 'AM23.Param'!$C$61:$Q$114, COLUMNS('AM23.Param'!$C$60:$I$60), FALSE), "N/A")</f>
        <v>N/A</v>
      </c>
      <c r="M979" s="344" t="str">
        <f t="shared" si="352"/>
        <v>N/A</v>
      </c>
      <c r="N979" s="366" t="str">
        <f t="shared" si="341"/>
        <v>N/A</v>
      </c>
      <c r="O979" s="360" t="str">
        <f>IFERROR( VLOOKUP($D979, 'AM23.Param'!$C$61:$Q$114, COLUMNS('AM23.Param'!$C$60:$J$60), FALSE), "N/A")</f>
        <v>N/A</v>
      </c>
      <c r="P979" s="344" t="str">
        <f t="shared" si="353"/>
        <v>N/A</v>
      </c>
      <c r="Q979" s="361" t="str">
        <f t="shared" si="342"/>
        <v>N/A</v>
      </c>
      <c r="R979" s="356" t="str">
        <f>IFERROR( VLOOKUP($D979, 'AM23.Param'!$C$61:$Q$114, COLUMNS('AM23.Param'!$C$60:$K$60), FALSE), "N/A")</f>
        <v>N/A</v>
      </c>
      <c r="S979" s="344" t="str">
        <f t="shared" si="354"/>
        <v>N/A</v>
      </c>
      <c r="T979" s="366">
        <f t="shared" si="343"/>
        <v>0</v>
      </c>
      <c r="U979" s="360" t="str">
        <f>IFERROR( VLOOKUP($D979, 'AM23.Param'!$C$61:$Q$114, COLUMNS('AM23.Param'!$C$60:$L$60), FALSE), "N/A")</f>
        <v>N/A</v>
      </c>
      <c r="V979" s="344" t="str">
        <f t="shared" si="355"/>
        <v>N/A</v>
      </c>
      <c r="W979" s="361" t="str">
        <f t="shared" si="344"/>
        <v>N/A</v>
      </c>
      <c r="X979" s="356" t="str">
        <f>IFERROR( VLOOKUP($D979, 'AM23.Param'!$C$61:$Q$114, COLUMNS('AM23.Param'!$C$60:$M$60), FALSE), "N/A")</f>
        <v>N/A</v>
      </c>
      <c r="Y979" s="344" t="str">
        <f t="shared" si="356"/>
        <v>N/A</v>
      </c>
      <c r="Z979" s="366">
        <f t="shared" si="345"/>
        <v>0</v>
      </c>
      <c r="AA979" s="360" t="str">
        <f>IFERROR( VLOOKUP($D979, 'AM23.Param'!$C$61:$Q$114, COLUMNS('AM23.Param'!$C$60:$N$60), FALSE), "N/A")</f>
        <v>N/A</v>
      </c>
      <c r="AB979" s="344" t="str">
        <f t="shared" si="357"/>
        <v>N/A</v>
      </c>
      <c r="AC979" s="366" t="str">
        <f t="shared" si="346"/>
        <v>N/A</v>
      </c>
      <c r="AD979" s="360" t="str">
        <f>IFERROR( VLOOKUP($D979, 'AM23.Param'!$C$61:$Q$114, COLUMNS('AM23.Param'!$C$60:$O$60), FALSE), "N/A")</f>
        <v>N/A</v>
      </c>
      <c r="AE979" s="344" t="str">
        <f t="shared" si="358"/>
        <v>N/A</v>
      </c>
      <c r="AF979" s="361" t="str">
        <f t="shared" si="347"/>
        <v>N/A</v>
      </c>
      <c r="AG979" s="356" t="str">
        <f>IFERROR( VLOOKUP($D979, 'AM23.Param'!$C$61:$Q$114, COLUMNS('AM23.Param'!$C$60:$P$60), FALSE), "N/A")</f>
        <v>N/A</v>
      </c>
      <c r="AH979" s="344" t="str">
        <f t="shared" si="359"/>
        <v>N/A</v>
      </c>
      <c r="AI979" s="361" t="str">
        <f t="shared" si="348"/>
        <v>N/A</v>
      </c>
    </row>
    <row r="980" spans="1:35" x14ac:dyDescent="0.2">
      <c r="A980" s="241">
        <f t="shared" si="349"/>
        <v>903</v>
      </c>
      <c r="B980" s="345">
        <f>'AM23.Entity Input'!D920</f>
        <v>0</v>
      </c>
      <c r="C980" s="343">
        <f>'AM23.Entity Input'!F920</f>
        <v>0</v>
      </c>
      <c r="D980" s="343">
        <f>'AM23.Entity Input'!G920</f>
        <v>0</v>
      </c>
      <c r="E980" s="343">
        <f>'AM23.Entity Input'!P920</f>
        <v>0</v>
      </c>
      <c r="F980" s="343">
        <f>'AM23.Entity Input'!AD920</f>
        <v>0</v>
      </c>
      <c r="G980" s="343">
        <f>'AM23.Entity Input'!AN920</f>
        <v>0</v>
      </c>
      <c r="H980" s="353" t="str">
        <f>IFERROR( VLOOKUP($D980, 'AM23.Param'!$C$61:$Q$114, COLUMNS('AM23.Param'!$C$60:$G$60), FALSE), "N/A")</f>
        <v>N/A</v>
      </c>
      <c r="I980" s="360" t="str">
        <f>IFERROR( VLOOKUP($D980, 'AM23.Param'!$C$61:$Q$114, COLUMNS('AM23.Param'!$C$60:$H$60), FALSE), "N/A")</f>
        <v>N/A</v>
      </c>
      <c r="J980" s="344" t="str">
        <f t="shared" si="350"/>
        <v>N/A</v>
      </c>
      <c r="K980" s="361" t="str">
        <f t="shared" si="351"/>
        <v>N/A</v>
      </c>
      <c r="L980" s="356" t="str">
        <f>IFERROR( VLOOKUP($D980, 'AM23.Param'!$C$61:$Q$114, COLUMNS('AM23.Param'!$C$60:$I$60), FALSE), "N/A")</f>
        <v>N/A</v>
      </c>
      <c r="M980" s="344" t="str">
        <f t="shared" si="352"/>
        <v>N/A</v>
      </c>
      <c r="N980" s="366" t="str">
        <f t="shared" si="341"/>
        <v>N/A</v>
      </c>
      <c r="O980" s="360" t="str">
        <f>IFERROR( VLOOKUP($D980, 'AM23.Param'!$C$61:$Q$114, COLUMNS('AM23.Param'!$C$60:$J$60), FALSE), "N/A")</f>
        <v>N/A</v>
      </c>
      <c r="P980" s="344" t="str">
        <f t="shared" si="353"/>
        <v>N/A</v>
      </c>
      <c r="Q980" s="361" t="str">
        <f t="shared" si="342"/>
        <v>N/A</v>
      </c>
      <c r="R980" s="356" t="str">
        <f>IFERROR( VLOOKUP($D980, 'AM23.Param'!$C$61:$Q$114, COLUMNS('AM23.Param'!$C$60:$K$60), FALSE), "N/A")</f>
        <v>N/A</v>
      </c>
      <c r="S980" s="344" t="str">
        <f t="shared" si="354"/>
        <v>N/A</v>
      </c>
      <c r="T980" s="366">
        <f t="shared" si="343"/>
        <v>0</v>
      </c>
      <c r="U980" s="360" t="str">
        <f>IFERROR( VLOOKUP($D980, 'AM23.Param'!$C$61:$Q$114, COLUMNS('AM23.Param'!$C$60:$L$60), FALSE), "N/A")</f>
        <v>N/A</v>
      </c>
      <c r="V980" s="344" t="str">
        <f t="shared" si="355"/>
        <v>N/A</v>
      </c>
      <c r="W980" s="361" t="str">
        <f t="shared" si="344"/>
        <v>N/A</v>
      </c>
      <c r="X980" s="356" t="str">
        <f>IFERROR( VLOOKUP($D980, 'AM23.Param'!$C$61:$Q$114, COLUMNS('AM23.Param'!$C$60:$M$60), FALSE), "N/A")</f>
        <v>N/A</v>
      </c>
      <c r="Y980" s="344" t="str">
        <f t="shared" si="356"/>
        <v>N/A</v>
      </c>
      <c r="Z980" s="366">
        <f t="shared" si="345"/>
        <v>0</v>
      </c>
      <c r="AA980" s="360" t="str">
        <f>IFERROR( VLOOKUP($D980, 'AM23.Param'!$C$61:$Q$114, COLUMNS('AM23.Param'!$C$60:$N$60), FALSE), "N/A")</f>
        <v>N/A</v>
      </c>
      <c r="AB980" s="344" t="str">
        <f t="shared" si="357"/>
        <v>N/A</v>
      </c>
      <c r="AC980" s="366" t="str">
        <f t="shared" si="346"/>
        <v>N/A</v>
      </c>
      <c r="AD980" s="360" t="str">
        <f>IFERROR( VLOOKUP($D980, 'AM23.Param'!$C$61:$Q$114, COLUMNS('AM23.Param'!$C$60:$O$60), FALSE), "N/A")</f>
        <v>N/A</v>
      </c>
      <c r="AE980" s="344" t="str">
        <f t="shared" si="358"/>
        <v>N/A</v>
      </c>
      <c r="AF980" s="361" t="str">
        <f t="shared" si="347"/>
        <v>N/A</v>
      </c>
      <c r="AG980" s="356" t="str">
        <f>IFERROR( VLOOKUP($D980, 'AM23.Param'!$C$61:$Q$114, COLUMNS('AM23.Param'!$C$60:$P$60), FALSE), "N/A")</f>
        <v>N/A</v>
      </c>
      <c r="AH980" s="344" t="str">
        <f t="shared" si="359"/>
        <v>N/A</v>
      </c>
      <c r="AI980" s="361" t="str">
        <f t="shared" si="348"/>
        <v>N/A</v>
      </c>
    </row>
    <row r="981" spans="1:35" x14ac:dyDescent="0.2">
      <c r="A981" s="241">
        <f t="shared" si="349"/>
        <v>904</v>
      </c>
      <c r="B981" s="345">
        <f>'AM23.Entity Input'!D921</f>
        <v>0</v>
      </c>
      <c r="C981" s="343">
        <f>'AM23.Entity Input'!F921</f>
        <v>0</v>
      </c>
      <c r="D981" s="343">
        <f>'AM23.Entity Input'!G921</f>
        <v>0</v>
      </c>
      <c r="E981" s="343">
        <f>'AM23.Entity Input'!P921</f>
        <v>0</v>
      </c>
      <c r="F981" s="343">
        <f>'AM23.Entity Input'!AD921</f>
        <v>0</v>
      </c>
      <c r="G981" s="343">
        <f>'AM23.Entity Input'!AN921</f>
        <v>0</v>
      </c>
      <c r="H981" s="353" t="str">
        <f>IFERROR( VLOOKUP($D981, 'AM23.Param'!$C$61:$Q$114, COLUMNS('AM23.Param'!$C$60:$G$60), FALSE), "N/A")</f>
        <v>N/A</v>
      </c>
      <c r="I981" s="360" t="str">
        <f>IFERROR( VLOOKUP($D981, 'AM23.Param'!$C$61:$Q$114, COLUMNS('AM23.Param'!$C$60:$H$60), FALSE), "N/A")</f>
        <v>N/A</v>
      </c>
      <c r="J981" s="344" t="str">
        <f t="shared" si="350"/>
        <v>N/A</v>
      </c>
      <c r="K981" s="361" t="str">
        <f t="shared" si="351"/>
        <v>N/A</v>
      </c>
      <c r="L981" s="356" t="str">
        <f>IFERROR( VLOOKUP($D981, 'AM23.Param'!$C$61:$Q$114, COLUMNS('AM23.Param'!$C$60:$I$60), FALSE), "N/A")</f>
        <v>N/A</v>
      </c>
      <c r="M981" s="344" t="str">
        <f t="shared" si="352"/>
        <v>N/A</v>
      </c>
      <c r="N981" s="366" t="str">
        <f t="shared" si="341"/>
        <v>N/A</v>
      </c>
      <c r="O981" s="360" t="str">
        <f>IFERROR( VLOOKUP($D981, 'AM23.Param'!$C$61:$Q$114, COLUMNS('AM23.Param'!$C$60:$J$60), FALSE), "N/A")</f>
        <v>N/A</v>
      </c>
      <c r="P981" s="344" t="str">
        <f t="shared" si="353"/>
        <v>N/A</v>
      </c>
      <c r="Q981" s="361" t="str">
        <f t="shared" si="342"/>
        <v>N/A</v>
      </c>
      <c r="R981" s="356" t="str">
        <f>IFERROR( VLOOKUP($D981, 'AM23.Param'!$C$61:$Q$114, COLUMNS('AM23.Param'!$C$60:$K$60), FALSE), "N/A")</f>
        <v>N/A</v>
      </c>
      <c r="S981" s="344" t="str">
        <f t="shared" si="354"/>
        <v>N/A</v>
      </c>
      <c r="T981" s="366">
        <f t="shared" si="343"/>
        <v>0</v>
      </c>
      <c r="U981" s="360" t="str">
        <f>IFERROR( VLOOKUP($D981, 'AM23.Param'!$C$61:$Q$114, COLUMNS('AM23.Param'!$C$60:$L$60), FALSE), "N/A")</f>
        <v>N/A</v>
      </c>
      <c r="V981" s="344" t="str">
        <f t="shared" si="355"/>
        <v>N/A</v>
      </c>
      <c r="W981" s="361" t="str">
        <f t="shared" si="344"/>
        <v>N/A</v>
      </c>
      <c r="X981" s="356" t="str">
        <f>IFERROR( VLOOKUP($D981, 'AM23.Param'!$C$61:$Q$114, COLUMNS('AM23.Param'!$C$60:$M$60), FALSE), "N/A")</f>
        <v>N/A</v>
      </c>
      <c r="Y981" s="344" t="str">
        <f t="shared" si="356"/>
        <v>N/A</v>
      </c>
      <c r="Z981" s="366">
        <f t="shared" si="345"/>
        <v>0</v>
      </c>
      <c r="AA981" s="360" t="str">
        <f>IFERROR( VLOOKUP($D981, 'AM23.Param'!$C$61:$Q$114, COLUMNS('AM23.Param'!$C$60:$N$60), FALSE), "N/A")</f>
        <v>N/A</v>
      </c>
      <c r="AB981" s="344" t="str">
        <f t="shared" si="357"/>
        <v>N/A</v>
      </c>
      <c r="AC981" s="366" t="str">
        <f t="shared" si="346"/>
        <v>N/A</v>
      </c>
      <c r="AD981" s="360" t="str">
        <f>IFERROR( VLOOKUP($D981, 'AM23.Param'!$C$61:$Q$114, COLUMNS('AM23.Param'!$C$60:$O$60), FALSE), "N/A")</f>
        <v>N/A</v>
      </c>
      <c r="AE981" s="344" t="str">
        <f t="shared" si="358"/>
        <v>N/A</v>
      </c>
      <c r="AF981" s="361" t="str">
        <f t="shared" si="347"/>
        <v>N/A</v>
      </c>
      <c r="AG981" s="356" t="str">
        <f>IFERROR( VLOOKUP($D981, 'AM23.Param'!$C$61:$Q$114, COLUMNS('AM23.Param'!$C$60:$P$60), FALSE), "N/A")</f>
        <v>N/A</v>
      </c>
      <c r="AH981" s="344" t="str">
        <f t="shared" si="359"/>
        <v>N/A</v>
      </c>
      <c r="AI981" s="361" t="str">
        <f t="shared" si="348"/>
        <v>N/A</v>
      </c>
    </row>
    <row r="982" spans="1:35" x14ac:dyDescent="0.2">
      <c r="A982" s="241">
        <f t="shared" si="349"/>
        <v>905</v>
      </c>
      <c r="B982" s="345">
        <f>'AM23.Entity Input'!D922</f>
        <v>0</v>
      </c>
      <c r="C982" s="343">
        <f>'AM23.Entity Input'!F922</f>
        <v>0</v>
      </c>
      <c r="D982" s="343">
        <f>'AM23.Entity Input'!G922</f>
        <v>0</v>
      </c>
      <c r="E982" s="343">
        <f>'AM23.Entity Input'!P922</f>
        <v>0</v>
      </c>
      <c r="F982" s="343">
        <f>'AM23.Entity Input'!AD922</f>
        <v>0</v>
      </c>
      <c r="G982" s="343">
        <f>'AM23.Entity Input'!AN922</f>
        <v>0</v>
      </c>
      <c r="H982" s="353" t="str">
        <f>IFERROR( VLOOKUP($D982, 'AM23.Param'!$C$61:$Q$114, COLUMNS('AM23.Param'!$C$60:$G$60), FALSE), "N/A")</f>
        <v>N/A</v>
      </c>
      <c r="I982" s="360" t="str">
        <f>IFERROR( VLOOKUP($D982, 'AM23.Param'!$C$61:$Q$114, COLUMNS('AM23.Param'!$C$60:$H$60), FALSE), "N/A")</f>
        <v>N/A</v>
      </c>
      <c r="J982" s="344" t="str">
        <f t="shared" si="350"/>
        <v>N/A</v>
      </c>
      <c r="K982" s="361" t="str">
        <f t="shared" si="351"/>
        <v>N/A</v>
      </c>
      <c r="L982" s="356" t="str">
        <f>IFERROR( VLOOKUP($D982, 'AM23.Param'!$C$61:$Q$114, COLUMNS('AM23.Param'!$C$60:$I$60), FALSE), "N/A")</f>
        <v>N/A</v>
      </c>
      <c r="M982" s="344" t="str">
        <f t="shared" si="352"/>
        <v>N/A</v>
      </c>
      <c r="N982" s="366" t="str">
        <f t="shared" si="341"/>
        <v>N/A</v>
      </c>
      <c r="O982" s="360" t="str">
        <f>IFERROR( VLOOKUP($D982, 'AM23.Param'!$C$61:$Q$114, COLUMNS('AM23.Param'!$C$60:$J$60), FALSE), "N/A")</f>
        <v>N/A</v>
      </c>
      <c r="P982" s="344" t="str">
        <f t="shared" si="353"/>
        <v>N/A</v>
      </c>
      <c r="Q982" s="361" t="str">
        <f t="shared" si="342"/>
        <v>N/A</v>
      </c>
      <c r="R982" s="356" t="str">
        <f>IFERROR( VLOOKUP($D982, 'AM23.Param'!$C$61:$Q$114, COLUMNS('AM23.Param'!$C$60:$K$60), FALSE), "N/A")</f>
        <v>N/A</v>
      </c>
      <c r="S982" s="344" t="str">
        <f t="shared" si="354"/>
        <v>N/A</v>
      </c>
      <c r="T982" s="366">
        <f t="shared" si="343"/>
        <v>0</v>
      </c>
      <c r="U982" s="360" t="str">
        <f>IFERROR( VLOOKUP($D982, 'AM23.Param'!$C$61:$Q$114, COLUMNS('AM23.Param'!$C$60:$L$60), FALSE), "N/A")</f>
        <v>N/A</v>
      </c>
      <c r="V982" s="344" t="str">
        <f t="shared" si="355"/>
        <v>N/A</v>
      </c>
      <c r="W982" s="361" t="str">
        <f t="shared" si="344"/>
        <v>N/A</v>
      </c>
      <c r="X982" s="356" t="str">
        <f>IFERROR( VLOOKUP($D982, 'AM23.Param'!$C$61:$Q$114, COLUMNS('AM23.Param'!$C$60:$M$60), FALSE), "N/A")</f>
        <v>N/A</v>
      </c>
      <c r="Y982" s="344" t="str">
        <f t="shared" si="356"/>
        <v>N/A</v>
      </c>
      <c r="Z982" s="366">
        <f t="shared" si="345"/>
        <v>0</v>
      </c>
      <c r="AA982" s="360" t="str">
        <f>IFERROR( VLOOKUP($D982, 'AM23.Param'!$C$61:$Q$114, COLUMNS('AM23.Param'!$C$60:$N$60), FALSE), "N/A")</f>
        <v>N/A</v>
      </c>
      <c r="AB982" s="344" t="str">
        <f t="shared" si="357"/>
        <v>N/A</v>
      </c>
      <c r="AC982" s="366" t="str">
        <f t="shared" si="346"/>
        <v>N/A</v>
      </c>
      <c r="AD982" s="360" t="str">
        <f>IFERROR( VLOOKUP($D982, 'AM23.Param'!$C$61:$Q$114, COLUMNS('AM23.Param'!$C$60:$O$60), FALSE), "N/A")</f>
        <v>N/A</v>
      </c>
      <c r="AE982" s="344" t="str">
        <f t="shared" si="358"/>
        <v>N/A</v>
      </c>
      <c r="AF982" s="361" t="str">
        <f t="shared" si="347"/>
        <v>N/A</v>
      </c>
      <c r="AG982" s="356" t="str">
        <f>IFERROR( VLOOKUP($D982, 'AM23.Param'!$C$61:$Q$114, COLUMNS('AM23.Param'!$C$60:$P$60), FALSE), "N/A")</f>
        <v>N/A</v>
      </c>
      <c r="AH982" s="344" t="str">
        <f t="shared" si="359"/>
        <v>N/A</v>
      </c>
      <c r="AI982" s="361" t="str">
        <f t="shared" si="348"/>
        <v>N/A</v>
      </c>
    </row>
    <row r="983" spans="1:35" x14ac:dyDescent="0.2">
      <c r="A983" s="241">
        <f t="shared" si="349"/>
        <v>906</v>
      </c>
      <c r="B983" s="345">
        <f>'AM23.Entity Input'!D923</f>
        <v>0</v>
      </c>
      <c r="C983" s="343">
        <f>'AM23.Entity Input'!F923</f>
        <v>0</v>
      </c>
      <c r="D983" s="343">
        <f>'AM23.Entity Input'!G923</f>
        <v>0</v>
      </c>
      <c r="E983" s="343">
        <f>'AM23.Entity Input'!P923</f>
        <v>0</v>
      </c>
      <c r="F983" s="343">
        <f>'AM23.Entity Input'!AD923</f>
        <v>0</v>
      </c>
      <c r="G983" s="343">
        <f>'AM23.Entity Input'!AN923</f>
        <v>0</v>
      </c>
      <c r="H983" s="353" t="str">
        <f>IFERROR( VLOOKUP($D983, 'AM23.Param'!$C$61:$Q$114, COLUMNS('AM23.Param'!$C$60:$G$60), FALSE), "N/A")</f>
        <v>N/A</v>
      </c>
      <c r="I983" s="360" t="str">
        <f>IFERROR( VLOOKUP($D983, 'AM23.Param'!$C$61:$Q$114, COLUMNS('AM23.Param'!$C$60:$H$60), FALSE), "N/A")</f>
        <v>N/A</v>
      </c>
      <c r="J983" s="344" t="str">
        <f t="shared" si="350"/>
        <v>N/A</v>
      </c>
      <c r="K983" s="361" t="str">
        <f t="shared" si="351"/>
        <v>N/A</v>
      </c>
      <c r="L983" s="356" t="str">
        <f>IFERROR( VLOOKUP($D983, 'AM23.Param'!$C$61:$Q$114, COLUMNS('AM23.Param'!$C$60:$I$60), FALSE), "N/A")</f>
        <v>N/A</v>
      </c>
      <c r="M983" s="344" t="str">
        <f t="shared" si="352"/>
        <v>N/A</v>
      </c>
      <c r="N983" s="366" t="str">
        <f t="shared" si="341"/>
        <v>N/A</v>
      </c>
      <c r="O983" s="360" t="str">
        <f>IFERROR( VLOOKUP($D983, 'AM23.Param'!$C$61:$Q$114, COLUMNS('AM23.Param'!$C$60:$J$60), FALSE), "N/A")</f>
        <v>N/A</v>
      </c>
      <c r="P983" s="344" t="str">
        <f t="shared" si="353"/>
        <v>N/A</v>
      </c>
      <c r="Q983" s="361" t="str">
        <f t="shared" si="342"/>
        <v>N/A</v>
      </c>
      <c r="R983" s="356" t="str">
        <f>IFERROR( VLOOKUP($D983, 'AM23.Param'!$C$61:$Q$114, COLUMNS('AM23.Param'!$C$60:$K$60), FALSE), "N/A")</f>
        <v>N/A</v>
      </c>
      <c r="S983" s="344" t="str">
        <f t="shared" si="354"/>
        <v>N/A</v>
      </c>
      <c r="T983" s="366">
        <f t="shared" si="343"/>
        <v>0</v>
      </c>
      <c r="U983" s="360" t="str">
        <f>IFERROR( VLOOKUP($D983, 'AM23.Param'!$C$61:$Q$114, COLUMNS('AM23.Param'!$C$60:$L$60), FALSE), "N/A")</f>
        <v>N/A</v>
      </c>
      <c r="V983" s="344" t="str">
        <f t="shared" si="355"/>
        <v>N/A</v>
      </c>
      <c r="W983" s="361" t="str">
        <f t="shared" si="344"/>
        <v>N/A</v>
      </c>
      <c r="X983" s="356" t="str">
        <f>IFERROR( VLOOKUP($D983, 'AM23.Param'!$C$61:$Q$114, COLUMNS('AM23.Param'!$C$60:$M$60), FALSE), "N/A")</f>
        <v>N/A</v>
      </c>
      <c r="Y983" s="344" t="str">
        <f t="shared" si="356"/>
        <v>N/A</v>
      </c>
      <c r="Z983" s="366">
        <f t="shared" si="345"/>
        <v>0</v>
      </c>
      <c r="AA983" s="360" t="str">
        <f>IFERROR( VLOOKUP($D983, 'AM23.Param'!$C$61:$Q$114, COLUMNS('AM23.Param'!$C$60:$N$60), FALSE), "N/A")</f>
        <v>N/A</v>
      </c>
      <c r="AB983" s="344" t="str">
        <f t="shared" si="357"/>
        <v>N/A</v>
      </c>
      <c r="AC983" s="366" t="str">
        <f t="shared" si="346"/>
        <v>N/A</v>
      </c>
      <c r="AD983" s="360" t="str">
        <f>IFERROR( VLOOKUP($D983, 'AM23.Param'!$C$61:$Q$114, COLUMNS('AM23.Param'!$C$60:$O$60), FALSE), "N/A")</f>
        <v>N/A</v>
      </c>
      <c r="AE983" s="344" t="str">
        <f t="shared" si="358"/>
        <v>N/A</v>
      </c>
      <c r="AF983" s="361" t="str">
        <f t="shared" si="347"/>
        <v>N/A</v>
      </c>
      <c r="AG983" s="356" t="str">
        <f>IFERROR( VLOOKUP($D983, 'AM23.Param'!$C$61:$Q$114, COLUMNS('AM23.Param'!$C$60:$P$60), FALSE), "N/A")</f>
        <v>N/A</v>
      </c>
      <c r="AH983" s="344" t="str">
        <f t="shared" si="359"/>
        <v>N/A</v>
      </c>
      <c r="AI983" s="361" t="str">
        <f t="shared" si="348"/>
        <v>N/A</v>
      </c>
    </row>
    <row r="984" spans="1:35" x14ac:dyDescent="0.2">
      <c r="A984" s="241">
        <f t="shared" si="349"/>
        <v>907</v>
      </c>
      <c r="B984" s="345">
        <f>'AM23.Entity Input'!D924</f>
        <v>0</v>
      </c>
      <c r="C984" s="343">
        <f>'AM23.Entity Input'!F924</f>
        <v>0</v>
      </c>
      <c r="D984" s="343">
        <f>'AM23.Entity Input'!G924</f>
        <v>0</v>
      </c>
      <c r="E984" s="343">
        <f>'AM23.Entity Input'!P924</f>
        <v>0</v>
      </c>
      <c r="F984" s="343">
        <f>'AM23.Entity Input'!AD924</f>
        <v>0</v>
      </c>
      <c r="G984" s="343">
        <f>'AM23.Entity Input'!AN924</f>
        <v>0</v>
      </c>
      <c r="H984" s="353" t="str">
        <f>IFERROR( VLOOKUP($D984, 'AM23.Param'!$C$61:$Q$114, COLUMNS('AM23.Param'!$C$60:$G$60), FALSE), "N/A")</f>
        <v>N/A</v>
      </c>
      <c r="I984" s="360" t="str">
        <f>IFERROR( VLOOKUP($D984, 'AM23.Param'!$C$61:$Q$114, COLUMNS('AM23.Param'!$C$60:$H$60), FALSE), "N/A")</f>
        <v>N/A</v>
      </c>
      <c r="J984" s="344" t="str">
        <f t="shared" si="350"/>
        <v>N/A</v>
      </c>
      <c r="K984" s="361" t="str">
        <f t="shared" si="351"/>
        <v>N/A</v>
      </c>
      <c r="L984" s="356" t="str">
        <f>IFERROR( VLOOKUP($D984, 'AM23.Param'!$C$61:$Q$114, COLUMNS('AM23.Param'!$C$60:$I$60), FALSE), "N/A")</f>
        <v>N/A</v>
      </c>
      <c r="M984" s="344" t="str">
        <f t="shared" si="352"/>
        <v>N/A</v>
      </c>
      <c r="N984" s="366" t="str">
        <f t="shared" si="341"/>
        <v>N/A</v>
      </c>
      <c r="O984" s="360" t="str">
        <f>IFERROR( VLOOKUP($D984, 'AM23.Param'!$C$61:$Q$114, COLUMNS('AM23.Param'!$C$60:$J$60), FALSE), "N/A")</f>
        <v>N/A</v>
      </c>
      <c r="P984" s="344" t="str">
        <f t="shared" si="353"/>
        <v>N/A</v>
      </c>
      <c r="Q984" s="361" t="str">
        <f t="shared" si="342"/>
        <v>N/A</v>
      </c>
      <c r="R984" s="356" t="str">
        <f>IFERROR( VLOOKUP($D984, 'AM23.Param'!$C$61:$Q$114, COLUMNS('AM23.Param'!$C$60:$K$60), FALSE), "N/A")</f>
        <v>N/A</v>
      </c>
      <c r="S984" s="344" t="str">
        <f t="shared" si="354"/>
        <v>N/A</v>
      </c>
      <c r="T984" s="366">
        <f t="shared" si="343"/>
        <v>0</v>
      </c>
      <c r="U984" s="360" t="str">
        <f>IFERROR( VLOOKUP($D984, 'AM23.Param'!$C$61:$Q$114, COLUMNS('AM23.Param'!$C$60:$L$60), FALSE), "N/A")</f>
        <v>N/A</v>
      </c>
      <c r="V984" s="344" t="str">
        <f t="shared" si="355"/>
        <v>N/A</v>
      </c>
      <c r="W984" s="361" t="str">
        <f t="shared" si="344"/>
        <v>N/A</v>
      </c>
      <c r="X984" s="356" t="str">
        <f>IFERROR( VLOOKUP($D984, 'AM23.Param'!$C$61:$Q$114, COLUMNS('AM23.Param'!$C$60:$M$60), FALSE), "N/A")</f>
        <v>N/A</v>
      </c>
      <c r="Y984" s="344" t="str">
        <f t="shared" si="356"/>
        <v>N/A</v>
      </c>
      <c r="Z984" s="366">
        <f t="shared" si="345"/>
        <v>0</v>
      </c>
      <c r="AA984" s="360" t="str">
        <f>IFERROR( VLOOKUP($D984, 'AM23.Param'!$C$61:$Q$114, COLUMNS('AM23.Param'!$C$60:$N$60), FALSE), "N/A")</f>
        <v>N/A</v>
      </c>
      <c r="AB984" s="344" t="str">
        <f t="shared" si="357"/>
        <v>N/A</v>
      </c>
      <c r="AC984" s="366" t="str">
        <f t="shared" si="346"/>
        <v>N/A</v>
      </c>
      <c r="AD984" s="360" t="str">
        <f>IFERROR( VLOOKUP($D984, 'AM23.Param'!$C$61:$Q$114, COLUMNS('AM23.Param'!$C$60:$O$60), FALSE), "N/A")</f>
        <v>N/A</v>
      </c>
      <c r="AE984" s="344" t="str">
        <f t="shared" si="358"/>
        <v>N/A</v>
      </c>
      <c r="AF984" s="361" t="str">
        <f t="shared" si="347"/>
        <v>N/A</v>
      </c>
      <c r="AG984" s="356" t="str">
        <f>IFERROR( VLOOKUP($D984, 'AM23.Param'!$C$61:$Q$114, COLUMNS('AM23.Param'!$C$60:$P$60), FALSE), "N/A")</f>
        <v>N/A</v>
      </c>
      <c r="AH984" s="344" t="str">
        <f t="shared" si="359"/>
        <v>N/A</v>
      </c>
      <c r="AI984" s="361" t="str">
        <f t="shared" si="348"/>
        <v>N/A</v>
      </c>
    </row>
    <row r="985" spans="1:35" x14ac:dyDescent="0.2">
      <c r="A985" s="241">
        <f t="shared" si="349"/>
        <v>908</v>
      </c>
      <c r="B985" s="345">
        <f>'AM23.Entity Input'!D925</f>
        <v>0</v>
      </c>
      <c r="C985" s="343">
        <f>'AM23.Entity Input'!F925</f>
        <v>0</v>
      </c>
      <c r="D985" s="343">
        <f>'AM23.Entity Input'!G925</f>
        <v>0</v>
      </c>
      <c r="E985" s="343">
        <f>'AM23.Entity Input'!P925</f>
        <v>0</v>
      </c>
      <c r="F985" s="343">
        <f>'AM23.Entity Input'!AD925</f>
        <v>0</v>
      </c>
      <c r="G985" s="343">
        <f>'AM23.Entity Input'!AN925</f>
        <v>0</v>
      </c>
      <c r="H985" s="353" t="str">
        <f>IFERROR( VLOOKUP($D985, 'AM23.Param'!$C$61:$Q$114, COLUMNS('AM23.Param'!$C$60:$G$60), FALSE), "N/A")</f>
        <v>N/A</v>
      </c>
      <c r="I985" s="360" t="str">
        <f>IFERROR( VLOOKUP($D985, 'AM23.Param'!$C$61:$Q$114, COLUMNS('AM23.Param'!$C$60:$H$60), FALSE), "N/A")</f>
        <v>N/A</v>
      </c>
      <c r="J985" s="344" t="str">
        <f t="shared" si="350"/>
        <v>N/A</v>
      </c>
      <c r="K985" s="361" t="str">
        <f t="shared" si="351"/>
        <v>N/A</v>
      </c>
      <c r="L985" s="356" t="str">
        <f>IFERROR( VLOOKUP($D985, 'AM23.Param'!$C$61:$Q$114, COLUMNS('AM23.Param'!$C$60:$I$60), FALSE), "N/A")</f>
        <v>N/A</v>
      </c>
      <c r="M985" s="344" t="str">
        <f t="shared" si="352"/>
        <v>N/A</v>
      </c>
      <c r="N985" s="366" t="str">
        <f t="shared" si="341"/>
        <v>N/A</v>
      </c>
      <c r="O985" s="360" t="str">
        <f>IFERROR( VLOOKUP($D985, 'AM23.Param'!$C$61:$Q$114, COLUMNS('AM23.Param'!$C$60:$J$60), FALSE), "N/A")</f>
        <v>N/A</v>
      </c>
      <c r="P985" s="344" t="str">
        <f t="shared" si="353"/>
        <v>N/A</v>
      </c>
      <c r="Q985" s="361" t="str">
        <f t="shared" si="342"/>
        <v>N/A</v>
      </c>
      <c r="R985" s="356" t="str">
        <f>IFERROR( VLOOKUP($D985, 'AM23.Param'!$C$61:$Q$114, COLUMNS('AM23.Param'!$C$60:$K$60), FALSE), "N/A")</f>
        <v>N/A</v>
      </c>
      <c r="S985" s="344" t="str">
        <f t="shared" si="354"/>
        <v>N/A</v>
      </c>
      <c r="T985" s="366">
        <f t="shared" si="343"/>
        <v>0</v>
      </c>
      <c r="U985" s="360" t="str">
        <f>IFERROR( VLOOKUP($D985, 'AM23.Param'!$C$61:$Q$114, COLUMNS('AM23.Param'!$C$60:$L$60), FALSE), "N/A")</f>
        <v>N/A</v>
      </c>
      <c r="V985" s="344" t="str">
        <f t="shared" si="355"/>
        <v>N/A</v>
      </c>
      <c r="W985" s="361" t="str">
        <f t="shared" si="344"/>
        <v>N/A</v>
      </c>
      <c r="X985" s="356" t="str">
        <f>IFERROR( VLOOKUP($D985, 'AM23.Param'!$C$61:$Q$114, COLUMNS('AM23.Param'!$C$60:$M$60), FALSE), "N/A")</f>
        <v>N/A</v>
      </c>
      <c r="Y985" s="344" t="str">
        <f t="shared" si="356"/>
        <v>N/A</v>
      </c>
      <c r="Z985" s="366">
        <f t="shared" si="345"/>
        <v>0</v>
      </c>
      <c r="AA985" s="360" t="str">
        <f>IFERROR( VLOOKUP($D985, 'AM23.Param'!$C$61:$Q$114, COLUMNS('AM23.Param'!$C$60:$N$60), FALSE), "N/A")</f>
        <v>N/A</v>
      </c>
      <c r="AB985" s="344" t="str">
        <f t="shared" si="357"/>
        <v>N/A</v>
      </c>
      <c r="AC985" s="366" t="str">
        <f t="shared" si="346"/>
        <v>N/A</v>
      </c>
      <c r="AD985" s="360" t="str">
        <f>IFERROR( VLOOKUP($D985, 'AM23.Param'!$C$61:$Q$114, COLUMNS('AM23.Param'!$C$60:$O$60), FALSE), "N/A")</f>
        <v>N/A</v>
      </c>
      <c r="AE985" s="344" t="str">
        <f t="shared" si="358"/>
        <v>N/A</v>
      </c>
      <c r="AF985" s="361" t="str">
        <f t="shared" si="347"/>
        <v>N/A</v>
      </c>
      <c r="AG985" s="356" t="str">
        <f>IFERROR( VLOOKUP($D985, 'AM23.Param'!$C$61:$Q$114, COLUMNS('AM23.Param'!$C$60:$P$60), FALSE), "N/A")</f>
        <v>N/A</v>
      </c>
      <c r="AH985" s="344" t="str">
        <f t="shared" si="359"/>
        <v>N/A</v>
      </c>
      <c r="AI985" s="361" t="str">
        <f t="shared" si="348"/>
        <v>N/A</v>
      </c>
    </row>
    <row r="986" spans="1:35" x14ac:dyDescent="0.2">
      <c r="A986" s="241">
        <f t="shared" si="349"/>
        <v>909</v>
      </c>
      <c r="B986" s="345">
        <f>'AM23.Entity Input'!D926</f>
        <v>0</v>
      </c>
      <c r="C986" s="343">
        <f>'AM23.Entity Input'!F926</f>
        <v>0</v>
      </c>
      <c r="D986" s="343">
        <f>'AM23.Entity Input'!G926</f>
        <v>0</v>
      </c>
      <c r="E986" s="343">
        <f>'AM23.Entity Input'!P926</f>
        <v>0</v>
      </c>
      <c r="F986" s="343">
        <f>'AM23.Entity Input'!AD926</f>
        <v>0</v>
      </c>
      <c r="G986" s="343">
        <f>'AM23.Entity Input'!AN926</f>
        <v>0</v>
      </c>
      <c r="H986" s="353" t="str">
        <f>IFERROR( VLOOKUP($D986, 'AM23.Param'!$C$61:$Q$114, COLUMNS('AM23.Param'!$C$60:$G$60), FALSE), "N/A")</f>
        <v>N/A</v>
      </c>
      <c r="I986" s="360" t="str">
        <f>IFERROR( VLOOKUP($D986, 'AM23.Param'!$C$61:$Q$114, COLUMNS('AM23.Param'!$C$60:$H$60), FALSE), "N/A")</f>
        <v>N/A</v>
      </c>
      <c r="J986" s="344" t="str">
        <f t="shared" si="350"/>
        <v>N/A</v>
      </c>
      <c r="K986" s="361" t="str">
        <f t="shared" si="351"/>
        <v>N/A</v>
      </c>
      <c r="L986" s="356" t="str">
        <f>IFERROR( VLOOKUP($D986, 'AM23.Param'!$C$61:$Q$114, COLUMNS('AM23.Param'!$C$60:$I$60), FALSE), "N/A")</f>
        <v>N/A</v>
      </c>
      <c r="M986" s="344" t="str">
        <f t="shared" si="352"/>
        <v>N/A</v>
      </c>
      <c r="N986" s="366" t="str">
        <f t="shared" si="341"/>
        <v>N/A</v>
      </c>
      <c r="O986" s="360" t="str">
        <f>IFERROR( VLOOKUP($D986, 'AM23.Param'!$C$61:$Q$114, COLUMNS('AM23.Param'!$C$60:$J$60), FALSE), "N/A")</f>
        <v>N/A</v>
      </c>
      <c r="P986" s="344" t="str">
        <f t="shared" si="353"/>
        <v>N/A</v>
      </c>
      <c r="Q986" s="361" t="str">
        <f t="shared" si="342"/>
        <v>N/A</v>
      </c>
      <c r="R986" s="356" t="str">
        <f>IFERROR( VLOOKUP($D986, 'AM23.Param'!$C$61:$Q$114, COLUMNS('AM23.Param'!$C$60:$K$60), FALSE), "N/A")</f>
        <v>N/A</v>
      </c>
      <c r="S986" s="344" t="str">
        <f t="shared" si="354"/>
        <v>N/A</v>
      </c>
      <c r="T986" s="366">
        <f t="shared" si="343"/>
        <v>0</v>
      </c>
      <c r="U986" s="360" t="str">
        <f>IFERROR( VLOOKUP($D986, 'AM23.Param'!$C$61:$Q$114, COLUMNS('AM23.Param'!$C$60:$L$60), FALSE), "N/A")</f>
        <v>N/A</v>
      </c>
      <c r="V986" s="344" t="str">
        <f t="shared" si="355"/>
        <v>N/A</v>
      </c>
      <c r="W986" s="361" t="str">
        <f t="shared" si="344"/>
        <v>N/A</v>
      </c>
      <c r="X986" s="356" t="str">
        <f>IFERROR( VLOOKUP($D986, 'AM23.Param'!$C$61:$Q$114, COLUMNS('AM23.Param'!$C$60:$M$60), FALSE), "N/A")</f>
        <v>N/A</v>
      </c>
      <c r="Y986" s="344" t="str">
        <f t="shared" si="356"/>
        <v>N/A</v>
      </c>
      <c r="Z986" s="366">
        <f t="shared" si="345"/>
        <v>0</v>
      </c>
      <c r="AA986" s="360" t="str">
        <f>IFERROR( VLOOKUP($D986, 'AM23.Param'!$C$61:$Q$114, COLUMNS('AM23.Param'!$C$60:$N$60), FALSE), "N/A")</f>
        <v>N/A</v>
      </c>
      <c r="AB986" s="344" t="str">
        <f t="shared" si="357"/>
        <v>N/A</v>
      </c>
      <c r="AC986" s="366" t="str">
        <f t="shared" si="346"/>
        <v>N/A</v>
      </c>
      <c r="AD986" s="360" t="str">
        <f>IFERROR( VLOOKUP($D986, 'AM23.Param'!$C$61:$Q$114, COLUMNS('AM23.Param'!$C$60:$O$60), FALSE), "N/A")</f>
        <v>N/A</v>
      </c>
      <c r="AE986" s="344" t="str">
        <f t="shared" si="358"/>
        <v>N/A</v>
      </c>
      <c r="AF986" s="361" t="str">
        <f t="shared" si="347"/>
        <v>N/A</v>
      </c>
      <c r="AG986" s="356" t="str">
        <f>IFERROR( VLOOKUP($D986, 'AM23.Param'!$C$61:$Q$114, COLUMNS('AM23.Param'!$C$60:$P$60), FALSE), "N/A")</f>
        <v>N/A</v>
      </c>
      <c r="AH986" s="344" t="str">
        <f t="shared" si="359"/>
        <v>N/A</v>
      </c>
      <c r="AI986" s="361" t="str">
        <f t="shared" si="348"/>
        <v>N/A</v>
      </c>
    </row>
    <row r="987" spans="1:35" x14ac:dyDescent="0.2">
      <c r="A987" s="241">
        <f t="shared" si="349"/>
        <v>910</v>
      </c>
      <c r="B987" s="345">
        <f>'AM23.Entity Input'!D927</f>
        <v>0</v>
      </c>
      <c r="C987" s="343">
        <f>'AM23.Entity Input'!F927</f>
        <v>0</v>
      </c>
      <c r="D987" s="343">
        <f>'AM23.Entity Input'!G927</f>
        <v>0</v>
      </c>
      <c r="E987" s="343">
        <f>'AM23.Entity Input'!P927</f>
        <v>0</v>
      </c>
      <c r="F987" s="343">
        <f>'AM23.Entity Input'!AD927</f>
        <v>0</v>
      </c>
      <c r="G987" s="343">
        <f>'AM23.Entity Input'!AN927</f>
        <v>0</v>
      </c>
      <c r="H987" s="353" t="str">
        <f>IFERROR( VLOOKUP($D987, 'AM23.Param'!$C$61:$Q$114, COLUMNS('AM23.Param'!$C$60:$G$60), FALSE), "N/A")</f>
        <v>N/A</v>
      </c>
      <c r="I987" s="360" t="str">
        <f>IFERROR( VLOOKUP($D987, 'AM23.Param'!$C$61:$Q$114, COLUMNS('AM23.Param'!$C$60:$H$60), FALSE), "N/A")</f>
        <v>N/A</v>
      </c>
      <c r="J987" s="344" t="str">
        <f t="shared" si="350"/>
        <v>N/A</v>
      </c>
      <c r="K987" s="361" t="str">
        <f t="shared" si="351"/>
        <v>N/A</v>
      </c>
      <c r="L987" s="356" t="str">
        <f>IFERROR( VLOOKUP($D987, 'AM23.Param'!$C$61:$Q$114, COLUMNS('AM23.Param'!$C$60:$I$60), FALSE), "N/A")</f>
        <v>N/A</v>
      </c>
      <c r="M987" s="344" t="str">
        <f t="shared" si="352"/>
        <v>N/A</v>
      </c>
      <c r="N987" s="366" t="str">
        <f t="shared" si="341"/>
        <v>N/A</v>
      </c>
      <c r="O987" s="360" t="str">
        <f>IFERROR( VLOOKUP($D987, 'AM23.Param'!$C$61:$Q$114, COLUMNS('AM23.Param'!$C$60:$J$60), FALSE), "N/A")</f>
        <v>N/A</v>
      </c>
      <c r="P987" s="344" t="str">
        <f t="shared" si="353"/>
        <v>N/A</v>
      </c>
      <c r="Q987" s="361" t="str">
        <f t="shared" si="342"/>
        <v>N/A</v>
      </c>
      <c r="R987" s="356" t="str">
        <f>IFERROR( VLOOKUP($D987, 'AM23.Param'!$C$61:$Q$114, COLUMNS('AM23.Param'!$C$60:$K$60), FALSE), "N/A")</f>
        <v>N/A</v>
      </c>
      <c r="S987" s="344" t="str">
        <f t="shared" si="354"/>
        <v>N/A</v>
      </c>
      <c r="T987" s="366">
        <f t="shared" si="343"/>
        <v>0</v>
      </c>
      <c r="U987" s="360" t="str">
        <f>IFERROR( VLOOKUP($D987, 'AM23.Param'!$C$61:$Q$114, COLUMNS('AM23.Param'!$C$60:$L$60), FALSE), "N/A")</f>
        <v>N/A</v>
      </c>
      <c r="V987" s="344" t="str">
        <f t="shared" si="355"/>
        <v>N/A</v>
      </c>
      <c r="W987" s="361" t="str">
        <f t="shared" si="344"/>
        <v>N/A</v>
      </c>
      <c r="X987" s="356" t="str">
        <f>IFERROR( VLOOKUP($D987, 'AM23.Param'!$C$61:$Q$114, COLUMNS('AM23.Param'!$C$60:$M$60), FALSE), "N/A")</f>
        <v>N/A</v>
      </c>
      <c r="Y987" s="344" t="str">
        <f t="shared" si="356"/>
        <v>N/A</v>
      </c>
      <c r="Z987" s="366">
        <f t="shared" si="345"/>
        <v>0</v>
      </c>
      <c r="AA987" s="360" t="str">
        <f>IFERROR( VLOOKUP($D987, 'AM23.Param'!$C$61:$Q$114, COLUMNS('AM23.Param'!$C$60:$N$60), FALSE), "N/A")</f>
        <v>N/A</v>
      </c>
      <c r="AB987" s="344" t="str">
        <f t="shared" si="357"/>
        <v>N/A</v>
      </c>
      <c r="AC987" s="366" t="str">
        <f t="shared" si="346"/>
        <v>N/A</v>
      </c>
      <c r="AD987" s="360" t="str">
        <f>IFERROR( VLOOKUP($D987, 'AM23.Param'!$C$61:$Q$114, COLUMNS('AM23.Param'!$C$60:$O$60), FALSE), "N/A")</f>
        <v>N/A</v>
      </c>
      <c r="AE987" s="344" t="str">
        <f t="shared" si="358"/>
        <v>N/A</v>
      </c>
      <c r="AF987" s="361" t="str">
        <f t="shared" si="347"/>
        <v>N/A</v>
      </c>
      <c r="AG987" s="356" t="str">
        <f>IFERROR( VLOOKUP($D987, 'AM23.Param'!$C$61:$Q$114, COLUMNS('AM23.Param'!$C$60:$P$60), FALSE), "N/A")</f>
        <v>N/A</v>
      </c>
      <c r="AH987" s="344" t="str">
        <f t="shared" si="359"/>
        <v>N/A</v>
      </c>
      <c r="AI987" s="361" t="str">
        <f t="shared" si="348"/>
        <v>N/A</v>
      </c>
    </row>
    <row r="988" spans="1:35" x14ac:dyDescent="0.2">
      <c r="A988" s="241">
        <f t="shared" si="349"/>
        <v>911</v>
      </c>
      <c r="B988" s="345">
        <f>'AM23.Entity Input'!D928</f>
        <v>0</v>
      </c>
      <c r="C988" s="343">
        <f>'AM23.Entity Input'!F928</f>
        <v>0</v>
      </c>
      <c r="D988" s="343">
        <f>'AM23.Entity Input'!G928</f>
        <v>0</v>
      </c>
      <c r="E988" s="343">
        <f>'AM23.Entity Input'!P928</f>
        <v>0</v>
      </c>
      <c r="F988" s="343">
        <f>'AM23.Entity Input'!AD928</f>
        <v>0</v>
      </c>
      <c r="G988" s="343">
        <f>'AM23.Entity Input'!AN928</f>
        <v>0</v>
      </c>
      <c r="H988" s="353" t="str">
        <f>IFERROR( VLOOKUP($D988, 'AM23.Param'!$C$61:$Q$114, COLUMNS('AM23.Param'!$C$60:$G$60), FALSE), "N/A")</f>
        <v>N/A</v>
      </c>
      <c r="I988" s="360" t="str">
        <f>IFERROR( VLOOKUP($D988, 'AM23.Param'!$C$61:$Q$114, COLUMNS('AM23.Param'!$C$60:$H$60), FALSE), "N/A")</f>
        <v>N/A</v>
      </c>
      <c r="J988" s="344" t="str">
        <f t="shared" si="350"/>
        <v>N/A</v>
      </c>
      <c r="K988" s="361" t="str">
        <f t="shared" si="351"/>
        <v>N/A</v>
      </c>
      <c r="L988" s="356" t="str">
        <f>IFERROR( VLOOKUP($D988, 'AM23.Param'!$C$61:$Q$114, COLUMNS('AM23.Param'!$C$60:$I$60), FALSE), "N/A")</f>
        <v>N/A</v>
      </c>
      <c r="M988" s="344" t="str">
        <f t="shared" si="352"/>
        <v>N/A</v>
      </c>
      <c r="N988" s="366" t="str">
        <f t="shared" si="341"/>
        <v>N/A</v>
      </c>
      <c r="O988" s="360" t="str">
        <f>IFERROR( VLOOKUP($D988, 'AM23.Param'!$C$61:$Q$114, COLUMNS('AM23.Param'!$C$60:$J$60), FALSE), "N/A")</f>
        <v>N/A</v>
      </c>
      <c r="P988" s="344" t="str">
        <f t="shared" si="353"/>
        <v>N/A</v>
      </c>
      <c r="Q988" s="361" t="str">
        <f t="shared" si="342"/>
        <v>N/A</v>
      </c>
      <c r="R988" s="356" t="str">
        <f>IFERROR( VLOOKUP($D988, 'AM23.Param'!$C$61:$Q$114, COLUMNS('AM23.Param'!$C$60:$K$60), FALSE), "N/A")</f>
        <v>N/A</v>
      </c>
      <c r="S988" s="344" t="str">
        <f t="shared" si="354"/>
        <v>N/A</v>
      </c>
      <c r="T988" s="366">
        <f t="shared" si="343"/>
        <v>0</v>
      </c>
      <c r="U988" s="360" t="str">
        <f>IFERROR( VLOOKUP($D988, 'AM23.Param'!$C$61:$Q$114, COLUMNS('AM23.Param'!$C$60:$L$60), FALSE), "N/A")</f>
        <v>N/A</v>
      </c>
      <c r="V988" s="344" t="str">
        <f t="shared" si="355"/>
        <v>N/A</v>
      </c>
      <c r="W988" s="361" t="str">
        <f t="shared" si="344"/>
        <v>N/A</v>
      </c>
      <c r="X988" s="356" t="str">
        <f>IFERROR( VLOOKUP($D988, 'AM23.Param'!$C$61:$Q$114, COLUMNS('AM23.Param'!$C$60:$M$60), FALSE), "N/A")</f>
        <v>N/A</v>
      </c>
      <c r="Y988" s="344" t="str">
        <f t="shared" si="356"/>
        <v>N/A</v>
      </c>
      <c r="Z988" s="366">
        <f t="shared" si="345"/>
        <v>0</v>
      </c>
      <c r="AA988" s="360" t="str">
        <f>IFERROR( VLOOKUP($D988, 'AM23.Param'!$C$61:$Q$114, COLUMNS('AM23.Param'!$C$60:$N$60), FALSE), "N/A")</f>
        <v>N/A</v>
      </c>
      <c r="AB988" s="344" t="str">
        <f t="shared" si="357"/>
        <v>N/A</v>
      </c>
      <c r="AC988" s="366" t="str">
        <f t="shared" si="346"/>
        <v>N/A</v>
      </c>
      <c r="AD988" s="360" t="str">
        <f>IFERROR( VLOOKUP($D988, 'AM23.Param'!$C$61:$Q$114, COLUMNS('AM23.Param'!$C$60:$O$60), FALSE), "N/A")</f>
        <v>N/A</v>
      </c>
      <c r="AE988" s="344" t="str">
        <f t="shared" si="358"/>
        <v>N/A</v>
      </c>
      <c r="AF988" s="361" t="str">
        <f t="shared" si="347"/>
        <v>N/A</v>
      </c>
      <c r="AG988" s="356" t="str">
        <f>IFERROR( VLOOKUP($D988, 'AM23.Param'!$C$61:$Q$114, COLUMNS('AM23.Param'!$C$60:$P$60), FALSE), "N/A")</f>
        <v>N/A</v>
      </c>
      <c r="AH988" s="344" t="str">
        <f t="shared" si="359"/>
        <v>N/A</v>
      </c>
      <c r="AI988" s="361" t="str">
        <f t="shared" si="348"/>
        <v>N/A</v>
      </c>
    </row>
    <row r="989" spans="1:35" x14ac:dyDescent="0.2">
      <c r="A989" s="241">
        <f t="shared" si="349"/>
        <v>912</v>
      </c>
      <c r="B989" s="345">
        <f>'AM23.Entity Input'!D929</f>
        <v>0</v>
      </c>
      <c r="C989" s="343">
        <f>'AM23.Entity Input'!F929</f>
        <v>0</v>
      </c>
      <c r="D989" s="343">
        <f>'AM23.Entity Input'!G929</f>
        <v>0</v>
      </c>
      <c r="E989" s="343">
        <f>'AM23.Entity Input'!P929</f>
        <v>0</v>
      </c>
      <c r="F989" s="343">
        <f>'AM23.Entity Input'!AD929</f>
        <v>0</v>
      </c>
      <c r="G989" s="343">
        <f>'AM23.Entity Input'!AN929</f>
        <v>0</v>
      </c>
      <c r="H989" s="353" t="str">
        <f>IFERROR( VLOOKUP($D989, 'AM23.Param'!$C$61:$Q$114, COLUMNS('AM23.Param'!$C$60:$G$60), FALSE), "N/A")</f>
        <v>N/A</v>
      </c>
      <c r="I989" s="360" t="str">
        <f>IFERROR( VLOOKUP($D989, 'AM23.Param'!$C$61:$Q$114, COLUMNS('AM23.Param'!$C$60:$H$60), FALSE), "N/A")</f>
        <v>N/A</v>
      </c>
      <c r="J989" s="344" t="str">
        <f t="shared" si="350"/>
        <v>N/A</v>
      </c>
      <c r="K989" s="361" t="str">
        <f t="shared" si="351"/>
        <v>N/A</v>
      </c>
      <c r="L989" s="356" t="str">
        <f>IFERROR( VLOOKUP($D989, 'AM23.Param'!$C$61:$Q$114, COLUMNS('AM23.Param'!$C$60:$I$60), FALSE), "N/A")</f>
        <v>N/A</v>
      </c>
      <c r="M989" s="344" t="str">
        <f t="shared" si="352"/>
        <v>N/A</v>
      </c>
      <c r="N989" s="366" t="str">
        <f t="shared" si="341"/>
        <v>N/A</v>
      </c>
      <c r="O989" s="360" t="str">
        <f>IFERROR( VLOOKUP($D989, 'AM23.Param'!$C$61:$Q$114, COLUMNS('AM23.Param'!$C$60:$J$60), FALSE), "N/A")</f>
        <v>N/A</v>
      </c>
      <c r="P989" s="344" t="str">
        <f t="shared" si="353"/>
        <v>N/A</v>
      </c>
      <c r="Q989" s="361" t="str">
        <f t="shared" si="342"/>
        <v>N/A</v>
      </c>
      <c r="R989" s="356" t="str">
        <f>IFERROR( VLOOKUP($D989, 'AM23.Param'!$C$61:$Q$114, COLUMNS('AM23.Param'!$C$60:$K$60), FALSE), "N/A")</f>
        <v>N/A</v>
      </c>
      <c r="S989" s="344" t="str">
        <f t="shared" si="354"/>
        <v>N/A</v>
      </c>
      <c r="T989" s="366">
        <f t="shared" si="343"/>
        <v>0</v>
      </c>
      <c r="U989" s="360" t="str">
        <f>IFERROR( VLOOKUP($D989, 'AM23.Param'!$C$61:$Q$114, COLUMNS('AM23.Param'!$C$60:$L$60), FALSE), "N/A")</f>
        <v>N/A</v>
      </c>
      <c r="V989" s="344" t="str">
        <f t="shared" si="355"/>
        <v>N/A</v>
      </c>
      <c r="W989" s="361" t="str">
        <f t="shared" si="344"/>
        <v>N/A</v>
      </c>
      <c r="X989" s="356" t="str">
        <f>IFERROR( VLOOKUP($D989, 'AM23.Param'!$C$61:$Q$114, COLUMNS('AM23.Param'!$C$60:$M$60), FALSE), "N/A")</f>
        <v>N/A</v>
      </c>
      <c r="Y989" s="344" t="str">
        <f t="shared" si="356"/>
        <v>N/A</v>
      </c>
      <c r="Z989" s="366">
        <f t="shared" si="345"/>
        <v>0</v>
      </c>
      <c r="AA989" s="360" t="str">
        <f>IFERROR( VLOOKUP($D989, 'AM23.Param'!$C$61:$Q$114, COLUMNS('AM23.Param'!$C$60:$N$60), FALSE), "N/A")</f>
        <v>N/A</v>
      </c>
      <c r="AB989" s="344" t="str">
        <f t="shared" si="357"/>
        <v>N/A</v>
      </c>
      <c r="AC989" s="366" t="str">
        <f t="shared" si="346"/>
        <v>N/A</v>
      </c>
      <c r="AD989" s="360" t="str">
        <f>IFERROR( VLOOKUP($D989, 'AM23.Param'!$C$61:$Q$114, COLUMNS('AM23.Param'!$C$60:$O$60), FALSE), "N/A")</f>
        <v>N/A</v>
      </c>
      <c r="AE989" s="344" t="str">
        <f t="shared" si="358"/>
        <v>N/A</v>
      </c>
      <c r="AF989" s="361" t="str">
        <f t="shared" si="347"/>
        <v>N/A</v>
      </c>
      <c r="AG989" s="356" t="str">
        <f>IFERROR( VLOOKUP($D989, 'AM23.Param'!$C$61:$Q$114, COLUMNS('AM23.Param'!$C$60:$P$60), FALSE), "N/A")</f>
        <v>N/A</v>
      </c>
      <c r="AH989" s="344" t="str">
        <f t="shared" si="359"/>
        <v>N/A</v>
      </c>
      <c r="AI989" s="361" t="str">
        <f t="shared" si="348"/>
        <v>N/A</v>
      </c>
    </row>
    <row r="990" spans="1:35" x14ac:dyDescent="0.2">
      <c r="A990" s="241">
        <f t="shared" si="349"/>
        <v>913</v>
      </c>
      <c r="B990" s="345">
        <f>'AM23.Entity Input'!D930</f>
        <v>0</v>
      </c>
      <c r="C990" s="343">
        <f>'AM23.Entity Input'!F930</f>
        <v>0</v>
      </c>
      <c r="D990" s="343">
        <f>'AM23.Entity Input'!G930</f>
        <v>0</v>
      </c>
      <c r="E990" s="343">
        <f>'AM23.Entity Input'!P930</f>
        <v>0</v>
      </c>
      <c r="F990" s="343">
        <f>'AM23.Entity Input'!AD930</f>
        <v>0</v>
      </c>
      <c r="G990" s="343">
        <f>'AM23.Entity Input'!AN930</f>
        <v>0</v>
      </c>
      <c r="H990" s="353" t="str">
        <f>IFERROR( VLOOKUP($D990, 'AM23.Param'!$C$61:$Q$114, COLUMNS('AM23.Param'!$C$60:$G$60), FALSE), "N/A")</f>
        <v>N/A</v>
      </c>
      <c r="I990" s="360" t="str">
        <f>IFERROR( VLOOKUP($D990, 'AM23.Param'!$C$61:$Q$114, COLUMNS('AM23.Param'!$C$60:$H$60), FALSE), "N/A")</f>
        <v>N/A</v>
      </c>
      <c r="J990" s="344" t="str">
        <f t="shared" si="350"/>
        <v>N/A</v>
      </c>
      <c r="K990" s="361" t="str">
        <f t="shared" si="351"/>
        <v>N/A</v>
      </c>
      <c r="L990" s="356" t="str">
        <f>IFERROR( VLOOKUP($D990, 'AM23.Param'!$C$61:$Q$114, COLUMNS('AM23.Param'!$C$60:$I$60), FALSE), "N/A")</f>
        <v>N/A</v>
      </c>
      <c r="M990" s="344" t="str">
        <f t="shared" si="352"/>
        <v>N/A</v>
      </c>
      <c r="N990" s="366" t="str">
        <f t="shared" si="341"/>
        <v>N/A</v>
      </c>
      <c r="O990" s="360" t="str">
        <f>IFERROR( VLOOKUP($D990, 'AM23.Param'!$C$61:$Q$114, COLUMNS('AM23.Param'!$C$60:$J$60), FALSE), "N/A")</f>
        <v>N/A</v>
      </c>
      <c r="P990" s="344" t="str">
        <f t="shared" si="353"/>
        <v>N/A</v>
      </c>
      <c r="Q990" s="361" t="str">
        <f t="shared" si="342"/>
        <v>N/A</v>
      </c>
      <c r="R990" s="356" t="str">
        <f>IFERROR( VLOOKUP($D990, 'AM23.Param'!$C$61:$Q$114, COLUMNS('AM23.Param'!$C$60:$K$60), FALSE), "N/A")</f>
        <v>N/A</v>
      </c>
      <c r="S990" s="344" t="str">
        <f t="shared" si="354"/>
        <v>N/A</v>
      </c>
      <c r="T990" s="366">
        <f t="shared" si="343"/>
        <v>0</v>
      </c>
      <c r="U990" s="360" t="str">
        <f>IFERROR( VLOOKUP($D990, 'AM23.Param'!$C$61:$Q$114, COLUMNS('AM23.Param'!$C$60:$L$60), FALSE), "N/A")</f>
        <v>N/A</v>
      </c>
      <c r="V990" s="344" t="str">
        <f t="shared" si="355"/>
        <v>N/A</v>
      </c>
      <c r="W990" s="361" t="str">
        <f t="shared" si="344"/>
        <v>N/A</v>
      </c>
      <c r="X990" s="356" t="str">
        <f>IFERROR( VLOOKUP($D990, 'AM23.Param'!$C$61:$Q$114, COLUMNS('AM23.Param'!$C$60:$M$60), FALSE), "N/A")</f>
        <v>N/A</v>
      </c>
      <c r="Y990" s="344" t="str">
        <f t="shared" si="356"/>
        <v>N/A</v>
      </c>
      <c r="Z990" s="366">
        <f t="shared" si="345"/>
        <v>0</v>
      </c>
      <c r="AA990" s="360" t="str">
        <f>IFERROR( VLOOKUP($D990, 'AM23.Param'!$C$61:$Q$114, COLUMNS('AM23.Param'!$C$60:$N$60), FALSE), "N/A")</f>
        <v>N/A</v>
      </c>
      <c r="AB990" s="344" t="str">
        <f t="shared" si="357"/>
        <v>N/A</v>
      </c>
      <c r="AC990" s="366" t="str">
        <f t="shared" si="346"/>
        <v>N/A</v>
      </c>
      <c r="AD990" s="360" t="str">
        <f>IFERROR( VLOOKUP($D990, 'AM23.Param'!$C$61:$Q$114, COLUMNS('AM23.Param'!$C$60:$O$60), FALSE), "N/A")</f>
        <v>N/A</v>
      </c>
      <c r="AE990" s="344" t="str">
        <f t="shared" si="358"/>
        <v>N/A</v>
      </c>
      <c r="AF990" s="361" t="str">
        <f t="shared" si="347"/>
        <v>N/A</v>
      </c>
      <c r="AG990" s="356" t="str">
        <f>IFERROR( VLOOKUP($D990, 'AM23.Param'!$C$61:$Q$114, COLUMNS('AM23.Param'!$C$60:$P$60), FALSE), "N/A")</f>
        <v>N/A</v>
      </c>
      <c r="AH990" s="344" t="str">
        <f t="shared" si="359"/>
        <v>N/A</v>
      </c>
      <c r="AI990" s="361" t="str">
        <f t="shared" si="348"/>
        <v>N/A</v>
      </c>
    </row>
    <row r="991" spans="1:35" x14ac:dyDescent="0.2">
      <c r="A991" s="241">
        <f t="shared" si="349"/>
        <v>914</v>
      </c>
      <c r="B991" s="345">
        <f>'AM23.Entity Input'!D931</f>
        <v>0</v>
      </c>
      <c r="C991" s="343">
        <f>'AM23.Entity Input'!F931</f>
        <v>0</v>
      </c>
      <c r="D991" s="343">
        <f>'AM23.Entity Input'!G931</f>
        <v>0</v>
      </c>
      <c r="E991" s="343">
        <f>'AM23.Entity Input'!P931</f>
        <v>0</v>
      </c>
      <c r="F991" s="343">
        <f>'AM23.Entity Input'!AD931</f>
        <v>0</v>
      </c>
      <c r="G991" s="343">
        <f>'AM23.Entity Input'!AN931</f>
        <v>0</v>
      </c>
      <c r="H991" s="353" t="str">
        <f>IFERROR( VLOOKUP($D991, 'AM23.Param'!$C$61:$Q$114, COLUMNS('AM23.Param'!$C$60:$G$60), FALSE), "N/A")</f>
        <v>N/A</v>
      </c>
      <c r="I991" s="360" t="str">
        <f>IFERROR( VLOOKUP($D991, 'AM23.Param'!$C$61:$Q$114, COLUMNS('AM23.Param'!$C$60:$H$60), FALSE), "N/A")</f>
        <v>N/A</v>
      </c>
      <c r="J991" s="344" t="str">
        <f t="shared" si="350"/>
        <v>N/A</v>
      </c>
      <c r="K991" s="361" t="str">
        <f t="shared" si="351"/>
        <v>N/A</v>
      </c>
      <c r="L991" s="356" t="str">
        <f>IFERROR( VLOOKUP($D991, 'AM23.Param'!$C$61:$Q$114, COLUMNS('AM23.Param'!$C$60:$I$60), FALSE), "N/A")</f>
        <v>N/A</v>
      </c>
      <c r="M991" s="344" t="str">
        <f t="shared" si="352"/>
        <v>N/A</v>
      </c>
      <c r="N991" s="366" t="str">
        <f t="shared" si="341"/>
        <v>N/A</v>
      </c>
      <c r="O991" s="360" t="str">
        <f>IFERROR( VLOOKUP($D991, 'AM23.Param'!$C$61:$Q$114, COLUMNS('AM23.Param'!$C$60:$J$60), FALSE), "N/A")</f>
        <v>N/A</v>
      </c>
      <c r="P991" s="344" t="str">
        <f t="shared" si="353"/>
        <v>N/A</v>
      </c>
      <c r="Q991" s="361" t="str">
        <f t="shared" si="342"/>
        <v>N/A</v>
      </c>
      <c r="R991" s="356" t="str">
        <f>IFERROR( VLOOKUP($D991, 'AM23.Param'!$C$61:$Q$114, COLUMNS('AM23.Param'!$C$60:$K$60), FALSE), "N/A")</f>
        <v>N/A</v>
      </c>
      <c r="S991" s="344" t="str">
        <f t="shared" si="354"/>
        <v>N/A</v>
      </c>
      <c r="T991" s="366">
        <f t="shared" si="343"/>
        <v>0</v>
      </c>
      <c r="U991" s="360" t="str">
        <f>IFERROR( VLOOKUP($D991, 'AM23.Param'!$C$61:$Q$114, COLUMNS('AM23.Param'!$C$60:$L$60), FALSE), "N/A")</f>
        <v>N/A</v>
      </c>
      <c r="V991" s="344" t="str">
        <f t="shared" si="355"/>
        <v>N/A</v>
      </c>
      <c r="W991" s="361" t="str">
        <f t="shared" si="344"/>
        <v>N/A</v>
      </c>
      <c r="X991" s="356" t="str">
        <f>IFERROR( VLOOKUP($D991, 'AM23.Param'!$C$61:$Q$114, COLUMNS('AM23.Param'!$C$60:$M$60), FALSE), "N/A")</f>
        <v>N/A</v>
      </c>
      <c r="Y991" s="344" t="str">
        <f t="shared" si="356"/>
        <v>N/A</v>
      </c>
      <c r="Z991" s="366">
        <f t="shared" si="345"/>
        <v>0</v>
      </c>
      <c r="AA991" s="360" t="str">
        <f>IFERROR( VLOOKUP($D991, 'AM23.Param'!$C$61:$Q$114, COLUMNS('AM23.Param'!$C$60:$N$60), FALSE), "N/A")</f>
        <v>N/A</v>
      </c>
      <c r="AB991" s="344" t="str">
        <f t="shared" si="357"/>
        <v>N/A</v>
      </c>
      <c r="AC991" s="366" t="str">
        <f t="shared" si="346"/>
        <v>N/A</v>
      </c>
      <c r="AD991" s="360" t="str">
        <f>IFERROR( VLOOKUP($D991, 'AM23.Param'!$C$61:$Q$114, COLUMNS('AM23.Param'!$C$60:$O$60), FALSE), "N/A")</f>
        <v>N/A</v>
      </c>
      <c r="AE991" s="344" t="str">
        <f t="shared" si="358"/>
        <v>N/A</v>
      </c>
      <c r="AF991" s="361" t="str">
        <f t="shared" si="347"/>
        <v>N/A</v>
      </c>
      <c r="AG991" s="356" t="str">
        <f>IFERROR( VLOOKUP($D991, 'AM23.Param'!$C$61:$Q$114, COLUMNS('AM23.Param'!$C$60:$P$60), FALSE), "N/A")</f>
        <v>N/A</v>
      </c>
      <c r="AH991" s="344" t="str">
        <f t="shared" si="359"/>
        <v>N/A</v>
      </c>
      <c r="AI991" s="361" t="str">
        <f t="shared" si="348"/>
        <v>N/A</v>
      </c>
    </row>
    <row r="992" spans="1:35" x14ac:dyDescent="0.2">
      <c r="A992" s="241">
        <f t="shared" si="349"/>
        <v>915</v>
      </c>
      <c r="B992" s="345">
        <f>'AM23.Entity Input'!D932</f>
        <v>0</v>
      </c>
      <c r="C992" s="343">
        <f>'AM23.Entity Input'!F932</f>
        <v>0</v>
      </c>
      <c r="D992" s="343">
        <f>'AM23.Entity Input'!G932</f>
        <v>0</v>
      </c>
      <c r="E992" s="343">
        <f>'AM23.Entity Input'!P932</f>
        <v>0</v>
      </c>
      <c r="F992" s="343">
        <f>'AM23.Entity Input'!AD932</f>
        <v>0</v>
      </c>
      <c r="G992" s="343">
        <f>'AM23.Entity Input'!AN932</f>
        <v>0</v>
      </c>
      <c r="H992" s="353" t="str">
        <f>IFERROR( VLOOKUP($D992, 'AM23.Param'!$C$61:$Q$114, COLUMNS('AM23.Param'!$C$60:$G$60), FALSE), "N/A")</f>
        <v>N/A</v>
      </c>
      <c r="I992" s="360" t="str">
        <f>IFERROR( VLOOKUP($D992, 'AM23.Param'!$C$61:$Q$114, COLUMNS('AM23.Param'!$C$60:$H$60), FALSE), "N/A")</f>
        <v>N/A</v>
      </c>
      <c r="J992" s="344" t="str">
        <f t="shared" si="350"/>
        <v>N/A</v>
      </c>
      <c r="K992" s="361" t="str">
        <f t="shared" si="351"/>
        <v>N/A</v>
      </c>
      <c r="L992" s="356" t="str">
        <f>IFERROR( VLOOKUP($D992, 'AM23.Param'!$C$61:$Q$114, COLUMNS('AM23.Param'!$C$60:$I$60), FALSE), "N/A")</f>
        <v>N/A</v>
      </c>
      <c r="M992" s="344" t="str">
        <f t="shared" si="352"/>
        <v>N/A</v>
      </c>
      <c r="N992" s="366" t="str">
        <f t="shared" si="341"/>
        <v>N/A</v>
      </c>
      <c r="O992" s="360" t="str">
        <f>IFERROR( VLOOKUP($D992, 'AM23.Param'!$C$61:$Q$114, COLUMNS('AM23.Param'!$C$60:$J$60), FALSE), "N/A")</f>
        <v>N/A</v>
      </c>
      <c r="P992" s="344" t="str">
        <f t="shared" si="353"/>
        <v>N/A</v>
      </c>
      <c r="Q992" s="361" t="str">
        <f t="shared" si="342"/>
        <v>N/A</v>
      </c>
      <c r="R992" s="356" t="str">
        <f>IFERROR( VLOOKUP($D992, 'AM23.Param'!$C$61:$Q$114, COLUMNS('AM23.Param'!$C$60:$K$60), FALSE), "N/A")</f>
        <v>N/A</v>
      </c>
      <c r="S992" s="344" t="str">
        <f t="shared" si="354"/>
        <v>N/A</v>
      </c>
      <c r="T992" s="366">
        <f t="shared" si="343"/>
        <v>0</v>
      </c>
      <c r="U992" s="360" t="str">
        <f>IFERROR( VLOOKUP($D992, 'AM23.Param'!$C$61:$Q$114, COLUMNS('AM23.Param'!$C$60:$L$60), FALSE), "N/A")</f>
        <v>N/A</v>
      </c>
      <c r="V992" s="344" t="str">
        <f t="shared" si="355"/>
        <v>N/A</v>
      </c>
      <c r="W992" s="361" t="str">
        <f t="shared" si="344"/>
        <v>N/A</v>
      </c>
      <c r="X992" s="356" t="str">
        <f>IFERROR( VLOOKUP($D992, 'AM23.Param'!$C$61:$Q$114, COLUMNS('AM23.Param'!$C$60:$M$60), FALSE), "N/A")</f>
        <v>N/A</v>
      </c>
      <c r="Y992" s="344" t="str">
        <f t="shared" si="356"/>
        <v>N/A</v>
      </c>
      <c r="Z992" s="366">
        <f t="shared" si="345"/>
        <v>0</v>
      </c>
      <c r="AA992" s="360" t="str">
        <f>IFERROR( VLOOKUP($D992, 'AM23.Param'!$C$61:$Q$114, COLUMNS('AM23.Param'!$C$60:$N$60), FALSE), "N/A")</f>
        <v>N/A</v>
      </c>
      <c r="AB992" s="344" t="str">
        <f t="shared" si="357"/>
        <v>N/A</v>
      </c>
      <c r="AC992" s="366" t="str">
        <f t="shared" si="346"/>
        <v>N/A</v>
      </c>
      <c r="AD992" s="360" t="str">
        <f>IFERROR( VLOOKUP($D992, 'AM23.Param'!$C$61:$Q$114, COLUMNS('AM23.Param'!$C$60:$O$60), FALSE), "N/A")</f>
        <v>N/A</v>
      </c>
      <c r="AE992" s="344" t="str">
        <f t="shared" si="358"/>
        <v>N/A</v>
      </c>
      <c r="AF992" s="361" t="str">
        <f t="shared" si="347"/>
        <v>N/A</v>
      </c>
      <c r="AG992" s="356" t="str">
        <f>IFERROR( VLOOKUP($D992, 'AM23.Param'!$C$61:$Q$114, COLUMNS('AM23.Param'!$C$60:$P$60), FALSE), "N/A")</f>
        <v>N/A</v>
      </c>
      <c r="AH992" s="344" t="str">
        <f t="shared" si="359"/>
        <v>N/A</v>
      </c>
      <c r="AI992" s="361" t="str">
        <f t="shared" si="348"/>
        <v>N/A</v>
      </c>
    </row>
    <row r="993" spans="1:35" x14ac:dyDescent="0.2">
      <c r="A993" s="241">
        <f t="shared" si="349"/>
        <v>916</v>
      </c>
      <c r="B993" s="345">
        <f>'AM23.Entity Input'!D933</f>
        <v>0</v>
      </c>
      <c r="C993" s="343">
        <f>'AM23.Entity Input'!F933</f>
        <v>0</v>
      </c>
      <c r="D993" s="343">
        <f>'AM23.Entity Input'!G933</f>
        <v>0</v>
      </c>
      <c r="E993" s="343">
        <f>'AM23.Entity Input'!P933</f>
        <v>0</v>
      </c>
      <c r="F993" s="343">
        <f>'AM23.Entity Input'!AD933</f>
        <v>0</v>
      </c>
      <c r="G993" s="343">
        <f>'AM23.Entity Input'!AN933</f>
        <v>0</v>
      </c>
      <c r="H993" s="353" t="str">
        <f>IFERROR( VLOOKUP($D993, 'AM23.Param'!$C$61:$Q$114, COLUMNS('AM23.Param'!$C$60:$G$60), FALSE), "N/A")</f>
        <v>N/A</v>
      </c>
      <c r="I993" s="360" t="str">
        <f>IFERROR( VLOOKUP($D993, 'AM23.Param'!$C$61:$Q$114, COLUMNS('AM23.Param'!$C$60:$H$60), FALSE), "N/A")</f>
        <v>N/A</v>
      </c>
      <c r="J993" s="344" t="str">
        <f t="shared" si="350"/>
        <v>N/A</v>
      </c>
      <c r="K993" s="361" t="str">
        <f t="shared" si="351"/>
        <v>N/A</v>
      </c>
      <c r="L993" s="356" t="str">
        <f>IFERROR( VLOOKUP($D993, 'AM23.Param'!$C$61:$Q$114, COLUMNS('AM23.Param'!$C$60:$I$60), FALSE), "N/A")</f>
        <v>N/A</v>
      </c>
      <c r="M993" s="344" t="str">
        <f t="shared" si="352"/>
        <v>N/A</v>
      </c>
      <c r="N993" s="366" t="str">
        <f t="shared" si="341"/>
        <v>N/A</v>
      </c>
      <c r="O993" s="360" t="str">
        <f>IFERROR( VLOOKUP($D993, 'AM23.Param'!$C$61:$Q$114, COLUMNS('AM23.Param'!$C$60:$J$60), FALSE), "N/A")</f>
        <v>N/A</v>
      </c>
      <c r="P993" s="344" t="str">
        <f t="shared" si="353"/>
        <v>N/A</v>
      </c>
      <c r="Q993" s="361" t="str">
        <f t="shared" si="342"/>
        <v>N/A</v>
      </c>
      <c r="R993" s="356" t="str">
        <f>IFERROR( VLOOKUP($D993, 'AM23.Param'!$C$61:$Q$114, COLUMNS('AM23.Param'!$C$60:$K$60), FALSE), "N/A")</f>
        <v>N/A</v>
      </c>
      <c r="S993" s="344" t="str">
        <f t="shared" si="354"/>
        <v>N/A</v>
      </c>
      <c r="T993" s="366">
        <f t="shared" si="343"/>
        <v>0</v>
      </c>
      <c r="U993" s="360" t="str">
        <f>IFERROR( VLOOKUP($D993, 'AM23.Param'!$C$61:$Q$114, COLUMNS('AM23.Param'!$C$60:$L$60), FALSE), "N/A")</f>
        <v>N/A</v>
      </c>
      <c r="V993" s="344" t="str">
        <f t="shared" si="355"/>
        <v>N/A</v>
      </c>
      <c r="W993" s="361" t="str">
        <f t="shared" si="344"/>
        <v>N/A</v>
      </c>
      <c r="X993" s="356" t="str">
        <f>IFERROR( VLOOKUP($D993, 'AM23.Param'!$C$61:$Q$114, COLUMNS('AM23.Param'!$C$60:$M$60), FALSE), "N/A")</f>
        <v>N/A</v>
      </c>
      <c r="Y993" s="344" t="str">
        <f t="shared" si="356"/>
        <v>N/A</v>
      </c>
      <c r="Z993" s="366">
        <f t="shared" si="345"/>
        <v>0</v>
      </c>
      <c r="AA993" s="360" t="str">
        <f>IFERROR( VLOOKUP($D993, 'AM23.Param'!$C$61:$Q$114, COLUMNS('AM23.Param'!$C$60:$N$60), FALSE), "N/A")</f>
        <v>N/A</v>
      </c>
      <c r="AB993" s="344" t="str">
        <f t="shared" si="357"/>
        <v>N/A</v>
      </c>
      <c r="AC993" s="366" t="str">
        <f t="shared" si="346"/>
        <v>N/A</v>
      </c>
      <c r="AD993" s="360" t="str">
        <f>IFERROR( VLOOKUP($D993, 'AM23.Param'!$C$61:$Q$114, COLUMNS('AM23.Param'!$C$60:$O$60), FALSE), "N/A")</f>
        <v>N/A</v>
      </c>
      <c r="AE993" s="344" t="str">
        <f t="shared" si="358"/>
        <v>N/A</v>
      </c>
      <c r="AF993" s="361" t="str">
        <f t="shared" si="347"/>
        <v>N/A</v>
      </c>
      <c r="AG993" s="356" t="str">
        <f>IFERROR( VLOOKUP($D993, 'AM23.Param'!$C$61:$Q$114, COLUMNS('AM23.Param'!$C$60:$P$60), FALSE), "N/A")</f>
        <v>N/A</v>
      </c>
      <c r="AH993" s="344" t="str">
        <f t="shared" si="359"/>
        <v>N/A</v>
      </c>
      <c r="AI993" s="361" t="str">
        <f t="shared" si="348"/>
        <v>N/A</v>
      </c>
    </row>
    <row r="994" spans="1:35" x14ac:dyDescent="0.2">
      <c r="A994" s="241">
        <f t="shared" si="349"/>
        <v>917</v>
      </c>
      <c r="B994" s="345">
        <f>'AM23.Entity Input'!D934</f>
        <v>0</v>
      </c>
      <c r="C994" s="343">
        <f>'AM23.Entity Input'!F934</f>
        <v>0</v>
      </c>
      <c r="D994" s="343">
        <f>'AM23.Entity Input'!G934</f>
        <v>0</v>
      </c>
      <c r="E994" s="343">
        <f>'AM23.Entity Input'!P934</f>
        <v>0</v>
      </c>
      <c r="F994" s="343">
        <f>'AM23.Entity Input'!AD934</f>
        <v>0</v>
      </c>
      <c r="G994" s="343">
        <f>'AM23.Entity Input'!AN934</f>
        <v>0</v>
      </c>
      <c r="H994" s="353" t="str">
        <f>IFERROR( VLOOKUP($D994, 'AM23.Param'!$C$61:$Q$114, COLUMNS('AM23.Param'!$C$60:$G$60), FALSE), "N/A")</f>
        <v>N/A</v>
      </c>
      <c r="I994" s="360" t="str">
        <f>IFERROR( VLOOKUP($D994, 'AM23.Param'!$C$61:$Q$114, COLUMNS('AM23.Param'!$C$60:$H$60), FALSE), "N/A")</f>
        <v>N/A</v>
      </c>
      <c r="J994" s="344" t="str">
        <f t="shared" si="350"/>
        <v>N/A</v>
      </c>
      <c r="K994" s="361" t="str">
        <f t="shared" si="351"/>
        <v>N/A</v>
      </c>
      <c r="L994" s="356" t="str">
        <f>IFERROR( VLOOKUP($D994, 'AM23.Param'!$C$61:$Q$114, COLUMNS('AM23.Param'!$C$60:$I$60), FALSE), "N/A")</f>
        <v>N/A</v>
      </c>
      <c r="M994" s="344" t="str">
        <f t="shared" si="352"/>
        <v>N/A</v>
      </c>
      <c r="N994" s="366" t="str">
        <f t="shared" si="341"/>
        <v>N/A</v>
      </c>
      <c r="O994" s="360" t="str">
        <f>IFERROR( VLOOKUP($D994, 'AM23.Param'!$C$61:$Q$114, COLUMNS('AM23.Param'!$C$60:$J$60), FALSE), "N/A")</f>
        <v>N/A</v>
      </c>
      <c r="P994" s="344" t="str">
        <f t="shared" si="353"/>
        <v>N/A</v>
      </c>
      <c r="Q994" s="361" t="str">
        <f t="shared" si="342"/>
        <v>N/A</v>
      </c>
      <c r="R994" s="356" t="str">
        <f>IFERROR( VLOOKUP($D994, 'AM23.Param'!$C$61:$Q$114, COLUMNS('AM23.Param'!$C$60:$K$60), FALSE), "N/A")</f>
        <v>N/A</v>
      </c>
      <c r="S994" s="344" t="str">
        <f t="shared" si="354"/>
        <v>N/A</v>
      </c>
      <c r="T994" s="366">
        <f t="shared" si="343"/>
        <v>0</v>
      </c>
      <c r="U994" s="360" t="str">
        <f>IFERROR( VLOOKUP($D994, 'AM23.Param'!$C$61:$Q$114, COLUMNS('AM23.Param'!$C$60:$L$60), FALSE), "N/A")</f>
        <v>N/A</v>
      </c>
      <c r="V994" s="344" t="str">
        <f t="shared" si="355"/>
        <v>N/A</v>
      </c>
      <c r="W994" s="361" t="str">
        <f t="shared" si="344"/>
        <v>N/A</v>
      </c>
      <c r="X994" s="356" t="str">
        <f>IFERROR( VLOOKUP($D994, 'AM23.Param'!$C$61:$Q$114, COLUMNS('AM23.Param'!$C$60:$M$60), FALSE), "N/A")</f>
        <v>N/A</v>
      </c>
      <c r="Y994" s="344" t="str">
        <f t="shared" si="356"/>
        <v>N/A</v>
      </c>
      <c r="Z994" s="366">
        <f t="shared" si="345"/>
        <v>0</v>
      </c>
      <c r="AA994" s="360" t="str">
        <f>IFERROR( VLOOKUP($D994, 'AM23.Param'!$C$61:$Q$114, COLUMNS('AM23.Param'!$C$60:$N$60), FALSE), "N/A")</f>
        <v>N/A</v>
      </c>
      <c r="AB994" s="344" t="str">
        <f t="shared" si="357"/>
        <v>N/A</v>
      </c>
      <c r="AC994" s="366" t="str">
        <f t="shared" si="346"/>
        <v>N/A</v>
      </c>
      <c r="AD994" s="360" t="str">
        <f>IFERROR( VLOOKUP($D994, 'AM23.Param'!$C$61:$Q$114, COLUMNS('AM23.Param'!$C$60:$O$60), FALSE), "N/A")</f>
        <v>N/A</v>
      </c>
      <c r="AE994" s="344" t="str">
        <f t="shared" si="358"/>
        <v>N/A</v>
      </c>
      <c r="AF994" s="361" t="str">
        <f t="shared" si="347"/>
        <v>N/A</v>
      </c>
      <c r="AG994" s="356" t="str">
        <f>IFERROR( VLOOKUP($D994, 'AM23.Param'!$C$61:$Q$114, COLUMNS('AM23.Param'!$C$60:$P$60), FALSE), "N/A")</f>
        <v>N/A</v>
      </c>
      <c r="AH994" s="344" t="str">
        <f t="shared" si="359"/>
        <v>N/A</v>
      </c>
      <c r="AI994" s="361" t="str">
        <f t="shared" si="348"/>
        <v>N/A</v>
      </c>
    </row>
    <row r="995" spans="1:35" x14ac:dyDescent="0.2">
      <c r="A995" s="241">
        <f t="shared" si="349"/>
        <v>918</v>
      </c>
      <c r="B995" s="345">
        <f>'AM23.Entity Input'!D935</f>
        <v>0</v>
      </c>
      <c r="C995" s="343">
        <f>'AM23.Entity Input'!F935</f>
        <v>0</v>
      </c>
      <c r="D995" s="343">
        <f>'AM23.Entity Input'!G935</f>
        <v>0</v>
      </c>
      <c r="E995" s="343">
        <f>'AM23.Entity Input'!P935</f>
        <v>0</v>
      </c>
      <c r="F995" s="343">
        <f>'AM23.Entity Input'!AD935</f>
        <v>0</v>
      </c>
      <c r="G995" s="343">
        <f>'AM23.Entity Input'!AN935</f>
        <v>0</v>
      </c>
      <c r="H995" s="353" t="str">
        <f>IFERROR( VLOOKUP($D995, 'AM23.Param'!$C$61:$Q$114, COLUMNS('AM23.Param'!$C$60:$G$60), FALSE), "N/A")</f>
        <v>N/A</v>
      </c>
      <c r="I995" s="360" t="str">
        <f>IFERROR( VLOOKUP($D995, 'AM23.Param'!$C$61:$Q$114, COLUMNS('AM23.Param'!$C$60:$H$60), FALSE), "N/A")</f>
        <v>N/A</v>
      </c>
      <c r="J995" s="344" t="str">
        <f t="shared" si="350"/>
        <v>N/A</v>
      </c>
      <c r="K995" s="361" t="str">
        <f t="shared" si="351"/>
        <v>N/A</v>
      </c>
      <c r="L995" s="356" t="str">
        <f>IFERROR( VLOOKUP($D995, 'AM23.Param'!$C$61:$Q$114, COLUMNS('AM23.Param'!$C$60:$I$60), FALSE), "N/A")</f>
        <v>N/A</v>
      </c>
      <c r="M995" s="344" t="str">
        <f t="shared" si="352"/>
        <v>N/A</v>
      </c>
      <c r="N995" s="366" t="str">
        <f t="shared" si="341"/>
        <v>N/A</v>
      </c>
      <c r="O995" s="360" t="str">
        <f>IFERROR( VLOOKUP($D995, 'AM23.Param'!$C$61:$Q$114, COLUMNS('AM23.Param'!$C$60:$J$60), FALSE), "N/A")</f>
        <v>N/A</v>
      </c>
      <c r="P995" s="344" t="str">
        <f t="shared" si="353"/>
        <v>N/A</v>
      </c>
      <c r="Q995" s="361" t="str">
        <f t="shared" si="342"/>
        <v>N/A</v>
      </c>
      <c r="R995" s="356" t="str">
        <f>IFERROR( VLOOKUP($D995, 'AM23.Param'!$C$61:$Q$114, COLUMNS('AM23.Param'!$C$60:$K$60), FALSE), "N/A")</f>
        <v>N/A</v>
      </c>
      <c r="S995" s="344" t="str">
        <f t="shared" si="354"/>
        <v>N/A</v>
      </c>
      <c r="T995" s="366">
        <f t="shared" si="343"/>
        <v>0</v>
      </c>
      <c r="U995" s="360" t="str">
        <f>IFERROR( VLOOKUP($D995, 'AM23.Param'!$C$61:$Q$114, COLUMNS('AM23.Param'!$C$60:$L$60), FALSE), "N/A")</f>
        <v>N/A</v>
      </c>
      <c r="V995" s="344" t="str">
        <f t="shared" si="355"/>
        <v>N/A</v>
      </c>
      <c r="W995" s="361" t="str">
        <f t="shared" si="344"/>
        <v>N/A</v>
      </c>
      <c r="X995" s="356" t="str">
        <f>IFERROR( VLOOKUP($D995, 'AM23.Param'!$C$61:$Q$114, COLUMNS('AM23.Param'!$C$60:$M$60), FALSE), "N/A")</f>
        <v>N/A</v>
      </c>
      <c r="Y995" s="344" t="str">
        <f t="shared" si="356"/>
        <v>N/A</v>
      </c>
      <c r="Z995" s="366">
        <f t="shared" si="345"/>
        <v>0</v>
      </c>
      <c r="AA995" s="360" t="str">
        <f>IFERROR( VLOOKUP($D995, 'AM23.Param'!$C$61:$Q$114, COLUMNS('AM23.Param'!$C$60:$N$60), FALSE), "N/A")</f>
        <v>N/A</v>
      </c>
      <c r="AB995" s="344" t="str">
        <f t="shared" si="357"/>
        <v>N/A</v>
      </c>
      <c r="AC995" s="366" t="str">
        <f t="shared" si="346"/>
        <v>N/A</v>
      </c>
      <c r="AD995" s="360" t="str">
        <f>IFERROR( VLOOKUP($D995, 'AM23.Param'!$C$61:$Q$114, COLUMNS('AM23.Param'!$C$60:$O$60), FALSE), "N/A")</f>
        <v>N/A</v>
      </c>
      <c r="AE995" s="344" t="str">
        <f t="shared" si="358"/>
        <v>N/A</v>
      </c>
      <c r="AF995" s="361" t="str">
        <f t="shared" si="347"/>
        <v>N/A</v>
      </c>
      <c r="AG995" s="356" t="str">
        <f>IFERROR( VLOOKUP($D995, 'AM23.Param'!$C$61:$Q$114, COLUMNS('AM23.Param'!$C$60:$P$60), FALSE), "N/A")</f>
        <v>N/A</v>
      </c>
      <c r="AH995" s="344" t="str">
        <f t="shared" si="359"/>
        <v>N/A</v>
      </c>
      <c r="AI995" s="361" t="str">
        <f t="shared" si="348"/>
        <v>N/A</v>
      </c>
    </row>
    <row r="996" spans="1:35" x14ac:dyDescent="0.2">
      <c r="A996" s="241">
        <f t="shared" si="349"/>
        <v>919</v>
      </c>
      <c r="B996" s="345">
        <f>'AM23.Entity Input'!D936</f>
        <v>0</v>
      </c>
      <c r="C996" s="343">
        <f>'AM23.Entity Input'!F936</f>
        <v>0</v>
      </c>
      <c r="D996" s="343">
        <f>'AM23.Entity Input'!G936</f>
        <v>0</v>
      </c>
      <c r="E996" s="343">
        <f>'AM23.Entity Input'!P936</f>
        <v>0</v>
      </c>
      <c r="F996" s="343">
        <f>'AM23.Entity Input'!AD936</f>
        <v>0</v>
      </c>
      <c r="G996" s="343">
        <f>'AM23.Entity Input'!AN936</f>
        <v>0</v>
      </c>
      <c r="H996" s="353" t="str">
        <f>IFERROR( VLOOKUP($D996, 'AM23.Param'!$C$61:$Q$114, COLUMNS('AM23.Param'!$C$60:$G$60), FALSE), "N/A")</f>
        <v>N/A</v>
      </c>
      <c r="I996" s="360" t="str">
        <f>IFERROR( VLOOKUP($D996, 'AM23.Param'!$C$61:$Q$114, COLUMNS('AM23.Param'!$C$60:$H$60), FALSE), "N/A")</f>
        <v>N/A</v>
      </c>
      <c r="J996" s="344" t="str">
        <f t="shared" si="350"/>
        <v>N/A</v>
      </c>
      <c r="K996" s="361" t="str">
        <f t="shared" si="351"/>
        <v>N/A</v>
      </c>
      <c r="L996" s="356" t="str">
        <f>IFERROR( VLOOKUP($D996, 'AM23.Param'!$C$61:$Q$114, COLUMNS('AM23.Param'!$C$60:$I$60), FALSE), "N/A")</f>
        <v>N/A</v>
      </c>
      <c r="M996" s="344" t="str">
        <f t="shared" si="352"/>
        <v>N/A</v>
      </c>
      <c r="N996" s="366" t="str">
        <f t="shared" si="341"/>
        <v>N/A</v>
      </c>
      <c r="O996" s="360" t="str">
        <f>IFERROR( VLOOKUP($D996, 'AM23.Param'!$C$61:$Q$114, COLUMNS('AM23.Param'!$C$60:$J$60), FALSE), "N/A")</f>
        <v>N/A</v>
      </c>
      <c r="P996" s="344" t="str">
        <f t="shared" si="353"/>
        <v>N/A</v>
      </c>
      <c r="Q996" s="361" t="str">
        <f t="shared" si="342"/>
        <v>N/A</v>
      </c>
      <c r="R996" s="356" t="str">
        <f>IFERROR( VLOOKUP($D996, 'AM23.Param'!$C$61:$Q$114, COLUMNS('AM23.Param'!$C$60:$K$60), FALSE), "N/A")</f>
        <v>N/A</v>
      </c>
      <c r="S996" s="344" t="str">
        <f t="shared" si="354"/>
        <v>N/A</v>
      </c>
      <c r="T996" s="366">
        <f t="shared" si="343"/>
        <v>0</v>
      </c>
      <c r="U996" s="360" t="str">
        <f>IFERROR( VLOOKUP($D996, 'AM23.Param'!$C$61:$Q$114, COLUMNS('AM23.Param'!$C$60:$L$60), FALSE), "N/A")</f>
        <v>N/A</v>
      </c>
      <c r="V996" s="344" t="str">
        <f t="shared" si="355"/>
        <v>N/A</v>
      </c>
      <c r="W996" s="361" t="str">
        <f t="shared" si="344"/>
        <v>N/A</v>
      </c>
      <c r="X996" s="356" t="str">
        <f>IFERROR( VLOOKUP($D996, 'AM23.Param'!$C$61:$Q$114, COLUMNS('AM23.Param'!$C$60:$M$60), FALSE), "N/A")</f>
        <v>N/A</v>
      </c>
      <c r="Y996" s="344" t="str">
        <f t="shared" si="356"/>
        <v>N/A</v>
      </c>
      <c r="Z996" s="366">
        <f t="shared" si="345"/>
        <v>0</v>
      </c>
      <c r="AA996" s="360" t="str">
        <f>IFERROR( VLOOKUP($D996, 'AM23.Param'!$C$61:$Q$114, COLUMNS('AM23.Param'!$C$60:$N$60), FALSE), "N/A")</f>
        <v>N/A</v>
      </c>
      <c r="AB996" s="344" t="str">
        <f t="shared" si="357"/>
        <v>N/A</v>
      </c>
      <c r="AC996" s="366" t="str">
        <f t="shared" si="346"/>
        <v>N/A</v>
      </c>
      <c r="AD996" s="360" t="str">
        <f>IFERROR( VLOOKUP($D996, 'AM23.Param'!$C$61:$Q$114, COLUMNS('AM23.Param'!$C$60:$O$60), FALSE), "N/A")</f>
        <v>N/A</v>
      </c>
      <c r="AE996" s="344" t="str">
        <f t="shared" si="358"/>
        <v>N/A</v>
      </c>
      <c r="AF996" s="361" t="str">
        <f t="shared" si="347"/>
        <v>N/A</v>
      </c>
      <c r="AG996" s="356" t="str">
        <f>IFERROR( VLOOKUP($D996, 'AM23.Param'!$C$61:$Q$114, COLUMNS('AM23.Param'!$C$60:$P$60), FALSE), "N/A")</f>
        <v>N/A</v>
      </c>
      <c r="AH996" s="344" t="str">
        <f t="shared" si="359"/>
        <v>N/A</v>
      </c>
      <c r="AI996" s="361" t="str">
        <f t="shared" si="348"/>
        <v>N/A</v>
      </c>
    </row>
    <row r="997" spans="1:35" x14ac:dyDescent="0.2">
      <c r="A997" s="241">
        <f t="shared" si="349"/>
        <v>920</v>
      </c>
      <c r="B997" s="345">
        <f>'AM23.Entity Input'!D937</f>
        <v>0</v>
      </c>
      <c r="C997" s="343">
        <f>'AM23.Entity Input'!F937</f>
        <v>0</v>
      </c>
      <c r="D997" s="343">
        <f>'AM23.Entity Input'!G937</f>
        <v>0</v>
      </c>
      <c r="E997" s="343">
        <f>'AM23.Entity Input'!P937</f>
        <v>0</v>
      </c>
      <c r="F997" s="343">
        <f>'AM23.Entity Input'!AD937</f>
        <v>0</v>
      </c>
      <c r="G997" s="343">
        <f>'AM23.Entity Input'!AN937</f>
        <v>0</v>
      </c>
      <c r="H997" s="353" t="str">
        <f>IFERROR( VLOOKUP($D997, 'AM23.Param'!$C$61:$Q$114, COLUMNS('AM23.Param'!$C$60:$G$60), FALSE), "N/A")</f>
        <v>N/A</v>
      </c>
      <c r="I997" s="360" t="str">
        <f>IFERROR( VLOOKUP($D997, 'AM23.Param'!$C$61:$Q$114, COLUMNS('AM23.Param'!$C$60:$H$60), FALSE), "N/A")</f>
        <v>N/A</v>
      </c>
      <c r="J997" s="344" t="str">
        <f t="shared" si="350"/>
        <v>N/A</v>
      </c>
      <c r="K997" s="361" t="str">
        <f t="shared" si="351"/>
        <v>N/A</v>
      </c>
      <c r="L997" s="356" t="str">
        <f>IFERROR( VLOOKUP($D997, 'AM23.Param'!$C$61:$Q$114, COLUMNS('AM23.Param'!$C$60:$I$60), FALSE), "N/A")</f>
        <v>N/A</v>
      </c>
      <c r="M997" s="344" t="str">
        <f t="shared" si="352"/>
        <v>N/A</v>
      </c>
      <c r="N997" s="366" t="str">
        <f t="shared" si="341"/>
        <v>N/A</v>
      </c>
      <c r="O997" s="360" t="str">
        <f>IFERROR( VLOOKUP($D997, 'AM23.Param'!$C$61:$Q$114, COLUMNS('AM23.Param'!$C$60:$J$60), FALSE), "N/A")</f>
        <v>N/A</v>
      </c>
      <c r="P997" s="344" t="str">
        <f t="shared" si="353"/>
        <v>N/A</v>
      </c>
      <c r="Q997" s="361" t="str">
        <f t="shared" si="342"/>
        <v>N/A</v>
      </c>
      <c r="R997" s="356" t="str">
        <f>IFERROR( VLOOKUP($D997, 'AM23.Param'!$C$61:$Q$114, COLUMNS('AM23.Param'!$C$60:$K$60), FALSE), "N/A")</f>
        <v>N/A</v>
      </c>
      <c r="S997" s="344" t="str">
        <f t="shared" si="354"/>
        <v>N/A</v>
      </c>
      <c r="T997" s="366">
        <f t="shared" si="343"/>
        <v>0</v>
      </c>
      <c r="U997" s="360" t="str">
        <f>IFERROR( VLOOKUP($D997, 'AM23.Param'!$C$61:$Q$114, COLUMNS('AM23.Param'!$C$60:$L$60), FALSE), "N/A")</f>
        <v>N/A</v>
      </c>
      <c r="V997" s="344" t="str">
        <f t="shared" si="355"/>
        <v>N/A</v>
      </c>
      <c r="W997" s="361" t="str">
        <f t="shared" si="344"/>
        <v>N/A</v>
      </c>
      <c r="X997" s="356" t="str">
        <f>IFERROR( VLOOKUP($D997, 'AM23.Param'!$C$61:$Q$114, COLUMNS('AM23.Param'!$C$60:$M$60), FALSE), "N/A")</f>
        <v>N/A</v>
      </c>
      <c r="Y997" s="344" t="str">
        <f t="shared" si="356"/>
        <v>N/A</v>
      </c>
      <c r="Z997" s="366">
        <f t="shared" si="345"/>
        <v>0</v>
      </c>
      <c r="AA997" s="360" t="str">
        <f>IFERROR( VLOOKUP($D997, 'AM23.Param'!$C$61:$Q$114, COLUMNS('AM23.Param'!$C$60:$N$60), FALSE), "N/A")</f>
        <v>N/A</v>
      </c>
      <c r="AB997" s="344" t="str">
        <f t="shared" si="357"/>
        <v>N/A</v>
      </c>
      <c r="AC997" s="366" t="str">
        <f t="shared" si="346"/>
        <v>N/A</v>
      </c>
      <c r="AD997" s="360" t="str">
        <f>IFERROR( VLOOKUP($D997, 'AM23.Param'!$C$61:$Q$114, COLUMNS('AM23.Param'!$C$60:$O$60), FALSE), "N/A")</f>
        <v>N/A</v>
      </c>
      <c r="AE997" s="344" t="str">
        <f t="shared" si="358"/>
        <v>N/A</v>
      </c>
      <c r="AF997" s="361" t="str">
        <f t="shared" si="347"/>
        <v>N/A</v>
      </c>
      <c r="AG997" s="356" t="str">
        <f>IFERROR( VLOOKUP($D997, 'AM23.Param'!$C$61:$Q$114, COLUMNS('AM23.Param'!$C$60:$P$60), FALSE), "N/A")</f>
        <v>N/A</v>
      </c>
      <c r="AH997" s="344" t="str">
        <f t="shared" si="359"/>
        <v>N/A</v>
      </c>
      <c r="AI997" s="361" t="str">
        <f t="shared" si="348"/>
        <v>N/A</v>
      </c>
    </row>
    <row r="998" spans="1:35" x14ac:dyDescent="0.2">
      <c r="A998" s="241">
        <f t="shared" si="349"/>
        <v>921</v>
      </c>
      <c r="B998" s="345">
        <f>'AM23.Entity Input'!D938</f>
        <v>0</v>
      </c>
      <c r="C998" s="343">
        <f>'AM23.Entity Input'!F938</f>
        <v>0</v>
      </c>
      <c r="D998" s="343">
        <f>'AM23.Entity Input'!G938</f>
        <v>0</v>
      </c>
      <c r="E998" s="343">
        <f>'AM23.Entity Input'!P938</f>
        <v>0</v>
      </c>
      <c r="F998" s="343">
        <f>'AM23.Entity Input'!AD938</f>
        <v>0</v>
      </c>
      <c r="G998" s="343">
        <f>'AM23.Entity Input'!AN938</f>
        <v>0</v>
      </c>
      <c r="H998" s="353" t="str">
        <f>IFERROR( VLOOKUP($D998, 'AM23.Param'!$C$61:$Q$114, COLUMNS('AM23.Param'!$C$60:$G$60), FALSE), "N/A")</f>
        <v>N/A</v>
      </c>
      <c r="I998" s="360" t="str">
        <f>IFERROR( VLOOKUP($D998, 'AM23.Param'!$C$61:$Q$114, COLUMNS('AM23.Param'!$C$60:$H$60), FALSE), "N/A")</f>
        <v>N/A</v>
      </c>
      <c r="J998" s="344" t="str">
        <f t="shared" si="350"/>
        <v>N/A</v>
      </c>
      <c r="K998" s="361" t="str">
        <f t="shared" si="351"/>
        <v>N/A</v>
      </c>
      <c r="L998" s="356" t="str">
        <f>IFERROR( VLOOKUP($D998, 'AM23.Param'!$C$61:$Q$114, COLUMNS('AM23.Param'!$C$60:$I$60), FALSE), "N/A")</f>
        <v>N/A</v>
      </c>
      <c r="M998" s="344" t="str">
        <f t="shared" si="352"/>
        <v>N/A</v>
      </c>
      <c r="N998" s="366" t="str">
        <f t="shared" si="341"/>
        <v>N/A</v>
      </c>
      <c r="O998" s="360" t="str">
        <f>IFERROR( VLOOKUP($D998, 'AM23.Param'!$C$61:$Q$114, COLUMNS('AM23.Param'!$C$60:$J$60), FALSE), "N/A")</f>
        <v>N/A</v>
      </c>
      <c r="P998" s="344" t="str">
        <f t="shared" si="353"/>
        <v>N/A</v>
      </c>
      <c r="Q998" s="361" t="str">
        <f t="shared" si="342"/>
        <v>N/A</v>
      </c>
      <c r="R998" s="356" t="str">
        <f>IFERROR( VLOOKUP($D998, 'AM23.Param'!$C$61:$Q$114, COLUMNS('AM23.Param'!$C$60:$K$60), FALSE), "N/A")</f>
        <v>N/A</v>
      </c>
      <c r="S998" s="344" t="str">
        <f t="shared" si="354"/>
        <v>N/A</v>
      </c>
      <c r="T998" s="366">
        <f t="shared" si="343"/>
        <v>0</v>
      </c>
      <c r="U998" s="360" t="str">
        <f>IFERROR( VLOOKUP($D998, 'AM23.Param'!$C$61:$Q$114, COLUMNS('AM23.Param'!$C$60:$L$60), FALSE), "N/A")</f>
        <v>N/A</v>
      </c>
      <c r="V998" s="344" t="str">
        <f t="shared" si="355"/>
        <v>N/A</v>
      </c>
      <c r="W998" s="361" t="str">
        <f t="shared" si="344"/>
        <v>N/A</v>
      </c>
      <c r="X998" s="356" t="str">
        <f>IFERROR( VLOOKUP($D998, 'AM23.Param'!$C$61:$Q$114, COLUMNS('AM23.Param'!$C$60:$M$60), FALSE), "N/A")</f>
        <v>N/A</v>
      </c>
      <c r="Y998" s="344" t="str">
        <f t="shared" si="356"/>
        <v>N/A</v>
      </c>
      <c r="Z998" s="366">
        <f t="shared" si="345"/>
        <v>0</v>
      </c>
      <c r="AA998" s="360" t="str">
        <f>IFERROR( VLOOKUP($D998, 'AM23.Param'!$C$61:$Q$114, COLUMNS('AM23.Param'!$C$60:$N$60), FALSE), "N/A")</f>
        <v>N/A</v>
      </c>
      <c r="AB998" s="344" t="str">
        <f t="shared" si="357"/>
        <v>N/A</v>
      </c>
      <c r="AC998" s="366" t="str">
        <f t="shared" si="346"/>
        <v>N/A</v>
      </c>
      <c r="AD998" s="360" t="str">
        <f>IFERROR( VLOOKUP($D998, 'AM23.Param'!$C$61:$Q$114, COLUMNS('AM23.Param'!$C$60:$O$60), FALSE), "N/A")</f>
        <v>N/A</v>
      </c>
      <c r="AE998" s="344" t="str">
        <f t="shared" si="358"/>
        <v>N/A</v>
      </c>
      <c r="AF998" s="361" t="str">
        <f t="shared" si="347"/>
        <v>N/A</v>
      </c>
      <c r="AG998" s="356" t="str">
        <f>IFERROR( VLOOKUP($D998, 'AM23.Param'!$C$61:$Q$114, COLUMNS('AM23.Param'!$C$60:$P$60), FALSE), "N/A")</f>
        <v>N/A</v>
      </c>
      <c r="AH998" s="344" t="str">
        <f t="shared" si="359"/>
        <v>N/A</v>
      </c>
      <c r="AI998" s="361" t="str">
        <f t="shared" si="348"/>
        <v>N/A</v>
      </c>
    </row>
    <row r="999" spans="1:35" x14ac:dyDescent="0.2">
      <c r="A999" s="241">
        <f t="shared" si="349"/>
        <v>922</v>
      </c>
      <c r="B999" s="345">
        <f>'AM23.Entity Input'!D939</f>
        <v>0</v>
      </c>
      <c r="C999" s="343">
        <f>'AM23.Entity Input'!F939</f>
        <v>0</v>
      </c>
      <c r="D999" s="343">
        <f>'AM23.Entity Input'!G939</f>
        <v>0</v>
      </c>
      <c r="E999" s="343">
        <f>'AM23.Entity Input'!P939</f>
        <v>0</v>
      </c>
      <c r="F999" s="343">
        <f>'AM23.Entity Input'!AD939</f>
        <v>0</v>
      </c>
      <c r="G999" s="343">
        <f>'AM23.Entity Input'!AN939</f>
        <v>0</v>
      </c>
      <c r="H999" s="353" t="str">
        <f>IFERROR( VLOOKUP($D999, 'AM23.Param'!$C$61:$Q$114, COLUMNS('AM23.Param'!$C$60:$G$60), FALSE), "N/A")</f>
        <v>N/A</v>
      </c>
      <c r="I999" s="360" t="str">
        <f>IFERROR( VLOOKUP($D999, 'AM23.Param'!$C$61:$Q$114, COLUMNS('AM23.Param'!$C$60:$H$60), FALSE), "N/A")</f>
        <v>N/A</v>
      </c>
      <c r="J999" s="344" t="str">
        <f t="shared" si="350"/>
        <v>N/A</v>
      </c>
      <c r="K999" s="361" t="str">
        <f t="shared" si="351"/>
        <v>N/A</v>
      </c>
      <c r="L999" s="356" t="str">
        <f>IFERROR( VLOOKUP($D999, 'AM23.Param'!$C$61:$Q$114, COLUMNS('AM23.Param'!$C$60:$I$60), FALSE), "N/A")</f>
        <v>N/A</v>
      </c>
      <c r="M999" s="344" t="str">
        <f t="shared" si="352"/>
        <v>N/A</v>
      </c>
      <c r="N999" s="366" t="str">
        <f t="shared" si="341"/>
        <v>N/A</v>
      </c>
      <c r="O999" s="360" t="str">
        <f>IFERROR( VLOOKUP($D999, 'AM23.Param'!$C$61:$Q$114, COLUMNS('AM23.Param'!$C$60:$J$60), FALSE), "N/A")</f>
        <v>N/A</v>
      </c>
      <c r="P999" s="344" t="str">
        <f t="shared" si="353"/>
        <v>N/A</v>
      </c>
      <c r="Q999" s="361" t="str">
        <f t="shared" si="342"/>
        <v>N/A</v>
      </c>
      <c r="R999" s="356" t="str">
        <f>IFERROR( VLOOKUP($D999, 'AM23.Param'!$C$61:$Q$114, COLUMNS('AM23.Param'!$C$60:$K$60), FALSE), "N/A")</f>
        <v>N/A</v>
      </c>
      <c r="S999" s="344" t="str">
        <f t="shared" si="354"/>
        <v>N/A</v>
      </c>
      <c r="T999" s="366">
        <f t="shared" si="343"/>
        <v>0</v>
      </c>
      <c r="U999" s="360" t="str">
        <f>IFERROR( VLOOKUP($D999, 'AM23.Param'!$C$61:$Q$114, COLUMNS('AM23.Param'!$C$60:$L$60), FALSE), "N/A")</f>
        <v>N/A</v>
      </c>
      <c r="V999" s="344" t="str">
        <f t="shared" si="355"/>
        <v>N/A</v>
      </c>
      <c r="W999" s="361" t="str">
        <f t="shared" si="344"/>
        <v>N/A</v>
      </c>
      <c r="X999" s="356" t="str">
        <f>IFERROR( VLOOKUP($D999, 'AM23.Param'!$C$61:$Q$114, COLUMNS('AM23.Param'!$C$60:$M$60), FALSE), "N/A")</f>
        <v>N/A</v>
      </c>
      <c r="Y999" s="344" t="str">
        <f t="shared" si="356"/>
        <v>N/A</v>
      </c>
      <c r="Z999" s="366">
        <f t="shared" si="345"/>
        <v>0</v>
      </c>
      <c r="AA999" s="360" t="str">
        <f>IFERROR( VLOOKUP($D999, 'AM23.Param'!$C$61:$Q$114, COLUMNS('AM23.Param'!$C$60:$N$60), FALSE), "N/A")</f>
        <v>N/A</v>
      </c>
      <c r="AB999" s="344" t="str">
        <f t="shared" si="357"/>
        <v>N/A</v>
      </c>
      <c r="AC999" s="366" t="str">
        <f t="shared" si="346"/>
        <v>N/A</v>
      </c>
      <c r="AD999" s="360" t="str">
        <f>IFERROR( VLOOKUP($D999, 'AM23.Param'!$C$61:$Q$114, COLUMNS('AM23.Param'!$C$60:$O$60), FALSE), "N/A")</f>
        <v>N/A</v>
      </c>
      <c r="AE999" s="344" t="str">
        <f t="shared" si="358"/>
        <v>N/A</v>
      </c>
      <c r="AF999" s="361" t="str">
        <f t="shared" si="347"/>
        <v>N/A</v>
      </c>
      <c r="AG999" s="356" t="str">
        <f>IFERROR( VLOOKUP($D999, 'AM23.Param'!$C$61:$Q$114, COLUMNS('AM23.Param'!$C$60:$P$60), FALSE), "N/A")</f>
        <v>N/A</v>
      </c>
      <c r="AH999" s="344" t="str">
        <f t="shared" si="359"/>
        <v>N/A</v>
      </c>
      <c r="AI999" s="361" t="str">
        <f t="shared" si="348"/>
        <v>N/A</v>
      </c>
    </row>
    <row r="1000" spans="1:35" x14ac:dyDescent="0.2">
      <c r="A1000" s="241">
        <f t="shared" si="349"/>
        <v>923</v>
      </c>
      <c r="B1000" s="345">
        <f>'AM23.Entity Input'!D940</f>
        <v>0</v>
      </c>
      <c r="C1000" s="343">
        <f>'AM23.Entity Input'!F940</f>
        <v>0</v>
      </c>
      <c r="D1000" s="343">
        <f>'AM23.Entity Input'!G940</f>
        <v>0</v>
      </c>
      <c r="E1000" s="343">
        <f>'AM23.Entity Input'!P940</f>
        <v>0</v>
      </c>
      <c r="F1000" s="343">
        <f>'AM23.Entity Input'!AD940</f>
        <v>0</v>
      </c>
      <c r="G1000" s="343">
        <f>'AM23.Entity Input'!AN940</f>
        <v>0</v>
      </c>
      <c r="H1000" s="353" t="str">
        <f>IFERROR( VLOOKUP($D1000, 'AM23.Param'!$C$61:$Q$114, COLUMNS('AM23.Param'!$C$60:$G$60), FALSE), "N/A")</f>
        <v>N/A</v>
      </c>
      <c r="I1000" s="360" t="str">
        <f>IFERROR( VLOOKUP($D1000, 'AM23.Param'!$C$61:$Q$114, COLUMNS('AM23.Param'!$C$60:$H$60), FALSE), "N/A")</f>
        <v>N/A</v>
      </c>
      <c r="J1000" s="344" t="str">
        <f t="shared" si="350"/>
        <v>N/A</v>
      </c>
      <c r="K1000" s="361" t="str">
        <f t="shared" si="351"/>
        <v>N/A</v>
      </c>
      <c r="L1000" s="356" t="str">
        <f>IFERROR( VLOOKUP($D1000, 'AM23.Param'!$C$61:$Q$114, COLUMNS('AM23.Param'!$C$60:$I$60), FALSE), "N/A")</f>
        <v>N/A</v>
      </c>
      <c r="M1000" s="344" t="str">
        <f t="shared" si="352"/>
        <v>N/A</v>
      </c>
      <c r="N1000" s="366" t="str">
        <f t="shared" si="341"/>
        <v>N/A</v>
      </c>
      <c r="O1000" s="360" t="str">
        <f>IFERROR( VLOOKUP($D1000, 'AM23.Param'!$C$61:$Q$114, COLUMNS('AM23.Param'!$C$60:$J$60), FALSE), "N/A")</f>
        <v>N/A</v>
      </c>
      <c r="P1000" s="344" t="str">
        <f t="shared" si="353"/>
        <v>N/A</v>
      </c>
      <c r="Q1000" s="361" t="str">
        <f t="shared" si="342"/>
        <v>N/A</v>
      </c>
      <c r="R1000" s="356" t="str">
        <f>IFERROR( VLOOKUP($D1000, 'AM23.Param'!$C$61:$Q$114, COLUMNS('AM23.Param'!$C$60:$K$60), FALSE), "N/A")</f>
        <v>N/A</v>
      </c>
      <c r="S1000" s="344" t="str">
        <f t="shared" si="354"/>
        <v>N/A</v>
      </c>
      <c r="T1000" s="366">
        <f t="shared" si="343"/>
        <v>0</v>
      </c>
      <c r="U1000" s="360" t="str">
        <f>IFERROR( VLOOKUP($D1000, 'AM23.Param'!$C$61:$Q$114, COLUMNS('AM23.Param'!$C$60:$L$60), FALSE), "N/A")</f>
        <v>N/A</v>
      </c>
      <c r="V1000" s="344" t="str">
        <f t="shared" si="355"/>
        <v>N/A</v>
      </c>
      <c r="W1000" s="361" t="str">
        <f t="shared" si="344"/>
        <v>N/A</v>
      </c>
      <c r="X1000" s="356" t="str">
        <f>IFERROR( VLOOKUP($D1000, 'AM23.Param'!$C$61:$Q$114, COLUMNS('AM23.Param'!$C$60:$M$60), FALSE), "N/A")</f>
        <v>N/A</v>
      </c>
      <c r="Y1000" s="344" t="str">
        <f t="shared" si="356"/>
        <v>N/A</v>
      </c>
      <c r="Z1000" s="366">
        <f t="shared" si="345"/>
        <v>0</v>
      </c>
      <c r="AA1000" s="360" t="str">
        <f>IFERROR( VLOOKUP($D1000, 'AM23.Param'!$C$61:$Q$114, COLUMNS('AM23.Param'!$C$60:$N$60), FALSE), "N/A")</f>
        <v>N/A</v>
      </c>
      <c r="AB1000" s="344" t="str">
        <f t="shared" si="357"/>
        <v>N/A</v>
      </c>
      <c r="AC1000" s="366" t="str">
        <f t="shared" si="346"/>
        <v>N/A</v>
      </c>
      <c r="AD1000" s="360" t="str">
        <f>IFERROR( VLOOKUP($D1000, 'AM23.Param'!$C$61:$Q$114, COLUMNS('AM23.Param'!$C$60:$O$60), FALSE), "N/A")</f>
        <v>N/A</v>
      </c>
      <c r="AE1000" s="344" t="str">
        <f t="shared" si="358"/>
        <v>N/A</v>
      </c>
      <c r="AF1000" s="361" t="str">
        <f t="shared" si="347"/>
        <v>N/A</v>
      </c>
      <c r="AG1000" s="356" t="str">
        <f>IFERROR( VLOOKUP($D1000, 'AM23.Param'!$C$61:$Q$114, COLUMNS('AM23.Param'!$C$60:$P$60), FALSE), "N/A")</f>
        <v>N/A</v>
      </c>
      <c r="AH1000" s="344" t="str">
        <f t="shared" si="359"/>
        <v>N/A</v>
      </c>
      <c r="AI1000" s="361" t="str">
        <f t="shared" si="348"/>
        <v>N/A</v>
      </c>
    </row>
    <row r="1001" spans="1:35" x14ac:dyDescent="0.2">
      <c r="A1001" s="241">
        <f t="shared" si="349"/>
        <v>924</v>
      </c>
      <c r="B1001" s="345">
        <f>'AM23.Entity Input'!D941</f>
        <v>0</v>
      </c>
      <c r="C1001" s="343">
        <f>'AM23.Entity Input'!F941</f>
        <v>0</v>
      </c>
      <c r="D1001" s="343">
        <f>'AM23.Entity Input'!G941</f>
        <v>0</v>
      </c>
      <c r="E1001" s="343">
        <f>'AM23.Entity Input'!P941</f>
        <v>0</v>
      </c>
      <c r="F1001" s="343">
        <f>'AM23.Entity Input'!AD941</f>
        <v>0</v>
      </c>
      <c r="G1001" s="343">
        <f>'AM23.Entity Input'!AN941</f>
        <v>0</v>
      </c>
      <c r="H1001" s="353" t="str">
        <f>IFERROR( VLOOKUP($D1001, 'AM23.Param'!$C$61:$Q$114, COLUMNS('AM23.Param'!$C$60:$G$60), FALSE), "N/A")</f>
        <v>N/A</v>
      </c>
      <c r="I1001" s="360" t="str">
        <f>IFERROR( VLOOKUP($D1001, 'AM23.Param'!$C$61:$Q$114, COLUMNS('AM23.Param'!$C$60:$H$60), FALSE), "N/A")</f>
        <v>N/A</v>
      </c>
      <c r="J1001" s="344" t="str">
        <f t="shared" si="350"/>
        <v>N/A</v>
      </c>
      <c r="K1001" s="361" t="str">
        <f t="shared" si="351"/>
        <v>N/A</v>
      </c>
      <c r="L1001" s="356" t="str">
        <f>IFERROR( VLOOKUP($D1001, 'AM23.Param'!$C$61:$Q$114, COLUMNS('AM23.Param'!$C$60:$I$60), FALSE), "N/A")</f>
        <v>N/A</v>
      </c>
      <c r="M1001" s="344" t="str">
        <f t="shared" si="352"/>
        <v>N/A</v>
      </c>
      <c r="N1001" s="366" t="str">
        <f t="shared" si="341"/>
        <v>N/A</v>
      </c>
      <c r="O1001" s="360" t="str">
        <f>IFERROR( VLOOKUP($D1001, 'AM23.Param'!$C$61:$Q$114, COLUMNS('AM23.Param'!$C$60:$J$60), FALSE), "N/A")</f>
        <v>N/A</v>
      </c>
      <c r="P1001" s="344" t="str">
        <f t="shared" si="353"/>
        <v>N/A</v>
      </c>
      <c r="Q1001" s="361" t="str">
        <f t="shared" si="342"/>
        <v>N/A</v>
      </c>
      <c r="R1001" s="356" t="str">
        <f>IFERROR( VLOOKUP($D1001, 'AM23.Param'!$C$61:$Q$114, COLUMNS('AM23.Param'!$C$60:$K$60), FALSE), "N/A")</f>
        <v>N/A</v>
      </c>
      <c r="S1001" s="344" t="str">
        <f t="shared" si="354"/>
        <v>N/A</v>
      </c>
      <c r="T1001" s="366">
        <f t="shared" si="343"/>
        <v>0</v>
      </c>
      <c r="U1001" s="360" t="str">
        <f>IFERROR( VLOOKUP($D1001, 'AM23.Param'!$C$61:$Q$114, COLUMNS('AM23.Param'!$C$60:$L$60), FALSE), "N/A")</f>
        <v>N/A</v>
      </c>
      <c r="V1001" s="344" t="str">
        <f t="shared" si="355"/>
        <v>N/A</v>
      </c>
      <c r="W1001" s="361" t="str">
        <f t="shared" si="344"/>
        <v>N/A</v>
      </c>
      <c r="X1001" s="356" t="str">
        <f>IFERROR( VLOOKUP($D1001, 'AM23.Param'!$C$61:$Q$114, COLUMNS('AM23.Param'!$C$60:$M$60), FALSE), "N/A")</f>
        <v>N/A</v>
      </c>
      <c r="Y1001" s="344" t="str">
        <f t="shared" si="356"/>
        <v>N/A</v>
      </c>
      <c r="Z1001" s="366">
        <f t="shared" si="345"/>
        <v>0</v>
      </c>
      <c r="AA1001" s="360" t="str">
        <f>IFERROR( VLOOKUP($D1001, 'AM23.Param'!$C$61:$Q$114, COLUMNS('AM23.Param'!$C$60:$N$60), FALSE), "N/A")</f>
        <v>N/A</v>
      </c>
      <c r="AB1001" s="344" t="str">
        <f t="shared" si="357"/>
        <v>N/A</v>
      </c>
      <c r="AC1001" s="366" t="str">
        <f t="shared" si="346"/>
        <v>N/A</v>
      </c>
      <c r="AD1001" s="360" t="str">
        <f>IFERROR( VLOOKUP($D1001, 'AM23.Param'!$C$61:$Q$114, COLUMNS('AM23.Param'!$C$60:$O$60), FALSE), "N/A")</f>
        <v>N/A</v>
      </c>
      <c r="AE1001" s="344" t="str">
        <f t="shared" si="358"/>
        <v>N/A</v>
      </c>
      <c r="AF1001" s="361" t="str">
        <f t="shared" si="347"/>
        <v>N/A</v>
      </c>
      <c r="AG1001" s="356" t="str">
        <f>IFERROR( VLOOKUP($D1001, 'AM23.Param'!$C$61:$Q$114, COLUMNS('AM23.Param'!$C$60:$P$60), FALSE), "N/A")</f>
        <v>N/A</v>
      </c>
      <c r="AH1001" s="344" t="str">
        <f t="shared" si="359"/>
        <v>N/A</v>
      </c>
      <c r="AI1001" s="361" t="str">
        <f t="shared" si="348"/>
        <v>N/A</v>
      </c>
    </row>
    <row r="1002" spans="1:35" x14ac:dyDescent="0.2">
      <c r="A1002" s="241">
        <f t="shared" si="349"/>
        <v>925</v>
      </c>
      <c r="B1002" s="345">
        <f>'AM23.Entity Input'!D942</f>
        <v>0</v>
      </c>
      <c r="C1002" s="343">
        <f>'AM23.Entity Input'!F942</f>
        <v>0</v>
      </c>
      <c r="D1002" s="343">
        <f>'AM23.Entity Input'!G942</f>
        <v>0</v>
      </c>
      <c r="E1002" s="343">
        <f>'AM23.Entity Input'!P942</f>
        <v>0</v>
      </c>
      <c r="F1002" s="343">
        <f>'AM23.Entity Input'!AD942</f>
        <v>0</v>
      </c>
      <c r="G1002" s="343">
        <f>'AM23.Entity Input'!AN942</f>
        <v>0</v>
      </c>
      <c r="H1002" s="353" t="str">
        <f>IFERROR( VLOOKUP($D1002, 'AM23.Param'!$C$61:$Q$114, COLUMNS('AM23.Param'!$C$60:$G$60), FALSE), "N/A")</f>
        <v>N/A</v>
      </c>
      <c r="I1002" s="360" t="str">
        <f>IFERROR( VLOOKUP($D1002, 'AM23.Param'!$C$61:$Q$114, COLUMNS('AM23.Param'!$C$60:$H$60), FALSE), "N/A")</f>
        <v>N/A</v>
      </c>
      <c r="J1002" s="344" t="str">
        <f t="shared" si="350"/>
        <v>N/A</v>
      </c>
      <c r="K1002" s="361" t="str">
        <f t="shared" si="351"/>
        <v>N/A</v>
      </c>
      <c r="L1002" s="356" t="str">
        <f>IFERROR( VLOOKUP($D1002, 'AM23.Param'!$C$61:$Q$114, COLUMNS('AM23.Param'!$C$60:$I$60), FALSE), "N/A")</f>
        <v>N/A</v>
      </c>
      <c r="M1002" s="344" t="str">
        <f t="shared" si="352"/>
        <v>N/A</v>
      </c>
      <c r="N1002" s="366" t="str">
        <f t="shared" si="341"/>
        <v>N/A</v>
      </c>
      <c r="O1002" s="360" t="str">
        <f>IFERROR( VLOOKUP($D1002, 'AM23.Param'!$C$61:$Q$114, COLUMNS('AM23.Param'!$C$60:$J$60), FALSE), "N/A")</f>
        <v>N/A</v>
      </c>
      <c r="P1002" s="344" t="str">
        <f t="shared" si="353"/>
        <v>N/A</v>
      </c>
      <c r="Q1002" s="361" t="str">
        <f t="shared" si="342"/>
        <v>N/A</v>
      </c>
      <c r="R1002" s="356" t="str">
        <f>IFERROR( VLOOKUP($D1002, 'AM23.Param'!$C$61:$Q$114, COLUMNS('AM23.Param'!$C$60:$K$60), FALSE), "N/A")</f>
        <v>N/A</v>
      </c>
      <c r="S1002" s="344" t="str">
        <f t="shared" si="354"/>
        <v>N/A</v>
      </c>
      <c r="T1002" s="366">
        <f t="shared" si="343"/>
        <v>0</v>
      </c>
      <c r="U1002" s="360" t="str">
        <f>IFERROR( VLOOKUP($D1002, 'AM23.Param'!$C$61:$Q$114, COLUMNS('AM23.Param'!$C$60:$L$60), FALSE), "N/A")</f>
        <v>N/A</v>
      </c>
      <c r="V1002" s="344" t="str">
        <f t="shared" si="355"/>
        <v>N/A</v>
      </c>
      <c r="W1002" s="361" t="str">
        <f t="shared" si="344"/>
        <v>N/A</v>
      </c>
      <c r="X1002" s="356" t="str">
        <f>IFERROR( VLOOKUP($D1002, 'AM23.Param'!$C$61:$Q$114, COLUMNS('AM23.Param'!$C$60:$M$60), FALSE), "N/A")</f>
        <v>N/A</v>
      </c>
      <c r="Y1002" s="344" t="str">
        <f t="shared" si="356"/>
        <v>N/A</v>
      </c>
      <c r="Z1002" s="366">
        <f t="shared" si="345"/>
        <v>0</v>
      </c>
      <c r="AA1002" s="360" t="str">
        <f>IFERROR( VLOOKUP($D1002, 'AM23.Param'!$C$61:$Q$114, COLUMNS('AM23.Param'!$C$60:$N$60), FALSE), "N/A")</f>
        <v>N/A</v>
      </c>
      <c r="AB1002" s="344" t="str">
        <f t="shared" si="357"/>
        <v>N/A</v>
      </c>
      <c r="AC1002" s="366" t="str">
        <f t="shared" si="346"/>
        <v>N/A</v>
      </c>
      <c r="AD1002" s="360" t="str">
        <f>IFERROR( VLOOKUP($D1002, 'AM23.Param'!$C$61:$Q$114, COLUMNS('AM23.Param'!$C$60:$O$60), FALSE), "N/A")</f>
        <v>N/A</v>
      </c>
      <c r="AE1002" s="344" t="str">
        <f t="shared" si="358"/>
        <v>N/A</v>
      </c>
      <c r="AF1002" s="361" t="str">
        <f t="shared" si="347"/>
        <v>N/A</v>
      </c>
      <c r="AG1002" s="356" t="str">
        <f>IFERROR( VLOOKUP($D1002, 'AM23.Param'!$C$61:$Q$114, COLUMNS('AM23.Param'!$C$60:$P$60), FALSE), "N/A")</f>
        <v>N/A</v>
      </c>
      <c r="AH1002" s="344" t="str">
        <f t="shared" si="359"/>
        <v>N/A</v>
      </c>
      <c r="AI1002" s="361" t="str">
        <f t="shared" si="348"/>
        <v>N/A</v>
      </c>
    </row>
    <row r="1003" spans="1:35" x14ac:dyDescent="0.2">
      <c r="A1003" s="241">
        <f t="shared" si="349"/>
        <v>926</v>
      </c>
      <c r="B1003" s="345">
        <f>'AM23.Entity Input'!D943</f>
        <v>0</v>
      </c>
      <c r="C1003" s="343">
        <f>'AM23.Entity Input'!F943</f>
        <v>0</v>
      </c>
      <c r="D1003" s="343">
        <f>'AM23.Entity Input'!G943</f>
        <v>0</v>
      </c>
      <c r="E1003" s="343">
        <f>'AM23.Entity Input'!P943</f>
        <v>0</v>
      </c>
      <c r="F1003" s="343">
        <f>'AM23.Entity Input'!AD943</f>
        <v>0</v>
      </c>
      <c r="G1003" s="343">
        <f>'AM23.Entity Input'!AN943</f>
        <v>0</v>
      </c>
      <c r="H1003" s="353" t="str">
        <f>IFERROR( VLOOKUP($D1003, 'AM23.Param'!$C$61:$Q$114, COLUMNS('AM23.Param'!$C$60:$G$60), FALSE), "N/A")</f>
        <v>N/A</v>
      </c>
      <c r="I1003" s="360" t="str">
        <f>IFERROR( VLOOKUP($D1003, 'AM23.Param'!$C$61:$Q$114, COLUMNS('AM23.Param'!$C$60:$H$60), FALSE), "N/A")</f>
        <v>N/A</v>
      </c>
      <c r="J1003" s="344" t="str">
        <f t="shared" si="350"/>
        <v>N/A</v>
      </c>
      <c r="K1003" s="361" t="str">
        <f t="shared" si="351"/>
        <v>N/A</v>
      </c>
      <c r="L1003" s="356" t="str">
        <f>IFERROR( VLOOKUP($D1003, 'AM23.Param'!$C$61:$Q$114, COLUMNS('AM23.Param'!$C$60:$I$60), FALSE), "N/A")</f>
        <v>N/A</v>
      </c>
      <c r="M1003" s="344" t="str">
        <f t="shared" si="352"/>
        <v>N/A</v>
      </c>
      <c r="N1003" s="366" t="str">
        <f t="shared" si="341"/>
        <v>N/A</v>
      </c>
      <c r="O1003" s="360" t="str">
        <f>IFERROR( VLOOKUP($D1003, 'AM23.Param'!$C$61:$Q$114, COLUMNS('AM23.Param'!$C$60:$J$60), FALSE), "N/A")</f>
        <v>N/A</v>
      </c>
      <c r="P1003" s="344" t="str">
        <f t="shared" si="353"/>
        <v>N/A</v>
      </c>
      <c r="Q1003" s="361" t="str">
        <f t="shared" si="342"/>
        <v>N/A</v>
      </c>
      <c r="R1003" s="356" t="str">
        <f>IFERROR( VLOOKUP($D1003, 'AM23.Param'!$C$61:$Q$114, COLUMNS('AM23.Param'!$C$60:$K$60), FALSE), "N/A")</f>
        <v>N/A</v>
      </c>
      <c r="S1003" s="344" t="str">
        <f t="shared" si="354"/>
        <v>N/A</v>
      </c>
      <c r="T1003" s="366">
        <f t="shared" si="343"/>
        <v>0</v>
      </c>
      <c r="U1003" s="360" t="str">
        <f>IFERROR( VLOOKUP($D1003, 'AM23.Param'!$C$61:$Q$114, COLUMNS('AM23.Param'!$C$60:$L$60), FALSE), "N/A")</f>
        <v>N/A</v>
      </c>
      <c r="V1003" s="344" t="str">
        <f t="shared" si="355"/>
        <v>N/A</v>
      </c>
      <c r="W1003" s="361" t="str">
        <f t="shared" si="344"/>
        <v>N/A</v>
      </c>
      <c r="X1003" s="356" t="str">
        <f>IFERROR( VLOOKUP($D1003, 'AM23.Param'!$C$61:$Q$114, COLUMNS('AM23.Param'!$C$60:$M$60), FALSE), "N/A")</f>
        <v>N/A</v>
      </c>
      <c r="Y1003" s="344" t="str">
        <f t="shared" si="356"/>
        <v>N/A</v>
      </c>
      <c r="Z1003" s="366">
        <f t="shared" si="345"/>
        <v>0</v>
      </c>
      <c r="AA1003" s="360" t="str">
        <f>IFERROR( VLOOKUP($D1003, 'AM23.Param'!$C$61:$Q$114, COLUMNS('AM23.Param'!$C$60:$N$60), FALSE), "N/A")</f>
        <v>N/A</v>
      </c>
      <c r="AB1003" s="344" t="str">
        <f t="shared" si="357"/>
        <v>N/A</v>
      </c>
      <c r="AC1003" s="366" t="str">
        <f t="shared" si="346"/>
        <v>N/A</v>
      </c>
      <c r="AD1003" s="360" t="str">
        <f>IFERROR( VLOOKUP($D1003, 'AM23.Param'!$C$61:$Q$114, COLUMNS('AM23.Param'!$C$60:$O$60), FALSE), "N/A")</f>
        <v>N/A</v>
      </c>
      <c r="AE1003" s="344" t="str">
        <f t="shared" si="358"/>
        <v>N/A</v>
      </c>
      <c r="AF1003" s="361" t="str">
        <f t="shared" si="347"/>
        <v>N/A</v>
      </c>
      <c r="AG1003" s="356" t="str">
        <f>IFERROR( VLOOKUP($D1003, 'AM23.Param'!$C$61:$Q$114, COLUMNS('AM23.Param'!$C$60:$P$60), FALSE), "N/A")</f>
        <v>N/A</v>
      </c>
      <c r="AH1003" s="344" t="str">
        <f t="shared" si="359"/>
        <v>N/A</v>
      </c>
      <c r="AI1003" s="361" t="str">
        <f t="shared" si="348"/>
        <v>N/A</v>
      </c>
    </row>
    <row r="1004" spans="1:35" x14ac:dyDescent="0.2">
      <c r="A1004" s="241">
        <f t="shared" si="349"/>
        <v>927</v>
      </c>
      <c r="B1004" s="345">
        <f>'AM23.Entity Input'!D944</f>
        <v>0</v>
      </c>
      <c r="C1004" s="343">
        <f>'AM23.Entity Input'!F944</f>
        <v>0</v>
      </c>
      <c r="D1004" s="343">
        <f>'AM23.Entity Input'!G944</f>
        <v>0</v>
      </c>
      <c r="E1004" s="343">
        <f>'AM23.Entity Input'!P944</f>
        <v>0</v>
      </c>
      <c r="F1004" s="343">
        <f>'AM23.Entity Input'!AD944</f>
        <v>0</v>
      </c>
      <c r="G1004" s="343">
        <f>'AM23.Entity Input'!AN944</f>
        <v>0</v>
      </c>
      <c r="H1004" s="353" t="str">
        <f>IFERROR( VLOOKUP($D1004, 'AM23.Param'!$C$61:$Q$114, COLUMNS('AM23.Param'!$C$60:$G$60), FALSE), "N/A")</f>
        <v>N/A</v>
      </c>
      <c r="I1004" s="360" t="str">
        <f>IFERROR( VLOOKUP($D1004, 'AM23.Param'!$C$61:$Q$114, COLUMNS('AM23.Param'!$C$60:$H$60), FALSE), "N/A")</f>
        <v>N/A</v>
      </c>
      <c r="J1004" s="344" t="str">
        <f t="shared" si="350"/>
        <v>N/A</v>
      </c>
      <c r="K1004" s="361" t="str">
        <f t="shared" si="351"/>
        <v>N/A</v>
      </c>
      <c r="L1004" s="356" t="str">
        <f>IFERROR( VLOOKUP($D1004, 'AM23.Param'!$C$61:$Q$114, COLUMNS('AM23.Param'!$C$60:$I$60), FALSE), "N/A")</f>
        <v>N/A</v>
      </c>
      <c r="M1004" s="344" t="str">
        <f t="shared" si="352"/>
        <v>N/A</v>
      </c>
      <c r="N1004" s="366" t="str">
        <f t="shared" si="341"/>
        <v>N/A</v>
      </c>
      <c r="O1004" s="360" t="str">
        <f>IFERROR( VLOOKUP($D1004, 'AM23.Param'!$C$61:$Q$114, COLUMNS('AM23.Param'!$C$60:$J$60), FALSE), "N/A")</f>
        <v>N/A</v>
      </c>
      <c r="P1004" s="344" t="str">
        <f t="shared" si="353"/>
        <v>N/A</v>
      </c>
      <c r="Q1004" s="361" t="str">
        <f t="shared" si="342"/>
        <v>N/A</v>
      </c>
      <c r="R1004" s="356" t="str">
        <f>IFERROR( VLOOKUP($D1004, 'AM23.Param'!$C$61:$Q$114, COLUMNS('AM23.Param'!$C$60:$K$60), FALSE), "N/A")</f>
        <v>N/A</v>
      </c>
      <c r="S1004" s="344" t="str">
        <f t="shared" si="354"/>
        <v>N/A</v>
      </c>
      <c r="T1004" s="366">
        <f t="shared" si="343"/>
        <v>0</v>
      </c>
      <c r="U1004" s="360" t="str">
        <f>IFERROR( VLOOKUP($D1004, 'AM23.Param'!$C$61:$Q$114, COLUMNS('AM23.Param'!$C$60:$L$60), FALSE), "N/A")</f>
        <v>N/A</v>
      </c>
      <c r="V1004" s="344" t="str">
        <f t="shared" si="355"/>
        <v>N/A</v>
      </c>
      <c r="W1004" s="361" t="str">
        <f t="shared" si="344"/>
        <v>N/A</v>
      </c>
      <c r="X1004" s="356" t="str">
        <f>IFERROR( VLOOKUP($D1004, 'AM23.Param'!$C$61:$Q$114, COLUMNS('AM23.Param'!$C$60:$M$60), FALSE), "N/A")</f>
        <v>N/A</v>
      </c>
      <c r="Y1004" s="344" t="str">
        <f t="shared" si="356"/>
        <v>N/A</v>
      </c>
      <c r="Z1004" s="366">
        <f t="shared" si="345"/>
        <v>0</v>
      </c>
      <c r="AA1004" s="360" t="str">
        <f>IFERROR( VLOOKUP($D1004, 'AM23.Param'!$C$61:$Q$114, COLUMNS('AM23.Param'!$C$60:$N$60), FALSE), "N/A")</f>
        <v>N/A</v>
      </c>
      <c r="AB1004" s="344" t="str">
        <f t="shared" si="357"/>
        <v>N/A</v>
      </c>
      <c r="AC1004" s="366" t="str">
        <f t="shared" si="346"/>
        <v>N/A</v>
      </c>
      <c r="AD1004" s="360" t="str">
        <f>IFERROR( VLOOKUP($D1004, 'AM23.Param'!$C$61:$Q$114, COLUMNS('AM23.Param'!$C$60:$O$60), FALSE), "N/A")</f>
        <v>N/A</v>
      </c>
      <c r="AE1004" s="344" t="str">
        <f t="shared" si="358"/>
        <v>N/A</v>
      </c>
      <c r="AF1004" s="361" t="str">
        <f t="shared" si="347"/>
        <v>N/A</v>
      </c>
      <c r="AG1004" s="356" t="str">
        <f>IFERROR( VLOOKUP($D1004, 'AM23.Param'!$C$61:$Q$114, COLUMNS('AM23.Param'!$C$60:$P$60), FALSE), "N/A")</f>
        <v>N/A</v>
      </c>
      <c r="AH1004" s="344" t="str">
        <f t="shared" si="359"/>
        <v>N/A</v>
      </c>
      <c r="AI1004" s="361" t="str">
        <f t="shared" si="348"/>
        <v>N/A</v>
      </c>
    </row>
    <row r="1005" spans="1:35" x14ac:dyDescent="0.2">
      <c r="A1005" s="241">
        <f t="shared" si="349"/>
        <v>928</v>
      </c>
      <c r="B1005" s="345">
        <f>'AM23.Entity Input'!D945</f>
        <v>0</v>
      </c>
      <c r="C1005" s="343">
        <f>'AM23.Entity Input'!F945</f>
        <v>0</v>
      </c>
      <c r="D1005" s="343">
        <f>'AM23.Entity Input'!G945</f>
        <v>0</v>
      </c>
      <c r="E1005" s="343">
        <f>'AM23.Entity Input'!P945</f>
        <v>0</v>
      </c>
      <c r="F1005" s="343">
        <f>'AM23.Entity Input'!AD945</f>
        <v>0</v>
      </c>
      <c r="G1005" s="343">
        <f>'AM23.Entity Input'!AN945</f>
        <v>0</v>
      </c>
      <c r="H1005" s="353" t="str">
        <f>IFERROR( VLOOKUP($D1005, 'AM23.Param'!$C$61:$Q$114, COLUMNS('AM23.Param'!$C$60:$G$60), FALSE), "N/A")</f>
        <v>N/A</v>
      </c>
      <c r="I1005" s="360" t="str">
        <f>IFERROR( VLOOKUP($D1005, 'AM23.Param'!$C$61:$Q$114, COLUMNS('AM23.Param'!$C$60:$H$60), FALSE), "N/A")</f>
        <v>N/A</v>
      </c>
      <c r="J1005" s="344" t="str">
        <f t="shared" si="350"/>
        <v>N/A</v>
      </c>
      <c r="K1005" s="361" t="str">
        <f t="shared" si="351"/>
        <v>N/A</v>
      </c>
      <c r="L1005" s="356" t="str">
        <f>IFERROR( VLOOKUP($D1005, 'AM23.Param'!$C$61:$Q$114, COLUMNS('AM23.Param'!$C$60:$I$60), FALSE), "N/A")</f>
        <v>N/A</v>
      </c>
      <c r="M1005" s="344" t="str">
        <f t="shared" si="352"/>
        <v>N/A</v>
      </c>
      <c r="N1005" s="366" t="str">
        <f t="shared" si="341"/>
        <v>N/A</v>
      </c>
      <c r="O1005" s="360" t="str">
        <f>IFERROR( VLOOKUP($D1005, 'AM23.Param'!$C$61:$Q$114, COLUMNS('AM23.Param'!$C$60:$J$60), FALSE), "N/A")</f>
        <v>N/A</v>
      </c>
      <c r="P1005" s="344" t="str">
        <f t="shared" si="353"/>
        <v>N/A</v>
      </c>
      <c r="Q1005" s="361" t="str">
        <f t="shared" si="342"/>
        <v>N/A</v>
      </c>
      <c r="R1005" s="356" t="str">
        <f>IFERROR( VLOOKUP($D1005, 'AM23.Param'!$C$61:$Q$114, COLUMNS('AM23.Param'!$C$60:$K$60), FALSE), "N/A")</f>
        <v>N/A</v>
      </c>
      <c r="S1005" s="344" t="str">
        <f t="shared" si="354"/>
        <v>N/A</v>
      </c>
      <c r="T1005" s="366">
        <f t="shared" si="343"/>
        <v>0</v>
      </c>
      <c r="U1005" s="360" t="str">
        <f>IFERROR( VLOOKUP($D1005, 'AM23.Param'!$C$61:$Q$114, COLUMNS('AM23.Param'!$C$60:$L$60), FALSE), "N/A")</f>
        <v>N/A</v>
      </c>
      <c r="V1005" s="344" t="str">
        <f t="shared" si="355"/>
        <v>N/A</v>
      </c>
      <c r="W1005" s="361" t="str">
        <f t="shared" si="344"/>
        <v>N/A</v>
      </c>
      <c r="X1005" s="356" t="str">
        <f>IFERROR( VLOOKUP($D1005, 'AM23.Param'!$C$61:$Q$114, COLUMNS('AM23.Param'!$C$60:$M$60), FALSE), "N/A")</f>
        <v>N/A</v>
      </c>
      <c r="Y1005" s="344" t="str">
        <f t="shared" si="356"/>
        <v>N/A</v>
      </c>
      <c r="Z1005" s="366">
        <f t="shared" si="345"/>
        <v>0</v>
      </c>
      <c r="AA1005" s="360" t="str">
        <f>IFERROR( VLOOKUP($D1005, 'AM23.Param'!$C$61:$Q$114, COLUMNS('AM23.Param'!$C$60:$N$60), FALSE), "N/A")</f>
        <v>N/A</v>
      </c>
      <c r="AB1005" s="344" t="str">
        <f t="shared" si="357"/>
        <v>N/A</v>
      </c>
      <c r="AC1005" s="366" t="str">
        <f t="shared" si="346"/>
        <v>N/A</v>
      </c>
      <c r="AD1005" s="360" t="str">
        <f>IFERROR( VLOOKUP($D1005, 'AM23.Param'!$C$61:$Q$114, COLUMNS('AM23.Param'!$C$60:$O$60), FALSE), "N/A")</f>
        <v>N/A</v>
      </c>
      <c r="AE1005" s="344" t="str">
        <f t="shared" si="358"/>
        <v>N/A</v>
      </c>
      <c r="AF1005" s="361" t="str">
        <f t="shared" si="347"/>
        <v>N/A</v>
      </c>
      <c r="AG1005" s="356" t="str">
        <f>IFERROR( VLOOKUP($D1005, 'AM23.Param'!$C$61:$Q$114, COLUMNS('AM23.Param'!$C$60:$P$60), FALSE), "N/A")</f>
        <v>N/A</v>
      </c>
      <c r="AH1005" s="344" t="str">
        <f t="shared" si="359"/>
        <v>N/A</v>
      </c>
      <c r="AI1005" s="361" t="str">
        <f t="shared" si="348"/>
        <v>N/A</v>
      </c>
    </row>
    <row r="1006" spans="1:35" x14ac:dyDescent="0.2">
      <c r="A1006" s="241">
        <f t="shared" si="349"/>
        <v>929</v>
      </c>
      <c r="B1006" s="345">
        <f>'AM23.Entity Input'!D946</f>
        <v>0</v>
      </c>
      <c r="C1006" s="343">
        <f>'AM23.Entity Input'!F946</f>
        <v>0</v>
      </c>
      <c r="D1006" s="343">
        <f>'AM23.Entity Input'!G946</f>
        <v>0</v>
      </c>
      <c r="E1006" s="343">
        <f>'AM23.Entity Input'!P946</f>
        <v>0</v>
      </c>
      <c r="F1006" s="343">
        <f>'AM23.Entity Input'!AD946</f>
        <v>0</v>
      </c>
      <c r="G1006" s="343">
        <f>'AM23.Entity Input'!AN946</f>
        <v>0</v>
      </c>
      <c r="H1006" s="353" t="str">
        <f>IFERROR( VLOOKUP($D1006, 'AM23.Param'!$C$61:$Q$114, COLUMNS('AM23.Param'!$C$60:$G$60), FALSE), "N/A")</f>
        <v>N/A</v>
      </c>
      <c r="I1006" s="360" t="str">
        <f>IFERROR( VLOOKUP($D1006, 'AM23.Param'!$C$61:$Q$114, COLUMNS('AM23.Param'!$C$60:$H$60), FALSE), "N/A")</f>
        <v>N/A</v>
      </c>
      <c r="J1006" s="344" t="str">
        <f t="shared" si="350"/>
        <v>N/A</v>
      </c>
      <c r="K1006" s="361" t="str">
        <f t="shared" si="351"/>
        <v>N/A</v>
      </c>
      <c r="L1006" s="356" t="str">
        <f>IFERROR( VLOOKUP($D1006, 'AM23.Param'!$C$61:$Q$114, COLUMNS('AM23.Param'!$C$60:$I$60), FALSE), "N/A")</f>
        <v>N/A</v>
      </c>
      <c r="M1006" s="344" t="str">
        <f t="shared" si="352"/>
        <v>N/A</v>
      </c>
      <c r="N1006" s="366" t="str">
        <f t="shared" si="341"/>
        <v>N/A</v>
      </c>
      <c r="O1006" s="360" t="str">
        <f>IFERROR( VLOOKUP($D1006, 'AM23.Param'!$C$61:$Q$114, COLUMNS('AM23.Param'!$C$60:$J$60), FALSE), "N/A")</f>
        <v>N/A</v>
      </c>
      <c r="P1006" s="344" t="str">
        <f t="shared" si="353"/>
        <v>N/A</v>
      </c>
      <c r="Q1006" s="361" t="str">
        <f t="shared" si="342"/>
        <v>N/A</v>
      </c>
      <c r="R1006" s="356" t="str">
        <f>IFERROR( VLOOKUP($D1006, 'AM23.Param'!$C$61:$Q$114, COLUMNS('AM23.Param'!$C$60:$K$60), FALSE), "N/A")</f>
        <v>N/A</v>
      </c>
      <c r="S1006" s="344" t="str">
        <f t="shared" si="354"/>
        <v>N/A</v>
      </c>
      <c r="T1006" s="366">
        <f t="shared" si="343"/>
        <v>0</v>
      </c>
      <c r="U1006" s="360" t="str">
        <f>IFERROR( VLOOKUP($D1006, 'AM23.Param'!$C$61:$Q$114, COLUMNS('AM23.Param'!$C$60:$L$60), FALSE), "N/A")</f>
        <v>N/A</v>
      </c>
      <c r="V1006" s="344" t="str">
        <f t="shared" si="355"/>
        <v>N/A</v>
      </c>
      <c r="W1006" s="361" t="str">
        <f t="shared" si="344"/>
        <v>N/A</v>
      </c>
      <c r="X1006" s="356" t="str">
        <f>IFERROR( VLOOKUP($D1006, 'AM23.Param'!$C$61:$Q$114, COLUMNS('AM23.Param'!$C$60:$M$60), FALSE), "N/A")</f>
        <v>N/A</v>
      </c>
      <c r="Y1006" s="344" t="str">
        <f t="shared" si="356"/>
        <v>N/A</v>
      </c>
      <c r="Z1006" s="366">
        <f t="shared" si="345"/>
        <v>0</v>
      </c>
      <c r="AA1006" s="360" t="str">
        <f>IFERROR( VLOOKUP($D1006, 'AM23.Param'!$C$61:$Q$114, COLUMNS('AM23.Param'!$C$60:$N$60), FALSE), "N/A")</f>
        <v>N/A</v>
      </c>
      <c r="AB1006" s="344" t="str">
        <f t="shared" si="357"/>
        <v>N/A</v>
      </c>
      <c r="AC1006" s="366" t="str">
        <f t="shared" si="346"/>
        <v>N/A</v>
      </c>
      <c r="AD1006" s="360" t="str">
        <f>IFERROR( VLOOKUP($D1006, 'AM23.Param'!$C$61:$Q$114, COLUMNS('AM23.Param'!$C$60:$O$60), FALSE), "N/A")</f>
        <v>N/A</v>
      </c>
      <c r="AE1006" s="344" t="str">
        <f t="shared" si="358"/>
        <v>N/A</v>
      </c>
      <c r="AF1006" s="361" t="str">
        <f t="shared" si="347"/>
        <v>N/A</v>
      </c>
      <c r="AG1006" s="356" t="str">
        <f>IFERROR( VLOOKUP($D1006, 'AM23.Param'!$C$61:$Q$114, COLUMNS('AM23.Param'!$C$60:$P$60), FALSE), "N/A")</f>
        <v>N/A</v>
      </c>
      <c r="AH1006" s="344" t="str">
        <f t="shared" si="359"/>
        <v>N/A</v>
      </c>
      <c r="AI1006" s="361" t="str">
        <f t="shared" si="348"/>
        <v>N/A</v>
      </c>
    </row>
    <row r="1007" spans="1:35" x14ac:dyDescent="0.2">
      <c r="A1007" s="241">
        <f t="shared" si="349"/>
        <v>930</v>
      </c>
      <c r="B1007" s="345">
        <f>'AM23.Entity Input'!D947</f>
        <v>0</v>
      </c>
      <c r="C1007" s="343">
        <f>'AM23.Entity Input'!F947</f>
        <v>0</v>
      </c>
      <c r="D1007" s="343">
        <f>'AM23.Entity Input'!G947</f>
        <v>0</v>
      </c>
      <c r="E1007" s="343">
        <f>'AM23.Entity Input'!P947</f>
        <v>0</v>
      </c>
      <c r="F1007" s="343">
        <f>'AM23.Entity Input'!AD947</f>
        <v>0</v>
      </c>
      <c r="G1007" s="343">
        <f>'AM23.Entity Input'!AN947</f>
        <v>0</v>
      </c>
      <c r="H1007" s="353" t="str">
        <f>IFERROR( VLOOKUP($D1007, 'AM23.Param'!$C$61:$Q$114, COLUMNS('AM23.Param'!$C$60:$G$60), FALSE), "N/A")</f>
        <v>N/A</v>
      </c>
      <c r="I1007" s="360" t="str">
        <f>IFERROR( VLOOKUP($D1007, 'AM23.Param'!$C$61:$Q$114, COLUMNS('AM23.Param'!$C$60:$H$60), FALSE), "N/A")</f>
        <v>N/A</v>
      </c>
      <c r="J1007" s="344" t="str">
        <f t="shared" si="350"/>
        <v>N/A</v>
      </c>
      <c r="K1007" s="361" t="str">
        <f t="shared" si="351"/>
        <v>N/A</v>
      </c>
      <c r="L1007" s="356" t="str">
        <f>IFERROR( VLOOKUP($D1007, 'AM23.Param'!$C$61:$Q$114, COLUMNS('AM23.Param'!$C$60:$I$60), FALSE), "N/A")</f>
        <v>N/A</v>
      </c>
      <c r="M1007" s="344" t="str">
        <f t="shared" si="352"/>
        <v>N/A</v>
      </c>
      <c r="N1007" s="366" t="str">
        <f t="shared" si="341"/>
        <v>N/A</v>
      </c>
      <c r="O1007" s="360" t="str">
        <f>IFERROR( VLOOKUP($D1007, 'AM23.Param'!$C$61:$Q$114, COLUMNS('AM23.Param'!$C$60:$J$60), FALSE), "N/A")</f>
        <v>N/A</v>
      </c>
      <c r="P1007" s="344" t="str">
        <f t="shared" si="353"/>
        <v>N/A</v>
      </c>
      <c r="Q1007" s="361" t="str">
        <f t="shared" si="342"/>
        <v>N/A</v>
      </c>
      <c r="R1007" s="356" t="str">
        <f>IFERROR( VLOOKUP($D1007, 'AM23.Param'!$C$61:$Q$114, COLUMNS('AM23.Param'!$C$60:$K$60), FALSE), "N/A")</f>
        <v>N/A</v>
      </c>
      <c r="S1007" s="344" t="str">
        <f t="shared" si="354"/>
        <v>N/A</v>
      </c>
      <c r="T1007" s="366">
        <f t="shared" si="343"/>
        <v>0</v>
      </c>
      <c r="U1007" s="360" t="str">
        <f>IFERROR( VLOOKUP($D1007, 'AM23.Param'!$C$61:$Q$114, COLUMNS('AM23.Param'!$C$60:$L$60), FALSE), "N/A")</f>
        <v>N/A</v>
      </c>
      <c r="V1007" s="344" t="str">
        <f t="shared" si="355"/>
        <v>N/A</v>
      </c>
      <c r="W1007" s="361" t="str">
        <f t="shared" si="344"/>
        <v>N/A</v>
      </c>
      <c r="X1007" s="356" t="str">
        <f>IFERROR( VLOOKUP($D1007, 'AM23.Param'!$C$61:$Q$114, COLUMNS('AM23.Param'!$C$60:$M$60), FALSE), "N/A")</f>
        <v>N/A</v>
      </c>
      <c r="Y1007" s="344" t="str">
        <f t="shared" si="356"/>
        <v>N/A</v>
      </c>
      <c r="Z1007" s="366">
        <f t="shared" si="345"/>
        <v>0</v>
      </c>
      <c r="AA1007" s="360" t="str">
        <f>IFERROR( VLOOKUP($D1007, 'AM23.Param'!$C$61:$Q$114, COLUMNS('AM23.Param'!$C$60:$N$60), FALSE), "N/A")</f>
        <v>N/A</v>
      </c>
      <c r="AB1007" s="344" t="str">
        <f t="shared" si="357"/>
        <v>N/A</v>
      </c>
      <c r="AC1007" s="366" t="str">
        <f t="shared" si="346"/>
        <v>N/A</v>
      </c>
      <c r="AD1007" s="360" t="str">
        <f>IFERROR( VLOOKUP($D1007, 'AM23.Param'!$C$61:$Q$114, COLUMNS('AM23.Param'!$C$60:$O$60), FALSE), "N/A")</f>
        <v>N/A</v>
      </c>
      <c r="AE1007" s="344" t="str">
        <f t="shared" si="358"/>
        <v>N/A</v>
      </c>
      <c r="AF1007" s="361" t="str">
        <f t="shared" si="347"/>
        <v>N/A</v>
      </c>
      <c r="AG1007" s="356" t="str">
        <f>IFERROR( VLOOKUP($D1007, 'AM23.Param'!$C$61:$Q$114, COLUMNS('AM23.Param'!$C$60:$P$60), FALSE), "N/A")</f>
        <v>N/A</v>
      </c>
      <c r="AH1007" s="344" t="str">
        <f t="shared" si="359"/>
        <v>N/A</v>
      </c>
      <c r="AI1007" s="361" t="str">
        <f t="shared" si="348"/>
        <v>N/A</v>
      </c>
    </row>
    <row r="1008" spans="1:35" x14ac:dyDescent="0.2">
      <c r="A1008" s="241">
        <f t="shared" si="349"/>
        <v>931</v>
      </c>
      <c r="B1008" s="345">
        <f>'AM23.Entity Input'!D948</f>
        <v>0</v>
      </c>
      <c r="C1008" s="343">
        <f>'AM23.Entity Input'!F948</f>
        <v>0</v>
      </c>
      <c r="D1008" s="343">
        <f>'AM23.Entity Input'!G948</f>
        <v>0</v>
      </c>
      <c r="E1008" s="343">
        <f>'AM23.Entity Input'!P948</f>
        <v>0</v>
      </c>
      <c r="F1008" s="343">
        <f>'AM23.Entity Input'!AD948</f>
        <v>0</v>
      </c>
      <c r="G1008" s="343">
        <f>'AM23.Entity Input'!AN948</f>
        <v>0</v>
      </c>
      <c r="H1008" s="353" t="str">
        <f>IFERROR( VLOOKUP($D1008, 'AM23.Param'!$C$61:$Q$114, COLUMNS('AM23.Param'!$C$60:$G$60), FALSE), "N/A")</f>
        <v>N/A</v>
      </c>
      <c r="I1008" s="360" t="str">
        <f>IFERROR( VLOOKUP($D1008, 'AM23.Param'!$C$61:$Q$114, COLUMNS('AM23.Param'!$C$60:$H$60), FALSE), "N/A")</f>
        <v>N/A</v>
      </c>
      <c r="J1008" s="344" t="str">
        <f t="shared" si="350"/>
        <v>N/A</v>
      </c>
      <c r="K1008" s="361" t="str">
        <f t="shared" si="351"/>
        <v>N/A</v>
      </c>
      <c r="L1008" s="356" t="str">
        <f>IFERROR( VLOOKUP($D1008, 'AM23.Param'!$C$61:$Q$114, COLUMNS('AM23.Param'!$C$60:$I$60), FALSE), "N/A")</f>
        <v>N/A</v>
      </c>
      <c r="M1008" s="344" t="str">
        <f t="shared" si="352"/>
        <v>N/A</v>
      </c>
      <c r="N1008" s="366" t="str">
        <f t="shared" si="341"/>
        <v>N/A</v>
      </c>
      <c r="O1008" s="360" t="str">
        <f>IFERROR( VLOOKUP($D1008, 'AM23.Param'!$C$61:$Q$114, COLUMNS('AM23.Param'!$C$60:$J$60), FALSE), "N/A")</f>
        <v>N/A</v>
      </c>
      <c r="P1008" s="344" t="str">
        <f t="shared" si="353"/>
        <v>N/A</v>
      </c>
      <c r="Q1008" s="361" t="str">
        <f t="shared" si="342"/>
        <v>N/A</v>
      </c>
      <c r="R1008" s="356" t="str">
        <f>IFERROR( VLOOKUP($D1008, 'AM23.Param'!$C$61:$Q$114, COLUMNS('AM23.Param'!$C$60:$K$60), FALSE), "N/A")</f>
        <v>N/A</v>
      </c>
      <c r="S1008" s="344" t="str">
        <f t="shared" si="354"/>
        <v>N/A</v>
      </c>
      <c r="T1008" s="366">
        <f t="shared" si="343"/>
        <v>0</v>
      </c>
      <c r="U1008" s="360" t="str">
        <f>IFERROR( VLOOKUP($D1008, 'AM23.Param'!$C$61:$Q$114, COLUMNS('AM23.Param'!$C$60:$L$60), FALSE), "N/A")</f>
        <v>N/A</v>
      </c>
      <c r="V1008" s="344" t="str">
        <f t="shared" si="355"/>
        <v>N/A</v>
      </c>
      <c r="W1008" s="361" t="str">
        <f t="shared" si="344"/>
        <v>N/A</v>
      </c>
      <c r="X1008" s="356" t="str">
        <f>IFERROR( VLOOKUP($D1008, 'AM23.Param'!$C$61:$Q$114, COLUMNS('AM23.Param'!$C$60:$M$60), FALSE), "N/A")</f>
        <v>N/A</v>
      </c>
      <c r="Y1008" s="344" t="str">
        <f t="shared" si="356"/>
        <v>N/A</v>
      </c>
      <c r="Z1008" s="366">
        <f t="shared" si="345"/>
        <v>0</v>
      </c>
      <c r="AA1008" s="360" t="str">
        <f>IFERROR( VLOOKUP($D1008, 'AM23.Param'!$C$61:$Q$114, COLUMNS('AM23.Param'!$C$60:$N$60), FALSE), "N/A")</f>
        <v>N/A</v>
      </c>
      <c r="AB1008" s="344" t="str">
        <f t="shared" si="357"/>
        <v>N/A</v>
      </c>
      <c r="AC1008" s="366" t="str">
        <f t="shared" si="346"/>
        <v>N/A</v>
      </c>
      <c r="AD1008" s="360" t="str">
        <f>IFERROR( VLOOKUP($D1008, 'AM23.Param'!$C$61:$Q$114, COLUMNS('AM23.Param'!$C$60:$O$60), FALSE), "N/A")</f>
        <v>N/A</v>
      </c>
      <c r="AE1008" s="344" t="str">
        <f t="shared" si="358"/>
        <v>N/A</v>
      </c>
      <c r="AF1008" s="361" t="str">
        <f t="shared" si="347"/>
        <v>N/A</v>
      </c>
      <c r="AG1008" s="356" t="str">
        <f>IFERROR( VLOOKUP($D1008, 'AM23.Param'!$C$61:$Q$114, COLUMNS('AM23.Param'!$C$60:$P$60), FALSE), "N/A")</f>
        <v>N/A</v>
      </c>
      <c r="AH1008" s="344" t="str">
        <f t="shared" si="359"/>
        <v>N/A</v>
      </c>
      <c r="AI1008" s="361" t="str">
        <f t="shared" si="348"/>
        <v>N/A</v>
      </c>
    </row>
    <row r="1009" spans="1:35" x14ac:dyDescent="0.2">
      <c r="A1009" s="241">
        <f t="shared" si="349"/>
        <v>932</v>
      </c>
      <c r="B1009" s="345">
        <f>'AM23.Entity Input'!D949</f>
        <v>0</v>
      </c>
      <c r="C1009" s="343">
        <f>'AM23.Entity Input'!F949</f>
        <v>0</v>
      </c>
      <c r="D1009" s="343">
        <f>'AM23.Entity Input'!G949</f>
        <v>0</v>
      </c>
      <c r="E1009" s="343">
        <f>'AM23.Entity Input'!P949</f>
        <v>0</v>
      </c>
      <c r="F1009" s="343">
        <f>'AM23.Entity Input'!AD949</f>
        <v>0</v>
      </c>
      <c r="G1009" s="343">
        <f>'AM23.Entity Input'!AN949</f>
        <v>0</v>
      </c>
      <c r="H1009" s="353" t="str">
        <f>IFERROR( VLOOKUP($D1009, 'AM23.Param'!$C$61:$Q$114, COLUMNS('AM23.Param'!$C$60:$G$60), FALSE), "N/A")</f>
        <v>N/A</v>
      </c>
      <c r="I1009" s="360" t="str">
        <f>IFERROR( VLOOKUP($D1009, 'AM23.Param'!$C$61:$Q$114, COLUMNS('AM23.Param'!$C$60:$H$60), FALSE), "N/A")</f>
        <v>N/A</v>
      </c>
      <c r="J1009" s="344" t="str">
        <f t="shared" si="350"/>
        <v>N/A</v>
      </c>
      <c r="K1009" s="361" t="str">
        <f t="shared" si="351"/>
        <v>N/A</v>
      </c>
      <c r="L1009" s="356" t="str">
        <f>IFERROR( VLOOKUP($D1009, 'AM23.Param'!$C$61:$Q$114, COLUMNS('AM23.Param'!$C$60:$I$60), FALSE), "N/A")</f>
        <v>N/A</v>
      </c>
      <c r="M1009" s="344" t="str">
        <f t="shared" si="352"/>
        <v>N/A</v>
      </c>
      <c r="N1009" s="366" t="str">
        <f t="shared" si="341"/>
        <v>N/A</v>
      </c>
      <c r="O1009" s="360" t="str">
        <f>IFERROR( VLOOKUP($D1009, 'AM23.Param'!$C$61:$Q$114, COLUMNS('AM23.Param'!$C$60:$J$60), FALSE), "N/A")</f>
        <v>N/A</v>
      </c>
      <c r="P1009" s="344" t="str">
        <f t="shared" si="353"/>
        <v>N/A</v>
      </c>
      <c r="Q1009" s="361" t="str">
        <f t="shared" si="342"/>
        <v>N/A</v>
      </c>
      <c r="R1009" s="356" t="str">
        <f>IFERROR( VLOOKUP($D1009, 'AM23.Param'!$C$61:$Q$114, COLUMNS('AM23.Param'!$C$60:$K$60), FALSE), "N/A")</f>
        <v>N/A</v>
      </c>
      <c r="S1009" s="344" t="str">
        <f t="shared" si="354"/>
        <v>N/A</v>
      </c>
      <c r="T1009" s="366">
        <f t="shared" si="343"/>
        <v>0</v>
      </c>
      <c r="U1009" s="360" t="str">
        <f>IFERROR( VLOOKUP($D1009, 'AM23.Param'!$C$61:$Q$114, COLUMNS('AM23.Param'!$C$60:$L$60), FALSE), "N/A")</f>
        <v>N/A</v>
      </c>
      <c r="V1009" s="344" t="str">
        <f t="shared" si="355"/>
        <v>N/A</v>
      </c>
      <c r="W1009" s="361" t="str">
        <f t="shared" si="344"/>
        <v>N/A</v>
      </c>
      <c r="X1009" s="356" t="str">
        <f>IFERROR( VLOOKUP($D1009, 'AM23.Param'!$C$61:$Q$114, COLUMNS('AM23.Param'!$C$60:$M$60), FALSE), "N/A")</f>
        <v>N/A</v>
      </c>
      <c r="Y1009" s="344" t="str">
        <f t="shared" si="356"/>
        <v>N/A</v>
      </c>
      <c r="Z1009" s="366">
        <f t="shared" si="345"/>
        <v>0</v>
      </c>
      <c r="AA1009" s="360" t="str">
        <f>IFERROR( VLOOKUP($D1009, 'AM23.Param'!$C$61:$Q$114, COLUMNS('AM23.Param'!$C$60:$N$60), FALSE), "N/A")</f>
        <v>N/A</v>
      </c>
      <c r="AB1009" s="344" t="str">
        <f t="shared" si="357"/>
        <v>N/A</v>
      </c>
      <c r="AC1009" s="366" t="str">
        <f t="shared" si="346"/>
        <v>N/A</v>
      </c>
      <c r="AD1009" s="360" t="str">
        <f>IFERROR( VLOOKUP($D1009, 'AM23.Param'!$C$61:$Q$114, COLUMNS('AM23.Param'!$C$60:$O$60), FALSE), "N/A")</f>
        <v>N/A</v>
      </c>
      <c r="AE1009" s="344" t="str">
        <f t="shared" si="358"/>
        <v>N/A</v>
      </c>
      <c r="AF1009" s="361" t="str">
        <f t="shared" si="347"/>
        <v>N/A</v>
      </c>
      <c r="AG1009" s="356" t="str">
        <f>IFERROR( VLOOKUP($D1009, 'AM23.Param'!$C$61:$Q$114, COLUMNS('AM23.Param'!$C$60:$P$60), FALSE), "N/A")</f>
        <v>N/A</v>
      </c>
      <c r="AH1009" s="344" t="str">
        <f t="shared" si="359"/>
        <v>N/A</v>
      </c>
      <c r="AI1009" s="361" t="str">
        <f t="shared" si="348"/>
        <v>N/A</v>
      </c>
    </row>
    <row r="1010" spans="1:35" x14ac:dyDescent="0.2">
      <c r="A1010" s="241">
        <f t="shared" si="349"/>
        <v>933</v>
      </c>
      <c r="B1010" s="345">
        <f>'AM23.Entity Input'!D950</f>
        <v>0</v>
      </c>
      <c r="C1010" s="343">
        <f>'AM23.Entity Input'!F950</f>
        <v>0</v>
      </c>
      <c r="D1010" s="343">
        <f>'AM23.Entity Input'!G950</f>
        <v>0</v>
      </c>
      <c r="E1010" s="343">
        <f>'AM23.Entity Input'!P950</f>
        <v>0</v>
      </c>
      <c r="F1010" s="343">
        <f>'AM23.Entity Input'!AD950</f>
        <v>0</v>
      </c>
      <c r="G1010" s="343">
        <f>'AM23.Entity Input'!AN950</f>
        <v>0</v>
      </c>
      <c r="H1010" s="353" t="str">
        <f>IFERROR( VLOOKUP($D1010, 'AM23.Param'!$C$61:$Q$114, COLUMNS('AM23.Param'!$C$60:$G$60), FALSE), "N/A")</f>
        <v>N/A</v>
      </c>
      <c r="I1010" s="360" t="str">
        <f>IFERROR( VLOOKUP($D1010, 'AM23.Param'!$C$61:$Q$114, COLUMNS('AM23.Param'!$C$60:$H$60), FALSE), "N/A")</f>
        <v>N/A</v>
      </c>
      <c r="J1010" s="344" t="str">
        <f t="shared" si="350"/>
        <v>N/A</v>
      </c>
      <c r="K1010" s="361" t="str">
        <f t="shared" si="351"/>
        <v>N/A</v>
      </c>
      <c r="L1010" s="356" t="str">
        <f>IFERROR( VLOOKUP($D1010, 'AM23.Param'!$C$61:$Q$114, COLUMNS('AM23.Param'!$C$60:$I$60), FALSE), "N/A")</f>
        <v>N/A</v>
      </c>
      <c r="M1010" s="344" t="str">
        <f t="shared" si="352"/>
        <v>N/A</v>
      </c>
      <c r="N1010" s="366" t="str">
        <f t="shared" si="341"/>
        <v>N/A</v>
      </c>
      <c r="O1010" s="360" t="str">
        <f>IFERROR( VLOOKUP($D1010, 'AM23.Param'!$C$61:$Q$114, COLUMNS('AM23.Param'!$C$60:$J$60), FALSE), "N/A")</f>
        <v>N/A</v>
      </c>
      <c r="P1010" s="344" t="str">
        <f t="shared" si="353"/>
        <v>N/A</v>
      </c>
      <c r="Q1010" s="361" t="str">
        <f t="shared" si="342"/>
        <v>N/A</v>
      </c>
      <c r="R1010" s="356" t="str">
        <f>IFERROR( VLOOKUP($D1010, 'AM23.Param'!$C$61:$Q$114, COLUMNS('AM23.Param'!$C$60:$K$60), FALSE), "N/A")</f>
        <v>N/A</v>
      </c>
      <c r="S1010" s="344" t="str">
        <f t="shared" si="354"/>
        <v>N/A</v>
      </c>
      <c r="T1010" s="366">
        <f t="shared" si="343"/>
        <v>0</v>
      </c>
      <c r="U1010" s="360" t="str">
        <f>IFERROR( VLOOKUP($D1010, 'AM23.Param'!$C$61:$Q$114, COLUMNS('AM23.Param'!$C$60:$L$60), FALSE), "N/A")</f>
        <v>N/A</v>
      </c>
      <c r="V1010" s="344" t="str">
        <f t="shared" si="355"/>
        <v>N/A</v>
      </c>
      <c r="W1010" s="361" t="str">
        <f t="shared" si="344"/>
        <v>N/A</v>
      </c>
      <c r="X1010" s="356" t="str">
        <f>IFERROR( VLOOKUP($D1010, 'AM23.Param'!$C$61:$Q$114, COLUMNS('AM23.Param'!$C$60:$M$60), FALSE), "N/A")</f>
        <v>N/A</v>
      </c>
      <c r="Y1010" s="344" t="str">
        <f t="shared" si="356"/>
        <v>N/A</v>
      </c>
      <c r="Z1010" s="366">
        <f t="shared" si="345"/>
        <v>0</v>
      </c>
      <c r="AA1010" s="360" t="str">
        <f>IFERROR( VLOOKUP($D1010, 'AM23.Param'!$C$61:$Q$114, COLUMNS('AM23.Param'!$C$60:$N$60), FALSE), "N/A")</f>
        <v>N/A</v>
      </c>
      <c r="AB1010" s="344" t="str">
        <f t="shared" si="357"/>
        <v>N/A</v>
      </c>
      <c r="AC1010" s="366" t="str">
        <f t="shared" si="346"/>
        <v>N/A</v>
      </c>
      <c r="AD1010" s="360" t="str">
        <f>IFERROR( VLOOKUP($D1010, 'AM23.Param'!$C$61:$Q$114, COLUMNS('AM23.Param'!$C$60:$O$60), FALSE), "N/A")</f>
        <v>N/A</v>
      </c>
      <c r="AE1010" s="344" t="str">
        <f t="shared" si="358"/>
        <v>N/A</v>
      </c>
      <c r="AF1010" s="361" t="str">
        <f t="shared" si="347"/>
        <v>N/A</v>
      </c>
      <c r="AG1010" s="356" t="str">
        <f>IFERROR( VLOOKUP($D1010, 'AM23.Param'!$C$61:$Q$114, COLUMNS('AM23.Param'!$C$60:$P$60), FALSE), "N/A")</f>
        <v>N/A</v>
      </c>
      <c r="AH1010" s="344" t="str">
        <f t="shared" si="359"/>
        <v>N/A</v>
      </c>
      <c r="AI1010" s="361" t="str">
        <f t="shared" si="348"/>
        <v>N/A</v>
      </c>
    </row>
    <row r="1011" spans="1:35" x14ac:dyDescent="0.2">
      <c r="A1011" s="241">
        <f t="shared" si="349"/>
        <v>934</v>
      </c>
      <c r="B1011" s="345">
        <f>'AM23.Entity Input'!D951</f>
        <v>0</v>
      </c>
      <c r="C1011" s="343">
        <f>'AM23.Entity Input'!F951</f>
        <v>0</v>
      </c>
      <c r="D1011" s="343">
        <f>'AM23.Entity Input'!G951</f>
        <v>0</v>
      </c>
      <c r="E1011" s="343">
        <f>'AM23.Entity Input'!P951</f>
        <v>0</v>
      </c>
      <c r="F1011" s="343">
        <f>'AM23.Entity Input'!AD951</f>
        <v>0</v>
      </c>
      <c r="G1011" s="343">
        <f>'AM23.Entity Input'!AN951</f>
        <v>0</v>
      </c>
      <c r="H1011" s="353" t="str">
        <f>IFERROR( VLOOKUP($D1011, 'AM23.Param'!$C$61:$Q$114, COLUMNS('AM23.Param'!$C$60:$G$60), FALSE), "N/A")</f>
        <v>N/A</v>
      </c>
      <c r="I1011" s="360" t="str">
        <f>IFERROR( VLOOKUP($D1011, 'AM23.Param'!$C$61:$Q$114, COLUMNS('AM23.Param'!$C$60:$H$60), FALSE), "N/A")</f>
        <v>N/A</v>
      </c>
      <c r="J1011" s="344" t="str">
        <f t="shared" si="350"/>
        <v>N/A</v>
      </c>
      <c r="K1011" s="361" t="str">
        <f t="shared" si="351"/>
        <v>N/A</v>
      </c>
      <c r="L1011" s="356" t="str">
        <f>IFERROR( VLOOKUP($D1011, 'AM23.Param'!$C$61:$Q$114, COLUMNS('AM23.Param'!$C$60:$I$60), FALSE), "N/A")</f>
        <v>N/A</v>
      </c>
      <c r="M1011" s="344" t="str">
        <f t="shared" si="352"/>
        <v>N/A</v>
      </c>
      <c r="N1011" s="366" t="str">
        <f t="shared" si="341"/>
        <v>N/A</v>
      </c>
      <c r="O1011" s="360" t="str">
        <f>IFERROR( VLOOKUP($D1011, 'AM23.Param'!$C$61:$Q$114, COLUMNS('AM23.Param'!$C$60:$J$60), FALSE), "N/A")</f>
        <v>N/A</v>
      </c>
      <c r="P1011" s="344" t="str">
        <f t="shared" si="353"/>
        <v>N/A</v>
      </c>
      <c r="Q1011" s="361" t="str">
        <f t="shared" si="342"/>
        <v>N/A</v>
      </c>
      <c r="R1011" s="356" t="str">
        <f>IFERROR( VLOOKUP($D1011, 'AM23.Param'!$C$61:$Q$114, COLUMNS('AM23.Param'!$C$60:$K$60), FALSE), "N/A")</f>
        <v>N/A</v>
      </c>
      <c r="S1011" s="344" t="str">
        <f t="shared" si="354"/>
        <v>N/A</v>
      </c>
      <c r="T1011" s="366">
        <f t="shared" si="343"/>
        <v>0</v>
      </c>
      <c r="U1011" s="360" t="str">
        <f>IFERROR( VLOOKUP($D1011, 'AM23.Param'!$C$61:$Q$114, COLUMNS('AM23.Param'!$C$60:$L$60), FALSE), "N/A")</f>
        <v>N/A</v>
      </c>
      <c r="V1011" s="344" t="str">
        <f t="shared" si="355"/>
        <v>N/A</v>
      </c>
      <c r="W1011" s="361" t="str">
        <f t="shared" si="344"/>
        <v>N/A</v>
      </c>
      <c r="X1011" s="356" t="str">
        <f>IFERROR( VLOOKUP($D1011, 'AM23.Param'!$C$61:$Q$114, COLUMNS('AM23.Param'!$C$60:$M$60), FALSE), "N/A")</f>
        <v>N/A</v>
      </c>
      <c r="Y1011" s="344" t="str">
        <f t="shared" si="356"/>
        <v>N/A</v>
      </c>
      <c r="Z1011" s="366">
        <f t="shared" si="345"/>
        <v>0</v>
      </c>
      <c r="AA1011" s="360" t="str">
        <f>IFERROR( VLOOKUP($D1011, 'AM23.Param'!$C$61:$Q$114, COLUMNS('AM23.Param'!$C$60:$N$60), FALSE), "N/A")</f>
        <v>N/A</v>
      </c>
      <c r="AB1011" s="344" t="str">
        <f t="shared" si="357"/>
        <v>N/A</v>
      </c>
      <c r="AC1011" s="366" t="str">
        <f t="shared" si="346"/>
        <v>N/A</v>
      </c>
      <c r="AD1011" s="360" t="str">
        <f>IFERROR( VLOOKUP($D1011, 'AM23.Param'!$C$61:$Q$114, COLUMNS('AM23.Param'!$C$60:$O$60), FALSE), "N/A")</f>
        <v>N/A</v>
      </c>
      <c r="AE1011" s="344" t="str">
        <f t="shared" si="358"/>
        <v>N/A</v>
      </c>
      <c r="AF1011" s="361" t="str">
        <f t="shared" si="347"/>
        <v>N/A</v>
      </c>
      <c r="AG1011" s="356" t="str">
        <f>IFERROR( VLOOKUP($D1011, 'AM23.Param'!$C$61:$Q$114, COLUMNS('AM23.Param'!$C$60:$P$60), FALSE), "N/A")</f>
        <v>N/A</v>
      </c>
      <c r="AH1011" s="344" t="str">
        <f t="shared" si="359"/>
        <v>N/A</v>
      </c>
      <c r="AI1011" s="361" t="str">
        <f t="shared" si="348"/>
        <v>N/A</v>
      </c>
    </row>
    <row r="1012" spans="1:35" x14ac:dyDescent="0.2">
      <c r="A1012" s="241">
        <f t="shared" si="349"/>
        <v>935</v>
      </c>
      <c r="B1012" s="345">
        <f>'AM23.Entity Input'!D952</f>
        <v>0</v>
      </c>
      <c r="C1012" s="343">
        <f>'AM23.Entity Input'!F952</f>
        <v>0</v>
      </c>
      <c r="D1012" s="343">
        <f>'AM23.Entity Input'!G952</f>
        <v>0</v>
      </c>
      <c r="E1012" s="343">
        <f>'AM23.Entity Input'!P952</f>
        <v>0</v>
      </c>
      <c r="F1012" s="343">
        <f>'AM23.Entity Input'!AD952</f>
        <v>0</v>
      </c>
      <c r="G1012" s="343">
        <f>'AM23.Entity Input'!AN952</f>
        <v>0</v>
      </c>
      <c r="H1012" s="353" t="str">
        <f>IFERROR( VLOOKUP($D1012, 'AM23.Param'!$C$61:$Q$114, COLUMNS('AM23.Param'!$C$60:$G$60), FALSE), "N/A")</f>
        <v>N/A</v>
      </c>
      <c r="I1012" s="360" t="str">
        <f>IFERROR( VLOOKUP($D1012, 'AM23.Param'!$C$61:$Q$114, COLUMNS('AM23.Param'!$C$60:$H$60), FALSE), "N/A")</f>
        <v>N/A</v>
      </c>
      <c r="J1012" s="344" t="str">
        <f t="shared" si="350"/>
        <v>N/A</v>
      </c>
      <c r="K1012" s="361" t="str">
        <f t="shared" si="351"/>
        <v>N/A</v>
      </c>
      <c r="L1012" s="356" t="str">
        <f>IFERROR( VLOOKUP($D1012, 'AM23.Param'!$C$61:$Q$114, COLUMNS('AM23.Param'!$C$60:$I$60), FALSE), "N/A")</f>
        <v>N/A</v>
      </c>
      <c r="M1012" s="344" t="str">
        <f t="shared" si="352"/>
        <v>N/A</v>
      </c>
      <c r="N1012" s="366" t="str">
        <f t="shared" si="341"/>
        <v>N/A</v>
      </c>
      <c r="O1012" s="360" t="str">
        <f>IFERROR( VLOOKUP($D1012, 'AM23.Param'!$C$61:$Q$114, COLUMNS('AM23.Param'!$C$60:$J$60), FALSE), "N/A")</f>
        <v>N/A</v>
      </c>
      <c r="P1012" s="344" t="str">
        <f t="shared" si="353"/>
        <v>N/A</v>
      </c>
      <c r="Q1012" s="361" t="str">
        <f t="shared" si="342"/>
        <v>N/A</v>
      </c>
      <c r="R1012" s="356" t="str">
        <f>IFERROR( VLOOKUP($D1012, 'AM23.Param'!$C$61:$Q$114, COLUMNS('AM23.Param'!$C$60:$K$60), FALSE), "N/A")</f>
        <v>N/A</v>
      </c>
      <c r="S1012" s="344" t="str">
        <f t="shared" si="354"/>
        <v>N/A</v>
      </c>
      <c r="T1012" s="366">
        <f t="shared" si="343"/>
        <v>0</v>
      </c>
      <c r="U1012" s="360" t="str">
        <f>IFERROR( VLOOKUP($D1012, 'AM23.Param'!$C$61:$Q$114, COLUMNS('AM23.Param'!$C$60:$L$60), FALSE), "N/A")</f>
        <v>N/A</v>
      </c>
      <c r="V1012" s="344" t="str">
        <f t="shared" si="355"/>
        <v>N/A</v>
      </c>
      <c r="W1012" s="361" t="str">
        <f t="shared" si="344"/>
        <v>N/A</v>
      </c>
      <c r="X1012" s="356" t="str">
        <f>IFERROR( VLOOKUP($D1012, 'AM23.Param'!$C$61:$Q$114, COLUMNS('AM23.Param'!$C$60:$M$60), FALSE), "N/A")</f>
        <v>N/A</v>
      </c>
      <c r="Y1012" s="344" t="str">
        <f t="shared" si="356"/>
        <v>N/A</v>
      </c>
      <c r="Z1012" s="366">
        <f t="shared" si="345"/>
        <v>0</v>
      </c>
      <c r="AA1012" s="360" t="str">
        <f>IFERROR( VLOOKUP($D1012, 'AM23.Param'!$C$61:$Q$114, COLUMNS('AM23.Param'!$C$60:$N$60), FALSE), "N/A")</f>
        <v>N/A</v>
      </c>
      <c r="AB1012" s="344" t="str">
        <f t="shared" si="357"/>
        <v>N/A</v>
      </c>
      <c r="AC1012" s="366" t="str">
        <f t="shared" si="346"/>
        <v>N/A</v>
      </c>
      <c r="AD1012" s="360" t="str">
        <f>IFERROR( VLOOKUP($D1012, 'AM23.Param'!$C$61:$Q$114, COLUMNS('AM23.Param'!$C$60:$O$60), FALSE), "N/A")</f>
        <v>N/A</v>
      </c>
      <c r="AE1012" s="344" t="str">
        <f t="shared" si="358"/>
        <v>N/A</v>
      </c>
      <c r="AF1012" s="361" t="str">
        <f t="shared" si="347"/>
        <v>N/A</v>
      </c>
      <c r="AG1012" s="356" t="str">
        <f>IFERROR( VLOOKUP($D1012, 'AM23.Param'!$C$61:$Q$114, COLUMNS('AM23.Param'!$C$60:$P$60), FALSE), "N/A")</f>
        <v>N/A</v>
      </c>
      <c r="AH1012" s="344" t="str">
        <f t="shared" si="359"/>
        <v>N/A</v>
      </c>
      <c r="AI1012" s="361" t="str">
        <f t="shared" si="348"/>
        <v>N/A</v>
      </c>
    </row>
    <row r="1013" spans="1:35" x14ac:dyDescent="0.2">
      <c r="A1013" s="241">
        <f t="shared" si="349"/>
        <v>936</v>
      </c>
      <c r="B1013" s="345">
        <f>'AM23.Entity Input'!D953</f>
        <v>0</v>
      </c>
      <c r="C1013" s="343">
        <f>'AM23.Entity Input'!F953</f>
        <v>0</v>
      </c>
      <c r="D1013" s="343">
        <f>'AM23.Entity Input'!G953</f>
        <v>0</v>
      </c>
      <c r="E1013" s="343">
        <f>'AM23.Entity Input'!P953</f>
        <v>0</v>
      </c>
      <c r="F1013" s="343">
        <f>'AM23.Entity Input'!AD953</f>
        <v>0</v>
      </c>
      <c r="G1013" s="343">
        <f>'AM23.Entity Input'!AN953</f>
        <v>0</v>
      </c>
      <c r="H1013" s="353" t="str">
        <f>IFERROR( VLOOKUP($D1013, 'AM23.Param'!$C$61:$Q$114, COLUMNS('AM23.Param'!$C$60:$G$60), FALSE), "N/A")</f>
        <v>N/A</v>
      </c>
      <c r="I1013" s="360" t="str">
        <f>IFERROR( VLOOKUP($D1013, 'AM23.Param'!$C$61:$Q$114, COLUMNS('AM23.Param'!$C$60:$H$60), FALSE), "N/A")</f>
        <v>N/A</v>
      </c>
      <c r="J1013" s="344" t="str">
        <f t="shared" si="350"/>
        <v>N/A</v>
      </c>
      <c r="K1013" s="361" t="str">
        <f t="shared" si="351"/>
        <v>N/A</v>
      </c>
      <c r="L1013" s="356" t="str">
        <f>IFERROR( VLOOKUP($D1013, 'AM23.Param'!$C$61:$Q$114, COLUMNS('AM23.Param'!$C$60:$I$60), FALSE), "N/A")</f>
        <v>N/A</v>
      </c>
      <c r="M1013" s="344" t="str">
        <f t="shared" si="352"/>
        <v>N/A</v>
      </c>
      <c r="N1013" s="366" t="str">
        <f t="shared" si="341"/>
        <v>N/A</v>
      </c>
      <c r="O1013" s="360" t="str">
        <f>IFERROR( VLOOKUP($D1013, 'AM23.Param'!$C$61:$Q$114, COLUMNS('AM23.Param'!$C$60:$J$60), FALSE), "N/A")</f>
        <v>N/A</v>
      </c>
      <c r="P1013" s="344" t="str">
        <f t="shared" si="353"/>
        <v>N/A</v>
      </c>
      <c r="Q1013" s="361" t="str">
        <f t="shared" si="342"/>
        <v>N/A</v>
      </c>
      <c r="R1013" s="356" t="str">
        <f>IFERROR( VLOOKUP($D1013, 'AM23.Param'!$C$61:$Q$114, COLUMNS('AM23.Param'!$C$60:$K$60), FALSE), "N/A")</f>
        <v>N/A</v>
      </c>
      <c r="S1013" s="344" t="str">
        <f t="shared" si="354"/>
        <v>N/A</v>
      </c>
      <c r="T1013" s="366">
        <f t="shared" si="343"/>
        <v>0</v>
      </c>
      <c r="U1013" s="360" t="str">
        <f>IFERROR( VLOOKUP($D1013, 'AM23.Param'!$C$61:$Q$114, COLUMNS('AM23.Param'!$C$60:$L$60), FALSE), "N/A")</f>
        <v>N/A</v>
      </c>
      <c r="V1013" s="344" t="str">
        <f t="shared" si="355"/>
        <v>N/A</v>
      </c>
      <c r="W1013" s="361" t="str">
        <f t="shared" si="344"/>
        <v>N/A</v>
      </c>
      <c r="X1013" s="356" t="str">
        <f>IFERROR( VLOOKUP($D1013, 'AM23.Param'!$C$61:$Q$114, COLUMNS('AM23.Param'!$C$60:$M$60), FALSE), "N/A")</f>
        <v>N/A</v>
      </c>
      <c r="Y1013" s="344" t="str">
        <f t="shared" si="356"/>
        <v>N/A</v>
      </c>
      <c r="Z1013" s="366">
        <f t="shared" si="345"/>
        <v>0</v>
      </c>
      <c r="AA1013" s="360" t="str">
        <f>IFERROR( VLOOKUP($D1013, 'AM23.Param'!$C$61:$Q$114, COLUMNS('AM23.Param'!$C$60:$N$60), FALSE), "N/A")</f>
        <v>N/A</v>
      </c>
      <c r="AB1013" s="344" t="str">
        <f t="shared" si="357"/>
        <v>N/A</v>
      </c>
      <c r="AC1013" s="366" t="str">
        <f t="shared" si="346"/>
        <v>N/A</v>
      </c>
      <c r="AD1013" s="360" t="str">
        <f>IFERROR( VLOOKUP($D1013, 'AM23.Param'!$C$61:$Q$114, COLUMNS('AM23.Param'!$C$60:$O$60), FALSE), "N/A")</f>
        <v>N/A</v>
      </c>
      <c r="AE1013" s="344" t="str">
        <f t="shared" si="358"/>
        <v>N/A</v>
      </c>
      <c r="AF1013" s="361" t="str">
        <f t="shared" si="347"/>
        <v>N/A</v>
      </c>
      <c r="AG1013" s="356" t="str">
        <f>IFERROR( VLOOKUP($D1013, 'AM23.Param'!$C$61:$Q$114, COLUMNS('AM23.Param'!$C$60:$P$60), FALSE), "N/A")</f>
        <v>N/A</v>
      </c>
      <c r="AH1013" s="344" t="str">
        <f t="shared" si="359"/>
        <v>N/A</v>
      </c>
      <c r="AI1013" s="361" t="str">
        <f t="shared" si="348"/>
        <v>N/A</v>
      </c>
    </row>
    <row r="1014" spans="1:35" x14ac:dyDescent="0.2">
      <c r="A1014" s="241">
        <f t="shared" si="349"/>
        <v>937</v>
      </c>
      <c r="B1014" s="345">
        <f>'AM23.Entity Input'!D954</f>
        <v>0</v>
      </c>
      <c r="C1014" s="343">
        <f>'AM23.Entity Input'!F954</f>
        <v>0</v>
      </c>
      <c r="D1014" s="343">
        <f>'AM23.Entity Input'!G954</f>
        <v>0</v>
      </c>
      <c r="E1014" s="343">
        <f>'AM23.Entity Input'!P954</f>
        <v>0</v>
      </c>
      <c r="F1014" s="343">
        <f>'AM23.Entity Input'!AD954</f>
        <v>0</v>
      </c>
      <c r="G1014" s="343">
        <f>'AM23.Entity Input'!AN954</f>
        <v>0</v>
      </c>
      <c r="H1014" s="353" t="str">
        <f>IFERROR( VLOOKUP($D1014, 'AM23.Param'!$C$61:$Q$114, COLUMNS('AM23.Param'!$C$60:$G$60), FALSE), "N/A")</f>
        <v>N/A</v>
      </c>
      <c r="I1014" s="360" t="str">
        <f>IFERROR( VLOOKUP($D1014, 'AM23.Param'!$C$61:$Q$114, COLUMNS('AM23.Param'!$C$60:$H$60), FALSE), "N/A")</f>
        <v>N/A</v>
      </c>
      <c r="J1014" s="344" t="str">
        <f t="shared" si="350"/>
        <v>N/A</v>
      </c>
      <c r="K1014" s="361" t="str">
        <f t="shared" si="351"/>
        <v>N/A</v>
      </c>
      <c r="L1014" s="356" t="str">
        <f>IFERROR( VLOOKUP($D1014, 'AM23.Param'!$C$61:$Q$114, COLUMNS('AM23.Param'!$C$60:$I$60), FALSE), "N/A")</f>
        <v>N/A</v>
      </c>
      <c r="M1014" s="344" t="str">
        <f t="shared" si="352"/>
        <v>N/A</v>
      </c>
      <c r="N1014" s="366" t="str">
        <f t="shared" si="341"/>
        <v>N/A</v>
      </c>
      <c r="O1014" s="360" t="str">
        <f>IFERROR( VLOOKUP($D1014, 'AM23.Param'!$C$61:$Q$114, COLUMNS('AM23.Param'!$C$60:$J$60), FALSE), "N/A")</f>
        <v>N/A</v>
      </c>
      <c r="P1014" s="344" t="str">
        <f t="shared" si="353"/>
        <v>N/A</v>
      </c>
      <c r="Q1014" s="361" t="str">
        <f t="shared" si="342"/>
        <v>N/A</v>
      </c>
      <c r="R1014" s="356" t="str">
        <f>IFERROR( VLOOKUP($D1014, 'AM23.Param'!$C$61:$Q$114, COLUMNS('AM23.Param'!$C$60:$K$60), FALSE), "N/A")</f>
        <v>N/A</v>
      </c>
      <c r="S1014" s="344" t="str">
        <f t="shared" si="354"/>
        <v>N/A</v>
      </c>
      <c r="T1014" s="366">
        <f t="shared" si="343"/>
        <v>0</v>
      </c>
      <c r="U1014" s="360" t="str">
        <f>IFERROR( VLOOKUP($D1014, 'AM23.Param'!$C$61:$Q$114, COLUMNS('AM23.Param'!$C$60:$L$60), FALSE), "N/A")</f>
        <v>N/A</v>
      </c>
      <c r="V1014" s="344" t="str">
        <f t="shared" si="355"/>
        <v>N/A</v>
      </c>
      <c r="W1014" s="361" t="str">
        <f t="shared" si="344"/>
        <v>N/A</v>
      </c>
      <c r="X1014" s="356" t="str">
        <f>IFERROR( VLOOKUP($D1014, 'AM23.Param'!$C$61:$Q$114, COLUMNS('AM23.Param'!$C$60:$M$60), FALSE), "N/A")</f>
        <v>N/A</v>
      </c>
      <c r="Y1014" s="344" t="str">
        <f t="shared" si="356"/>
        <v>N/A</v>
      </c>
      <c r="Z1014" s="366">
        <f t="shared" si="345"/>
        <v>0</v>
      </c>
      <c r="AA1014" s="360" t="str">
        <f>IFERROR( VLOOKUP($D1014, 'AM23.Param'!$C$61:$Q$114, COLUMNS('AM23.Param'!$C$60:$N$60), FALSE), "N/A")</f>
        <v>N/A</v>
      </c>
      <c r="AB1014" s="344" t="str">
        <f t="shared" si="357"/>
        <v>N/A</v>
      </c>
      <c r="AC1014" s="366" t="str">
        <f t="shared" si="346"/>
        <v>N/A</v>
      </c>
      <c r="AD1014" s="360" t="str">
        <f>IFERROR( VLOOKUP($D1014, 'AM23.Param'!$C$61:$Q$114, COLUMNS('AM23.Param'!$C$60:$O$60), FALSE), "N/A")</f>
        <v>N/A</v>
      </c>
      <c r="AE1014" s="344" t="str">
        <f t="shared" si="358"/>
        <v>N/A</v>
      </c>
      <c r="AF1014" s="361" t="str">
        <f t="shared" si="347"/>
        <v>N/A</v>
      </c>
      <c r="AG1014" s="356" t="str">
        <f>IFERROR( VLOOKUP($D1014, 'AM23.Param'!$C$61:$Q$114, COLUMNS('AM23.Param'!$C$60:$P$60), FALSE), "N/A")</f>
        <v>N/A</v>
      </c>
      <c r="AH1014" s="344" t="str">
        <f t="shared" si="359"/>
        <v>N/A</v>
      </c>
      <c r="AI1014" s="361" t="str">
        <f t="shared" si="348"/>
        <v>N/A</v>
      </c>
    </row>
    <row r="1015" spans="1:35" x14ac:dyDescent="0.2">
      <c r="A1015" s="241">
        <f t="shared" si="349"/>
        <v>938</v>
      </c>
      <c r="B1015" s="345">
        <f>'AM23.Entity Input'!D955</f>
        <v>0</v>
      </c>
      <c r="C1015" s="343">
        <f>'AM23.Entity Input'!F955</f>
        <v>0</v>
      </c>
      <c r="D1015" s="343">
        <f>'AM23.Entity Input'!G955</f>
        <v>0</v>
      </c>
      <c r="E1015" s="343">
        <f>'AM23.Entity Input'!P955</f>
        <v>0</v>
      </c>
      <c r="F1015" s="343">
        <f>'AM23.Entity Input'!AD955</f>
        <v>0</v>
      </c>
      <c r="G1015" s="343">
        <f>'AM23.Entity Input'!AN955</f>
        <v>0</v>
      </c>
      <c r="H1015" s="353" t="str">
        <f>IFERROR( VLOOKUP($D1015, 'AM23.Param'!$C$61:$Q$114, COLUMNS('AM23.Param'!$C$60:$G$60), FALSE), "N/A")</f>
        <v>N/A</v>
      </c>
      <c r="I1015" s="360" t="str">
        <f>IFERROR( VLOOKUP($D1015, 'AM23.Param'!$C$61:$Q$114, COLUMNS('AM23.Param'!$C$60:$H$60), FALSE), "N/A")</f>
        <v>N/A</v>
      </c>
      <c r="J1015" s="344" t="str">
        <f t="shared" si="350"/>
        <v>N/A</v>
      </c>
      <c r="K1015" s="361" t="str">
        <f t="shared" si="351"/>
        <v>N/A</v>
      </c>
      <c r="L1015" s="356" t="str">
        <f>IFERROR( VLOOKUP($D1015, 'AM23.Param'!$C$61:$Q$114, COLUMNS('AM23.Param'!$C$60:$I$60), FALSE), "N/A")</f>
        <v>N/A</v>
      </c>
      <c r="M1015" s="344" t="str">
        <f t="shared" si="352"/>
        <v>N/A</v>
      </c>
      <c r="N1015" s="366" t="str">
        <f t="shared" si="341"/>
        <v>N/A</v>
      </c>
      <c r="O1015" s="360" t="str">
        <f>IFERROR( VLOOKUP($D1015, 'AM23.Param'!$C$61:$Q$114, COLUMNS('AM23.Param'!$C$60:$J$60), FALSE), "N/A")</f>
        <v>N/A</v>
      </c>
      <c r="P1015" s="344" t="str">
        <f t="shared" si="353"/>
        <v>N/A</v>
      </c>
      <c r="Q1015" s="361" t="str">
        <f t="shared" si="342"/>
        <v>N/A</v>
      </c>
      <c r="R1015" s="356" t="str">
        <f>IFERROR( VLOOKUP($D1015, 'AM23.Param'!$C$61:$Q$114, COLUMNS('AM23.Param'!$C$60:$K$60), FALSE), "N/A")</f>
        <v>N/A</v>
      </c>
      <c r="S1015" s="344" t="str">
        <f t="shared" si="354"/>
        <v>N/A</v>
      </c>
      <c r="T1015" s="366">
        <f t="shared" si="343"/>
        <v>0</v>
      </c>
      <c r="U1015" s="360" t="str">
        <f>IFERROR( VLOOKUP($D1015, 'AM23.Param'!$C$61:$Q$114, COLUMNS('AM23.Param'!$C$60:$L$60), FALSE), "N/A")</f>
        <v>N/A</v>
      </c>
      <c r="V1015" s="344" t="str">
        <f t="shared" si="355"/>
        <v>N/A</v>
      </c>
      <c r="W1015" s="361" t="str">
        <f t="shared" si="344"/>
        <v>N/A</v>
      </c>
      <c r="X1015" s="356" t="str">
        <f>IFERROR( VLOOKUP($D1015, 'AM23.Param'!$C$61:$Q$114, COLUMNS('AM23.Param'!$C$60:$M$60), FALSE), "N/A")</f>
        <v>N/A</v>
      </c>
      <c r="Y1015" s="344" t="str">
        <f t="shared" si="356"/>
        <v>N/A</v>
      </c>
      <c r="Z1015" s="366">
        <f t="shared" si="345"/>
        <v>0</v>
      </c>
      <c r="AA1015" s="360" t="str">
        <f>IFERROR( VLOOKUP($D1015, 'AM23.Param'!$C$61:$Q$114, COLUMNS('AM23.Param'!$C$60:$N$60), FALSE), "N/A")</f>
        <v>N/A</v>
      </c>
      <c r="AB1015" s="344" t="str">
        <f t="shared" si="357"/>
        <v>N/A</v>
      </c>
      <c r="AC1015" s="366" t="str">
        <f t="shared" si="346"/>
        <v>N/A</v>
      </c>
      <c r="AD1015" s="360" t="str">
        <f>IFERROR( VLOOKUP($D1015, 'AM23.Param'!$C$61:$Q$114, COLUMNS('AM23.Param'!$C$60:$O$60), FALSE), "N/A")</f>
        <v>N/A</v>
      </c>
      <c r="AE1015" s="344" t="str">
        <f t="shared" si="358"/>
        <v>N/A</v>
      </c>
      <c r="AF1015" s="361" t="str">
        <f t="shared" si="347"/>
        <v>N/A</v>
      </c>
      <c r="AG1015" s="356" t="str">
        <f>IFERROR( VLOOKUP($D1015, 'AM23.Param'!$C$61:$Q$114, COLUMNS('AM23.Param'!$C$60:$P$60), FALSE), "N/A")</f>
        <v>N/A</v>
      </c>
      <c r="AH1015" s="344" t="str">
        <f t="shared" si="359"/>
        <v>N/A</v>
      </c>
      <c r="AI1015" s="361" t="str">
        <f t="shared" si="348"/>
        <v>N/A</v>
      </c>
    </row>
    <row r="1016" spans="1:35" x14ac:dyDescent="0.2">
      <c r="A1016" s="241">
        <f t="shared" si="349"/>
        <v>939</v>
      </c>
      <c r="B1016" s="345">
        <f>'AM23.Entity Input'!D956</f>
        <v>0</v>
      </c>
      <c r="C1016" s="343">
        <f>'AM23.Entity Input'!F956</f>
        <v>0</v>
      </c>
      <c r="D1016" s="343">
        <f>'AM23.Entity Input'!G956</f>
        <v>0</v>
      </c>
      <c r="E1016" s="343">
        <f>'AM23.Entity Input'!P956</f>
        <v>0</v>
      </c>
      <c r="F1016" s="343">
        <f>'AM23.Entity Input'!AD956</f>
        <v>0</v>
      </c>
      <c r="G1016" s="343">
        <f>'AM23.Entity Input'!AN956</f>
        <v>0</v>
      </c>
      <c r="H1016" s="353" t="str">
        <f>IFERROR( VLOOKUP($D1016, 'AM23.Param'!$C$61:$Q$114, COLUMNS('AM23.Param'!$C$60:$G$60), FALSE), "N/A")</f>
        <v>N/A</v>
      </c>
      <c r="I1016" s="360" t="str">
        <f>IFERROR( VLOOKUP($D1016, 'AM23.Param'!$C$61:$Q$114, COLUMNS('AM23.Param'!$C$60:$H$60), FALSE), "N/A")</f>
        <v>N/A</v>
      </c>
      <c r="J1016" s="344" t="str">
        <f t="shared" si="350"/>
        <v>N/A</v>
      </c>
      <c r="K1016" s="361" t="str">
        <f t="shared" si="351"/>
        <v>N/A</v>
      </c>
      <c r="L1016" s="356" t="str">
        <f>IFERROR( VLOOKUP($D1016, 'AM23.Param'!$C$61:$Q$114, COLUMNS('AM23.Param'!$C$60:$I$60), FALSE), "N/A")</f>
        <v>N/A</v>
      </c>
      <c r="M1016" s="344" t="str">
        <f t="shared" si="352"/>
        <v>N/A</v>
      </c>
      <c r="N1016" s="366" t="str">
        <f t="shared" si="341"/>
        <v>N/A</v>
      </c>
      <c r="O1016" s="360" t="str">
        <f>IFERROR( VLOOKUP($D1016, 'AM23.Param'!$C$61:$Q$114, COLUMNS('AM23.Param'!$C$60:$J$60), FALSE), "N/A")</f>
        <v>N/A</v>
      </c>
      <c r="P1016" s="344" t="str">
        <f t="shared" si="353"/>
        <v>N/A</v>
      </c>
      <c r="Q1016" s="361" t="str">
        <f t="shared" si="342"/>
        <v>N/A</v>
      </c>
      <c r="R1016" s="356" t="str">
        <f>IFERROR( VLOOKUP($D1016, 'AM23.Param'!$C$61:$Q$114, COLUMNS('AM23.Param'!$C$60:$K$60), FALSE), "N/A")</f>
        <v>N/A</v>
      </c>
      <c r="S1016" s="344" t="str">
        <f t="shared" si="354"/>
        <v>N/A</v>
      </c>
      <c r="T1016" s="366">
        <f t="shared" si="343"/>
        <v>0</v>
      </c>
      <c r="U1016" s="360" t="str">
        <f>IFERROR( VLOOKUP($D1016, 'AM23.Param'!$C$61:$Q$114, COLUMNS('AM23.Param'!$C$60:$L$60), FALSE), "N/A")</f>
        <v>N/A</v>
      </c>
      <c r="V1016" s="344" t="str">
        <f t="shared" si="355"/>
        <v>N/A</v>
      </c>
      <c r="W1016" s="361" t="str">
        <f t="shared" si="344"/>
        <v>N/A</v>
      </c>
      <c r="X1016" s="356" t="str">
        <f>IFERROR( VLOOKUP($D1016, 'AM23.Param'!$C$61:$Q$114, COLUMNS('AM23.Param'!$C$60:$M$60), FALSE), "N/A")</f>
        <v>N/A</v>
      </c>
      <c r="Y1016" s="344" t="str">
        <f t="shared" si="356"/>
        <v>N/A</v>
      </c>
      <c r="Z1016" s="366">
        <f t="shared" si="345"/>
        <v>0</v>
      </c>
      <c r="AA1016" s="360" t="str">
        <f>IFERROR( VLOOKUP($D1016, 'AM23.Param'!$C$61:$Q$114, COLUMNS('AM23.Param'!$C$60:$N$60), FALSE), "N/A")</f>
        <v>N/A</v>
      </c>
      <c r="AB1016" s="344" t="str">
        <f t="shared" si="357"/>
        <v>N/A</v>
      </c>
      <c r="AC1016" s="366" t="str">
        <f t="shared" si="346"/>
        <v>N/A</v>
      </c>
      <c r="AD1016" s="360" t="str">
        <f>IFERROR( VLOOKUP($D1016, 'AM23.Param'!$C$61:$Q$114, COLUMNS('AM23.Param'!$C$60:$O$60), FALSE), "N/A")</f>
        <v>N/A</v>
      </c>
      <c r="AE1016" s="344" t="str">
        <f t="shared" si="358"/>
        <v>N/A</v>
      </c>
      <c r="AF1016" s="361" t="str">
        <f t="shared" si="347"/>
        <v>N/A</v>
      </c>
      <c r="AG1016" s="356" t="str">
        <f>IFERROR( VLOOKUP($D1016, 'AM23.Param'!$C$61:$Q$114, COLUMNS('AM23.Param'!$C$60:$P$60), FALSE), "N/A")</f>
        <v>N/A</v>
      </c>
      <c r="AH1016" s="344" t="str">
        <f t="shared" si="359"/>
        <v>N/A</v>
      </c>
      <c r="AI1016" s="361" t="str">
        <f t="shared" si="348"/>
        <v>N/A</v>
      </c>
    </row>
    <row r="1017" spans="1:35" x14ac:dyDescent="0.2">
      <c r="A1017" s="241">
        <f t="shared" si="349"/>
        <v>940</v>
      </c>
      <c r="B1017" s="345">
        <f>'AM23.Entity Input'!D957</f>
        <v>0</v>
      </c>
      <c r="C1017" s="343">
        <f>'AM23.Entity Input'!F957</f>
        <v>0</v>
      </c>
      <c r="D1017" s="343">
        <f>'AM23.Entity Input'!G957</f>
        <v>0</v>
      </c>
      <c r="E1017" s="343">
        <f>'AM23.Entity Input'!P957</f>
        <v>0</v>
      </c>
      <c r="F1017" s="343">
        <f>'AM23.Entity Input'!AD957</f>
        <v>0</v>
      </c>
      <c r="G1017" s="343">
        <f>'AM23.Entity Input'!AN957</f>
        <v>0</v>
      </c>
      <c r="H1017" s="353" t="str">
        <f>IFERROR( VLOOKUP($D1017, 'AM23.Param'!$C$61:$Q$114, COLUMNS('AM23.Param'!$C$60:$G$60), FALSE), "N/A")</f>
        <v>N/A</v>
      </c>
      <c r="I1017" s="360" t="str">
        <f>IFERROR( VLOOKUP($D1017, 'AM23.Param'!$C$61:$Q$114, COLUMNS('AM23.Param'!$C$60:$H$60), FALSE), "N/A")</f>
        <v>N/A</v>
      </c>
      <c r="J1017" s="344" t="str">
        <f t="shared" si="350"/>
        <v>N/A</v>
      </c>
      <c r="K1017" s="361" t="str">
        <f t="shared" si="351"/>
        <v>N/A</v>
      </c>
      <c r="L1017" s="356" t="str">
        <f>IFERROR( VLOOKUP($D1017, 'AM23.Param'!$C$61:$Q$114, COLUMNS('AM23.Param'!$C$60:$I$60), FALSE), "N/A")</f>
        <v>N/A</v>
      </c>
      <c r="M1017" s="344" t="str">
        <f t="shared" si="352"/>
        <v>N/A</v>
      </c>
      <c r="N1017" s="366" t="str">
        <f t="shared" si="341"/>
        <v>N/A</v>
      </c>
      <c r="O1017" s="360" t="str">
        <f>IFERROR( VLOOKUP($D1017, 'AM23.Param'!$C$61:$Q$114, COLUMNS('AM23.Param'!$C$60:$J$60), FALSE), "N/A")</f>
        <v>N/A</v>
      </c>
      <c r="P1017" s="344" t="str">
        <f t="shared" si="353"/>
        <v>N/A</v>
      </c>
      <c r="Q1017" s="361" t="str">
        <f t="shared" si="342"/>
        <v>N/A</v>
      </c>
      <c r="R1017" s="356" t="str">
        <f>IFERROR( VLOOKUP($D1017, 'AM23.Param'!$C$61:$Q$114, COLUMNS('AM23.Param'!$C$60:$K$60), FALSE), "N/A")</f>
        <v>N/A</v>
      </c>
      <c r="S1017" s="344" t="str">
        <f t="shared" si="354"/>
        <v>N/A</v>
      </c>
      <c r="T1017" s="366">
        <f t="shared" si="343"/>
        <v>0</v>
      </c>
      <c r="U1017" s="360" t="str">
        <f>IFERROR( VLOOKUP($D1017, 'AM23.Param'!$C$61:$Q$114, COLUMNS('AM23.Param'!$C$60:$L$60), FALSE), "N/A")</f>
        <v>N/A</v>
      </c>
      <c r="V1017" s="344" t="str">
        <f t="shared" si="355"/>
        <v>N/A</v>
      </c>
      <c r="W1017" s="361" t="str">
        <f t="shared" si="344"/>
        <v>N/A</v>
      </c>
      <c r="X1017" s="356" t="str">
        <f>IFERROR( VLOOKUP($D1017, 'AM23.Param'!$C$61:$Q$114, COLUMNS('AM23.Param'!$C$60:$M$60), FALSE), "N/A")</f>
        <v>N/A</v>
      </c>
      <c r="Y1017" s="344" t="str">
        <f t="shared" si="356"/>
        <v>N/A</v>
      </c>
      <c r="Z1017" s="366">
        <f t="shared" si="345"/>
        <v>0</v>
      </c>
      <c r="AA1017" s="360" t="str">
        <f>IFERROR( VLOOKUP($D1017, 'AM23.Param'!$C$61:$Q$114, COLUMNS('AM23.Param'!$C$60:$N$60), FALSE), "N/A")</f>
        <v>N/A</v>
      </c>
      <c r="AB1017" s="344" t="str">
        <f t="shared" si="357"/>
        <v>N/A</v>
      </c>
      <c r="AC1017" s="366" t="str">
        <f t="shared" si="346"/>
        <v>N/A</v>
      </c>
      <c r="AD1017" s="360" t="str">
        <f>IFERROR( VLOOKUP($D1017, 'AM23.Param'!$C$61:$Q$114, COLUMNS('AM23.Param'!$C$60:$O$60), FALSE), "N/A")</f>
        <v>N/A</v>
      </c>
      <c r="AE1017" s="344" t="str">
        <f t="shared" si="358"/>
        <v>N/A</v>
      </c>
      <c r="AF1017" s="361" t="str">
        <f t="shared" si="347"/>
        <v>N/A</v>
      </c>
      <c r="AG1017" s="356" t="str">
        <f>IFERROR( VLOOKUP($D1017, 'AM23.Param'!$C$61:$Q$114, COLUMNS('AM23.Param'!$C$60:$P$60), FALSE), "N/A")</f>
        <v>N/A</v>
      </c>
      <c r="AH1017" s="344" t="str">
        <f t="shared" si="359"/>
        <v>N/A</v>
      </c>
      <c r="AI1017" s="361" t="str">
        <f t="shared" si="348"/>
        <v>N/A</v>
      </c>
    </row>
    <row r="1018" spans="1:35" x14ac:dyDescent="0.2">
      <c r="A1018" s="241">
        <f t="shared" si="349"/>
        <v>941</v>
      </c>
      <c r="B1018" s="345">
        <f>'AM23.Entity Input'!D958</f>
        <v>0</v>
      </c>
      <c r="C1018" s="343">
        <f>'AM23.Entity Input'!F958</f>
        <v>0</v>
      </c>
      <c r="D1018" s="343">
        <f>'AM23.Entity Input'!G958</f>
        <v>0</v>
      </c>
      <c r="E1018" s="343">
        <f>'AM23.Entity Input'!P958</f>
        <v>0</v>
      </c>
      <c r="F1018" s="343">
        <f>'AM23.Entity Input'!AD958</f>
        <v>0</v>
      </c>
      <c r="G1018" s="343">
        <f>'AM23.Entity Input'!AN958</f>
        <v>0</v>
      </c>
      <c r="H1018" s="353" t="str">
        <f>IFERROR( VLOOKUP($D1018, 'AM23.Param'!$C$61:$Q$114, COLUMNS('AM23.Param'!$C$60:$G$60), FALSE), "N/A")</f>
        <v>N/A</v>
      </c>
      <c r="I1018" s="360" t="str">
        <f>IFERROR( VLOOKUP($D1018, 'AM23.Param'!$C$61:$Q$114, COLUMNS('AM23.Param'!$C$60:$H$60), FALSE), "N/A")</f>
        <v>N/A</v>
      </c>
      <c r="J1018" s="344" t="str">
        <f t="shared" si="350"/>
        <v>N/A</v>
      </c>
      <c r="K1018" s="361" t="str">
        <f t="shared" si="351"/>
        <v>N/A</v>
      </c>
      <c r="L1018" s="356" t="str">
        <f>IFERROR( VLOOKUP($D1018, 'AM23.Param'!$C$61:$Q$114, COLUMNS('AM23.Param'!$C$60:$I$60), FALSE), "N/A")</f>
        <v>N/A</v>
      </c>
      <c r="M1018" s="344" t="str">
        <f t="shared" si="352"/>
        <v>N/A</v>
      </c>
      <c r="N1018" s="366" t="str">
        <f t="shared" si="341"/>
        <v>N/A</v>
      </c>
      <c r="O1018" s="360" t="str">
        <f>IFERROR( VLOOKUP($D1018, 'AM23.Param'!$C$61:$Q$114, COLUMNS('AM23.Param'!$C$60:$J$60), FALSE), "N/A")</f>
        <v>N/A</v>
      </c>
      <c r="P1018" s="344" t="str">
        <f t="shared" si="353"/>
        <v>N/A</v>
      </c>
      <c r="Q1018" s="361" t="str">
        <f t="shared" si="342"/>
        <v>N/A</v>
      </c>
      <c r="R1018" s="356" t="str">
        <f>IFERROR( VLOOKUP($D1018, 'AM23.Param'!$C$61:$Q$114, COLUMNS('AM23.Param'!$C$60:$K$60), FALSE), "N/A")</f>
        <v>N/A</v>
      </c>
      <c r="S1018" s="344" t="str">
        <f t="shared" si="354"/>
        <v>N/A</v>
      </c>
      <c r="T1018" s="366">
        <f t="shared" si="343"/>
        <v>0</v>
      </c>
      <c r="U1018" s="360" t="str">
        <f>IFERROR( VLOOKUP($D1018, 'AM23.Param'!$C$61:$Q$114, COLUMNS('AM23.Param'!$C$60:$L$60), FALSE), "N/A")</f>
        <v>N/A</v>
      </c>
      <c r="V1018" s="344" t="str">
        <f t="shared" si="355"/>
        <v>N/A</v>
      </c>
      <c r="W1018" s="361" t="str">
        <f t="shared" si="344"/>
        <v>N/A</v>
      </c>
      <c r="X1018" s="356" t="str">
        <f>IFERROR( VLOOKUP($D1018, 'AM23.Param'!$C$61:$Q$114, COLUMNS('AM23.Param'!$C$60:$M$60), FALSE), "N/A")</f>
        <v>N/A</v>
      </c>
      <c r="Y1018" s="344" t="str">
        <f t="shared" si="356"/>
        <v>N/A</v>
      </c>
      <c r="Z1018" s="366">
        <f t="shared" si="345"/>
        <v>0</v>
      </c>
      <c r="AA1018" s="360" t="str">
        <f>IFERROR( VLOOKUP($D1018, 'AM23.Param'!$C$61:$Q$114, COLUMNS('AM23.Param'!$C$60:$N$60), FALSE), "N/A")</f>
        <v>N/A</v>
      </c>
      <c r="AB1018" s="344" t="str">
        <f t="shared" si="357"/>
        <v>N/A</v>
      </c>
      <c r="AC1018" s="366" t="str">
        <f t="shared" si="346"/>
        <v>N/A</v>
      </c>
      <c r="AD1018" s="360" t="str">
        <f>IFERROR( VLOOKUP($D1018, 'AM23.Param'!$C$61:$Q$114, COLUMNS('AM23.Param'!$C$60:$O$60), FALSE), "N/A")</f>
        <v>N/A</v>
      </c>
      <c r="AE1018" s="344" t="str">
        <f t="shared" si="358"/>
        <v>N/A</v>
      </c>
      <c r="AF1018" s="361" t="str">
        <f t="shared" si="347"/>
        <v>N/A</v>
      </c>
      <c r="AG1018" s="356" t="str">
        <f>IFERROR( VLOOKUP($D1018, 'AM23.Param'!$C$61:$Q$114, COLUMNS('AM23.Param'!$C$60:$P$60), FALSE), "N/A")</f>
        <v>N/A</v>
      </c>
      <c r="AH1018" s="344" t="str">
        <f t="shared" si="359"/>
        <v>N/A</v>
      </c>
      <c r="AI1018" s="361" t="str">
        <f t="shared" si="348"/>
        <v>N/A</v>
      </c>
    </row>
    <row r="1019" spans="1:35" x14ac:dyDescent="0.2">
      <c r="A1019" s="241">
        <f t="shared" si="349"/>
        <v>942</v>
      </c>
      <c r="B1019" s="345">
        <f>'AM23.Entity Input'!D959</f>
        <v>0</v>
      </c>
      <c r="C1019" s="343">
        <f>'AM23.Entity Input'!F959</f>
        <v>0</v>
      </c>
      <c r="D1019" s="343">
        <f>'AM23.Entity Input'!G959</f>
        <v>0</v>
      </c>
      <c r="E1019" s="343">
        <f>'AM23.Entity Input'!P959</f>
        <v>0</v>
      </c>
      <c r="F1019" s="343">
        <f>'AM23.Entity Input'!AD959</f>
        <v>0</v>
      </c>
      <c r="G1019" s="343">
        <f>'AM23.Entity Input'!AN959</f>
        <v>0</v>
      </c>
      <c r="H1019" s="353" t="str">
        <f>IFERROR( VLOOKUP($D1019, 'AM23.Param'!$C$61:$Q$114, COLUMNS('AM23.Param'!$C$60:$G$60), FALSE), "N/A")</f>
        <v>N/A</v>
      </c>
      <c r="I1019" s="360" t="str">
        <f>IFERROR( VLOOKUP($D1019, 'AM23.Param'!$C$61:$Q$114, COLUMNS('AM23.Param'!$C$60:$H$60), FALSE), "N/A")</f>
        <v>N/A</v>
      </c>
      <c r="J1019" s="344" t="str">
        <f t="shared" si="350"/>
        <v>N/A</v>
      </c>
      <c r="K1019" s="361" t="str">
        <f t="shared" si="351"/>
        <v>N/A</v>
      </c>
      <c r="L1019" s="356" t="str">
        <f>IFERROR( VLOOKUP($D1019, 'AM23.Param'!$C$61:$Q$114, COLUMNS('AM23.Param'!$C$60:$I$60), FALSE), "N/A")</f>
        <v>N/A</v>
      </c>
      <c r="M1019" s="344" t="str">
        <f t="shared" si="352"/>
        <v>N/A</v>
      </c>
      <c r="N1019" s="366" t="str">
        <f t="shared" si="341"/>
        <v>N/A</v>
      </c>
      <c r="O1019" s="360" t="str">
        <f>IFERROR( VLOOKUP($D1019, 'AM23.Param'!$C$61:$Q$114, COLUMNS('AM23.Param'!$C$60:$J$60), FALSE), "N/A")</f>
        <v>N/A</v>
      </c>
      <c r="P1019" s="344" t="str">
        <f t="shared" si="353"/>
        <v>N/A</v>
      </c>
      <c r="Q1019" s="361" t="str">
        <f t="shared" si="342"/>
        <v>N/A</v>
      </c>
      <c r="R1019" s="356" t="str">
        <f>IFERROR( VLOOKUP($D1019, 'AM23.Param'!$C$61:$Q$114, COLUMNS('AM23.Param'!$C$60:$K$60), FALSE), "N/A")</f>
        <v>N/A</v>
      </c>
      <c r="S1019" s="344" t="str">
        <f t="shared" si="354"/>
        <v>N/A</v>
      </c>
      <c r="T1019" s="366">
        <f t="shared" si="343"/>
        <v>0</v>
      </c>
      <c r="U1019" s="360" t="str">
        <f>IFERROR( VLOOKUP($D1019, 'AM23.Param'!$C$61:$Q$114, COLUMNS('AM23.Param'!$C$60:$L$60), FALSE), "N/A")</f>
        <v>N/A</v>
      </c>
      <c r="V1019" s="344" t="str">
        <f t="shared" si="355"/>
        <v>N/A</v>
      </c>
      <c r="W1019" s="361" t="str">
        <f t="shared" si="344"/>
        <v>N/A</v>
      </c>
      <c r="X1019" s="356" t="str">
        <f>IFERROR( VLOOKUP($D1019, 'AM23.Param'!$C$61:$Q$114, COLUMNS('AM23.Param'!$C$60:$M$60), FALSE), "N/A")</f>
        <v>N/A</v>
      </c>
      <c r="Y1019" s="344" t="str">
        <f t="shared" si="356"/>
        <v>N/A</v>
      </c>
      <c r="Z1019" s="366">
        <f t="shared" si="345"/>
        <v>0</v>
      </c>
      <c r="AA1019" s="360" t="str">
        <f>IFERROR( VLOOKUP($D1019, 'AM23.Param'!$C$61:$Q$114, COLUMNS('AM23.Param'!$C$60:$N$60), FALSE), "N/A")</f>
        <v>N/A</v>
      </c>
      <c r="AB1019" s="344" t="str">
        <f t="shared" si="357"/>
        <v>N/A</v>
      </c>
      <c r="AC1019" s="366" t="str">
        <f t="shared" si="346"/>
        <v>N/A</v>
      </c>
      <c r="AD1019" s="360" t="str">
        <f>IFERROR( VLOOKUP($D1019, 'AM23.Param'!$C$61:$Q$114, COLUMNS('AM23.Param'!$C$60:$O$60), FALSE), "N/A")</f>
        <v>N/A</v>
      </c>
      <c r="AE1019" s="344" t="str">
        <f t="shared" si="358"/>
        <v>N/A</v>
      </c>
      <c r="AF1019" s="361" t="str">
        <f t="shared" si="347"/>
        <v>N/A</v>
      </c>
      <c r="AG1019" s="356" t="str">
        <f>IFERROR( VLOOKUP($D1019, 'AM23.Param'!$C$61:$Q$114, COLUMNS('AM23.Param'!$C$60:$P$60), FALSE), "N/A")</f>
        <v>N/A</v>
      </c>
      <c r="AH1019" s="344" t="str">
        <f t="shared" si="359"/>
        <v>N/A</v>
      </c>
      <c r="AI1019" s="361" t="str">
        <f t="shared" si="348"/>
        <v>N/A</v>
      </c>
    </row>
    <row r="1020" spans="1:35" x14ac:dyDescent="0.2">
      <c r="A1020" s="241">
        <f t="shared" si="349"/>
        <v>943</v>
      </c>
      <c r="B1020" s="345">
        <f>'AM23.Entity Input'!D960</f>
        <v>0</v>
      </c>
      <c r="C1020" s="343">
        <f>'AM23.Entity Input'!F960</f>
        <v>0</v>
      </c>
      <c r="D1020" s="343">
        <f>'AM23.Entity Input'!G960</f>
        <v>0</v>
      </c>
      <c r="E1020" s="343">
        <f>'AM23.Entity Input'!P960</f>
        <v>0</v>
      </c>
      <c r="F1020" s="343">
        <f>'AM23.Entity Input'!AD960</f>
        <v>0</v>
      </c>
      <c r="G1020" s="343">
        <f>'AM23.Entity Input'!AN960</f>
        <v>0</v>
      </c>
      <c r="H1020" s="353" t="str">
        <f>IFERROR( VLOOKUP($D1020, 'AM23.Param'!$C$61:$Q$114, COLUMNS('AM23.Param'!$C$60:$G$60), FALSE), "N/A")</f>
        <v>N/A</v>
      </c>
      <c r="I1020" s="360" t="str">
        <f>IFERROR( VLOOKUP($D1020, 'AM23.Param'!$C$61:$Q$114, COLUMNS('AM23.Param'!$C$60:$H$60), FALSE), "N/A")</f>
        <v>N/A</v>
      </c>
      <c r="J1020" s="344" t="str">
        <f t="shared" si="350"/>
        <v>N/A</v>
      </c>
      <c r="K1020" s="361" t="str">
        <f t="shared" si="351"/>
        <v>N/A</v>
      </c>
      <c r="L1020" s="356" t="str">
        <f>IFERROR( VLOOKUP($D1020, 'AM23.Param'!$C$61:$Q$114, COLUMNS('AM23.Param'!$C$60:$I$60), FALSE), "N/A")</f>
        <v>N/A</v>
      </c>
      <c r="M1020" s="344" t="str">
        <f t="shared" si="352"/>
        <v>N/A</v>
      </c>
      <c r="N1020" s="366" t="str">
        <f t="shared" si="341"/>
        <v>N/A</v>
      </c>
      <c r="O1020" s="360" t="str">
        <f>IFERROR( VLOOKUP($D1020, 'AM23.Param'!$C$61:$Q$114, COLUMNS('AM23.Param'!$C$60:$J$60), FALSE), "N/A")</f>
        <v>N/A</v>
      </c>
      <c r="P1020" s="344" t="str">
        <f t="shared" si="353"/>
        <v>N/A</v>
      </c>
      <c r="Q1020" s="361" t="str">
        <f t="shared" si="342"/>
        <v>N/A</v>
      </c>
      <c r="R1020" s="356" t="str">
        <f>IFERROR( VLOOKUP($D1020, 'AM23.Param'!$C$61:$Q$114, COLUMNS('AM23.Param'!$C$60:$K$60), FALSE), "N/A")</f>
        <v>N/A</v>
      </c>
      <c r="S1020" s="344" t="str">
        <f t="shared" si="354"/>
        <v>N/A</v>
      </c>
      <c r="T1020" s="366">
        <f t="shared" si="343"/>
        <v>0</v>
      </c>
      <c r="U1020" s="360" t="str">
        <f>IFERROR( VLOOKUP($D1020, 'AM23.Param'!$C$61:$Q$114, COLUMNS('AM23.Param'!$C$60:$L$60), FALSE), "N/A")</f>
        <v>N/A</v>
      </c>
      <c r="V1020" s="344" t="str">
        <f t="shared" si="355"/>
        <v>N/A</v>
      </c>
      <c r="W1020" s="361" t="str">
        <f t="shared" si="344"/>
        <v>N/A</v>
      </c>
      <c r="X1020" s="356" t="str">
        <f>IFERROR( VLOOKUP($D1020, 'AM23.Param'!$C$61:$Q$114, COLUMNS('AM23.Param'!$C$60:$M$60), FALSE), "N/A")</f>
        <v>N/A</v>
      </c>
      <c r="Y1020" s="344" t="str">
        <f t="shared" si="356"/>
        <v>N/A</v>
      </c>
      <c r="Z1020" s="366">
        <f t="shared" si="345"/>
        <v>0</v>
      </c>
      <c r="AA1020" s="360" t="str">
        <f>IFERROR( VLOOKUP($D1020, 'AM23.Param'!$C$61:$Q$114, COLUMNS('AM23.Param'!$C$60:$N$60), FALSE), "N/A")</f>
        <v>N/A</v>
      </c>
      <c r="AB1020" s="344" t="str">
        <f t="shared" si="357"/>
        <v>N/A</v>
      </c>
      <c r="AC1020" s="366" t="str">
        <f t="shared" si="346"/>
        <v>N/A</v>
      </c>
      <c r="AD1020" s="360" t="str">
        <f>IFERROR( VLOOKUP($D1020, 'AM23.Param'!$C$61:$Q$114, COLUMNS('AM23.Param'!$C$60:$O$60), FALSE), "N/A")</f>
        <v>N/A</v>
      </c>
      <c r="AE1020" s="344" t="str">
        <f t="shared" si="358"/>
        <v>N/A</v>
      </c>
      <c r="AF1020" s="361" t="str">
        <f t="shared" si="347"/>
        <v>N/A</v>
      </c>
      <c r="AG1020" s="356" t="str">
        <f>IFERROR( VLOOKUP($D1020, 'AM23.Param'!$C$61:$Q$114, COLUMNS('AM23.Param'!$C$60:$P$60), FALSE), "N/A")</f>
        <v>N/A</v>
      </c>
      <c r="AH1020" s="344" t="str">
        <f t="shared" si="359"/>
        <v>N/A</v>
      </c>
      <c r="AI1020" s="361" t="str">
        <f t="shared" si="348"/>
        <v>N/A</v>
      </c>
    </row>
    <row r="1021" spans="1:35" x14ac:dyDescent="0.2">
      <c r="A1021" s="241">
        <f t="shared" si="349"/>
        <v>944</v>
      </c>
      <c r="B1021" s="345">
        <f>'AM23.Entity Input'!D961</f>
        <v>0</v>
      </c>
      <c r="C1021" s="343">
        <f>'AM23.Entity Input'!F961</f>
        <v>0</v>
      </c>
      <c r="D1021" s="343">
        <f>'AM23.Entity Input'!G961</f>
        <v>0</v>
      </c>
      <c r="E1021" s="343">
        <f>'AM23.Entity Input'!P961</f>
        <v>0</v>
      </c>
      <c r="F1021" s="343">
        <f>'AM23.Entity Input'!AD961</f>
        <v>0</v>
      </c>
      <c r="G1021" s="343">
        <f>'AM23.Entity Input'!AN961</f>
        <v>0</v>
      </c>
      <c r="H1021" s="353" t="str">
        <f>IFERROR( VLOOKUP($D1021, 'AM23.Param'!$C$61:$Q$114, COLUMNS('AM23.Param'!$C$60:$G$60), FALSE), "N/A")</f>
        <v>N/A</v>
      </c>
      <c r="I1021" s="360" t="str">
        <f>IFERROR( VLOOKUP($D1021, 'AM23.Param'!$C$61:$Q$114, COLUMNS('AM23.Param'!$C$60:$H$60), FALSE), "N/A")</f>
        <v>N/A</v>
      </c>
      <c r="J1021" s="344" t="str">
        <f t="shared" si="350"/>
        <v>N/A</v>
      </c>
      <c r="K1021" s="361" t="str">
        <f t="shared" si="351"/>
        <v>N/A</v>
      </c>
      <c r="L1021" s="356" t="str">
        <f>IFERROR( VLOOKUP($D1021, 'AM23.Param'!$C$61:$Q$114, COLUMNS('AM23.Param'!$C$60:$I$60), FALSE), "N/A")</f>
        <v>N/A</v>
      </c>
      <c r="M1021" s="344" t="str">
        <f t="shared" si="352"/>
        <v>N/A</v>
      </c>
      <c r="N1021" s="366" t="str">
        <f t="shared" si="341"/>
        <v>N/A</v>
      </c>
      <c r="O1021" s="360" t="str">
        <f>IFERROR( VLOOKUP($D1021, 'AM23.Param'!$C$61:$Q$114, COLUMNS('AM23.Param'!$C$60:$J$60), FALSE), "N/A")</f>
        <v>N/A</v>
      </c>
      <c r="P1021" s="344" t="str">
        <f t="shared" si="353"/>
        <v>N/A</v>
      </c>
      <c r="Q1021" s="361" t="str">
        <f t="shared" si="342"/>
        <v>N/A</v>
      </c>
      <c r="R1021" s="356" t="str">
        <f>IFERROR( VLOOKUP($D1021, 'AM23.Param'!$C$61:$Q$114, COLUMNS('AM23.Param'!$C$60:$K$60), FALSE), "N/A")</f>
        <v>N/A</v>
      </c>
      <c r="S1021" s="344" t="str">
        <f t="shared" si="354"/>
        <v>N/A</v>
      </c>
      <c r="T1021" s="366">
        <f t="shared" si="343"/>
        <v>0</v>
      </c>
      <c r="U1021" s="360" t="str">
        <f>IFERROR( VLOOKUP($D1021, 'AM23.Param'!$C$61:$Q$114, COLUMNS('AM23.Param'!$C$60:$L$60), FALSE), "N/A")</f>
        <v>N/A</v>
      </c>
      <c r="V1021" s="344" t="str">
        <f t="shared" si="355"/>
        <v>N/A</v>
      </c>
      <c r="W1021" s="361" t="str">
        <f t="shared" si="344"/>
        <v>N/A</v>
      </c>
      <c r="X1021" s="356" t="str">
        <f>IFERROR( VLOOKUP($D1021, 'AM23.Param'!$C$61:$Q$114, COLUMNS('AM23.Param'!$C$60:$M$60), FALSE), "N/A")</f>
        <v>N/A</v>
      </c>
      <c r="Y1021" s="344" t="str">
        <f t="shared" si="356"/>
        <v>N/A</v>
      </c>
      <c r="Z1021" s="366">
        <f t="shared" si="345"/>
        <v>0</v>
      </c>
      <c r="AA1021" s="360" t="str">
        <f>IFERROR( VLOOKUP($D1021, 'AM23.Param'!$C$61:$Q$114, COLUMNS('AM23.Param'!$C$60:$N$60), FALSE), "N/A")</f>
        <v>N/A</v>
      </c>
      <c r="AB1021" s="344" t="str">
        <f t="shared" si="357"/>
        <v>N/A</v>
      </c>
      <c r="AC1021" s="366" t="str">
        <f t="shared" si="346"/>
        <v>N/A</v>
      </c>
      <c r="AD1021" s="360" t="str">
        <f>IFERROR( VLOOKUP($D1021, 'AM23.Param'!$C$61:$Q$114, COLUMNS('AM23.Param'!$C$60:$O$60), FALSE), "N/A")</f>
        <v>N/A</v>
      </c>
      <c r="AE1021" s="344" t="str">
        <f t="shared" si="358"/>
        <v>N/A</v>
      </c>
      <c r="AF1021" s="361" t="str">
        <f t="shared" si="347"/>
        <v>N/A</v>
      </c>
      <c r="AG1021" s="356" t="str">
        <f>IFERROR( VLOOKUP($D1021, 'AM23.Param'!$C$61:$Q$114, COLUMNS('AM23.Param'!$C$60:$P$60), FALSE), "N/A")</f>
        <v>N/A</v>
      </c>
      <c r="AH1021" s="344" t="str">
        <f t="shared" si="359"/>
        <v>N/A</v>
      </c>
      <c r="AI1021" s="361" t="str">
        <f t="shared" si="348"/>
        <v>N/A</v>
      </c>
    </row>
    <row r="1022" spans="1:35" x14ac:dyDescent="0.2">
      <c r="A1022" s="241">
        <f t="shared" si="349"/>
        <v>945</v>
      </c>
      <c r="B1022" s="345">
        <f>'AM23.Entity Input'!D962</f>
        <v>0</v>
      </c>
      <c r="C1022" s="343">
        <f>'AM23.Entity Input'!F962</f>
        <v>0</v>
      </c>
      <c r="D1022" s="343">
        <f>'AM23.Entity Input'!G962</f>
        <v>0</v>
      </c>
      <c r="E1022" s="343">
        <f>'AM23.Entity Input'!P962</f>
        <v>0</v>
      </c>
      <c r="F1022" s="343">
        <f>'AM23.Entity Input'!AD962</f>
        <v>0</v>
      </c>
      <c r="G1022" s="343">
        <f>'AM23.Entity Input'!AN962</f>
        <v>0</v>
      </c>
      <c r="H1022" s="353" t="str">
        <f>IFERROR( VLOOKUP($D1022, 'AM23.Param'!$C$61:$Q$114, COLUMNS('AM23.Param'!$C$60:$G$60), FALSE), "N/A")</f>
        <v>N/A</v>
      </c>
      <c r="I1022" s="360" t="str">
        <f>IFERROR( VLOOKUP($D1022, 'AM23.Param'!$C$61:$Q$114, COLUMNS('AM23.Param'!$C$60:$H$60), FALSE), "N/A")</f>
        <v>N/A</v>
      </c>
      <c r="J1022" s="344" t="str">
        <f t="shared" si="350"/>
        <v>N/A</v>
      </c>
      <c r="K1022" s="361" t="str">
        <f t="shared" si="351"/>
        <v>N/A</v>
      </c>
      <c r="L1022" s="356" t="str">
        <f>IFERROR( VLOOKUP($D1022, 'AM23.Param'!$C$61:$Q$114, COLUMNS('AM23.Param'!$C$60:$I$60), FALSE), "N/A")</f>
        <v>N/A</v>
      </c>
      <c r="M1022" s="344" t="str">
        <f t="shared" si="352"/>
        <v>N/A</v>
      </c>
      <c r="N1022" s="366" t="str">
        <f t="shared" si="341"/>
        <v>N/A</v>
      </c>
      <c r="O1022" s="360" t="str">
        <f>IFERROR( VLOOKUP($D1022, 'AM23.Param'!$C$61:$Q$114, COLUMNS('AM23.Param'!$C$60:$J$60), FALSE), "N/A")</f>
        <v>N/A</v>
      </c>
      <c r="P1022" s="344" t="str">
        <f t="shared" si="353"/>
        <v>N/A</v>
      </c>
      <c r="Q1022" s="361" t="str">
        <f t="shared" si="342"/>
        <v>N/A</v>
      </c>
      <c r="R1022" s="356" t="str">
        <f>IFERROR( VLOOKUP($D1022, 'AM23.Param'!$C$61:$Q$114, COLUMNS('AM23.Param'!$C$60:$K$60), FALSE), "N/A")</f>
        <v>N/A</v>
      </c>
      <c r="S1022" s="344" t="str">
        <f t="shared" si="354"/>
        <v>N/A</v>
      </c>
      <c r="T1022" s="366">
        <f t="shared" si="343"/>
        <v>0</v>
      </c>
      <c r="U1022" s="360" t="str">
        <f>IFERROR( VLOOKUP($D1022, 'AM23.Param'!$C$61:$Q$114, COLUMNS('AM23.Param'!$C$60:$L$60), FALSE), "N/A")</f>
        <v>N/A</v>
      </c>
      <c r="V1022" s="344" t="str">
        <f t="shared" si="355"/>
        <v>N/A</v>
      </c>
      <c r="W1022" s="361" t="str">
        <f t="shared" si="344"/>
        <v>N/A</v>
      </c>
      <c r="X1022" s="356" t="str">
        <f>IFERROR( VLOOKUP($D1022, 'AM23.Param'!$C$61:$Q$114, COLUMNS('AM23.Param'!$C$60:$M$60), FALSE), "N/A")</f>
        <v>N/A</v>
      </c>
      <c r="Y1022" s="344" t="str">
        <f t="shared" si="356"/>
        <v>N/A</v>
      </c>
      <c r="Z1022" s="366">
        <f t="shared" si="345"/>
        <v>0</v>
      </c>
      <c r="AA1022" s="360" t="str">
        <f>IFERROR( VLOOKUP($D1022, 'AM23.Param'!$C$61:$Q$114, COLUMNS('AM23.Param'!$C$60:$N$60), FALSE), "N/A")</f>
        <v>N/A</v>
      </c>
      <c r="AB1022" s="344" t="str">
        <f t="shared" si="357"/>
        <v>N/A</v>
      </c>
      <c r="AC1022" s="366" t="str">
        <f t="shared" si="346"/>
        <v>N/A</v>
      </c>
      <c r="AD1022" s="360" t="str">
        <f>IFERROR( VLOOKUP($D1022, 'AM23.Param'!$C$61:$Q$114, COLUMNS('AM23.Param'!$C$60:$O$60), FALSE), "N/A")</f>
        <v>N/A</v>
      </c>
      <c r="AE1022" s="344" t="str">
        <f t="shared" si="358"/>
        <v>N/A</v>
      </c>
      <c r="AF1022" s="361" t="str">
        <f t="shared" si="347"/>
        <v>N/A</v>
      </c>
      <c r="AG1022" s="356" t="str">
        <f>IFERROR( VLOOKUP($D1022, 'AM23.Param'!$C$61:$Q$114, COLUMNS('AM23.Param'!$C$60:$P$60), FALSE), "N/A")</f>
        <v>N/A</v>
      </c>
      <c r="AH1022" s="344" t="str">
        <f t="shared" si="359"/>
        <v>N/A</v>
      </c>
      <c r="AI1022" s="361" t="str">
        <f t="shared" si="348"/>
        <v>N/A</v>
      </c>
    </row>
    <row r="1023" spans="1:35" x14ac:dyDescent="0.2">
      <c r="A1023" s="241">
        <f t="shared" si="349"/>
        <v>946</v>
      </c>
      <c r="B1023" s="345">
        <f>'AM23.Entity Input'!D963</f>
        <v>0</v>
      </c>
      <c r="C1023" s="343">
        <f>'AM23.Entity Input'!F963</f>
        <v>0</v>
      </c>
      <c r="D1023" s="343">
        <f>'AM23.Entity Input'!G963</f>
        <v>0</v>
      </c>
      <c r="E1023" s="343">
        <f>'AM23.Entity Input'!P963</f>
        <v>0</v>
      </c>
      <c r="F1023" s="343">
        <f>'AM23.Entity Input'!AD963</f>
        <v>0</v>
      </c>
      <c r="G1023" s="343">
        <f>'AM23.Entity Input'!AN963</f>
        <v>0</v>
      </c>
      <c r="H1023" s="353" t="str">
        <f>IFERROR( VLOOKUP($D1023, 'AM23.Param'!$C$61:$Q$114, COLUMNS('AM23.Param'!$C$60:$G$60), FALSE), "N/A")</f>
        <v>N/A</v>
      </c>
      <c r="I1023" s="360" t="str">
        <f>IFERROR( VLOOKUP($D1023, 'AM23.Param'!$C$61:$Q$114, COLUMNS('AM23.Param'!$C$60:$H$60), FALSE), "N/A")</f>
        <v>N/A</v>
      </c>
      <c r="J1023" s="344" t="str">
        <f t="shared" si="350"/>
        <v>N/A</v>
      </c>
      <c r="K1023" s="361" t="str">
        <f t="shared" si="351"/>
        <v>N/A</v>
      </c>
      <c r="L1023" s="356" t="str">
        <f>IFERROR( VLOOKUP($D1023, 'AM23.Param'!$C$61:$Q$114, COLUMNS('AM23.Param'!$C$60:$I$60), FALSE), "N/A")</f>
        <v>N/A</v>
      </c>
      <c r="M1023" s="344" t="str">
        <f t="shared" si="352"/>
        <v>N/A</v>
      </c>
      <c r="N1023" s="366" t="str">
        <f t="shared" si="341"/>
        <v>N/A</v>
      </c>
      <c r="O1023" s="360" t="str">
        <f>IFERROR( VLOOKUP($D1023, 'AM23.Param'!$C$61:$Q$114, COLUMNS('AM23.Param'!$C$60:$J$60), FALSE), "N/A")</f>
        <v>N/A</v>
      </c>
      <c r="P1023" s="344" t="str">
        <f t="shared" si="353"/>
        <v>N/A</v>
      </c>
      <c r="Q1023" s="361" t="str">
        <f t="shared" si="342"/>
        <v>N/A</v>
      </c>
      <c r="R1023" s="356" t="str">
        <f>IFERROR( VLOOKUP($D1023, 'AM23.Param'!$C$61:$Q$114, COLUMNS('AM23.Param'!$C$60:$K$60), FALSE), "N/A")</f>
        <v>N/A</v>
      </c>
      <c r="S1023" s="344" t="str">
        <f t="shared" si="354"/>
        <v>N/A</v>
      </c>
      <c r="T1023" s="366">
        <f t="shared" si="343"/>
        <v>0</v>
      </c>
      <c r="U1023" s="360" t="str">
        <f>IFERROR( VLOOKUP($D1023, 'AM23.Param'!$C$61:$Q$114, COLUMNS('AM23.Param'!$C$60:$L$60), FALSE), "N/A")</f>
        <v>N/A</v>
      </c>
      <c r="V1023" s="344" t="str">
        <f t="shared" si="355"/>
        <v>N/A</v>
      </c>
      <c r="W1023" s="361" t="str">
        <f t="shared" si="344"/>
        <v>N/A</v>
      </c>
      <c r="X1023" s="356" t="str">
        <f>IFERROR( VLOOKUP($D1023, 'AM23.Param'!$C$61:$Q$114, COLUMNS('AM23.Param'!$C$60:$M$60), FALSE), "N/A")</f>
        <v>N/A</v>
      </c>
      <c r="Y1023" s="344" t="str">
        <f t="shared" si="356"/>
        <v>N/A</v>
      </c>
      <c r="Z1023" s="366">
        <f t="shared" si="345"/>
        <v>0</v>
      </c>
      <c r="AA1023" s="360" t="str">
        <f>IFERROR( VLOOKUP($D1023, 'AM23.Param'!$C$61:$Q$114, COLUMNS('AM23.Param'!$C$60:$N$60), FALSE), "N/A")</f>
        <v>N/A</v>
      </c>
      <c r="AB1023" s="344" t="str">
        <f t="shared" si="357"/>
        <v>N/A</v>
      </c>
      <c r="AC1023" s="366" t="str">
        <f t="shared" si="346"/>
        <v>N/A</v>
      </c>
      <c r="AD1023" s="360" t="str">
        <f>IFERROR( VLOOKUP($D1023, 'AM23.Param'!$C$61:$Q$114, COLUMNS('AM23.Param'!$C$60:$O$60), FALSE), "N/A")</f>
        <v>N/A</v>
      </c>
      <c r="AE1023" s="344" t="str">
        <f t="shared" si="358"/>
        <v>N/A</v>
      </c>
      <c r="AF1023" s="361" t="str">
        <f t="shared" si="347"/>
        <v>N/A</v>
      </c>
      <c r="AG1023" s="356" t="str">
        <f>IFERROR( VLOOKUP($D1023, 'AM23.Param'!$C$61:$Q$114, COLUMNS('AM23.Param'!$C$60:$P$60), FALSE), "N/A")</f>
        <v>N/A</v>
      </c>
      <c r="AH1023" s="344" t="str">
        <f t="shared" si="359"/>
        <v>N/A</v>
      </c>
      <c r="AI1023" s="361" t="str">
        <f t="shared" si="348"/>
        <v>N/A</v>
      </c>
    </row>
    <row r="1024" spans="1:35" x14ac:dyDescent="0.2">
      <c r="A1024" s="241">
        <f t="shared" si="349"/>
        <v>947</v>
      </c>
      <c r="B1024" s="345">
        <f>'AM23.Entity Input'!D964</f>
        <v>0</v>
      </c>
      <c r="C1024" s="343">
        <f>'AM23.Entity Input'!F964</f>
        <v>0</v>
      </c>
      <c r="D1024" s="343">
        <f>'AM23.Entity Input'!G964</f>
        <v>0</v>
      </c>
      <c r="E1024" s="343">
        <f>'AM23.Entity Input'!P964</f>
        <v>0</v>
      </c>
      <c r="F1024" s="343">
        <f>'AM23.Entity Input'!AD964</f>
        <v>0</v>
      </c>
      <c r="G1024" s="343">
        <f>'AM23.Entity Input'!AN964</f>
        <v>0</v>
      </c>
      <c r="H1024" s="353" t="str">
        <f>IFERROR( VLOOKUP($D1024, 'AM23.Param'!$C$61:$Q$114, COLUMNS('AM23.Param'!$C$60:$G$60), FALSE), "N/A")</f>
        <v>N/A</v>
      </c>
      <c r="I1024" s="360" t="str">
        <f>IFERROR( VLOOKUP($D1024, 'AM23.Param'!$C$61:$Q$114, COLUMNS('AM23.Param'!$C$60:$H$60), FALSE), "N/A")</f>
        <v>N/A</v>
      </c>
      <c r="J1024" s="344" t="str">
        <f t="shared" si="350"/>
        <v>N/A</v>
      </c>
      <c r="K1024" s="361" t="str">
        <f t="shared" si="351"/>
        <v>N/A</v>
      </c>
      <c r="L1024" s="356" t="str">
        <f>IFERROR( VLOOKUP($D1024, 'AM23.Param'!$C$61:$Q$114, COLUMNS('AM23.Param'!$C$60:$I$60), FALSE), "N/A")</f>
        <v>N/A</v>
      </c>
      <c r="M1024" s="344" t="str">
        <f t="shared" si="352"/>
        <v>N/A</v>
      </c>
      <c r="N1024" s="366" t="str">
        <f t="shared" si="341"/>
        <v>N/A</v>
      </c>
      <c r="O1024" s="360" t="str">
        <f>IFERROR( VLOOKUP($D1024, 'AM23.Param'!$C$61:$Q$114, COLUMNS('AM23.Param'!$C$60:$J$60), FALSE), "N/A")</f>
        <v>N/A</v>
      </c>
      <c r="P1024" s="344" t="str">
        <f t="shared" si="353"/>
        <v>N/A</v>
      </c>
      <c r="Q1024" s="361" t="str">
        <f t="shared" si="342"/>
        <v>N/A</v>
      </c>
      <c r="R1024" s="356" t="str">
        <f>IFERROR( VLOOKUP($D1024, 'AM23.Param'!$C$61:$Q$114, COLUMNS('AM23.Param'!$C$60:$K$60), FALSE), "N/A")</f>
        <v>N/A</v>
      </c>
      <c r="S1024" s="344" t="str">
        <f t="shared" si="354"/>
        <v>N/A</v>
      </c>
      <c r="T1024" s="366">
        <f t="shared" si="343"/>
        <v>0</v>
      </c>
      <c r="U1024" s="360" t="str">
        <f>IFERROR( VLOOKUP($D1024, 'AM23.Param'!$C$61:$Q$114, COLUMNS('AM23.Param'!$C$60:$L$60), FALSE), "N/A")</f>
        <v>N/A</v>
      </c>
      <c r="V1024" s="344" t="str">
        <f t="shared" si="355"/>
        <v>N/A</v>
      </c>
      <c r="W1024" s="361" t="str">
        <f t="shared" si="344"/>
        <v>N/A</v>
      </c>
      <c r="X1024" s="356" t="str">
        <f>IFERROR( VLOOKUP($D1024, 'AM23.Param'!$C$61:$Q$114, COLUMNS('AM23.Param'!$C$60:$M$60), FALSE), "N/A")</f>
        <v>N/A</v>
      </c>
      <c r="Y1024" s="344" t="str">
        <f t="shared" si="356"/>
        <v>N/A</v>
      </c>
      <c r="Z1024" s="366">
        <f t="shared" si="345"/>
        <v>0</v>
      </c>
      <c r="AA1024" s="360" t="str">
        <f>IFERROR( VLOOKUP($D1024, 'AM23.Param'!$C$61:$Q$114, COLUMNS('AM23.Param'!$C$60:$N$60), FALSE), "N/A")</f>
        <v>N/A</v>
      </c>
      <c r="AB1024" s="344" t="str">
        <f t="shared" si="357"/>
        <v>N/A</v>
      </c>
      <c r="AC1024" s="366" t="str">
        <f t="shared" si="346"/>
        <v>N/A</v>
      </c>
      <c r="AD1024" s="360" t="str">
        <f>IFERROR( VLOOKUP($D1024, 'AM23.Param'!$C$61:$Q$114, COLUMNS('AM23.Param'!$C$60:$O$60), FALSE), "N/A")</f>
        <v>N/A</v>
      </c>
      <c r="AE1024" s="344" t="str">
        <f t="shared" si="358"/>
        <v>N/A</v>
      </c>
      <c r="AF1024" s="361" t="str">
        <f t="shared" si="347"/>
        <v>N/A</v>
      </c>
      <c r="AG1024" s="356" t="str">
        <f>IFERROR( VLOOKUP($D1024, 'AM23.Param'!$C$61:$Q$114, COLUMNS('AM23.Param'!$C$60:$P$60), FALSE), "N/A")</f>
        <v>N/A</v>
      </c>
      <c r="AH1024" s="344" t="str">
        <f t="shared" si="359"/>
        <v>N/A</v>
      </c>
      <c r="AI1024" s="361" t="str">
        <f t="shared" si="348"/>
        <v>N/A</v>
      </c>
    </row>
    <row r="1025" spans="1:35" x14ac:dyDescent="0.2">
      <c r="A1025" s="241">
        <f t="shared" si="349"/>
        <v>948</v>
      </c>
      <c r="B1025" s="345">
        <f>'AM23.Entity Input'!D965</f>
        <v>0</v>
      </c>
      <c r="C1025" s="343">
        <f>'AM23.Entity Input'!F965</f>
        <v>0</v>
      </c>
      <c r="D1025" s="343">
        <f>'AM23.Entity Input'!G965</f>
        <v>0</v>
      </c>
      <c r="E1025" s="343">
        <f>'AM23.Entity Input'!P965</f>
        <v>0</v>
      </c>
      <c r="F1025" s="343">
        <f>'AM23.Entity Input'!AD965</f>
        <v>0</v>
      </c>
      <c r="G1025" s="343">
        <f>'AM23.Entity Input'!AN965</f>
        <v>0</v>
      </c>
      <c r="H1025" s="353" t="str">
        <f>IFERROR( VLOOKUP($D1025, 'AM23.Param'!$C$61:$Q$114, COLUMNS('AM23.Param'!$C$60:$G$60), FALSE), "N/A")</f>
        <v>N/A</v>
      </c>
      <c r="I1025" s="360" t="str">
        <f>IFERROR( VLOOKUP($D1025, 'AM23.Param'!$C$61:$Q$114, COLUMNS('AM23.Param'!$C$60:$H$60), FALSE), "N/A")</f>
        <v>N/A</v>
      </c>
      <c r="J1025" s="344" t="str">
        <f t="shared" si="350"/>
        <v>N/A</v>
      </c>
      <c r="K1025" s="361" t="str">
        <f t="shared" si="351"/>
        <v>N/A</v>
      </c>
      <c r="L1025" s="356" t="str">
        <f>IFERROR( VLOOKUP($D1025, 'AM23.Param'!$C$61:$Q$114, COLUMNS('AM23.Param'!$C$60:$I$60), FALSE), "N/A")</f>
        <v>N/A</v>
      </c>
      <c r="M1025" s="344" t="str">
        <f t="shared" si="352"/>
        <v>N/A</v>
      </c>
      <c r="N1025" s="366" t="str">
        <f t="shared" si="341"/>
        <v>N/A</v>
      </c>
      <c r="O1025" s="360" t="str">
        <f>IFERROR( VLOOKUP($D1025, 'AM23.Param'!$C$61:$Q$114, COLUMNS('AM23.Param'!$C$60:$J$60), FALSE), "N/A")</f>
        <v>N/A</v>
      </c>
      <c r="P1025" s="344" t="str">
        <f t="shared" si="353"/>
        <v>N/A</v>
      </c>
      <c r="Q1025" s="361" t="str">
        <f t="shared" si="342"/>
        <v>N/A</v>
      </c>
      <c r="R1025" s="356" t="str">
        <f>IFERROR( VLOOKUP($D1025, 'AM23.Param'!$C$61:$Q$114, COLUMNS('AM23.Param'!$C$60:$K$60), FALSE), "N/A")</f>
        <v>N/A</v>
      </c>
      <c r="S1025" s="344" t="str">
        <f t="shared" si="354"/>
        <v>N/A</v>
      </c>
      <c r="T1025" s="366">
        <f t="shared" si="343"/>
        <v>0</v>
      </c>
      <c r="U1025" s="360" t="str">
        <f>IFERROR( VLOOKUP($D1025, 'AM23.Param'!$C$61:$Q$114, COLUMNS('AM23.Param'!$C$60:$L$60), FALSE), "N/A")</f>
        <v>N/A</v>
      </c>
      <c r="V1025" s="344" t="str">
        <f t="shared" si="355"/>
        <v>N/A</v>
      </c>
      <c r="W1025" s="361" t="str">
        <f t="shared" si="344"/>
        <v>N/A</v>
      </c>
      <c r="X1025" s="356" t="str">
        <f>IFERROR( VLOOKUP($D1025, 'AM23.Param'!$C$61:$Q$114, COLUMNS('AM23.Param'!$C$60:$M$60), FALSE), "N/A")</f>
        <v>N/A</v>
      </c>
      <c r="Y1025" s="344" t="str">
        <f t="shared" si="356"/>
        <v>N/A</v>
      </c>
      <c r="Z1025" s="366">
        <f t="shared" si="345"/>
        <v>0</v>
      </c>
      <c r="AA1025" s="360" t="str">
        <f>IFERROR( VLOOKUP($D1025, 'AM23.Param'!$C$61:$Q$114, COLUMNS('AM23.Param'!$C$60:$N$60), FALSE), "N/A")</f>
        <v>N/A</v>
      </c>
      <c r="AB1025" s="344" t="str">
        <f t="shared" si="357"/>
        <v>N/A</v>
      </c>
      <c r="AC1025" s="366" t="str">
        <f t="shared" si="346"/>
        <v>N/A</v>
      </c>
      <c r="AD1025" s="360" t="str">
        <f>IFERROR( VLOOKUP($D1025, 'AM23.Param'!$C$61:$Q$114, COLUMNS('AM23.Param'!$C$60:$O$60), FALSE), "N/A")</f>
        <v>N/A</v>
      </c>
      <c r="AE1025" s="344" t="str">
        <f t="shared" si="358"/>
        <v>N/A</v>
      </c>
      <c r="AF1025" s="361" t="str">
        <f t="shared" si="347"/>
        <v>N/A</v>
      </c>
      <c r="AG1025" s="356" t="str">
        <f>IFERROR( VLOOKUP($D1025, 'AM23.Param'!$C$61:$Q$114, COLUMNS('AM23.Param'!$C$60:$P$60), FALSE), "N/A")</f>
        <v>N/A</v>
      </c>
      <c r="AH1025" s="344" t="str">
        <f t="shared" si="359"/>
        <v>N/A</v>
      </c>
      <c r="AI1025" s="361" t="str">
        <f t="shared" si="348"/>
        <v>N/A</v>
      </c>
    </row>
    <row r="1026" spans="1:35" x14ac:dyDescent="0.2">
      <c r="A1026" s="241">
        <f t="shared" si="349"/>
        <v>949</v>
      </c>
      <c r="B1026" s="345">
        <f>'AM23.Entity Input'!D966</f>
        <v>0</v>
      </c>
      <c r="C1026" s="343">
        <f>'AM23.Entity Input'!F966</f>
        <v>0</v>
      </c>
      <c r="D1026" s="343">
        <f>'AM23.Entity Input'!G966</f>
        <v>0</v>
      </c>
      <c r="E1026" s="343">
        <f>'AM23.Entity Input'!P966</f>
        <v>0</v>
      </c>
      <c r="F1026" s="343">
        <f>'AM23.Entity Input'!AD966</f>
        <v>0</v>
      </c>
      <c r="G1026" s="343">
        <f>'AM23.Entity Input'!AN966</f>
        <v>0</v>
      </c>
      <c r="H1026" s="353" t="str">
        <f>IFERROR( VLOOKUP($D1026, 'AM23.Param'!$C$61:$Q$114, COLUMNS('AM23.Param'!$C$60:$G$60), FALSE), "N/A")</f>
        <v>N/A</v>
      </c>
      <c r="I1026" s="360" t="str">
        <f>IFERROR( VLOOKUP($D1026, 'AM23.Param'!$C$61:$Q$114, COLUMNS('AM23.Param'!$C$60:$H$60), FALSE), "N/A")</f>
        <v>N/A</v>
      </c>
      <c r="J1026" s="344" t="str">
        <f t="shared" si="350"/>
        <v>N/A</v>
      </c>
      <c r="K1026" s="361" t="str">
        <f t="shared" si="351"/>
        <v>N/A</v>
      </c>
      <c r="L1026" s="356" t="str">
        <f>IFERROR( VLOOKUP($D1026, 'AM23.Param'!$C$61:$Q$114, COLUMNS('AM23.Param'!$C$60:$I$60), FALSE), "N/A")</f>
        <v>N/A</v>
      </c>
      <c r="M1026" s="344" t="str">
        <f t="shared" si="352"/>
        <v>N/A</v>
      </c>
      <c r="N1026" s="366" t="str">
        <f t="shared" si="341"/>
        <v>N/A</v>
      </c>
      <c r="O1026" s="360" t="str">
        <f>IFERROR( VLOOKUP($D1026, 'AM23.Param'!$C$61:$Q$114, COLUMNS('AM23.Param'!$C$60:$J$60), FALSE), "N/A")</f>
        <v>N/A</v>
      </c>
      <c r="P1026" s="344" t="str">
        <f t="shared" si="353"/>
        <v>N/A</v>
      </c>
      <c r="Q1026" s="361" t="str">
        <f t="shared" si="342"/>
        <v>N/A</v>
      </c>
      <c r="R1026" s="356" t="str">
        <f>IFERROR( VLOOKUP($D1026, 'AM23.Param'!$C$61:$Q$114, COLUMNS('AM23.Param'!$C$60:$K$60), FALSE), "N/A")</f>
        <v>N/A</v>
      </c>
      <c r="S1026" s="344" t="str">
        <f t="shared" si="354"/>
        <v>N/A</v>
      </c>
      <c r="T1026" s="366">
        <f t="shared" si="343"/>
        <v>0</v>
      </c>
      <c r="U1026" s="360" t="str">
        <f>IFERROR( VLOOKUP($D1026, 'AM23.Param'!$C$61:$Q$114, COLUMNS('AM23.Param'!$C$60:$L$60), FALSE), "N/A")</f>
        <v>N/A</v>
      </c>
      <c r="V1026" s="344" t="str">
        <f t="shared" si="355"/>
        <v>N/A</v>
      </c>
      <c r="W1026" s="361" t="str">
        <f t="shared" si="344"/>
        <v>N/A</v>
      </c>
      <c r="X1026" s="356" t="str">
        <f>IFERROR( VLOOKUP($D1026, 'AM23.Param'!$C$61:$Q$114, COLUMNS('AM23.Param'!$C$60:$M$60), FALSE), "N/A")</f>
        <v>N/A</v>
      </c>
      <c r="Y1026" s="344" t="str">
        <f t="shared" si="356"/>
        <v>N/A</v>
      </c>
      <c r="Z1026" s="366">
        <f t="shared" si="345"/>
        <v>0</v>
      </c>
      <c r="AA1026" s="360" t="str">
        <f>IFERROR( VLOOKUP($D1026, 'AM23.Param'!$C$61:$Q$114, COLUMNS('AM23.Param'!$C$60:$N$60), FALSE), "N/A")</f>
        <v>N/A</v>
      </c>
      <c r="AB1026" s="344" t="str">
        <f t="shared" si="357"/>
        <v>N/A</v>
      </c>
      <c r="AC1026" s="366" t="str">
        <f t="shared" si="346"/>
        <v>N/A</v>
      </c>
      <c r="AD1026" s="360" t="str">
        <f>IFERROR( VLOOKUP($D1026, 'AM23.Param'!$C$61:$Q$114, COLUMNS('AM23.Param'!$C$60:$O$60), FALSE), "N/A")</f>
        <v>N/A</v>
      </c>
      <c r="AE1026" s="344" t="str">
        <f t="shared" si="358"/>
        <v>N/A</v>
      </c>
      <c r="AF1026" s="361" t="str">
        <f t="shared" si="347"/>
        <v>N/A</v>
      </c>
      <c r="AG1026" s="356" t="str">
        <f>IFERROR( VLOOKUP($D1026, 'AM23.Param'!$C$61:$Q$114, COLUMNS('AM23.Param'!$C$60:$P$60), FALSE), "N/A")</f>
        <v>N/A</v>
      </c>
      <c r="AH1026" s="344" t="str">
        <f t="shared" si="359"/>
        <v>N/A</v>
      </c>
      <c r="AI1026" s="361" t="str">
        <f t="shared" si="348"/>
        <v>N/A</v>
      </c>
    </row>
    <row r="1027" spans="1:35" x14ac:dyDescent="0.2">
      <c r="A1027" s="241">
        <f t="shared" si="349"/>
        <v>950</v>
      </c>
      <c r="B1027" s="345">
        <f>'AM23.Entity Input'!D967</f>
        <v>0</v>
      </c>
      <c r="C1027" s="343">
        <f>'AM23.Entity Input'!F967</f>
        <v>0</v>
      </c>
      <c r="D1027" s="343">
        <f>'AM23.Entity Input'!G967</f>
        <v>0</v>
      </c>
      <c r="E1027" s="343">
        <f>'AM23.Entity Input'!P967</f>
        <v>0</v>
      </c>
      <c r="F1027" s="343">
        <f>'AM23.Entity Input'!AD967</f>
        <v>0</v>
      </c>
      <c r="G1027" s="343">
        <f>'AM23.Entity Input'!AN967</f>
        <v>0</v>
      </c>
      <c r="H1027" s="353" t="str">
        <f>IFERROR( VLOOKUP($D1027, 'AM23.Param'!$C$61:$Q$114, COLUMNS('AM23.Param'!$C$60:$G$60), FALSE), "N/A")</f>
        <v>N/A</v>
      </c>
      <c r="I1027" s="360" t="str">
        <f>IFERROR( VLOOKUP($D1027, 'AM23.Param'!$C$61:$Q$114, COLUMNS('AM23.Param'!$C$60:$H$60), FALSE), "N/A")</f>
        <v>N/A</v>
      </c>
      <c r="J1027" s="344" t="str">
        <f t="shared" si="350"/>
        <v>N/A</v>
      </c>
      <c r="K1027" s="361" t="str">
        <f t="shared" si="351"/>
        <v>N/A</v>
      </c>
      <c r="L1027" s="356" t="str">
        <f>IFERROR( VLOOKUP($D1027, 'AM23.Param'!$C$61:$Q$114, COLUMNS('AM23.Param'!$C$60:$I$60), FALSE), "N/A")</f>
        <v>N/A</v>
      </c>
      <c r="M1027" s="344" t="str">
        <f t="shared" si="352"/>
        <v>N/A</v>
      </c>
      <c r="N1027" s="366" t="str">
        <f t="shared" si="341"/>
        <v>N/A</v>
      </c>
      <c r="O1027" s="360" t="str">
        <f>IFERROR( VLOOKUP($D1027, 'AM23.Param'!$C$61:$Q$114, COLUMNS('AM23.Param'!$C$60:$J$60), FALSE), "N/A")</f>
        <v>N/A</v>
      </c>
      <c r="P1027" s="344" t="str">
        <f t="shared" si="353"/>
        <v>N/A</v>
      </c>
      <c r="Q1027" s="361" t="str">
        <f t="shared" si="342"/>
        <v>N/A</v>
      </c>
      <c r="R1027" s="356" t="str">
        <f>IFERROR( VLOOKUP($D1027, 'AM23.Param'!$C$61:$Q$114, COLUMNS('AM23.Param'!$C$60:$K$60), FALSE), "N/A")</f>
        <v>N/A</v>
      </c>
      <c r="S1027" s="344" t="str">
        <f t="shared" si="354"/>
        <v>N/A</v>
      </c>
      <c r="T1027" s="366">
        <f t="shared" si="343"/>
        <v>0</v>
      </c>
      <c r="U1027" s="360" t="str">
        <f>IFERROR( VLOOKUP($D1027, 'AM23.Param'!$C$61:$Q$114, COLUMNS('AM23.Param'!$C$60:$L$60), FALSE), "N/A")</f>
        <v>N/A</v>
      </c>
      <c r="V1027" s="344" t="str">
        <f t="shared" si="355"/>
        <v>N/A</v>
      </c>
      <c r="W1027" s="361" t="str">
        <f t="shared" si="344"/>
        <v>N/A</v>
      </c>
      <c r="X1027" s="356" t="str">
        <f>IFERROR( VLOOKUP($D1027, 'AM23.Param'!$C$61:$Q$114, COLUMNS('AM23.Param'!$C$60:$M$60), FALSE), "N/A")</f>
        <v>N/A</v>
      </c>
      <c r="Y1027" s="344" t="str">
        <f t="shared" si="356"/>
        <v>N/A</v>
      </c>
      <c r="Z1027" s="366">
        <f t="shared" si="345"/>
        <v>0</v>
      </c>
      <c r="AA1027" s="360" t="str">
        <f>IFERROR( VLOOKUP($D1027, 'AM23.Param'!$C$61:$Q$114, COLUMNS('AM23.Param'!$C$60:$N$60), FALSE), "N/A")</f>
        <v>N/A</v>
      </c>
      <c r="AB1027" s="344" t="str">
        <f t="shared" si="357"/>
        <v>N/A</v>
      </c>
      <c r="AC1027" s="366" t="str">
        <f t="shared" si="346"/>
        <v>N/A</v>
      </c>
      <c r="AD1027" s="360" t="str">
        <f>IFERROR( VLOOKUP($D1027, 'AM23.Param'!$C$61:$Q$114, COLUMNS('AM23.Param'!$C$60:$O$60), FALSE), "N/A")</f>
        <v>N/A</v>
      </c>
      <c r="AE1027" s="344" t="str">
        <f t="shared" si="358"/>
        <v>N/A</v>
      </c>
      <c r="AF1027" s="361" t="str">
        <f t="shared" si="347"/>
        <v>N/A</v>
      </c>
      <c r="AG1027" s="356" t="str">
        <f>IFERROR( VLOOKUP($D1027, 'AM23.Param'!$C$61:$Q$114, COLUMNS('AM23.Param'!$C$60:$P$60), FALSE), "N/A")</f>
        <v>N/A</v>
      </c>
      <c r="AH1027" s="344" t="str">
        <f t="shared" si="359"/>
        <v>N/A</v>
      </c>
      <c r="AI1027" s="361" t="str">
        <f t="shared" si="348"/>
        <v>N/A</v>
      </c>
    </row>
    <row r="1028" spans="1:35" x14ac:dyDescent="0.2">
      <c r="A1028" s="241">
        <f t="shared" si="349"/>
        <v>951</v>
      </c>
      <c r="B1028" s="345">
        <f>'AM23.Entity Input'!D968</f>
        <v>0</v>
      </c>
      <c r="C1028" s="343">
        <f>'AM23.Entity Input'!F968</f>
        <v>0</v>
      </c>
      <c r="D1028" s="343">
        <f>'AM23.Entity Input'!G968</f>
        <v>0</v>
      </c>
      <c r="E1028" s="343">
        <f>'AM23.Entity Input'!P968</f>
        <v>0</v>
      </c>
      <c r="F1028" s="343">
        <f>'AM23.Entity Input'!AD968</f>
        <v>0</v>
      </c>
      <c r="G1028" s="343">
        <f>'AM23.Entity Input'!AN968</f>
        <v>0</v>
      </c>
      <c r="H1028" s="353" t="str">
        <f>IFERROR( VLOOKUP($D1028, 'AM23.Param'!$C$61:$Q$114, COLUMNS('AM23.Param'!$C$60:$G$60), FALSE), "N/A")</f>
        <v>N/A</v>
      </c>
      <c r="I1028" s="360" t="str">
        <f>IFERROR( VLOOKUP($D1028, 'AM23.Param'!$C$61:$Q$114, COLUMNS('AM23.Param'!$C$60:$H$60), FALSE), "N/A")</f>
        <v>N/A</v>
      </c>
      <c r="J1028" s="344" t="str">
        <f t="shared" si="350"/>
        <v>N/A</v>
      </c>
      <c r="K1028" s="361" t="str">
        <f t="shared" si="351"/>
        <v>N/A</v>
      </c>
      <c r="L1028" s="356" t="str">
        <f>IFERROR( VLOOKUP($D1028, 'AM23.Param'!$C$61:$Q$114, COLUMNS('AM23.Param'!$C$60:$I$60), FALSE), "N/A")</f>
        <v>N/A</v>
      </c>
      <c r="M1028" s="344" t="str">
        <f t="shared" si="352"/>
        <v>N/A</v>
      </c>
      <c r="N1028" s="366" t="str">
        <f t="shared" si="341"/>
        <v>N/A</v>
      </c>
      <c r="O1028" s="360" t="str">
        <f>IFERROR( VLOOKUP($D1028, 'AM23.Param'!$C$61:$Q$114, COLUMNS('AM23.Param'!$C$60:$J$60), FALSE), "N/A")</f>
        <v>N/A</v>
      </c>
      <c r="P1028" s="344" t="str">
        <f t="shared" si="353"/>
        <v>N/A</v>
      </c>
      <c r="Q1028" s="361" t="str">
        <f t="shared" si="342"/>
        <v>N/A</v>
      </c>
      <c r="R1028" s="356" t="str">
        <f>IFERROR( VLOOKUP($D1028, 'AM23.Param'!$C$61:$Q$114, COLUMNS('AM23.Param'!$C$60:$K$60), FALSE), "N/A")</f>
        <v>N/A</v>
      </c>
      <c r="S1028" s="344" t="str">
        <f t="shared" si="354"/>
        <v>N/A</v>
      </c>
      <c r="T1028" s="366">
        <f t="shared" si="343"/>
        <v>0</v>
      </c>
      <c r="U1028" s="360" t="str">
        <f>IFERROR( VLOOKUP($D1028, 'AM23.Param'!$C$61:$Q$114, COLUMNS('AM23.Param'!$C$60:$L$60), FALSE), "N/A")</f>
        <v>N/A</v>
      </c>
      <c r="V1028" s="344" t="str">
        <f t="shared" si="355"/>
        <v>N/A</v>
      </c>
      <c r="W1028" s="361" t="str">
        <f t="shared" si="344"/>
        <v>N/A</v>
      </c>
      <c r="X1028" s="356" t="str">
        <f>IFERROR( VLOOKUP($D1028, 'AM23.Param'!$C$61:$Q$114, COLUMNS('AM23.Param'!$C$60:$M$60), FALSE), "N/A")</f>
        <v>N/A</v>
      </c>
      <c r="Y1028" s="344" t="str">
        <f t="shared" si="356"/>
        <v>N/A</v>
      </c>
      <c r="Z1028" s="366">
        <f t="shared" si="345"/>
        <v>0</v>
      </c>
      <c r="AA1028" s="360" t="str">
        <f>IFERROR( VLOOKUP($D1028, 'AM23.Param'!$C$61:$Q$114, COLUMNS('AM23.Param'!$C$60:$N$60), FALSE), "N/A")</f>
        <v>N/A</v>
      </c>
      <c r="AB1028" s="344" t="str">
        <f t="shared" si="357"/>
        <v>N/A</v>
      </c>
      <c r="AC1028" s="366" t="str">
        <f t="shared" si="346"/>
        <v>N/A</v>
      </c>
      <c r="AD1028" s="360" t="str">
        <f>IFERROR( VLOOKUP($D1028, 'AM23.Param'!$C$61:$Q$114, COLUMNS('AM23.Param'!$C$60:$O$60), FALSE), "N/A")</f>
        <v>N/A</v>
      </c>
      <c r="AE1028" s="344" t="str">
        <f t="shared" si="358"/>
        <v>N/A</v>
      </c>
      <c r="AF1028" s="361" t="str">
        <f t="shared" si="347"/>
        <v>N/A</v>
      </c>
      <c r="AG1028" s="356" t="str">
        <f>IFERROR( VLOOKUP($D1028, 'AM23.Param'!$C$61:$Q$114, COLUMNS('AM23.Param'!$C$60:$P$60), FALSE), "N/A")</f>
        <v>N/A</v>
      </c>
      <c r="AH1028" s="344" t="str">
        <f t="shared" si="359"/>
        <v>N/A</v>
      </c>
      <c r="AI1028" s="361" t="str">
        <f t="shared" si="348"/>
        <v>N/A</v>
      </c>
    </row>
    <row r="1029" spans="1:35" x14ac:dyDescent="0.2">
      <c r="A1029" s="241">
        <f t="shared" si="349"/>
        <v>952</v>
      </c>
      <c r="B1029" s="345">
        <f>'AM23.Entity Input'!D969</f>
        <v>0</v>
      </c>
      <c r="C1029" s="343">
        <f>'AM23.Entity Input'!F969</f>
        <v>0</v>
      </c>
      <c r="D1029" s="343">
        <f>'AM23.Entity Input'!G969</f>
        <v>0</v>
      </c>
      <c r="E1029" s="343">
        <f>'AM23.Entity Input'!P969</f>
        <v>0</v>
      </c>
      <c r="F1029" s="343">
        <f>'AM23.Entity Input'!AD969</f>
        <v>0</v>
      </c>
      <c r="G1029" s="343">
        <f>'AM23.Entity Input'!AN969</f>
        <v>0</v>
      </c>
      <c r="H1029" s="353" t="str">
        <f>IFERROR( VLOOKUP($D1029, 'AM23.Param'!$C$61:$Q$114, COLUMNS('AM23.Param'!$C$60:$G$60), FALSE), "N/A")</f>
        <v>N/A</v>
      </c>
      <c r="I1029" s="360" t="str">
        <f>IFERROR( VLOOKUP($D1029, 'AM23.Param'!$C$61:$Q$114, COLUMNS('AM23.Param'!$C$60:$H$60), FALSE), "N/A")</f>
        <v>N/A</v>
      </c>
      <c r="J1029" s="344" t="str">
        <f t="shared" si="350"/>
        <v>N/A</v>
      </c>
      <c r="K1029" s="361" t="str">
        <f t="shared" si="351"/>
        <v>N/A</v>
      </c>
      <c r="L1029" s="356" t="str">
        <f>IFERROR( VLOOKUP($D1029, 'AM23.Param'!$C$61:$Q$114, COLUMNS('AM23.Param'!$C$60:$I$60), FALSE), "N/A")</f>
        <v>N/A</v>
      </c>
      <c r="M1029" s="344" t="str">
        <f t="shared" si="352"/>
        <v>N/A</v>
      </c>
      <c r="N1029" s="366" t="str">
        <f t="shared" si="341"/>
        <v>N/A</v>
      </c>
      <c r="O1029" s="360" t="str">
        <f>IFERROR( VLOOKUP($D1029, 'AM23.Param'!$C$61:$Q$114, COLUMNS('AM23.Param'!$C$60:$J$60), FALSE), "N/A")</f>
        <v>N/A</v>
      </c>
      <c r="P1029" s="344" t="str">
        <f t="shared" si="353"/>
        <v>N/A</v>
      </c>
      <c r="Q1029" s="361" t="str">
        <f t="shared" si="342"/>
        <v>N/A</v>
      </c>
      <c r="R1029" s="356" t="str">
        <f>IFERROR( VLOOKUP($D1029, 'AM23.Param'!$C$61:$Q$114, COLUMNS('AM23.Param'!$C$60:$K$60), FALSE), "N/A")</f>
        <v>N/A</v>
      </c>
      <c r="S1029" s="344" t="str">
        <f t="shared" si="354"/>
        <v>N/A</v>
      </c>
      <c r="T1029" s="366">
        <f t="shared" si="343"/>
        <v>0</v>
      </c>
      <c r="U1029" s="360" t="str">
        <f>IFERROR( VLOOKUP($D1029, 'AM23.Param'!$C$61:$Q$114, COLUMNS('AM23.Param'!$C$60:$L$60), FALSE), "N/A")</f>
        <v>N/A</v>
      </c>
      <c r="V1029" s="344" t="str">
        <f t="shared" si="355"/>
        <v>N/A</v>
      </c>
      <c r="W1029" s="361" t="str">
        <f t="shared" si="344"/>
        <v>N/A</v>
      </c>
      <c r="X1029" s="356" t="str">
        <f>IFERROR( VLOOKUP($D1029, 'AM23.Param'!$C$61:$Q$114, COLUMNS('AM23.Param'!$C$60:$M$60), FALSE), "N/A")</f>
        <v>N/A</v>
      </c>
      <c r="Y1029" s="344" t="str">
        <f t="shared" si="356"/>
        <v>N/A</v>
      </c>
      <c r="Z1029" s="366">
        <f t="shared" si="345"/>
        <v>0</v>
      </c>
      <c r="AA1029" s="360" t="str">
        <f>IFERROR( VLOOKUP($D1029, 'AM23.Param'!$C$61:$Q$114, COLUMNS('AM23.Param'!$C$60:$N$60), FALSE), "N/A")</f>
        <v>N/A</v>
      </c>
      <c r="AB1029" s="344" t="str">
        <f t="shared" si="357"/>
        <v>N/A</v>
      </c>
      <c r="AC1029" s="366" t="str">
        <f t="shared" si="346"/>
        <v>N/A</v>
      </c>
      <c r="AD1029" s="360" t="str">
        <f>IFERROR( VLOOKUP($D1029, 'AM23.Param'!$C$61:$Q$114, COLUMNS('AM23.Param'!$C$60:$O$60), FALSE), "N/A")</f>
        <v>N/A</v>
      </c>
      <c r="AE1029" s="344" t="str">
        <f t="shared" si="358"/>
        <v>N/A</v>
      </c>
      <c r="AF1029" s="361" t="str">
        <f t="shared" si="347"/>
        <v>N/A</v>
      </c>
      <c r="AG1029" s="356" t="str">
        <f>IFERROR( VLOOKUP($D1029, 'AM23.Param'!$C$61:$Q$114, COLUMNS('AM23.Param'!$C$60:$P$60), FALSE), "N/A")</f>
        <v>N/A</v>
      </c>
      <c r="AH1029" s="344" t="str">
        <f t="shared" si="359"/>
        <v>N/A</v>
      </c>
      <c r="AI1029" s="361" t="str">
        <f t="shared" si="348"/>
        <v>N/A</v>
      </c>
    </row>
    <row r="1030" spans="1:35" x14ac:dyDescent="0.2">
      <c r="A1030" s="241">
        <f t="shared" si="349"/>
        <v>953</v>
      </c>
      <c r="B1030" s="345">
        <f>'AM23.Entity Input'!D970</f>
        <v>0</v>
      </c>
      <c r="C1030" s="343">
        <f>'AM23.Entity Input'!F970</f>
        <v>0</v>
      </c>
      <c r="D1030" s="343">
        <f>'AM23.Entity Input'!G970</f>
        <v>0</v>
      </c>
      <c r="E1030" s="343">
        <f>'AM23.Entity Input'!P970</f>
        <v>0</v>
      </c>
      <c r="F1030" s="343">
        <f>'AM23.Entity Input'!AD970</f>
        <v>0</v>
      </c>
      <c r="G1030" s="343">
        <f>'AM23.Entity Input'!AN970</f>
        <v>0</v>
      </c>
      <c r="H1030" s="353" t="str">
        <f>IFERROR( VLOOKUP($D1030, 'AM23.Param'!$C$61:$Q$114, COLUMNS('AM23.Param'!$C$60:$G$60), FALSE), "N/A")</f>
        <v>N/A</v>
      </c>
      <c r="I1030" s="360" t="str">
        <f>IFERROR( VLOOKUP($D1030, 'AM23.Param'!$C$61:$Q$114, COLUMNS('AM23.Param'!$C$60:$H$60), FALSE), "N/A")</f>
        <v>N/A</v>
      </c>
      <c r="J1030" s="344" t="str">
        <f t="shared" si="350"/>
        <v>N/A</v>
      </c>
      <c r="K1030" s="361" t="str">
        <f t="shared" si="351"/>
        <v>N/A</v>
      </c>
      <c r="L1030" s="356" t="str">
        <f>IFERROR( VLOOKUP($D1030, 'AM23.Param'!$C$61:$Q$114, COLUMNS('AM23.Param'!$C$60:$I$60), FALSE), "N/A")</f>
        <v>N/A</v>
      </c>
      <c r="M1030" s="344" t="str">
        <f t="shared" si="352"/>
        <v>N/A</v>
      </c>
      <c r="N1030" s="366" t="str">
        <f t="shared" si="341"/>
        <v>N/A</v>
      </c>
      <c r="O1030" s="360" t="str">
        <f>IFERROR( VLOOKUP($D1030, 'AM23.Param'!$C$61:$Q$114, COLUMNS('AM23.Param'!$C$60:$J$60), FALSE), "N/A")</f>
        <v>N/A</v>
      </c>
      <c r="P1030" s="344" t="str">
        <f t="shared" si="353"/>
        <v>N/A</v>
      </c>
      <c r="Q1030" s="361" t="str">
        <f t="shared" si="342"/>
        <v>N/A</v>
      </c>
      <c r="R1030" s="356" t="str">
        <f>IFERROR( VLOOKUP($D1030, 'AM23.Param'!$C$61:$Q$114, COLUMNS('AM23.Param'!$C$60:$K$60), FALSE), "N/A")</f>
        <v>N/A</v>
      </c>
      <c r="S1030" s="344" t="str">
        <f t="shared" si="354"/>
        <v>N/A</v>
      </c>
      <c r="T1030" s="366">
        <f t="shared" si="343"/>
        <v>0</v>
      </c>
      <c r="U1030" s="360" t="str">
        <f>IFERROR( VLOOKUP($D1030, 'AM23.Param'!$C$61:$Q$114, COLUMNS('AM23.Param'!$C$60:$L$60), FALSE), "N/A")</f>
        <v>N/A</v>
      </c>
      <c r="V1030" s="344" t="str">
        <f t="shared" si="355"/>
        <v>N/A</v>
      </c>
      <c r="W1030" s="361" t="str">
        <f t="shared" si="344"/>
        <v>N/A</v>
      </c>
      <c r="X1030" s="356" t="str">
        <f>IFERROR( VLOOKUP($D1030, 'AM23.Param'!$C$61:$Q$114, COLUMNS('AM23.Param'!$C$60:$M$60), FALSE), "N/A")</f>
        <v>N/A</v>
      </c>
      <c r="Y1030" s="344" t="str">
        <f t="shared" si="356"/>
        <v>N/A</v>
      </c>
      <c r="Z1030" s="366">
        <f t="shared" si="345"/>
        <v>0</v>
      </c>
      <c r="AA1030" s="360" t="str">
        <f>IFERROR( VLOOKUP($D1030, 'AM23.Param'!$C$61:$Q$114, COLUMNS('AM23.Param'!$C$60:$N$60), FALSE), "N/A")</f>
        <v>N/A</v>
      </c>
      <c r="AB1030" s="344" t="str">
        <f t="shared" si="357"/>
        <v>N/A</v>
      </c>
      <c r="AC1030" s="366" t="str">
        <f t="shared" si="346"/>
        <v>N/A</v>
      </c>
      <c r="AD1030" s="360" t="str">
        <f>IFERROR( VLOOKUP($D1030, 'AM23.Param'!$C$61:$Q$114, COLUMNS('AM23.Param'!$C$60:$O$60), FALSE), "N/A")</f>
        <v>N/A</v>
      </c>
      <c r="AE1030" s="344" t="str">
        <f t="shared" si="358"/>
        <v>N/A</v>
      </c>
      <c r="AF1030" s="361" t="str">
        <f t="shared" si="347"/>
        <v>N/A</v>
      </c>
      <c r="AG1030" s="356" t="str">
        <f>IFERROR( VLOOKUP($D1030, 'AM23.Param'!$C$61:$Q$114, COLUMNS('AM23.Param'!$C$60:$P$60), FALSE), "N/A")</f>
        <v>N/A</v>
      </c>
      <c r="AH1030" s="344" t="str">
        <f t="shared" si="359"/>
        <v>N/A</v>
      </c>
      <c r="AI1030" s="361" t="str">
        <f t="shared" si="348"/>
        <v>N/A</v>
      </c>
    </row>
    <row r="1031" spans="1:35" x14ac:dyDescent="0.2">
      <c r="A1031" s="241">
        <f t="shared" si="349"/>
        <v>954</v>
      </c>
      <c r="B1031" s="345">
        <f>'AM23.Entity Input'!D971</f>
        <v>0</v>
      </c>
      <c r="C1031" s="343">
        <f>'AM23.Entity Input'!F971</f>
        <v>0</v>
      </c>
      <c r="D1031" s="343">
        <f>'AM23.Entity Input'!G971</f>
        <v>0</v>
      </c>
      <c r="E1031" s="343">
        <f>'AM23.Entity Input'!P971</f>
        <v>0</v>
      </c>
      <c r="F1031" s="343">
        <f>'AM23.Entity Input'!AD971</f>
        <v>0</v>
      </c>
      <c r="G1031" s="343">
        <f>'AM23.Entity Input'!AN971</f>
        <v>0</v>
      </c>
      <c r="H1031" s="353" t="str">
        <f>IFERROR( VLOOKUP($D1031, 'AM23.Param'!$C$61:$Q$114, COLUMNS('AM23.Param'!$C$60:$G$60), FALSE), "N/A")</f>
        <v>N/A</v>
      </c>
      <c r="I1031" s="360" t="str">
        <f>IFERROR( VLOOKUP($D1031, 'AM23.Param'!$C$61:$Q$114, COLUMNS('AM23.Param'!$C$60:$H$60), FALSE), "N/A")</f>
        <v>N/A</v>
      </c>
      <c r="J1031" s="344" t="str">
        <f t="shared" si="350"/>
        <v>N/A</v>
      </c>
      <c r="K1031" s="361" t="str">
        <f t="shared" si="351"/>
        <v>N/A</v>
      </c>
      <c r="L1031" s="356" t="str">
        <f>IFERROR( VLOOKUP($D1031, 'AM23.Param'!$C$61:$Q$114, COLUMNS('AM23.Param'!$C$60:$I$60), FALSE), "N/A")</f>
        <v>N/A</v>
      </c>
      <c r="M1031" s="344" t="str">
        <f t="shared" si="352"/>
        <v>N/A</v>
      </c>
      <c r="N1031" s="366" t="str">
        <f t="shared" si="341"/>
        <v>N/A</v>
      </c>
      <c r="O1031" s="360" t="str">
        <f>IFERROR( VLOOKUP($D1031, 'AM23.Param'!$C$61:$Q$114, COLUMNS('AM23.Param'!$C$60:$J$60), FALSE), "N/A")</f>
        <v>N/A</v>
      </c>
      <c r="P1031" s="344" t="str">
        <f t="shared" si="353"/>
        <v>N/A</v>
      </c>
      <c r="Q1031" s="361" t="str">
        <f t="shared" si="342"/>
        <v>N/A</v>
      </c>
      <c r="R1031" s="356" t="str">
        <f>IFERROR( VLOOKUP($D1031, 'AM23.Param'!$C$61:$Q$114, COLUMNS('AM23.Param'!$C$60:$K$60), FALSE), "N/A")</f>
        <v>N/A</v>
      </c>
      <c r="S1031" s="344" t="str">
        <f t="shared" si="354"/>
        <v>N/A</v>
      </c>
      <c r="T1031" s="366">
        <f t="shared" si="343"/>
        <v>0</v>
      </c>
      <c r="U1031" s="360" t="str">
        <f>IFERROR( VLOOKUP($D1031, 'AM23.Param'!$C$61:$Q$114, COLUMNS('AM23.Param'!$C$60:$L$60), FALSE), "N/A")</f>
        <v>N/A</v>
      </c>
      <c r="V1031" s="344" t="str">
        <f t="shared" si="355"/>
        <v>N/A</v>
      </c>
      <c r="W1031" s="361" t="str">
        <f t="shared" si="344"/>
        <v>N/A</v>
      </c>
      <c r="X1031" s="356" t="str">
        <f>IFERROR( VLOOKUP($D1031, 'AM23.Param'!$C$61:$Q$114, COLUMNS('AM23.Param'!$C$60:$M$60), FALSE), "N/A")</f>
        <v>N/A</v>
      </c>
      <c r="Y1031" s="344" t="str">
        <f t="shared" si="356"/>
        <v>N/A</v>
      </c>
      <c r="Z1031" s="366">
        <f t="shared" si="345"/>
        <v>0</v>
      </c>
      <c r="AA1031" s="360" t="str">
        <f>IFERROR( VLOOKUP($D1031, 'AM23.Param'!$C$61:$Q$114, COLUMNS('AM23.Param'!$C$60:$N$60), FALSE), "N/A")</f>
        <v>N/A</v>
      </c>
      <c r="AB1031" s="344" t="str">
        <f t="shared" si="357"/>
        <v>N/A</v>
      </c>
      <c r="AC1031" s="366" t="str">
        <f t="shared" si="346"/>
        <v>N/A</v>
      </c>
      <c r="AD1031" s="360" t="str">
        <f>IFERROR( VLOOKUP($D1031, 'AM23.Param'!$C$61:$Q$114, COLUMNS('AM23.Param'!$C$60:$O$60), FALSE), "N/A")</f>
        <v>N/A</v>
      </c>
      <c r="AE1031" s="344" t="str">
        <f t="shared" si="358"/>
        <v>N/A</v>
      </c>
      <c r="AF1031" s="361" t="str">
        <f t="shared" si="347"/>
        <v>N/A</v>
      </c>
      <c r="AG1031" s="356" t="str">
        <f>IFERROR( VLOOKUP($D1031, 'AM23.Param'!$C$61:$Q$114, COLUMNS('AM23.Param'!$C$60:$P$60), FALSE), "N/A")</f>
        <v>N/A</v>
      </c>
      <c r="AH1031" s="344" t="str">
        <f t="shared" si="359"/>
        <v>N/A</v>
      </c>
      <c r="AI1031" s="361" t="str">
        <f t="shared" si="348"/>
        <v>N/A</v>
      </c>
    </row>
    <row r="1032" spans="1:35" x14ac:dyDescent="0.2">
      <c r="A1032" s="241">
        <f t="shared" si="349"/>
        <v>955</v>
      </c>
      <c r="B1032" s="345">
        <f>'AM23.Entity Input'!D972</f>
        <v>0</v>
      </c>
      <c r="C1032" s="343">
        <f>'AM23.Entity Input'!F972</f>
        <v>0</v>
      </c>
      <c r="D1032" s="343">
        <f>'AM23.Entity Input'!G972</f>
        <v>0</v>
      </c>
      <c r="E1032" s="343">
        <f>'AM23.Entity Input'!P972</f>
        <v>0</v>
      </c>
      <c r="F1032" s="343">
        <f>'AM23.Entity Input'!AD972</f>
        <v>0</v>
      </c>
      <c r="G1032" s="343">
        <f>'AM23.Entity Input'!AN972</f>
        <v>0</v>
      </c>
      <c r="H1032" s="353" t="str">
        <f>IFERROR( VLOOKUP($D1032, 'AM23.Param'!$C$61:$Q$114, COLUMNS('AM23.Param'!$C$60:$G$60), FALSE), "N/A")</f>
        <v>N/A</v>
      </c>
      <c r="I1032" s="360" t="str">
        <f>IFERROR( VLOOKUP($D1032, 'AM23.Param'!$C$61:$Q$114, COLUMNS('AM23.Param'!$C$60:$H$60), FALSE), "N/A")</f>
        <v>N/A</v>
      </c>
      <c r="J1032" s="344" t="str">
        <f t="shared" si="350"/>
        <v>N/A</v>
      </c>
      <c r="K1032" s="361" t="str">
        <f t="shared" si="351"/>
        <v>N/A</v>
      </c>
      <c r="L1032" s="356" t="str">
        <f>IFERROR( VLOOKUP($D1032, 'AM23.Param'!$C$61:$Q$114, COLUMNS('AM23.Param'!$C$60:$I$60), FALSE), "N/A")</f>
        <v>N/A</v>
      </c>
      <c r="M1032" s="344" t="str">
        <f t="shared" si="352"/>
        <v>N/A</v>
      </c>
      <c r="N1032" s="366" t="str">
        <f t="shared" si="341"/>
        <v>N/A</v>
      </c>
      <c r="O1032" s="360" t="str">
        <f>IFERROR( VLOOKUP($D1032, 'AM23.Param'!$C$61:$Q$114, COLUMNS('AM23.Param'!$C$60:$J$60), FALSE), "N/A")</f>
        <v>N/A</v>
      </c>
      <c r="P1032" s="344" t="str">
        <f t="shared" si="353"/>
        <v>N/A</v>
      </c>
      <c r="Q1032" s="361" t="str">
        <f t="shared" si="342"/>
        <v>N/A</v>
      </c>
      <c r="R1032" s="356" t="str">
        <f>IFERROR( VLOOKUP($D1032, 'AM23.Param'!$C$61:$Q$114, COLUMNS('AM23.Param'!$C$60:$K$60), FALSE), "N/A")</f>
        <v>N/A</v>
      </c>
      <c r="S1032" s="344" t="str">
        <f t="shared" si="354"/>
        <v>N/A</v>
      </c>
      <c r="T1032" s="366">
        <f t="shared" si="343"/>
        <v>0</v>
      </c>
      <c r="U1032" s="360" t="str">
        <f>IFERROR( VLOOKUP($D1032, 'AM23.Param'!$C$61:$Q$114, COLUMNS('AM23.Param'!$C$60:$L$60), FALSE), "N/A")</f>
        <v>N/A</v>
      </c>
      <c r="V1032" s="344" t="str">
        <f t="shared" si="355"/>
        <v>N/A</v>
      </c>
      <c r="W1032" s="361" t="str">
        <f t="shared" si="344"/>
        <v>N/A</v>
      </c>
      <c r="X1032" s="356" t="str">
        <f>IFERROR( VLOOKUP($D1032, 'AM23.Param'!$C$61:$Q$114, COLUMNS('AM23.Param'!$C$60:$M$60), FALSE), "N/A")</f>
        <v>N/A</v>
      </c>
      <c r="Y1032" s="344" t="str">
        <f t="shared" si="356"/>
        <v>N/A</v>
      </c>
      <c r="Z1032" s="366">
        <f t="shared" si="345"/>
        <v>0</v>
      </c>
      <c r="AA1032" s="360" t="str">
        <f>IFERROR( VLOOKUP($D1032, 'AM23.Param'!$C$61:$Q$114, COLUMNS('AM23.Param'!$C$60:$N$60), FALSE), "N/A")</f>
        <v>N/A</v>
      </c>
      <c r="AB1032" s="344" t="str">
        <f t="shared" si="357"/>
        <v>N/A</v>
      </c>
      <c r="AC1032" s="366" t="str">
        <f t="shared" si="346"/>
        <v>N/A</v>
      </c>
      <c r="AD1032" s="360" t="str">
        <f>IFERROR( VLOOKUP($D1032, 'AM23.Param'!$C$61:$Q$114, COLUMNS('AM23.Param'!$C$60:$O$60), FALSE), "N/A")</f>
        <v>N/A</v>
      </c>
      <c r="AE1032" s="344" t="str">
        <f t="shared" si="358"/>
        <v>N/A</v>
      </c>
      <c r="AF1032" s="361" t="str">
        <f t="shared" si="347"/>
        <v>N/A</v>
      </c>
      <c r="AG1032" s="356" t="str">
        <f>IFERROR( VLOOKUP($D1032, 'AM23.Param'!$C$61:$Q$114, COLUMNS('AM23.Param'!$C$60:$P$60), FALSE), "N/A")</f>
        <v>N/A</v>
      </c>
      <c r="AH1032" s="344" t="str">
        <f t="shared" si="359"/>
        <v>N/A</v>
      </c>
      <c r="AI1032" s="361" t="str">
        <f t="shared" si="348"/>
        <v>N/A</v>
      </c>
    </row>
    <row r="1033" spans="1:35" x14ac:dyDescent="0.2">
      <c r="A1033" s="241">
        <f t="shared" si="349"/>
        <v>956</v>
      </c>
      <c r="B1033" s="345">
        <f>'AM23.Entity Input'!D973</f>
        <v>0</v>
      </c>
      <c r="C1033" s="343">
        <f>'AM23.Entity Input'!F973</f>
        <v>0</v>
      </c>
      <c r="D1033" s="343">
        <f>'AM23.Entity Input'!G973</f>
        <v>0</v>
      </c>
      <c r="E1033" s="343">
        <f>'AM23.Entity Input'!P973</f>
        <v>0</v>
      </c>
      <c r="F1033" s="343">
        <f>'AM23.Entity Input'!AD973</f>
        <v>0</v>
      </c>
      <c r="G1033" s="343">
        <f>'AM23.Entity Input'!AN973</f>
        <v>0</v>
      </c>
      <c r="H1033" s="353" t="str">
        <f>IFERROR( VLOOKUP($D1033, 'AM23.Param'!$C$61:$Q$114, COLUMNS('AM23.Param'!$C$60:$G$60), FALSE), "N/A")</f>
        <v>N/A</v>
      </c>
      <c r="I1033" s="360" t="str">
        <f>IFERROR( VLOOKUP($D1033, 'AM23.Param'!$C$61:$Q$114, COLUMNS('AM23.Param'!$C$60:$H$60), FALSE), "N/A")</f>
        <v>N/A</v>
      </c>
      <c r="J1033" s="344" t="str">
        <f t="shared" si="350"/>
        <v>N/A</v>
      </c>
      <c r="K1033" s="361" t="str">
        <f t="shared" si="351"/>
        <v>N/A</v>
      </c>
      <c r="L1033" s="356" t="str">
        <f>IFERROR( VLOOKUP($D1033, 'AM23.Param'!$C$61:$Q$114, COLUMNS('AM23.Param'!$C$60:$I$60), FALSE), "N/A")</f>
        <v>N/A</v>
      </c>
      <c r="M1033" s="344" t="str">
        <f t="shared" si="352"/>
        <v>N/A</v>
      </c>
      <c r="N1033" s="366" t="str">
        <f t="shared" si="341"/>
        <v>N/A</v>
      </c>
      <c r="O1033" s="360" t="str">
        <f>IFERROR( VLOOKUP($D1033, 'AM23.Param'!$C$61:$Q$114, COLUMNS('AM23.Param'!$C$60:$J$60), FALSE), "N/A")</f>
        <v>N/A</v>
      </c>
      <c r="P1033" s="344" t="str">
        <f t="shared" si="353"/>
        <v>N/A</v>
      </c>
      <c r="Q1033" s="361" t="str">
        <f t="shared" si="342"/>
        <v>N/A</v>
      </c>
      <c r="R1033" s="356" t="str">
        <f>IFERROR( VLOOKUP($D1033, 'AM23.Param'!$C$61:$Q$114, COLUMNS('AM23.Param'!$C$60:$K$60), FALSE), "N/A")</f>
        <v>N/A</v>
      </c>
      <c r="S1033" s="344" t="str">
        <f t="shared" si="354"/>
        <v>N/A</v>
      </c>
      <c r="T1033" s="366">
        <f t="shared" si="343"/>
        <v>0</v>
      </c>
      <c r="U1033" s="360" t="str">
        <f>IFERROR( VLOOKUP($D1033, 'AM23.Param'!$C$61:$Q$114, COLUMNS('AM23.Param'!$C$60:$L$60), FALSE), "N/A")</f>
        <v>N/A</v>
      </c>
      <c r="V1033" s="344" t="str">
        <f t="shared" si="355"/>
        <v>N/A</v>
      </c>
      <c r="W1033" s="361" t="str">
        <f t="shared" si="344"/>
        <v>N/A</v>
      </c>
      <c r="X1033" s="356" t="str">
        <f>IFERROR( VLOOKUP($D1033, 'AM23.Param'!$C$61:$Q$114, COLUMNS('AM23.Param'!$C$60:$M$60), FALSE), "N/A")</f>
        <v>N/A</v>
      </c>
      <c r="Y1033" s="344" t="str">
        <f t="shared" si="356"/>
        <v>N/A</v>
      </c>
      <c r="Z1033" s="366">
        <f t="shared" si="345"/>
        <v>0</v>
      </c>
      <c r="AA1033" s="360" t="str">
        <f>IFERROR( VLOOKUP($D1033, 'AM23.Param'!$C$61:$Q$114, COLUMNS('AM23.Param'!$C$60:$N$60), FALSE), "N/A")</f>
        <v>N/A</v>
      </c>
      <c r="AB1033" s="344" t="str">
        <f t="shared" si="357"/>
        <v>N/A</v>
      </c>
      <c r="AC1033" s="366" t="str">
        <f t="shared" si="346"/>
        <v>N/A</v>
      </c>
      <c r="AD1033" s="360" t="str">
        <f>IFERROR( VLOOKUP($D1033, 'AM23.Param'!$C$61:$Q$114, COLUMNS('AM23.Param'!$C$60:$O$60), FALSE), "N/A")</f>
        <v>N/A</v>
      </c>
      <c r="AE1033" s="344" t="str">
        <f t="shared" si="358"/>
        <v>N/A</v>
      </c>
      <c r="AF1033" s="361" t="str">
        <f t="shared" si="347"/>
        <v>N/A</v>
      </c>
      <c r="AG1033" s="356" t="str">
        <f>IFERROR( VLOOKUP($D1033, 'AM23.Param'!$C$61:$Q$114, COLUMNS('AM23.Param'!$C$60:$P$60), FALSE), "N/A")</f>
        <v>N/A</v>
      </c>
      <c r="AH1033" s="344" t="str">
        <f t="shared" si="359"/>
        <v>N/A</v>
      </c>
      <c r="AI1033" s="361" t="str">
        <f t="shared" si="348"/>
        <v>N/A</v>
      </c>
    </row>
    <row r="1034" spans="1:35" x14ac:dyDescent="0.2">
      <c r="A1034" s="241">
        <f t="shared" si="349"/>
        <v>957</v>
      </c>
      <c r="B1034" s="345">
        <f>'AM23.Entity Input'!D974</f>
        <v>0</v>
      </c>
      <c r="C1034" s="343">
        <f>'AM23.Entity Input'!F974</f>
        <v>0</v>
      </c>
      <c r="D1034" s="343">
        <f>'AM23.Entity Input'!G974</f>
        <v>0</v>
      </c>
      <c r="E1034" s="343">
        <f>'AM23.Entity Input'!P974</f>
        <v>0</v>
      </c>
      <c r="F1034" s="343">
        <f>'AM23.Entity Input'!AD974</f>
        <v>0</v>
      </c>
      <c r="G1034" s="343">
        <f>'AM23.Entity Input'!AN974</f>
        <v>0</v>
      </c>
      <c r="H1034" s="353" t="str">
        <f>IFERROR( VLOOKUP($D1034, 'AM23.Param'!$C$61:$Q$114, COLUMNS('AM23.Param'!$C$60:$G$60), FALSE), "N/A")</f>
        <v>N/A</v>
      </c>
      <c r="I1034" s="360" t="str">
        <f>IFERROR( VLOOKUP($D1034, 'AM23.Param'!$C$61:$Q$114, COLUMNS('AM23.Param'!$C$60:$H$60), FALSE), "N/A")</f>
        <v>N/A</v>
      </c>
      <c r="J1034" s="344" t="str">
        <f t="shared" si="350"/>
        <v>N/A</v>
      </c>
      <c r="K1034" s="361" t="str">
        <f t="shared" si="351"/>
        <v>N/A</v>
      </c>
      <c r="L1034" s="356" t="str">
        <f>IFERROR( VLOOKUP($D1034, 'AM23.Param'!$C$61:$Q$114, COLUMNS('AM23.Param'!$C$60:$I$60), FALSE), "N/A")</f>
        <v>N/A</v>
      </c>
      <c r="M1034" s="344" t="str">
        <f t="shared" si="352"/>
        <v>N/A</v>
      </c>
      <c r="N1034" s="366" t="str">
        <f t="shared" si="341"/>
        <v>N/A</v>
      </c>
      <c r="O1034" s="360" t="str">
        <f>IFERROR( VLOOKUP($D1034, 'AM23.Param'!$C$61:$Q$114, COLUMNS('AM23.Param'!$C$60:$J$60), FALSE), "N/A")</f>
        <v>N/A</v>
      </c>
      <c r="P1034" s="344" t="str">
        <f t="shared" si="353"/>
        <v>N/A</v>
      </c>
      <c r="Q1034" s="361" t="str">
        <f t="shared" si="342"/>
        <v>N/A</v>
      </c>
      <c r="R1034" s="356" t="str">
        <f>IFERROR( VLOOKUP($D1034, 'AM23.Param'!$C$61:$Q$114, COLUMNS('AM23.Param'!$C$60:$K$60), FALSE), "N/A")</f>
        <v>N/A</v>
      </c>
      <c r="S1034" s="344" t="str">
        <f t="shared" si="354"/>
        <v>N/A</v>
      </c>
      <c r="T1034" s="366">
        <f t="shared" si="343"/>
        <v>0</v>
      </c>
      <c r="U1034" s="360" t="str">
        <f>IFERROR( VLOOKUP($D1034, 'AM23.Param'!$C$61:$Q$114, COLUMNS('AM23.Param'!$C$60:$L$60), FALSE), "N/A")</f>
        <v>N/A</v>
      </c>
      <c r="V1034" s="344" t="str">
        <f t="shared" si="355"/>
        <v>N/A</v>
      </c>
      <c r="W1034" s="361" t="str">
        <f t="shared" si="344"/>
        <v>N/A</v>
      </c>
      <c r="X1034" s="356" t="str">
        <f>IFERROR( VLOOKUP($D1034, 'AM23.Param'!$C$61:$Q$114, COLUMNS('AM23.Param'!$C$60:$M$60), FALSE), "N/A")</f>
        <v>N/A</v>
      </c>
      <c r="Y1034" s="344" t="str">
        <f t="shared" si="356"/>
        <v>N/A</v>
      </c>
      <c r="Z1034" s="366">
        <f t="shared" si="345"/>
        <v>0</v>
      </c>
      <c r="AA1034" s="360" t="str">
        <f>IFERROR( VLOOKUP($D1034, 'AM23.Param'!$C$61:$Q$114, COLUMNS('AM23.Param'!$C$60:$N$60), FALSE), "N/A")</f>
        <v>N/A</v>
      </c>
      <c r="AB1034" s="344" t="str">
        <f t="shared" si="357"/>
        <v>N/A</v>
      </c>
      <c r="AC1034" s="366" t="str">
        <f t="shared" si="346"/>
        <v>N/A</v>
      </c>
      <c r="AD1034" s="360" t="str">
        <f>IFERROR( VLOOKUP($D1034, 'AM23.Param'!$C$61:$Q$114, COLUMNS('AM23.Param'!$C$60:$O$60), FALSE), "N/A")</f>
        <v>N/A</v>
      </c>
      <c r="AE1034" s="344" t="str">
        <f t="shared" si="358"/>
        <v>N/A</v>
      </c>
      <c r="AF1034" s="361" t="str">
        <f t="shared" si="347"/>
        <v>N/A</v>
      </c>
      <c r="AG1034" s="356" t="str">
        <f>IFERROR( VLOOKUP($D1034, 'AM23.Param'!$C$61:$Q$114, COLUMNS('AM23.Param'!$C$60:$P$60), FALSE), "N/A")</f>
        <v>N/A</v>
      </c>
      <c r="AH1034" s="344" t="str">
        <f t="shared" si="359"/>
        <v>N/A</v>
      </c>
      <c r="AI1034" s="361" t="str">
        <f t="shared" si="348"/>
        <v>N/A</v>
      </c>
    </row>
    <row r="1035" spans="1:35" x14ac:dyDescent="0.2">
      <c r="A1035" s="241">
        <f t="shared" si="349"/>
        <v>958</v>
      </c>
      <c r="B1035" s="345">
        <f>'AM23.Entity Input'!D975</f>
        <v>0</v>
      </c>
      <c r="C1035" s="343">
        <f>'AM23.Entity Input'!F975</f>
        <v>0</v>
      </c>
      <c r="D1035" s="343">
        <f>'AM23.Entity Input'!G975</f>
        <v>0</v>
      </c>
      <c r="E1035" s="343">
        <f>'AM23.Entity Input'!P975</f>
        <v>0</v>
      </c>
      <c r="F1035" s="343">
        <f>'AM23.Entity Input'!AD975</f>
        <v>0</v>
      </c>
      <c r="G1035" s="343">
        <f>'AM23.Entity Input'!AN975</f>
        <v>0</v>
      </c>
      <c r="H1035" s="353" t="str">
        <f>IFERROR( VLOOKUP($D1035, 'AM23.Param'!$C$61:$Q$114, COLUMNS('AM23.Param'!$C$60:$G$60), FALSE), "N/A")</f>
        <v>N/A</v>
      </c>
      <c r="I1035" s="360" t="str">
        <f>IFERROR( VLOOKUP($D1035, 'AM23.Param'!$C$61:$Q$114, COLUMNS('AM23.Param'!$C$60:$H$60), FALSE), "N/A")</f>
        <v>N/A</v>
      </c>
      <c r="J1035" s="344" t="str">
        <f t="shared" si="350"/>
        <v>N/A</v>
      </c>
      <c r="K1035" s="361" t="str">
        <f t="shared" si="351"/>
        <v>N/A</v>
      </c>
      <c r="L1035" s="356" t="str">
        <f>IFERROR( VLOOKUP($D1035, 'AM23.Param'!$C$61:$Q$114, COLUMNS('AM23.Param'!$C$60:$I$60), FALSE), "N/A")</f>
        <v>N/A</v>
      </c>
      <c r="M1035" s="344" t="str">
        <f t="shared" si="352"/>
        <v>N/A</v>
      </c>
      <c r="N1035" s="366" t="str">
        <f t="shared" si="341"/>
        <v>N/A</v>
      </c>
      <c r="O1035" s="360" t="str">
        <f>IFERROR( VLOOKUP($D1035, 'AM23.Param'!$C$61:$Q$114, COLUMNS('AM23.Param'!$C$60:$J$60), FALSE), "N/A")</f>
        <v>N/A</v>
      </c>
      <c r="P1035" s="344" t="str">
        <f t="shared" si="353"/>
        <v>N/A</v>
      </c>
      <c r="Q1035" s="361" t="str">
        <f t="shared" si="342"/>
        <v>N/A</v>
      </c>
      <c r="R1035" s="356" t="str">
        <f>IFERROR( VLOOKUP($D1035, 'AM23.Param'!$C$61:$Q$114, COLUMNS('AM23.Param'!$C$60:$K$60), FALSE), "N/A")</f>
        <v>N/A</v>
      </c>
      <c r="S1035" s="344" t="str">
        <f t="shared" si="354"/>
        <v>N/A</v>
      </c>
      <c r="T1035" s="366">
        <f t="shared" si="343"/>
        <v>0</v>
      </c>
      <c r="U1035" s="360" t="str">
        <f>IFERROR( VLOOKUP($D1035, 'AM23.Param'!$C$61:$Q$114, COLUMNS('AM23.Param'!$C$60:$L$60), FALSE), "N/A")</f>
        <v>N/A</v>
      </c>
      <c r="V1035" s="344" t="str">
        <f t="shared" si="355"/>
        <v>N/A</v>
      </c>
      <c r="W1035" s="361" t="str">
        <f t="shared" si="344"/>
        <v>N/A</v>
      </c>
      <c r="X1035" s="356" t="str">
        <f>IFERROR( VLOOKUP($D1035, 'AM23.Param'!$C$61:$Q$114, COLUMNS('AM23.Param'!$C$60:$M$60), FALSE), "N/A")</f>
        <v>N/A</v>
      </c>
      <c r="Y1035" s="344" t="str">
        <f t="shared" si="356"/>
        <v>N/A</v>
      </c>
      <c r="Z1035" s="366">
        <f t="shared" si="345"/>
        <v>0</v>
      </c>
      <c r="AA1035" s="360" t="str">
        <f>IFERROR( VLOOKUP($D1035, 'AM23.Param'!$C$61:$Q$114, COLUMNS('AM23.Param'!$C$60:$N$60), FALSE), "N/A")</f>
        <v>N/A</v>
      </c>
      <c r="AB1035" s="344" t="str">
        <f t="shared" si="357"/>
        <v>N/A</v>
      </c>
      <c r="AC1035" s="366" t="str">
        <f t="shared" si="346"/>
        <v>N/A</v>
      </c>
      <c r="AD1035" s="360" t="str">
        <f>IFERROR( VLOOKUP($D1035, 'AM23.Param'!$C$61:$Q$114, COLUMNS('AM23.Param'!$C$60:$O$60), FALSE), "N/A")</f>
        <v>N/A</v>
      </c>
      <c r="AE1035" s="344" t="str">
        <f t="shared" si="358"/>
        <v>N/A</v>
      </c>
      <c r="AF1035" s="361" t="str">
        <f t="shared" si="347"/>
        <v>N/A</v>
      </c>
      <c r="AG1035" s="356" t="str">
        <f>IFERROR( VLOOKUP($D1035, 'AM23.Param'!$C$61:$Q$114, COLUMNS('AM23.Param'!$C$60:$P$60), FALSE), "N/A")</f>
        <v>N/A</v>
      </c>
      <c r="AH1035" s="344" t="str">
        <f t="shared" si="359"/>
        <v>N/A</v>
      </c>
      <c r="AI1035" s="361" t="str">
        <f t="shared" si="348"/>
        <v>N/A</v>
      </c>
    </row>
    <row r="1036" spans="1:35" x14ac:dyDescent="0.2">
      <c r="A1036" s="241">
        <f t="shared" si="349"/>
        <v>959</v>
      </c>
      <c r="B1036" s="345">
        <f>'AM23.Entity Input'!D976</f>
        <v>0</v>
      </c>
      <c r="C1036" s="343">
        <f>'AM23.Entity Input'!F976</f>
        <v>0</v>
      </c>
      <c r="D1036" s="343">
        <f>'AM23.Entity Input'!G976</f>
        <v>0</v>
      </c>
      <c r="E1036" s="343">
        <f>'AM23.Entity Input'!P976</f>
        <v>0</v>
      </c>
      <c r="F1036" s="343">
        <f>'AM23.Entity Input'!AD976</f>
        <v>0</v>
      </c>
      <c r="G1036" s="343">
        <f>'AM23.Entity Input'!AN976</f>
        <v>0</v>
      </c>
      <c r="H1036" s="353" t="str">
        <f>IFERROR( VLOOKUP($D1036, 'AM23.Param'!$C$61:$Q$114, COLUMNS('AM23.Param'!$C$60:$G$60), FALSE), "N/A")</f>
        <v>N/A</v>
      </c>
      <c r="I1036" s="360" t="str">
        <f>IFERROR( VLOOKUP($D1036, 'AM23.Param'!$C$61:$Q$114, COLUMNS('AM23.Param'!$C$60:$H$60), FALSE), "N/A")</f>
        <v>N/A</v>
      </c>
      <c r="J1036" s="344" t="str">
        <f t="shared" si="350"/>
        <v>N/A</v>
      </c>
      <c r="K1036" s="361" t="str">
        <f t="shared" si="351"/>
        <v>N/A</v>
      </c>
      <c r="L1036" s="356" t="str">
        <f>IFERROR( VLOOKUP($D1036, 'AM23.Param'!$C$61:$Q$114, COLUMNS('AM23.Param'!$C$60:$I$60), FALSE), "N/A")</f>
        <v>N/A</v>
      </c>
      <c r="M1036" s="344" t="str">
        <f t="shared" si="352"/>
        <v>N/A</v>
      </c>
      <c r="N1036" s="366" t="str">
        <f t="shared" si="341"/>
        <v>N/A</v>
      </c>
      <c r="O1036" s="360" t="str">
        <f>IFERROR( VLOOKUP($D1036, 'AM23.Param'!$C$61:$Q$114, COLUMNS('AM23.Param'!$C$60:$J$60), FALSE), "N/A")</f>
        <v>N/A</v>
      </c>
      <c r="P1036" s="344" t="str">
        <f t="shared" si="353"/>
        <v>N/A</v>
      </c>
      <c r="Q1036" s="361" t="str">
        <f t="shared" si="342"/>
        <v>N/A</v>
      </c>
      <c r="R1036" s="356" t="str">
        <f>IFERROR( VLOOKUP($D1036, 'AM23.Param'!$C$61:$Q$114, COLUMNS('AM23.Param'!$C$60:$K$60), FALSE), "N/A")</f>
        <v>N/A</v>
      </c>
      <c r="S1036" s="344" t="str">
        <f t="shared" si="354"/>
        <v>N/A</v>
      </c>
      <c r="T1036" s="366">
        <f t="shared" si="343"/>
        <v>0</v>
      </c>
      <c r="U1036" s="360" t="str">
        <f>IFERROR( VLOOKUP($D1036, 'AM23.Param'!$C$61:$Q$114, COLUMNS('AM23.Param'!$C$60:$L$60), FALSE), "N/A")</f>
        <v>N/A</v>
      </c>
      <c r="V1036" s="344" t="str">
        <f t="shared" si="355"/>
        <v>N/A</v>
      </c>
      <c r="W1036" s="361" t="str">
        <f t="shared" si="344"/>
        <v>N/A</v>
      </c>
      <c r="X1036" s="356" t="str">
        <f>IFERROR( VLOOKUP($D1036, 'AM23.Param'!$C$61:$Q$114, COLUMNS('AM23.Param'!$C$60:$M$60), FALSE), "N/A")</f>
        <v>N/A</v>
      </c>
      <c r="Y1036" s="344" t="str">
        <f t="shared" si="356"/>
        <v>N/A</v>
      </c>
      <c r="Z1036" s="366">
        <f t="shared" si="345"/>
        <v>0</v>
      </c>
      <c r="AA1036" s="360" t="str">
        <f>IFERROR( VLOOKUP($D1036, 'AM23.Param'!$C$61:$Q$114, COLUMNS('AM23.Param'!$C$60:$N$60), FALSE), "N/A")</f>
        <v>N/A</v>
      </c>
      <c r="AB1036" s="344" t="str">
        <f t="shared" si="357"/>
        <v>N/A</v>
      </c>
      <c r="AC1036" s="366" t="str">
        <f t="shared" si="346"/>
        <v>N/A</v>
      </c>
      <c r="AD1036" s="360" t="str">
        <f>IFERROR( VLOOKUP($D1036, 'AM23.Param'!$C$61:$Q$114, COLUMNS('AM23.Param'!$C$60:$O$60), FALSE), "N/A")</f>
        <v>N/A</v>
      </c>
      <c r="AE1036" s="344" t="str">
        <f t="shared" si="358"/>
        <v>N/A</v>
      </c>
      <c r="AF1036" s="361" t="str">
        <f t="shared" si="347"/>
        <v>N/A</v>
      </c>
      <c r="AG1036" s="356" t="str">
        <f>IFERROR( VLOOKUP($D1036, 'AM23.Param'!$C$61:$Q$114, COLUMNS('AM23.Param'!$C$60:$P$60), FALSE), "N/A")</f>
        <v>N/A</v>
      </c>
      <c r="AH1036" s="344" t="str">
        <f t="shared" si="359"/>
        <v>N/A</v>
      </c>
      <c r="AI1036" s="361" t="str">
        <f t="shared" si="348"/>
        <v>N/A</v>
      </c>
    </row>
    <row r="1037" spans="1:35" x14ac:dyDescent="0.2">
      <c r="A1037" s="241">
        <f t="shared" si="349"/>
        <v>960</v>
      </c>
      <c r="B1037" s="345">
        <f>'AM23.Entity Input'!D977</f>
        <v>0</v>
      </c>
      <c r="C1037" s="343">
        <f>'AM23.Entity Input'!F977</f>
        <v>0</v>
      </c>
      <c r="D1037" s="343">
        <f>'AM23.Entity Input'!G977</f>
        <v>0</v>
      </c>
      <c r="E1037" s="343">
        <f>'AM23.Entity Input'!P977</f>
        <v>0</v>
      </c>
      <c r="F1037" s="343">
        <f>'AM23.Entity Input'!AD977</f>
        <v>0</v>
      </c>
      <c r="G1037" s="343">
        <f>'AM23.Entity Input'!AN977</f>
        <v>0</v>
      </c>
      <c r="H1037" s="353" t="str">
        <f>IFERROR( VLOOKUP($D1037, 'AM23.Param'!$C$61:$Q$114, COLUMNS('AM23.Param'!$C$60:$G$60), FALSE), "N/A")</f>
        <v>N/A</v>
      </c>
      <c r="I1037" s="360" t="str">
        <f>IFERROR( VLOOKUP($D1037, 'AM23.Param'!$C$61:$Q$114, COLUMNS('AM23.Param'!$C$60:$H$60), FALSE), "N/A")</f>
        <v>N/A</v>
      </c>
      <c r="J1037" s="344" t="str">
        <f t="shared" si="350"/>
        <v>N/A</v>
      </c>
      <c r="K1037" s="361" t="str">
        <f t="shared" si="351"/>
        <v>N/A</v>
      </c>
      <c r="L1037" s="356" t="str">
        <f>IFERROR( VLOOKUP($D1037, 'AM23.Param'!$C$61:$Q$114, COLUMNS('AM23.Param'!$C$60:$I$60), FALSE), "N/A")</f>
        <v>N/A</v>
      </c>
      <c r="M1037" s="344" t="str">
        <f t="shared" si="352"/>
        <v>N/A</v>
      </c>
      <c r="N1037" s="366" t="str">
        <f t="shared" si="341"/>
        <v>N/A</v>
      </c>
      <c r="O1037" s="360" t="str">
        <f>IFERROR( VLOOKUP($D1037, 'AM23.Param'!$C$61:$Q$114, COLUMNS('AM23.Param'!$C$60:$J$60), FALSE), "N/A")</f>
        <v>N/A</v>
      </c>
      <c r="P1037" s="344" t="str">
        <f t="shared" si="353"/>
        <v>N/A</v>
      </c>
      <c r="Q1037" s="361" t="str">
        <f t="shared" si="342"/>
        <v>N/A</v>
      </c>
      <c r="R1037" s="356" t="str">
        <f>IFERROR( VLOOKUP($D1037, 'AM23.Param'!$C$61:$Q$114, COLUMNS('AM23.Param'!$C$60:$K$60), FALSE), "N/A")</f>
        <v>N/A</v>
      </c>
      <c r="S1037" s="344" t="str">
        <f t="shared" si="354"/>
        <v>N/A</v>
      </c>
      <c r="T1037" s="366">
        <f t="shared" si="343"/>
        <v>0</v>
      </c>
      <c r="U1037" s="360" t="str">
        <f>IFERROR( VLOOKUP($D1037, 'AM23.Param'!$C$61:$Q$114, COLUMNS('AM23.Param'!$C$60:$L$60), FALSE), "N/A")</f>
        <v>N/A</v>
      </c>
      <c r="V1037" s="344" t="str">
        <f t="shared" si="355"/>
        <v>N/A</v>
      </c>
      <c r="W1037" s="361" t="str">
        <f t="shared" si="344"/>
        <v>N/A</v>
      </c>
      <c r="X1037" s="356" t="str">
        <f>IFERROR( VLOOKUP($D1037, 'AM23.Param'!$C$61:$Q$114, COLUMNS('AM23.Param'!$C$60:$M$60), FALSE), "N/A")</f>
        <v>N/A</v>
      </c>
      <c r="Y1037" s="344" t="str">
        <f t="shared" si="356"/>
        <v>N/A</v>
      </c>
      <c r="Z1037" s="366">
        <f t="shared" si="345"/>
        <v>0</v>
      </c>
      <c r="AA1037" s="360" t="str">
        <f>IFERROR( VLOOKUP($D1037, 'AM23.Param'!$C$61:$Q$114, COLUMNS('AM23.Param'!$C$60:$N$60), FALSE), "N/A")</f>
        <v>N/A</v>
      </c>
      <c r="AB1037" s="344" t="str">
        <f t="shared" si="357"/>
        <v>N/A</v>
      </c>
      <c r="AC1037" s="366" t="str">
        <f t="shared" si="346"/>
        <v>N/A</v>
      </c>
      <c r="AD1037" s="360" t="str">
        <f>IFERROR( VLOOKUP($D1037, 'AM23.Param'!$C$61:$Q$114, COLUMNS('AM23.Param'!$C$60:$O$60), FALSE), "N/A")</f>
        <v>N/A</v>
      </c>
      <c r="AE1037" s="344" t="str">
        <f t="shared" si="358"/>
        <v>N/A</v>
      </c>
      <c r="AF1037" s="361" t="str">
        <f t="shared" si="347"/>
        <v>N/A</v>
      </c>
      <c r="AG1037" s="356" t="str">
        <f>IFERROR( VLOOKUP($D1037, 'AM23.Param'!$C$61:$Q$114, COLUMNS('AM23.Param'!$C$60:$P$60), FALSE), "N/A")</f>
        <v>N/A</v>
      </c>
      <c r="AH1037" s="344" t="str">
        <f t="shared" si="359"/>
        <v>N/A</v>
      </c>
      <c r="AI1037" s="361" t="str">
        <f t="shared" si="348"/>
        <v>N/A</v>
      </c>
    </row>
    <row r="1038" spans="1:35" x14ac:dyDescent="0.2">
      <c r="A1038" s="241">
        <f t="shared" si="349"/>
        <v>961</v>
      </c>
      <c r="B1038" s="345">
        <f>'AM23.Entity Input'!D978</f>
        <v>0</v>
      </c>
      <c r="C1038" s="343">
        <f>'AM23.Entity Input'!F978</f>
        <v>0</v>
      </c>
      <c r="D1038" s="343">
        <f>'AM23.Entity Input'!G978</f>
        <v>0</v>
      </c>
      <c r="E1038" s="343">
        <f>'AM23.Entity Input'!P978</f>
        <v>0</v>
      </c>
      <c r="F1038" s="343">
        <f>'AM23.Entity Input'!AD978</f>
        <v>0</v>
      </c>
      <c r="G1038" s="343">
        <f>'AM23.Entity Input'!AN978</f>
        <v>0</v>
      </c>
      <c r="H1038" s="353" t="str">
        <f>IFERROR( VLOOKUP($D1038, 'AM23.Param'!$C$61:$Q$114, COLUMNS('AM23.Param'!$C$60:$G$60), FALSE), "N/A")</f>
        <v>N/A</v>
      </c>
      <c r="I1038" s="360" t="str">
        <f>IFERROR( VLOOKUP($D1038, 'AM23.Param'!$C$61:$Q$114, COLUMNS('AM23.Param'!$C$60:$H$60), FALSE), "N/A")</f>
        <v>N/A</v>
      </c>
      <c r="J1038" s="344" t="str">
        <f t="shared" si="350"/>
        <v>N/A</v>
      </c>
      <c r="K1038" s="361" t="str">
        <f t="shared" si="351"/>
        <v>N/A</v>
      </c>
      <c r="L1038" s="356" t="str">
        <f>IFERROR( VLOOKUP($D1038, 'AM23.Param'!$C$61:$Q$114, COLUMNS('AM23.Param'!$C$60:$I$60), FALSE), "N/A")</f>
        <v>N/A</v>
      </c>
      <c r="M1038" s="344" t="str">
        <f t="shared" si="352"/>
        <v>N/A</v>
      </c>
      <c r="N1038" s="366" t="str">
        <f t="shared" ref="N1038:N1077" si="360">IF(L1038="N/A","N/A",$F1038)</f>
        <v>N/A</v>
      </c>
      <c r="O1038" s="360" t="str">
        <f>IFERROR( VLOOKUP($D1038, 'AM23.Param'!$C$61:$Q$114, COLUMNS('AM23.Param'!$C$60:$J$60), FALSE), "N/A")</f>
        <v>N/A</v>
      </c>
      <c r="P1038" s="344" t="str">
        <f t="shared" si="353"/>
        <v>N/A</v>
      </c>
      <c r="Q1038" s="361" t="str">
        <f t="shared" ref="Q1038:Q1077" si="361">IF(O1038="N/A","N/A",$F1038)</f>
        <v>N/A</v>
      </c>
      <c r="R1038" s="356" t="str">
        <f>IFERROR( VLOOKUP($D1038, 'AM23.Param'!$C$61:$Q$114, COLUMNS('AM23.Param'!$C$60:$K$60), FALSE), "N/A")</f>
        <v>N/A</v>
      </c>
      <c r="S1038" s="344" t="str">
        <f t="shared" si="354"/>
        <v>N/A</v>
      </c>
      <c r="T1038" s="366">
        <f t="shared" ref="T1038:T1077" si="362">IF(S1038="N/A",0,N1038-M1038+S1038)</f>
        <v>0</v>
      </c>
      <c r="U1038" s="360" t="str">
        <f>IFERROR( VLOOKUP($D1038, 'AM23.Param'!$C$61:$Q$114, COLUMNS('AM23.Param'!$C$60:$L$60), FALSE), "N/A")</f>
        <v>N/A</v>
      </c>
      <c r="V1038" s="344" t="str">
        <f t="shared" si="355"/>
        <v>N/A</v>
      </c>
      <c r="W1038" s="361" t="str">
        <f t="shared" ref="W1038:W1077" si="363">IF(U1038="N/A","N/A",$F1038)</f>
        <v>N/A</v>
      </c>
      <c r="X1038" s="356" t="str">
        <f>IFERROR( VLOOKUP($D1038, 'AM23.Param'!$C$61:$Q$114, COLUMNS('AM23.Param'!$C$60:$M$60), FALSE), "N/A")</f>
        <v>N/A</v>
      </c>
      <c r="Y1038" s="344" t="str">
        <f t="shared" si="356"/>
        <v>N/A</v>
      </c>
      <c r="Z1038" s="366">
        <f t="shared" ref="Z1038:Z1077" si="364">IF(Y1038="N/A",0,T1038-S1038+Y1038)</f>
        <v>0</v>
      </c>
      <c r="AA1038" s="360" t="str">
        <f>IFERROR( VLOOKUP($D1038, 'AM23.Param'!$C$61:$Q$114, COLUMNS('AM23.Param'!$C$60:$N$60), FALSE), "N/A")</f>
        <v>N/A</v>
      </c>
      <c r="AB1038" s="344" t="str">
        <f t="shared" si="357"/>
        <v>N/A</v>
      </c>
      <c r="AC1038" s="366" t="str">
        <f t="shared" ref="AC1038:AC1077" si="365">IF(AA1038="N/A","N/A",$F1038)</f>
        <v>N/A</v>
      </c>
      <c r="AD1038" s="360" t="str">
        <f>IFERROR( VLOOKUP($D1038, 'AM23.Param'!$C$61:$Q$114, COLUMNS('AM23.Param'!$C$60:$O$60), FALSE), "N/A")</f>
        <v>N/A</v>
      </c>
      <c r="AE1038" s="344" t="str">
        <f t="shared" si="358"/>
        <v>N/A</v>
      </c>
      <c r="AF1038" s="361" t="str">
        <f t="shared" ref="AF1038:AF1077" si="366">IF(AD1038="N/A","N/A",$F1038)</f>
        <v>N/A</v>
      </c>
      <c r="AG1038" s="356" t="str">
        <f>IFERROR( VLOOKUP($D1038, 'AM23.Param'!$C$61:$Q$114, COLUMNS('AM23.Param'!$C$60:$P$60), FALSE), "N/A")</f>
        <v>N/A</v>
      </c>
      <c r="AH1038" s="344" t="str">
        <f t="shared" si="359"/>
        <v>N/A</v>
      </c>
      <c r="AI1038" s="361" t="str">
        <f t="shared" ref="AI1038:AI1077" si="367">IF(AG1038="N/A","N/A",$F1038)</f>
        <v>N/A</v>
      </c>
    </row>
    <row r="1039" spans="1:35" x14ac:dyDescent="0.2">
      <c r="A1039" s="241">
        <f t="shared" ref="A1039:A1077" si="368">A1038+1</f>
        <v>962</v>
      </c>
      <c r="B1039" s="345">
        <f>'AM23.Entity Input'!D979</f>
        <v>0</v>
      </c>
      <c r="C1039" s="343">
        <f>'AM23.Entity Input'!F979</f>
        <v>0</v>
      </c>
      <c r="D1039" s="343">
        <f>'AM23.Entity Input'!G979</f>
        <v>0</v>
      </c>
      <c r="E1039" s="343">
        <f>'AM23.Entity Input'!P979</f>
        <v>0</v>
      </c>
      <c r="F1039" s="343">
        <f>'AM23.Entity Input'!AD979</f>
        <v>0</v>
      </c>
      <c r="G1039" s="343">
        <f>'AM23.Entity Input'!AN979</f>
        <v>0</v>
      </c>
      <c r="H1039" s="353" t="str">
        <f>IFERROR( VLOOKUP($D1039, 'AM23.Param'!$C$61:$Q$114, COLUMNS('AM23.Param'!$C$60:$G$60), FALSE), "N/A")</f>
        <v>N/A</v>
      </c>
      <c r="I1039" s="360" t="str">
        <f>IFERROR( VLOOKUP($D1039, 'AM23.Param'!$C$61:$Q$114, COLUMNS('AM23.Param'!$C$60:$H$60), FALSE), "N/A")</f>
        <v>N/A</v>
      </c>
      <c r="J1039" s="344" t="str">
        <f t="shared" ref="J1039:J1077" si="369">IF(I1039="N/A", "N/A", I1039 * IF($H1039 = "Scalar", $G1039, IF($H1039="Carrying Value", $F1039, IF($H1039 = "Carrying Value with safeguard", MAX($G$75 * $F1039, $G1039), $E1039) )) )</f>
        <v>N/A</v>
      </c>
      <c r="K1039" s="361" t="str">
        <f t="shared" ref="K1039:K1077" si="370">IF(I1039="N/A","N/A",$F1039)</f>
        <v>N/A</v>
      </c>
      <c r="L1039" s="356" t="str">
        <f>IFERROR( VLOOKUP($D1039, 'AM23.Param'!$C$61:$Q$114, COLUMNS('AM23.Param'!$C$60:$I$60), FALSE), "N/A")</f>
        <v>N/A</v>
      </c>
      <c r="M1039" s="344" t="str">
        <f t="shared" ref="M1039:M1077" si="371">IF(L1039="N/A", "N/A", L1039 * IF($H1039 = "Scalar", $G1039, IF($H1039="Carrying Value", $F1039, IF($H1039 = "Carrying Value with safeguard", MAX($G$75 * $F1039, $G1039), $E1039) )) )</f>
        <v>N/A</v>
      </c>
      <c r="N1039" s="366" t="str">
        <f t="shared" si="360"/>
        <v>N/A</v>
      </c>
      <c r="O1039" s="360" t="str">
        <f>IFERROR( VLOOKUP($D1039, 'AM23.Param'!$C$61:$Q$114, COLUMNS('AM23.Param'!$C$60:$J$60), FALSE), "N/A")</f>
        <v>N/A</v>
      </c>
      <c r="P1039" s="344" t="str">
        <f t="shared" ref="P1039:P1077" si="372">IF(O1039="N/A", "N/A", O1039 * IF($H1039 = "Scalar", $G1039, IF($H1039="Carrying Value", $F1039, IF($H1039 = "Carrying Value with safeguard", MAX($G$75 * $F1039, $G1039), $E1039) )) )</f>
        <v>N/A</v>
      </c>
      <c r="Q1039" s="361" t="str">
        <f t="shared" si="361"/>
        <v>N/A</v>
      </c>
      <c r="R1039" s="356" t="str">
        <f>IFERROR( VLOOKUP($D1039, 'AM23.Param'!$C$61:$Q$114, COLUMNS('AM23.Param'!$C$60:$K$60), FALSE), "N/A")</f>
        <v>N/A</v>
      </c>
      <c r="S1039" s="344" t="str">
        <f t="shared" ref="S1039:S1077" si="373">IF(R1039="N/A", "N/A", R1039 * IF($H1039 = "Scalar", $G1039, IF($H1039="Carrying Value", $F1039, IF($H1039 = "Carrying Value with safeguard", MAX($G$75 * $F1039, $G1039), $E1039) )) )</f>
        <v>N/A</v>
      </c>
      <c r="T1039" s="366">
        <f t="shared" si="362"/>
        <v>0</v>
      </c>
      <c r="U1039" s="360" t="str">
        <f>IFERROR( VLOOKUP($D1039, 'AM23.Param'!$C$61:$Q$114, COLUMNS('AM23.Param'!$C$60:$L$60), FALSE), "N/A")</f>
        <v>N/A</v>
      </c>
      <c r="V1039" s="344" t="str">
        <f t="shared" ref="V1039:V1077" si="374">IF(U1039="N/A", "N/A", U1039 * IF($H1039 = "Scalar", $G1039, IF($H1039="Carrying Value", $F1039, IF($H1039 = "Carrying Value with safeguard", MAX($G$75 * $F1039, $G1039), $E1039) )) )</f>
        <v>N/A</v>
      </c>
      <c r="W1039" s="361" t="str">
        <f t="shared" si="363"/>
        <v>N/A</v>
      </c>
      <c r="X1039" s="356" t="str">
        <f>IFERROR( VLOOKUP($D1039, 'AM23.Param'!$C$61:$Q$114, COLUMNS('AM23.Param'!$C$60:$M$60), FALSE), "N/A")</f>
        <v>N/A</v>
      </c>
      <c r="Y1039" s="344" t="str">
        <f t="shared" ref="Y1039:Y1077" si="375">IF(X1039="N/A", "N/A", X1039 * IF($H1039 = "Scalar", $G1039, IF($H1039="Carrying Value", $F1039, IF($H1039 = "Carrying Value with safeguard", MAX($G$75 * $F1039, $G1039), $E1039) )) )</f>
        <v>N/A</v>
      </c>
      <c r="Z1039" s="366">
        <f t="shared" si="364"/>
        <v>0</v>
      </c>
      <c r="AA1039" s="360" t="str">
        <f>IFERROR( VLOOKUP($D1039, 'AM23.Param'!$C$61:$Q$114, COLUMNS('AM23.Param'!$C$60:$N$60), FALSE), "N/A")</f>
        <v>N/A</v>
      </c>
      <c r="AB1039" s="344" t="str">
        <f t="shared" ref="AB1039:AB1077" si="376">IF(AA1039="N/A", "N/A", AA1039 * IF($H1039 = "Scalar", $G1039, IF($H1039="Carrying Value", $F1039, IF($H1039 = "Carrying Value with safeguard", MAX($G$75 * $F1039, $G1039), $E1039) )) )</f>
        <v>N/A</v>
      </c>
      <c r="AC1039" s="366" t="str">
        <f t="shared" si="365"/>
        <v>N/A</v>
      </c>
      <c r="AD1039" s="360" t="str">
        <f>IFERROR( VLOOKUP($D1039, 'AM23.Param'!$C$61:$Q$114, COLUMNS('AM23.Param'!$C$60:$O$60), FALSE), "N/A")</f>
        <v>N/A</v>
      </c>
      <c r="AE1039" s="344" t="str">
        <f t="shared" ref="AE1039:AE1077" si="377">IF(AD1039="N/A", "N/A", AD1039 * IF($H1039 = "Scalar", $G1039, IF($H1039="Carrying Value", $F1039, IF($H1039 = "Carrying Value with safeguard", MAX($G$75 * $F1039, $G1039), $E1039) )) )</f>
        <v>N/A</v>
      </c>
      <c r="AF1039" s="361" t="str">
        <f t="shared" si="366"/>
        <v>N/A</v>
      </c>
      <c r="AG1039" s="356" t="str">
        <f>IFERROR( VLOOKUP($D1039, 'AM23.Param'!$C$61:$Q$114, COLUMNS('AM23.Param'!$C$60:$P$60), FALSE), "N/A")</f>
        <v>N/A</v>
      </c>
      <c r="AH1039" s="344" t="str">
        <f t="shared" ref="AH1039:AH1077" si="378">IF(AG1039="N/A", "N/A", AG1039 * IF($H1039 = "Scalar", $G1039, IF($H1039="Carrying Value", $F1039, IF($H1039 = "Carrying Value with safeguard", MAX($G$75 * $F1039, $G1039), $E1039) )) )</f>
        <v>N/A</v>
      </c>
      <c r="AI1039" s="361" t="str">
        <f t="shared" si="367"/>
        <v>N/A</v>
      </c>
    </row>
    <row r="1040" spans="1:35" x14ac:dyDescent="0.2">
      <c r="A1040" s="241">
        <f t="shared" si="368"/>
        <v>963</v>
      </c>
      <c r="B1040" s="345">
        <f>'AM23.Entity Input'!D980</f>
        <v>0</v>
      </c>
      <c r="C1040" s="343">
        <f>'AM23.Entity Input'!F980</f>
        <v>0</v>
      </c>
      <c r="D1040" s="343">
        <f>'AM23.Entity Input'!G980</f>
        <v>0</v>
      </c>
      <c r="E1040" s="343">
        <f>'AM23.Entity Input'!P980</f>
        <v>0</v>
      </c>
      <c r="F1040" s="343">
        <f>'AM23.Entity Input'!AD980</f>
        <v>0</v>
      </c>
      <c r="G1040" s="343">
        <f>'AM23.Entity Input'!AN980</f>
        <v>0</v>
      </c>
      <c r="H1040" s="353" t="str">
        <f>IFERROR( VLOOKUP($D1040, 'AM23.Param'!$C$61:$Q$114, COLUMNS('AM23.Param'!$C$60:$G$60), FALSE), "N/A")</f>
        <v>N/A</v>
      </c>
      <c r="I1040" s="360" t="str">
        <f>IFERROR( VLOOKUP($D1040, 'AM23.Param'!$C$61:$Q$114, COLUMNS('AM23.Param'!$C$60:$H$60), FALSE), "N/A")</f>
        <v>N/A</v>
      </c>
      <c r="J1040" s="344" t="str">
        <f t="shared" si="369"/>
        <v>N/A</v>
      </c>
      <c r="K1040" s="361" t="str">
        <f t="shared" si="370"/>
        <v>N/A</v>
      </c>
      <c r="L1040" s="356" t="str">
        <f>IFERROR( VLOOKUP($D1040, 'AM23.Param'!$C$61:$Q$114, COLUMNS('AM23.Param'!$C$60:$I$60), FALSE), "N/A")</f>
        <v>N/A</v>
      </c>
      <c r="M1040" s="344" t="str">
        <f t="shared" si="371"/>
        <v>N/A</v>
      </c>
      <c r="N1040" s="366" t="str">
        <f t="shared" si="360"/>
        <v>N/A</v>
      </c>
      <c r="O1040" s="360" t="str">
        <f>IFERROR( VLOOKUP($D1040, 'AM23.Param'!$C$61:$Q$114, COLUMNS('AM23.Param'!$C$60:$J$60), FALSE), "N/A")</f>
        <v>N/A</v>
      </c>
      <c r="P1040" s="344" t="str">
        <f t="shared" si="372"/>
        <v>N/A</v>
      </c>
      <c r="Q1040" s="361" t="str">
        <f t="shared" si="361"/>
        <v>N/A</v>
      </c>
      <c r="R1040" s="356" t="str">
        <f>IFERROR( VLOOKUP($D1040, 'AM23.Param'!$C$61:$Q$114, COLUMNS('AM23.Param'!$C$60:$K$60), FALSE), "N/A")</f>
        <v>N/A</v>
      </c>
      <c r="S1040" s="344" t="str">
        <f t="shared" si="373"/>
        <v>N/A</v>
      </c>
      <c r="T1040" s="366">
        <f t="shared" si="362"/>
        <v>0</v>
      </c>
      <c r="U1040" s="360" t="str">
        <f>IFERROR( VLOOKUP($D1040, 'AM23.Param'!$C$61:$Q$114, COLUMNS('AM23.Param'!$C$60:$L$60), FALSE), "N/A")</f>
        <v>N/A</v>
      </c>
      <c r="V1040" s="344" t="str">
        <f t="shared" si="374"/>
        <v>N/A</v>
      </c>
      <c r="W1040" s="361" t="str">
        <f t="shared" si="363"/>
        <v>N/A</v>
      </c>
      <c r="X1040" s="356" t="str">
        <f>IFERROR( VLOOKUP($D1040, 'AM23.Param'!$C$61:$Q$114, COLUMNS('AM23.Param'!$C$60:$M$60), FALSE), "N/A")</f>
        <v>N/A</v>
      </c>
      <c r="Y1040" s="344" t="str">
        <f t="shared" si="375"/>
        <v>N/A</v>
      </c>
      <c r="Z1040" s="366">
        <f t="shared" si="364"/>
        <v>0</v>
      </c>
      <c r="AA1040" s="360" t="str">
        <f>IFERROR( VLOOKUP($D1040, 'AM23.Param'!$C$61:$Q$114, COLUMNS('AM23.Param'!$C$60:$N$60), FALSE), "N/A")</f>
        <v>N/A</v>
      </c>
      <c r="AB1040" s="344" t="str">
        <f t="shared" si="376"/>
        <v>N/A</v>
      </c>
      <c r="AC1040" s="366" t="str">
        <f t="shared" si="365"/>
        <v>N/A</v>
      </c>
      <c r="AD1040" s="360" t="str">
        <f>IFERROR( VLOOKUP($D1040, 'AM23.Param'!$C$61:$Q$114, COLUMNS('AM23.Param'!$C$60:$O$60), FALSE), "N/A")</f>
        <v>N/A</v>
      </c>
      <c r="AE1040" s="344" t="str">
        <f t="shared" si="377"/>
        <v>N/A</v>
      </c>
      <c r="AF1040" s="361" t="str">
        <f t="shared" si="366"/>
        <v>N/A</v>
      </c>
      <c r="AG1040" s="356" t="str">
        <f>IFERROR( VLOOKUP($D1040, 'AM23.Param'!$C$61:$Q$114, COLUMNS('AM23.Param'!$C$60:$P$60), FALSE), "N/A")</f>
        <v>N/A</v>
      </c>
      <c r="AH1040" s="344" t="str">
        <f t="shared" si="378"/>
        <v>N/A</v>
      </c>
      <c r="AI1040" s="361" t="str">
        <f t="shared" si="367"/>
        <v>N/A</v>
      </c>
    </row>
    <row r="1041" spans="1:35" x14ac:dyDescent="0.2">
      <c r="A1041" s="241">
        <f t="shared" si="368"/>
        <v>964</v>
      </c>
      <c r="B1041" s="345">
        <f>'AM23.Entity Input'!D981</f>
        <v>0</v>
      </c>
      <c r="C1041" s="343">
        <f>'AM23.Entity Input'!F981</f>
        <v>0</v>
      </c>
      <c r="D1041" s="343">
        <f>'AM23.Entity Input'!G981</f>
        <v>0</v>
      </c>
      <c r="E1041" s="343">
        <f>'AM23.Entity Input'!P981</f>
        <v>0</v>
      </c>
      <c r="F1041" s="343">
        <f>'AM23.Entity Input'!AD981</f>
        <v>0</v>
      </c>
      <c r="G1041" s="343">
        <f>'AM23.Entity Input'!AN981</f>
        <v>0</v>
      </c>
      <c r="H1041" s="353" t="str">
        <f>IFERROR( VLOOKUP($D1041, 'AM23.Param'!$C$61:$Q$114, COLUMNS('AM23.Param'!$C$60:$G$60), FALSE), "N/A")</f>
        <v>N/A</v>
      </c>
      <c r="I1041" s="360" t="str">
        <f>IFERROR( VLOOKUP($D1041, 'AM23.Param'!$C$61:$Q$114, COLUMNS('AM23.Param'!$C$60:$H$60), FALSE), "N/A")</f>
        <v>N/A</v>
      </c>
      <c r="J1041" s="344" t="str">
        <f t="shared" si="369"/>
        <v>N/A</v>
      </c>
      <c r="K1041" s="361" t="str">
        <f t="shared" si="370"/>
        <v>N/A</v>
      </c>
      <c r="L1041" s="356" t="str">
        <f>IFERROR( VLOOKUP($D1041, 'AM23.Param'!$C$61:$Q$114, COLUMNS('AM23.Param'!$C$60:$I$60), FALSE), "N/A")</f>
        <v>N/A</v>
      </c>
      <c r="M1041" s="344" t="str">
        <f t="shared" si="371"/>
        <v>N/A</v>
      </c>
      <c r="N1041" s="366" t="str">
        <f t="shared" si="360"/>
        <v>N/A</v>
      </c>
      <c r="O1041" s="360" t="str">
        <f>IFERROR( VLOOKUP($D1041, 'AM23.Param'!$C$61:$Q$114, COLUMNS('AM23.Param'!$C$60:$J$60), FALSE), "N/A")</f>
        <v>N/A</v>
      </c>
      <c r="P1041" s="344" t="str">
        <f t="shared" si="372"/>
        <v>N/A</v>
      </c>
      <c r="Q1041" s="361" t="str">
        <f t="shared" si="361"/>
        <v>N/A</v>
      </c>
      <c r="R1041" s="356" t="str">
        <f>IFERROR( VLOOKUP($D1041, 'AM23.Param'!$C$61:$Q$114, COLUMNS('AM23.Param'!$C$60:$K$60), FALSE), "N/A")</f>
        <v>N/A</v>
      </c>
      <c r="S1041" s="344" t="str">
        <f t="shared" si="373"/>
        <v>N/A</v>
      </c>
      <c r="T1041" s="366">
        <f t="shared" si="362"/>
        <v>0</v>
      </c>
      <c r="U1041" s="360" t="str">
        <f>IFERROR( VLOOKUP($D1041, 'AM23.Param'!$C$61:$Q$114, COLUMNS('AM23.Param'!$C$60:$L$60), FALSE), "N/A")</f>
        <v>N/A</v>
      </c>
      <c r="V1041" s="344" t="str">
        <f t="shared" si="374"/>
        <v>N/A</v>
      </c>
      <c r="W1041" s="361" t="str">
        <f t="shared" si="363"/>
        <v>N/A</v>
      </c>
      <c r="X1041" s="356" t="str">
        <f>IFERROR( VLOOKUP($D1041, 'AM23.Param'!$C$61:$Q$114, COLUMNS('AM23.Param'!$C$60:$M$60), FALSE), "N/A")</f>
        <v>N/A</v>
      </c>
      <c r="Y1041" s="344" t="str">
        <f t="shared" si="375"/>
        <v>N/A</v>
      </c>
      <c r="Z1041" s="366">
        <f t="shared" si="364"/>
        <v>0</v>
      </c>
      <c r="AA1041" s="360" t="str">
        <f>IFERROR( VLOOKUP($D1041, 'AM23.Param'!$C$61:$Q$114, COLUMNS('AM23.Param'!$C$60:$N$60), FALSE), "N/A")</f>
        <v>N/A</v>
      </c>
      <c r="AB1041" s="344" t="str">
        <f t="shared" si="376"/>
        <v>N/A</v>
      </c>
      <c r="AC1041" s="366" t="str">
        <f t="shared" si="365"/>
        <v>N/A</v>
      </c>
      <c r="AD1041" s="360" t="str">
        <f>IFERROR( VLOOKUP($D1041, 'AM23.Param'!$C$61:$Q$114, COLUMNS('AM23.Param'!$C$60:$O$60), FALSE), "N/A")</f>
        <v>N/A</v>
      </c>
      <c r="AE1041" s="344" t="str">
        <f t="shared" si="377"/>
        <v>N/A</v>
      </c>
      <c r="AF1041" s="361" t="str">
        <f t="shared" si="366"/>
        <v>N/A</v>
      </c>
      <c r="AG1041" s="356" t="str">
        <f>IFERROR( VLOOKUP($D1041, 'AM23.Param'!$C$61:$Q$114, COLUMNS('AM23.Param'!$C$60:$P$60), FALSE), "N/A")</f>
        <v>N/A</v>
      </c>
      <c r="AH1041" s="344" t="str">
        <f t="shared" si="378"/>
        <v>N/A</v>
      </c>
      <c r="AI1041" s="361" t="str">
        <f t="shared" si="367"/>
        <v>N/A</v>
      </c>
    </row>
    <row r="1042" spans="1:35" x14ac:dyDescent="0.2">
      <c r="A1042" s="241">
        <f t="shared" si="368"/>
        <v>965</v>
      </c>
      <c r="B1042" s="345">
        <f>'AM23.Entity Input'!D982</f>
        <v>0</v>
      </c>
      <c r="C1042" s="343">
        <f>'AM23.Entity Input'!F982</f>
        <v>0</v>
      </c>
      <c r="D1042" s="343">
        <f>'AM23.Entity Input'!G982</f>
        <v>0</v>
      </c>
      <c r="E1042" s="343">
        <f>'AM23.Entity Input'!P982</f>
        <v>0</v>
      </c>
      <c r="F1042" s="343">
        <f>'AM23.Entity Input'!AD982</f>
        <v>0</v>
      </c>
      <c r="G1042" s="343">
        <f>'AM23.Entity Input'!AN982</f>
        <v>0</v>
      </c>
      <c r="H1042" s="353" t="str">
        <f>IFERROR( VLOOKUP($D1042, 'AM23.Param'!$C$61:$Q$114, COLUMNS('AM23.Param'!$C$60:$G$60), FALSE), "N/A")</f>
        <v>N/A</v>
      </c>
      <c r="I1042" s="360" t="str">
        <f>IFERROR( VLOOKUP($D1042, 'AM23.Param'!$C$61:$Q$114, COLUMNS('AM23.Param'!$C$60:$H$60), FALSE), "N/A")</f>
        <v>N/A</v>
      </c>
      <c r="J1042" s="344" t="str">
        <f t="shared" si="369"/>
        <v>N/A</v>
      </c>
      <c r="K1042" s="361" t="str">
        <f t="shared" si="370"/>
        <v>N/A</v>
      </c>
      <c r="L1042" s="356" t="str">
        <f>IFERROR( VLOOKUP($D1042, 'AM23.Param'!$C$61:$Q$114, COLUMNS('AM23.Param'!$C$60:$I$60), FALSE), "N/A")</f>
        <v>N/A</v>
      </c>
      <c r="M1042" s="344" t="str">
        <f t="shared" si="371"/>
        <v>N/A</v>
      </c>
      <c r="N1042" s="366" t="str">
        <f t="shared" si="360"/>
        <v>N/A</v>
      </c>
      <c r="O1042" s="360" t="str">
        <f>IFERROR( VLOOKUP($D1042, 'AM23.Param'!$C$61:$Q$114, COLUMNS('AM23.Param'!$C$60:$J$60), FALSE), "N/A")</f>
        <v>N/A</v>
      </c>
      <c r="P1042" s="344" t="str">
        <f t="shared" si="372"/>
        <v>N/A</v>
      </c>
      <c r="Q1042" s="361" t="str">
        <f t="shared" si="361"/>
        <v>N/A</v>
      </c>
      <c r="R1042" s="356" t="str">
        <f>IFERROR( VLOOKUP($D1042, 'AM23.Param'!$C$61:$Q$114, COLUMNS('AM23.Param'!$C$60:$K$60), FALSE), "N/A")</f>
        <v>N/A</v>
      </c>
      <c r="S1042" s="344" t="str">
        <f t="shared" si="373"/>
        <v>N/A</v>
      </c>
      <c r="T1042" s="366">
        <f t="shared" si="362"/>
        <v>0</v>
      </c>
      <c r="U1042" s="360" t="str">
        <f>IFERROR( VLOOKUP($D1042, 'AM23.Param'!$C$61:$Q$114, COLUMNS('AM23.Param'!$C$60:$L$60), FALSE), "N/A")</f>
        <v>N/A</v>
      </c>
      <c r="V1042" s="344" t="str">
        <f t="shared" si="374"/>
        <v>N/A</v>
      </c>
      <c r="W1042" s="361" t="str">
        <f t="shared" si="363"/>
        <v>N/A</v>
      </c>
      <c r="X1042" s="356" t="str">
        <f>IFERROR( VLOOKUP($D1042, 'AM23.Param'!$C$61:$Q$114, COLUMNS('AM23.Param'!$C$60:$M$60), FALSE), "N/A")</f>
        <v>N/A</v>
      </c>
      <c r="Y1042" s="344" t="str">
        <f t="shared" si="375"/>
        <v>N/A</v>
      </c>
      <c r="Z1042" s="366">
        <f t="shared" si="364"/>
        <v>0</v>
      </c>
      <c r="AA1042" s="360" t="str">
        <f>IFERROR( VLOOKUP($D1042, 'AM23.Param'!$C$61:$Q$114, COLUMNS('AM23.Param'!$C$60:$N$60), FALSE), "N/A")</f>
        <v>N/A</v>
      </c>
      <c r="AB1042" s="344" t="str">
        <f t="shared" si="376"/>
        <v>N/A</v>
      </c>
      <c r="AC1042" s="366" t="str">
        <f t="shared" si="365"/>
        <v>N/A</v>
      </c>
      <c r="AD1042" s="360" t="str">
        <f>IFERROR( VLOOKUP($D1042, 'AM23.Param'!$C$61:$Q$114, COLUMNS('AM23.Param'!$C$60:$O$60), FALSE), "N/A")</f>
        <v>N/A</v>
      </c>
      <c r="AE1042" s="344" t="str">
        <f t="shared" si="377"/>
        <v>N/A</v>
      </c>
      <c r="AF1042" s="361" t="str">
        <f t="shared" si="366"/>
        <v>N/A</v>
      </c>
      <c r="AG1042" s="356" t="str">
        <f>IFERROR( VLOOKUP($D1042, 'AM23.Param'!$C$61:$Q$114, COLUMNS('AM23.Param'!$C$60:$P$60), FALSE), "N/A")</f>
        <v>N/A</v>
      </c>
      <c r="AH1042" s="344" t="str">
        <f t="shared" si="378"/>
        <v>N/A</v>
      </c>
      <c r="AI1042" s="361" t="str">
        <f t="shared" si="367"/>
        <v>N/A</v>
      </c>
    </row>
    <row r="1043" spans="1:35" x14ac:dyDescent="0.2">
      <c r="A1043" s="241">
        <f t="shared" si="368"/>
        <v>966</v>
      </c>
      <c r="B1043" s="345">
        <f>'AM23.Entity Input'!D983</f>
        <v>0</v>
      </c>
      <c r="C1043" s="343">
        <f>'AM23.Entity Input'!F983</f>
        <v>0</v>
      </c>
      <c r="D1043" s="343">
        <f>'AM23.Entity Input'!G983</f>
        <v>0</v>
      </c>
      <c r="E1043" s="343">
        <f>'AM23.Entity Input'!P983</f>
        <v>0</v>
      </c>
      <c r="F1043" s="343">
        <f>'AM23.Entity Input'!AD983</f>
        <v>0</v>
      </c>
      <c r="G1043" s="343">
        <f>'AM23.Entity Input'!AN983</f>
        <v>0</v>
      </c>
      <c r="H1043" s="353" t="str">
        <f>IFERROR( VLOOKUP($D1043, 'AM23.Param'!$C$61:$Q$114, COLUMNS('AM23.Param'!$C$60:$G$60), FALSE), "N/A")</f>
        <v>N/A</v>
      </c>
      <c r="I1043" s="360" t="str">
        <f>IFERROR( VLOOKUP($D1043, 'AM23.Param'!$C$61:$Q$114, COLUMNS('AM23.Param'!$C$60:$H$60), FALSE), "N/A")</f>
        <v>N/A</v>
      </c>
      <c r="J1043" s="344" t="str">
        <f t="shared" si="369"/>
        <v>N/A</v>
      </c>
      <c r="K1043" s="361" t="str">
        <f t="shared" si="370"/>
        <v>N/A</v>
      </c>
      <c r="L1043" s="356" t="str">
        <f>IFERROR( VLOOKUP($D1043, 'AM23.Param'!$C$61:$Q$114, COLUMNS('AM23.Param'!$C$60:$I$60), FALSE), "N/A")</f>
        <v>N/A</v>
      </c>
      <c r="M1043" s="344" t="str">
        <f t="shared" si="371"/>
        <v>N/A</v>
      </c>
      <c r="N1043" s="366" t="str">
        <f t="shared" si="360"/>
        <v>N/A</v>
      </c>
      <c r="O1043" s="360" t="str">
        <f>IFERROR( VLOOKUP($D1043, 'AM23.Param'!$C$61:$Q$114, COLUMNS('AM23.Param'!$C$60:$J$60), FALSE), "N/A")</f>
        <v>N/A</v>
      </c>
      <c r="P1043" s="344" t="str">
        <f t="shared" si="372"/>
        <v>N/A</v>
      </c>
      <c r="Q1043" s="361" t="str">
        <f t="shared" si="361"/>
        <v>N/A</v>
      </c>
      <c r="R1043" s="356" t="str">
        <f>IFERROR( VLOOKUP($D1043, 'AM23.Param'!$C$61:$Q$114, COLUMNS('AM23.Param'!$C$60:$K$60), FALSE), "N/A")</f>
        <v>N/A</v>
      </c>
      <c r="S1043" s="344" t="str">
        <f t="shared" si="373"/>
        <v>N/A</v>
      </c>
      <c r="T1043" s="366">
        <f t="shared" si="362"/>
        <v>0</v>
      </c>
      <c r="U1043" s="360" t="str">
        <f>IFERROR( VLOOKUP($D1043, 'AM23.Param'!$C$61:$Q$114, COLUMNS('AM23.Param'!$C$60:$L$60), FALSE), "N/A")</f>
        <v>N/A</v>
      </c>
      <c r="V1043" s="344" t="str">
        <f t="shared" si="374"/>
        <v>N/A</v>
      </c>
      <c r="W1043" s="361" t="str">
        <f t="shared" si="363"/>
        <v>N/A</v>
      </c>
      <c r="X1043" s="356" t="str">
        <f>IFERROR( VLOOKUP($D1043, 'AM23.Param'!$C$61:$Q$114, COLUMNS('AM23.Param'!$C$60:$M$60), FALSE), "N/A")</f>
        <v>N/A</v>
      </c>
      <c r="Y1043" s="344" t="str">
        <f t="shared" si="375"/>
        <v>N/A</v>
      </c>
      <c r="Z1043" s="366">
        <f t="shared" si="364"/>
        <v>0</v>
      </c>
      <c r="AA1043" s="360" t="str">
        <f>IFERROR( VLOOKUP($D1043, 'AM23.Param'!$C$61:$Q$114, COLUMNS('AM23.Param'!$C$60:$N$60), FALSE), "N/A")</f>
        <v>N/A</v>
      </c>
      <c r="AB1043" s="344" t="str">
        <f t="shared" si="376"/>
        <v>N/A</v>
      </c>
      <c r="AC1043" s="366" t="str">
        <f t="shared" si="365"/>
        <v>N/A</v>
      </c>
      <c r="AD1043" s="360" t="str">
        <f>IFERROR( VLOOKUP($D1043, 'AM23.Param'!$C$61:$Q$114, COLUMNS('AM23.Param'!$C$60:$O$60), FALSE), "N/A")</f>
        <v>N/A</v>
      </c>
      <c r="AE1043" s="344" t="str">
        <f t="shared" si="377"/>
        <v>N/A</v>
      </c>
      <c r="AF1043" s="361" t="str">
        <f t="shared" si="366"/>
        <v>N/A</v>
      </c>
      <c r="AG1043" s="356" t="str">
        <f>IFERROR( VLOOKUP($D1043, 'AM23.Param'!$C$61:$Q$114, COLUMNS('AM23.Param'!$C$60:$P$60), FALSE), "N/A")</f>
        <v>N/A</v>
      </c>
      <c r="AH1043" s="344" t="str">
        <f t="shared" si="378"/>
        <v>N/A</v>
      </c>
      <c r="AI1043" s="361" t="str">
        <f t="shared" si="367"/>
        <v>N/A</v>
      </c>
    </row>
    <row r="1044" spans="1:35" x14ac:dyDescent="0.2">
      <c r="A1044" s="241">
        <f t="shared" si="368"/>
        <v>967</v>
      </c>
      <c r="B1044" s="345">
        <f>'AM23.Entity Input'!D984</f>
        <v>0</v>
      </c>
      <c r="C1044" s="343">
        <f>'AM23.Entity Input'!F984</f>
        <v>0</v>
      </c>
      <c r="D1044" s="343">
        <f>'AM23.Entity Input'!G984</f>
        <v>0</v>
      </c>
      <c r="E1044" s="343">
        <f>'AM23.Entity Input'!P984</f>
        <v>0</v>
      </c>
      <c r="F1044" s="343">
        <f>'AM23.Entity Input'!AD984</f>
        <v>0</v>
      </c>
      <c r="G1044" s="343">
        <f>'AM23.Entity Input'!AN984</f>
        <v>0</v>
      </c>
      <c r="H1044" s="353" t="str">
        <f>IFERROR( VLOOKUP($D1044, 'AM23.Param'!$C$61:$Q$114, COLUMNS('AM23.Param'!$C$60:$G$60), FALSE), "N/A")</f>
        <v>N/A</v>
      </c>
      <c r="I1044" s="360" t="str">
        <f>IFERROR( VLOOKUP($D1044, 'AM23.Param'!$C$61:$Q$114, COLUMNS('AM23.Param'!$C$60:$H$60), FALSE), "N/A")</f>
        <v>N/A</v>
      </c>
      <c r="J1044" s="344" t="str">
        <f t="shared" si="369"/>
        <v>N/A</v>
      </c>
      <c r="K1044" s="361" t="str">
        <f t="shared" si="370"/>
        <v>N/A</v>
      </c>
      <c r="L1044" s="356" t="str">
        <f>IFERROR( VLOOKUP($D1044, 'AM23.Param'!$C$61:$Q$114, COLUMNS('AM23.Param'!$C$60:$I$60), FALSE), "N/A")</f>
        <v>N/A</v>
      </c>
      <c r="M1044" s="344" t="str">
        <f t="shared" si="371"/>
        <v>N/A</v>
      </c>
      <c r="N1044" s="366" t="str">
        <f t="shared" si="360"/>
        <v>N/A</v>
      </c>
      <c r="O1044" s="360" t="str">
        <f>IFERROR( VLOOKUP($D1044, 'AM23.Param'!$C$61:$Q$114, COLUMNS('AM23.Param'!$C$60:$J$60), FALSE), "N/A")</f>
        <v>N/A</v>
      </c>
      <c r="P1044" s="344" t="str">
        <f t="shared" si="372"/>
        <v>N/A</v>
      </c>
      <c r="Q1044" s="361" t="str">
        <f t="shared" si="361"/>
        <v>N/A</v>
      </c>
      <c r="R1044" s="356" t="str">
        <f>IFERROR( VLOOKUP($D1044, 'AM23.Param'!$C$61:$Q$114, COLUMNS('AM23.Param'!$C$60:$K$60), FALSE), "N/A")</f>
        <v>N/A</v>
      </c>
      <c r="S1044" s="344" t="str">
        <f t="shared" si="373"/>
        <v>N/A</v>
      </c>
      <c r="T1044" s="366">
        <f t="shared" si="362"/>
        <v>0</v>
      </c>
      <c r="U1044" s="360" t="str">
        <f>IFERROR( VLOOKUP($D1044, 'AM23.Param'!$C$61:$Q$114, COLUMNS('AM23.Param'!$C$60:$L$60), FALSE), "N/A")</f>
        <v>N/A</v>
      </c>
      <c r="V1044" s="344" t="str">
        <f t="shared" si="374"/>
        <v>N/A</v>
      </c>
      <c r="W1044" s="361" t="str">
        <f t="shared" si="363"/>
        <v>N/A</v>
      </c>
      <c r="X1044" s="356" t="str">
        <f>IFERROR( VLOOKUP($D1044, 'AM23.Param'!$C$61:$Q$114, COLUMNS('AM23.Param'!$C$60:$M$60), FALSE), "N/A")</f>
        <v>N/A</v>
      </c>
      <c r="Y1044" s="344" t="str">
        <f t="shared" si="375"/>
        <v>N/A</v>
      </c>
      <c r="Z1044" s="366">
        <f t="shared" si="364"/>
        <v>0</v>
      </c>
      <c r="AA1044" s="360" t="str">
        <f>IFERROR( VLOOKUP($D1044, 'AM23.Param'!$C$61:$Q$114, COLUMNS('AM23.Param'!$C$60:$N$60), FALSE), "N/A")</f>
        <v>N/A</v>
      </c>
      <c r="AB1044" s="344" t="str">
        <f t="shared" si="376"/>
        <v>N/A</v>
      </c>
      <c r="AC1044" s="366" t="str">
        <f t="shared" si="365"/>
        <v>N/A</v>
      </c>
      <c r="AD1044" s="360" t="str">
        <f>IFERROR( VLOOKUP($D1044, 'AM23.Param'!$C$61:$Q$114, COLUMNS('AM23.Param'!$C$60:$O$60), FALSE), "N/A")</f>
        <v>N/A</v>
      </c>
      <c r="AE1044" s="344" t="str">
        <f t="shared" si="377"/>
        <v>N/A</v>
      </c>
      <c r="AF1044" s="361" t="str">
        <f t="shared" si="366"/>
        <v>N/A</v>
      </c>
      <c r="AG1044" s="356" t="str">
        <f>IFERROR( VLOOKUP($D1044, 'AM23.Param'!$C$61:$Q$114, COLUMNS('AM23.Param'!$C$60:$P$60), FALSE), "N/A")</f>
        <v>N/A</v>
      </c>
      <c r="AH1044" s="344" t="str">
        <f t="shared" si="378"/>
        <v>N/A</v>
      </c>
      <c r="AI1044" s="361" t="str">
        <f t="shared" si="367"/>
        <v>N/A</v>
      </c>
    </row>
    <row r="1045" spans="1:35" x14ac:dyDescent="0.2">
      <c r="A1045" s="241">
        <f t="shared" si="368"/>
        <v>968</v>
      </c>
      <c r="B1045" s="345">
        <f>'AM23.Entity Input'!D985</f>
        <v>0</v>
      </c>
      <c r="C1045" s="343">
        <f>'AM23.Entity Input'!F985</f>
        <v>0</v>
      </c>
      <c r="D1045" s="343">
        <f>'AM23.Entity Input'!G985</f>
        <v>0</v>
      </c>
      <c r="E1045" s="343">
        <f>'AM23.Entity Input'!P985</f>
        <v>0</v>
      </c>
      <c r="F1045" s="343">
        <f>'AM23.Entity Input'!AD985</f>
        <v>0</v>
      </c>
      <c r="G1045" s="343">
        <f>'AM23.Entity Input'!AN985</f>
        <v>0</v>
      </c>
      <c r="H1045" s="353" t="str">
        <f>IFERROR( VLOOKUP($D1045, 'AM23.Param'!$C$61:$Q$114, COLUMNS('AM23.Param'!$C$60:$G$60), FALSE), "N/A")</f>
        <v>N/A</v>
      </c>
      <c r="I1045" s="360" t="str">
        <f>IFERROR( VLOOKUP($D1045, 'AM23.Param'!$C$61:$Q$114, COLUMNS('AM23.Param'!$C$60:$H$60), FALSE), "N/A")</f>
        <v>N/A</v>
      </c>
      <c r="J1045" s="344" t="str">
        <f t="shared" si="369"/>
        <v>N/A</v>
      </c>
      <c r="K1045" s="361" t="str">
        <f t="shared" si="370"/>
        <v>N/A</v>
      </c>
      <c r="L1045" s="356" t="str">
        <f>IFERROR( VLOOKUP($D1045, 'AM23.Param'!$C$61:$Q$114, COLUMNS('AM23.Param'!$C$60:$I$60), FALSE), "N/A")</f>
        <v>N/A</v>
      </c>
      <c r="M1045" s="344" t="str">
        <f t="shared" si="371"/>
        <v>N/A</v>
      </c>
      <c r="N1045" s="366" t="str">
        <f t="shared" si="360"/>
        <v>N/A</v>
      </c>
      <c r="O1045" s="360" t="str">
        <f>IFERROR( VLOOKUP($D1045, 'AM23.Param'!$C$61:$Q$114, COLUMNS('AM23.Param'!$C$60:$J$60), FALSE), "N/A")</f>
        <v>N/A</v>
      </c>
      <c r="P1045" s="344" t="str">
        <f t="shared" si="372"/>
        <v>N/A</v>
      </c>
      <c r="Q1045" s="361" t="str">
        <f t="shared" si="361"/>
        <v>N/A</v>
      </c>
      <c r="R1045" s="356" t="str">
        <f>IFERROR( VLOOKUP($D1045, 'AM23.Param'!$C$61:$Q$114, COLUMNS('AM23.Param'!$C$60:$K$60), FALSE), "N/A")</f>
        <v>N/A</v>
      </c>
      <c r="S1045" s="344" t="str">
        <f t="shared" si="373"/>
        <v>N/A</v>
      </c>
      <c r="T1045" s="366">
        <f t="shared" si="362"/>
        <v>0</v>
      </c>
      <c r="U1045" s="360" t="str">
        <f>IFERROR( VLOOKUP($D1045, 'AM23.Param'!$C$61:$Q$114, COLUMNS('AM23.Param'!$C$60:$L$60), FALSE), "N/A")</f>
        <v>N/A</v>
      </c>
      <c r="V1045" s="344" t="str">
        <f t="shared" si="374"/>
        <v>N/A</v>
      </c>
      <c r="W1045" s="361" t="str">
        <f t="shared" si="363"/>
        <v>N/A</v>
      </c>
      <c r="X1045" s="356" t="str">
        <f>IFERROR( VLOOKUP($D1045, 'AM23.Param'!$C$61:$Q$114, COLUMNS('AM23.Param'!$C$60:$M$60), FALSE), "N/A")</f>
        <v>N/A</v>
      </c>
      <c r="Y1045" s="344" t="str">
        <f t="shared" si="375"/>
        <v>N/A</v>
      </c>
      <c r="Z1045" s="366">
        <f t="shared" si="364"/>
        <v>0</v>
      </c>
      <c r="AA1045" s="360" t="str">
        <f>IFERROR( VLOOKUP($D1045, 'AM23.Param'!$C$61:$Q$114, COLUMNS('AM23.Param'!$C$60:$N$60), FALSE), "N/A")</f>
        <v>N/A</v>
      </c>
      <c r="AB1045" s="344" t="str">
        <f t="shared" si="376"/>
        <v>N/A</v>
      </c>
      <c r="AC1045" s="366" t="str">
        <f t="shared" si="365"/>
        <v>N/A</v>
      </c>
      <c r="AD1045" s="360" t="str">
        <f>IFERROR( VLOOKUP($D1045, 'AM23.Param'!$C$61:$Q$114, COLUMNS('AM23.Param'!$C$60:$O$60), FALSE), "N/A")</f>
        <v>N/A</v>
      </c>
      <c r="AE1045" s="344" t="str">
        <f t="shared" si="377"/>
        <v>N/A</v>
      </c>
      <c r="AF1045" s="361" t="str">
        <f t="shared" si="366"/>
        <v>N/A</v>
      </c>
      <c r="AG1045" s="356" t="str">
        <f>IFERROR( VLOOKUP($D1045, 'AM23.Param'!$C$61:$Q$114, COLUMNS('AM23.Param'!$C$60:$P$60), FALSE), "N/A")</f>
        <v>N/A</v>
      </c>
      <c r="AH1045" s="344" t="str">
        <f t="shared" si="378"/>
        <v>N/A</v>
      </c>
      <c r="AI1045" s="361" t="str">
        <f t="shared" si="367"/>
        <v>N/A</v>
      </c>
    </row>
    <row r="1046" spans="1:35" x14ac:dyDescent="0.2">
      <c r="A1046" s="241">
        <f t="shared" si="368"/>
        <v>969</v>
      </c>
      <c r="B1046" s="345">
        <f>'AM23.Entity Input'!D986</f>
        <v>0</v>
      </c>
      <c r="C1046" s="343">
        <f>'AM23.Entity Input'!F986</f>
        <v>0</v>
      </c>
      <c r="D1046" s="343">
        <f>'AM23.Entity Input'!G986</f>
        <v>0</v>
      </c>
      <c r="E1046" s="343">
        <f>'AM23.Entity Input'!P986</f>
        <v>0</v>
      </c>
      <c r="F1046" s="343">
        <f>'AM23.Entity Input'!AD986</f>
        <v>0</v>
      </c>
      <c r="G1046" s="343">
        <f>'AM23.Entity Input'!AN986</f>
        <v>0</v>
      </c>
      <c r="H1046" s="353" t="str">
        <f>IFERROR( VLOOKUP($D1046, 'AM23.Param'!$C$61:$Q$114, COLUMNS('AM23.Param'!$C$60:$G$60), FALSE), "N/A")</f>
        <v>N/A</v>
      </c>
      <c r="I1046" s="360" t="str">
        <f>IFERROR( VLOOKUP($D1046, 'AM23.Param'!$C$61:$Q$114, COLUMNS('AM23.Param'!$C$60:$H$60), FALSE), "N/A")</f>
        <v>N/A</v>
      </c>
      <c r="J1046" s="344" t="str">
        <f t="shared" si="369"/>
        <v>N/A</v>
      </c>
      <c r="K1046" s="361" t="str">
        <f t="shared" si="370"/>
        <v>N/A</v>
      </c>
      <c r="L1046" s="356" t="str">
        <f>IFERROR( VLOOKUP($D1046, 'AM23.Param'!$C$61:$Q$114, COLUMNS('AM23.Param'!$C$60:$I$60), FALSE), "N/A")</f>
        <v>N/A</v>
      </c>
      <c r="M1046" s="344" t="str">
        <f t="shared" si="371"/>
        <v>N/A</v>
      </c>
      <c r="N1046" s="366" t="str">
        <f t="shared" si="360"/>
        <v>N/A</v>
      </c>
      <c r="O1046" s="360" t="str">
        <f>IFERROR( VLOOKUP($D1046, 'AM23.Param'!$C$61:$Q$114, COLUMNS('AM23.Param'!$C$60:$J$60), FALSE), "N/A")</f>
        <v>N/A</v>
      </c>
      <c r="P1046" s="344" t="str">
        <f t="shared" si="372"/>
        <v>N/A</v>
      </c>
      <c r="Q1046" s="361" t="str">
        <f t="shared" si="361"/>
        <v>N/A</v>
      </c>
      <c r="R1046" s="356" t="str">
        <f>IFERROR( VLOOKUP($D1046, 'AM23.Param'!$C$61:$Q$114, COLUMNS('AM23.Param'!$C$60:$K$60), FALSE), "N/A")</f>
        <v>N/A</v>
      </c>
      <c r="S1046" s="344" t="str">
        <f t="shared" si="373"/>
        <v>N/A</v>
      </c>
      <c r="T1046" s="366">
        <f t="shared" si="362"/>
        <v>0</v>
      </c>
      <c r="U1046" s="360" t="str">
        <f>IFERROR( VLOOKUP($D1046, 'AM23.Param'!$C$61:$Q$114, COLUMNS('AM23.Param'!$C$60:$L$60), FALSE), "N/A")</f>
        <v>N/A</v>
      </c>
      <c r="V1046" s="344" t="str">
        <f t="shared" si="374"/>
        <v>N/A</v>
      </c>
      <c r="W1046" s="361" t="str">
        <f t="shared" si="363"/>
        <v>N/A</v>
      </c>
      <c r="X1046" s="356" t="str">
        <f>IFERROR( VLOOKUP($D1046, 'AM23.Param'!$C$61:$Q$114, COLUMNS('AM23.Param'!$C$60:$M$60), FALSE), "N/A")</f>
        <v>N/A</v>
      </c>
      <c r="Y1046" s="344" t="str">
        <f t="shared" si="375"/>
        <v>N/A</v>
      </c>
      <c r="Z1046" s="366">
        <f t="shared" si="364"/>
        <v>0</v>
      </c>
      <c r="AA1046" s="360" t="str">
        <f>IFERROR( VLOOKUP($D1046, 'AM23.Param'!$C$61:$Q$114, COLUMNS('AM23.Param'!$C$60:$N$60), FALSE), "N/A")</f>
        <v>N/A</v>
      </c>
      <c r="AB1046" s="344" t="str">
        <f t="shared" si="376"/>
        <v>N/A</v>
      </c>
      <c r="AC1046" s="366" t="str">
        <f t="shared" si="365"/>
        <v>N/A</v>
      </c>
      <c r="AD1046" s="360" t="str">
        <f>IFERROR( VLOOKUP($D1046, 'AM23.Param'!$C$61:$Q$114, COLUMNS('AM23.Param'!$C$60:$O$60), FALSE), "N/A")</f>
        <v>N/A</v>
      </c>
      <c r="AE1046" s="344" t="str">
        <f t="shared" si="377"/>
        <v>N/A</v>
      </c>
      <c r="AF1046" s="361" t="str">
        <f t="shared" si="366"/>
        <v>N/A</v>
      </c>
      <c r="AG1046" s="356" t="str">
        <f>IFERROR( VLOOKUP($D1046, 'AM23.Param'!$C$61:$Q$114, COLUMNS('AM23.Param'!$C$60:$P$60), FALSE), "N/A")</f>
        <v>N/A</v>
      </c>
      <c r="AH1046" s="344" t="str">
        <f t="shared" si="378"/>
        <v>N/A</v>
      </c>
      <c r="AI1046" s="361" t="str">
        <f t="shared" si="367"/>
        <v>N/A</v>
      </c>
    </row>
    <row r="1047" spans="1:35" x14ac:dyDescent="0.2">
      <c r="A1047" s="241">
        <f t="shared" si="368"/>
        <v>970</v>
      </c>
      <c r="B1047" s="345">
        <f>'AM23.Entity Input'!D987</f>
        <v>0</v>
      </c>
      <c r="C1047" s="343">
        <f>'AM23.Entity Input'!F987</f>
        <v>0</v>
      </c>
      <c r="D1047" s="343">
        <f>'AM23.Entity Input'!G987</f>
        <v>0</v>
      </c>
      <c r="E1047" s="343">
        <f>'AM23.Entity Input'!P987</f>
        <v>0</v>
      </c>
      <c r="F1047" s="343">
        <f>'AM23.Entity Input'!AD987</f>
        <v>0</v>
      </c>
      <c r="G1047" s="343">
        <f>'AM23.Entity Input'!AN987</f>
        <v>0</v>
      </c>
      <c r="H1047" s="353" t="str">
        <f>IFERROR( VLOOKUP($D1047, 'AM23.Param'!$C$61:$Q$114, COLUMNS('AM23.Param'!$C$60:$G$60), FALSE), "N/A")</f>
        <v>N/A</v>
      </c>
      <c r="I1047" s="360" t="str">
        <f>IFERROR( VLOOKUP($D1047, 'AM23.Param'!$C$61:$Q$114, COLUMNS('AM23.Param'!$C$60:$H$60), FALSE), "N/A")</f>
        <v>N/A</v>
      </c>
      <c r="J1047" s="344" t="str">
        <f t="shared" si="369"/>
        <v>N/A</v>
      </c>
      <c r="K1047" s="361" t="str">
        <f t="shared" si="370"/>
        <v>N/A</v>
      </c>
      <c r="L1047" s="356" t="str">
        <f>IFERROR( VLOOKUP($D1047, 'AM23.Param'!$C$61:$Q$114, COLUMNS('AM23.Param'!$C$60:$I$60), FALSE), "N/A")</f>
        <v>N/A</v>
      </c>
      <c r="M1047" s="344" t="str">
        <f t="shared" si="371"/>
        <v>N/A</v>
      </c>
      <c r="N1047" s="366" t="str">
        <f t="shared" si="360"/>
        <v>N/A</v>
      </c>
      <c r="O1047" s="360" t="str">
        <f>IFERROR( VLOOKUP($D1047, 'AM23.Param'!$C$61:$Q$114, COLUMNS('AM23.Param'!$C$60:$J$60), FALSE), "N/A")</f>
        <v>N/A</v>
      </c>
      <c r="P1047" s="344" t="str">
        <f t="shared" si="372"/>
        <v>N/A</v>
      </c>
      <c r="Q1047" s="361" t="str">
        <f t="shared" si="361"/>
        <v>N/A</v>
      </c>
      <c r="R1047" s="356" t="str">
        <f>IFERROR( VLOOKUP($D1047, 'AM23.Param'!$C$61:$Q$114, COLUMNS('AM23.Param'!$C$60:$K$60), FALSE), "N/A")</f>
        <v>N/A</v>
      </c>
      <c r="S1047" s="344" t="str">
        <f t="shared" si="373"/>
        <v>N/A</v>
      </c>
      <c r="T1047" s="366">
        <f t="shared" si="362"/>
        <v>0</v>
      </c>
      <c r="U1047" s="360" t="str">
        <f>IFERROR( VLOOKUP($D1047, 'AM23.Param'!$C$61:$Q$114, COLUMNS('AM23.Param'!$C$60:$L$60), FALSE), "N/A")</f>
        <v>N/A</v>
      </c>
      <c r="V1047" s="344" t="str">
        <f t="shared" si="374"/>
        <v>N/A</v>
      </c>
      <c r="W1047" s="361" t="str">
        <f t="shared" si="363"/>
        <v>N/A</v>
      </c>
      <c r="X1047" s="356" t="str">
        <f>IFERROR( VLOOKUP($D1047, 'AM23.Param'!$C$61:$Q$114, COLUMNS('AM23.Param'!$C$60:$M$60), FALSE), "N/A")</f>
        <v>N/A</v>
      </c>
      <c r="Y1047" s="344" t="str">
        <f t="shared" si="375"/>
        <v>N/A</v>
      </c>
      <c r="Z1047" s="366">
        <f t="shared" si="364"/>
        <v>0</v>
      </c>
      <c r="AA1047" s="360" t="str">
        <f>IFERROR( VLOOKUP($D1047, 'AM23.Param'!$C$61:$Q$114, COLUMNS('AM23.Param'!$C$60:$N$60), FALSE), "N/A")</f>
        <v>N/A</v>
      </c>
      <c r="AB1047" s="344" t="str">
        <f t="shared" si="376"/>
        <v>N/A</v>
      </c>
      <c r="AC1047" s="366" t="str">
        <f t="shared" si="365"/>
        <v>N/A</v>
      </c>
      <c r="AD1047" s="360" t="str">
        <f>IFERROR( VLOOKUP($D1047, 'AM23.Param'!$C$61:$Q$114, COLUMNS('AM23.Param'!$C$60:$O$60), FALSE), "N/A")</f>
        <v>N/A</v>
      </c>
      <c r="AE1047" s="344" t="str">
        <f t="shared" si="377"/>
        <v>N/A</v>
      </c>
      <c r="AF1047" s="361" t="str">
        <f t="shared" si="366"/>
        <v>N/A</v>
      </c>
      <c r="AG1047" s="356" t="str">
        <f>IFERROR( VLOOKUP($D1047, 'AM23.Param'!$C$61:$Q$114, COLUMNS('AM23.Param'!$C$60:$P$60), FALSE), "N/A")</f>
        <v>N/A</v>
      </c>
      <c r="AH1047" s="344" t="str">
        <f t="shared" si="378"/>
        <v>N/A</v>
      </c>
      <c r="AI1047" s="361" t="str">
        <f t="shared" si="367"/>
        <v>N/A</v>
      </c>
    </row>
    <row r="1048" spans="1:35" x14ac:dyDescent="0.2">
      <c r="A1048" s="241">
        <f t="shared" si="368"/>
        <v>971</v>
      </c>
      <c r="B1048" s="345">
        <f>'AM23.Entity Input'!D988</f>
        <v>0</v>
      </c>
      <c r="C1048" s="343">
        <f>'AM23.Entity Input'!F988</f>
        <v>0</v>
      </c>
      <c r="D1048" s="343">
        <f>'AM23.Entity Input'!G988</f>
        <v>0</v>
      </c>
      <c r="E1048" s="343">
        <f>'AM23.Entity Input'!P988</f>
        <v>0</v>
      </c>
      <c r="F1048" s="343">
        <f>'AM23.Entity Input'!AD988</f>
        <v>0</v>
      </c>
      <c r="G1048" s="343">
        <f>'AM23.Entity Input'!AN988</f>
        <v>0</v>
      </c>
      <c r="H1048" s="353" t="str">
        <f>IFERROR( VLOOKUP($D1048, 'AM23.Param'!$C$61:$Q$114, COLUMNS('AM23.Param'!$C$60:$G$60), FALSE), "N/A")</f>
        <v>N/A</v>
      </c>
      <c r="I1048" s="360" t="str">
        <f>IFERROR( VLOOKUP($D1048, 'AM23.Param'!$C$61:$Q$114, COLUMNS('AM23.Param'!$C$60:$H$60), FALSE), "N/A")</f>
        <v>N/A</v>
      </c>
      <c r="J1048" s="344" t="str">
        <f t="shared" si="369"/>
        <v>N/A</v>
      </c>
      <c r="K1048" s="361" t="str">
        <f t="shared" si="370"/>
        <v>N/A</v>
      </c>
      <c r="L1048" s="356" t="str">
        <f>IFERROR( VLOOKUP($D1048, 'AM23.Param'!$C$61:$Q$114, COLUMNS('AM23.Param'!$C$60:$I$60), FALSE), "N/A")</f>
        <v>N/A</v>
      </c>
      <c r="M1048" s="344" t="str">
        <f t="shared" si="371"/>
        <v>N/A</v>
      </c>
      <c r="N1048" s="366" t="str">
        <f t="shared" si="360"/>
        <v>N/A</v>
      </c>
      <c r="O1048" s="360" t="str">
        <f>IFERROR( VLOOKUP($D1048, 'AM23.Param'!$C$61:$Q$114, COLUMNS('AM23.Param'!$C$60:$J$60), FALSE), "N/A")</f>
        <v>N/A</v>
      </c>
      <c r="P1048" s="344" t="str">
        <f t="shared" si="372"/>
        <v>N/A</v>
      </c>
      <c r="Q1048" s="361" t="str">
        <f t="shared" si="361"/>
        <v>N/A</v>
      </c>
      <c r="R1048" s="356" t="str">
        <f>IFERROR( VLOOKUP($D1048, 'AM23.Param'!$C$61:$Q$114, COLUMNS('AM23.Param'!$C$60:$K$60), FALSE), "N/A")</f>
        <v>N/A</v>
      </c>
      <c r="S1048" s="344" t="str">
        <f t="shared" si="373"/>
        <v>N/A</v>
      </c>
      <c r="T1048" s="366">
        <f t="shared" si="362"/>
        <v>0</v>
      </c>
      <c r="U1048" s="360" t="str">
        <f>IFERROR( VLOOKUP($D1048, 'AM23.Param'!$C$61:$Q$114, COLUMNS('AM23.Param'!$C$60:$L$60), FALSE), "N/A")</f>
        <v>N/A</v>
      </c>
      <c r="V1048" s="344" t="str">
        <f t="shared" si="374"/>
        <v>N/A</v>
      </c>
      <c r="W1048" s="361" t="str">
        <f t="shared" si="363"/>
        <v>N/A</v>
      </c>
      <c r="X1048" s="356" t="str">
        <f>IFERROR( VLOOKUP($D1048, 'AM23.Param'!$C$61:$Q$114, COLUMNS('AM23.Param'!$C$60:$M$60), FALSE), "N/A")</f>
        <v>N/A</v>
      </c>
      <c r="Y1048" s="344" t="str">
        <f t="shared" si="375"/>
        <v>N/A</v>
      </c>
      <c r="Z1048" s="366">
        <f t="shared" si="364"/>
        <v>0</v>
      </c>
      <c r="AA1048" s="360" t="str">
        <f>IFERROR( VLOOKUP($D1048, 'AM23.Param'!$C$61:$Q$114, COLUMNS('AM23.Param'!$C$60:$N$60), FALSE), "N/A")</f>
        <v>N/A</v>
      </c>
      <c r="AB1048" s="344" t="str">
        <f t="shared" si="376"/>
        <v>N/A</v>
      </c>
      <c r="AC1048" s="366" t="str">
        <f t="shared" si="365"/>
        <v>N/A</v>
      </c>
      <c r="AD1048" s="360" t="str">
        <f>IFERROR( VLOOKUP($D1048, 'AM23.Param'!$C$61:$Q$114, COLUMNS('AM23.Param'!$C$60:$O$60), FALSE), "N/A")</f>
        <v>N/A</v>
      </c>
      <c r="AE1048" s="344" t="str">
        <f t="shared" si="377"/>
        <v>N/A</v>
      </c>
      <c r="AF1048" s="361" t="str">
        <f t="shared" si="366"/>
        <v>N/A</v>
      </c>
      <c r="AG1048" s="356" t="str">
        <f>IFERROR( VLOOKUP($D1048, 'AM23.Param'!$C$61:$Q$114, COLUMNS('AM23.Param'!$C$60:$P$60), FALSE), "N/A")</f>
        <v>N/A</v>
      </c>
      <c r="AH1048" s="344" t="str">
        <f t="shared" si="378"/>
        <v>N/A</v>
      </c>
      <c r="AI1048" s="361" t="str">
        <f t="shared" si="367"/>
        <v>N/A</v>
      </c>
    </row>
    <row r="1049" spans="1:35" x14ac:dyDescent="0.2">
      <c r="A1049" s="241">
        <f t="shared" si="368"/>
        <v>972</v>
      </c>
      <c r="B1049" s="345">
        <f>'AM23.Entity Input'!D989</f>
        <v>0</v>
      </c>
      <c r="C1049" s="343">
        <f>'AM23.Entity Input'!F989</f>
        <v>0</v>
      </c>
      <c r="D1049" s="343">
        <f>'AM23.Entity Input'!G989</f>
        <v>0</v>
      </c>
      <c r="E1049" s="343">
        <f>'AM23.Entity Input'!P989</f>
        <v>0</v>
      </c>
      <c r="F1049" s="343">
        <f>'AM23.Entity Input'!AD989</f>
        <v>0</v>
      </c>
      <c r="G1049" s="343">
        <f>'AM23.Entity Input'!AN989</f>
        <v>0</v>
      </c>
      <c r="H1049" s="353" t="str">
        <f>IFERROR( VLOOKUP($D1049, 'AM23.Param'!$C$61:$Q$114, COLUMNS('AM23.Param'!$C$60:$G$60), FALSE), "N/A")</f>
        <v>N/A</v>
      </c>
      <c r="I1049" s="360" t="str">
        <f>IFERROR( VLOOKUP($D1049, 'AM23.Param'!$C$61:$Q$114, COLUMNS('AM23.Param'!$C$60:$H$60), FALSE), "N/A")</f>
        <v>N/A</v>
      </c>
      <c r="J1049" s="344" t="str">
        <f t="shared" si="369"/>
        <v>N/A</v>
      </c>
      <c r="K1049" s="361" t="str">
        <f t="shared" si="370"/>
        <v>N/A</v>
      </c>
      <c r="L1049" s="356" t="str">
        <f>IFERROR( VLOOKUP($D1049, 'AM23.Param'!$C$61:$Q$114, COLUMNS('AM23.Param'!$C$60:$I$60), FALSE), "N/A")</f>
        <v>N/A</v>
      </c>
      <c r="M1049" s="344" t="str">
        <f t="shared" si="371"/>
        <v>N/A</v>
      </c>
      <c r="N1049" s="366" t="str">
        <f t="shared" si="360"/>
        <v>N/A</v>
      </c>
      <c r="O1049" s="360" t="str">
        <f>IFERROR( VLOOKUP($D1049, 'AM23.Param'!$C$61:$Q$114, COLUMNS('AM23.Param'!$C$60:$J$60), FALSE), "N/A")</f>
        <v>N/A</v>
      </c>
      <c r="P1049" s="344" t="str">
        <f t="shared" si="372"/>
        <v>N/A</v>
      </c>
      <c r="Q1049" s="361" t="str">
        <f t="shared" si="361"/>
        <v>N/A</v>
      </c>
      <c r="R1049" s="356" t="str">
        <f>IFERROR( VLOOKUP($D1049, 'AM23.Param'!$C$61:$Q$114, COLUMNS('AM23.Param'!$C$60:$K$60), FALSE), "N/A")</f>
        <v>N/A</v>
      </c>
      <c r="S1049" s="344" t="str">
        <f t="shared" si="373"/>
        <v>N/A</v>
      </c>
      <c r="T1049" s="366">
        <f t="shared" si="362"/>
        <v>0</v>
      </c>
      <c r="U1049" s="360" t="str">
        <f>IFERROR( VLOOKUP($D1049, 'AM23.Param'!$C$61:$Q$114, COLUMNS('AM23.Param'!$C$60:$L$60), FALSE), "N/A")</f>
        <v>N/A</v>
      </c>
      <c r="V1049" s="344" t="str">
        <f t="shared" si="374"/>
        <v>N/A</v>
      </c>
      <c r="W1049" s="361" t="str">
        <f t="shared" si="363"/>
        <v>N/A</v>
      </c>
      <c r="X1049" s="356" t="str">
        <f>IFERROR( VLOOKUP($D1049, 'AM23.Param'!$C$61:$Q$114, COLUMNS('AM23.Param'!$C$60:$M$60), FALSE), "N/A")</f>
        <v>N/A</v>
      </c>
      <c r="Y1049" s="344" t="str">
        <f t="shared" si="375"/>
        <v>N/A</v>
      </c>
      <c r="Z1049" s="366">
        <f t="shared" si="364"/>
        <v>0</v>
      </c>
      <c r="AA1049" s="360" t="str">
        <f>IFERROR( VLOOKUP($D1049, 'AM23.Param'!$C$61:$Q$114, COLUMNS('AM23.Param'!$C$60:$N$60), FALSE), "N/A")</f>
        <v>N/A</v>
      </c>
      <c r="AB1049" s="344" t="str">
        <f t="shared" si="376"/>
        <v>N/A</v>
      </c>
      <c r="AC1049" s="366" t="str">
        <f t="shared" si="365"/>
        <v>N/A</v>
      </c>
      <c r="AD1049" s="360" t="str">
        <f>IFERROR( VLOOKUP($D1049, 'AM23.Param'!$C$61:$Q$114, COLUMNS('AM23.Param'!$C$60:$O$60), FALSE), "N/A")</f>
        <v>N/A</v>
      </c>
      <c r="AE1049" s="344" t="str">
        <f t="shared" si="377"/>
        <v>N/A</v>
      </c>
      <c r="AF1049" s="361" t="str">
        <f t="shared" si="366"/>
        <v>N/A</v>
      </c>
      <c r="AG1049" s="356" t="str">
        <f>IFERROR( VLOOKUP($D1049, 'AM23.Param'!$C$61:$Q$114, COLUMNS('AM23.Param'!$C$60:$P$60), FALSE), "N/A")</f>
        <v>N/A</v>
      </c>
      <c r="AH1049" s="344" t="str">
        <f t="shared" si="378"/>
        <v>N/A</v>
      </c>
      <c r="AI1049" s="361" t="str">
        <f t="shared" si="367"/>
        <v>N/A</v>
      </c>
    </row>
    <row r="1050" spans="1:35" x14ac:dyDescent="0.2">
      <c r="A1050" s="241">
        <f t="shared" si="368"/>
        <v>973</v>
      </c>
      <c r="B1050" s="345">
        <f>'AM23.Entity Input'!D990</f>
        <v>0</v>
      </c>
      <c r="C1050" s="343">
        <f>'AM23.Entity Input'!F990</f>
        <v>0</v>
      </c>
      <c r="D1050" s="343">
        <f>'AM23.Entity Input'!G990</f>
        <v>0</v>
      </c>
      <c r="E1050" s="343">
        <f>'AM23.Entity Input'!P990</f>
        <v>0</v>
      </c>
      <c r="F1050" s="343">
        <f>'AM23.Entity Input'!AD990</f>
        <v>0</v>
      </c>
      <c r="G1050" s="343">
        <f>'AM23.Entity Input'!AN990</f>
        <v>0</v>
      </c>
      <c r="H1050" s="353" t="str">
        <f>IFERROR( VLOOKUP($D1050, 'AM23.Param'!$C$61:$Q$114, COLUMNS('AM23.Param'!$C$60:$G$60), FALSE), "N/A")</f>
        <v>N/A</v>
      </c>
      <c r="I1050" s="360" t="str">
        <f>IFERROR( VLOOKUP($D1050, 'AM23.Param'!$C$61:$Q$114, COLUMNS('AM23.Param'!$C$60:$H$60), FALSE), "N/A")</f>
        <v>N/A</v>
      </c>
      <c r="J1050" s="344" t="str">
        <f t="shared" si="369"/>
        <v>N/A</v>
      </c>
      <c r="K1050" s="361" t="str">
        <f t="shared" si="370"/>
        <v>N/A</v>
      </c>
      <c r="L1050" s="356" t="str">
        <f>IFERROR( VLOOKUP($D1050, 'AM23.Param'!$C$61:$Q$114, COLUMNS('AM23.Param'!$C$60:$I$60), FALSE), "N/A")</f>
        <v>N/A</v>
      </c>
      <c r="M1050" s="344" t="str">
        <f t="shared" si="371"/>
        <v>N/A</v>
      </c>
      <c r="N1050" s="366" t="str">
        <f t="shared" si="360"/>
        <v>N/A</v>
      </c>
      <c r="O1050" s="360" t="str">
        <f>IFERROR( VLOOKUP($D1050, 'AM23.Param'!$C$61:$Q$114, COLUMNS('AM23.Param'!$C$60:$J$60), FALSE), "N/A")</f>
        <v>N/A</v>
      </c>
      <c r="P1050" s="344" t="str">
        <f t="shared" si="372"/>
        <v>N/A</v>
      </c>
      <c r="Q1050" s="361" t="str">
        <f t="shared" si="361"/>
        <v>N/A</v>
      </c>
      <c r="R1050" s="356" t="str">
        <f>IFERROR( VLOOKUP($D1050, 'AM23.Param'!$C$61:$Q$114, COLUMNS('AM23.Param'!$C$60:$K$60), FALSE), "N/A")</f>
        <v>N/A</v>
      </c>
      <c r="S1050" s="344" t="str">
        <f t="shared" si="373"/>
        <v>N/A</v>
      </c>
      <c r="T1050" s="366">
        <f t="shared" si="362"/>
        <v>0</v>
      </c>
      <c r="U1050" s="360" t="str">
        <f>IFERROR( VLOOKUP($D1050, 'AM23.Param'!$C$61:$Q$114, COLUMNS('AM23.Param'!$C$60:$L$60), FALSE), "N/A")</f>
        <v>N/A</v>
      </c>
      <c r="V1050" s="344" t="str">
        <f t="shared" si="374"/>
        <v>N/A</v>
      </c>
      <c r="W1050" s="361" t="str">
        <f t="shared" si="363"/>
        <v>N/A</v>
      </c>
      <c r="X1050" s="356" t="str">
        <f>IFERROR( VLOOKUP($D1050, 'AM23.Param'!$C$61:$Q$114, COLUMNS('AM23.Param'!$C$60:$M$60), FALSE), "N/A")</f>
        <v>N/A</v>
      </c>
      <c r="Y1050" s="344" t="str">
        <f t="shared" si="375"/>
        <v>N/A</v>
      </c>
      <c r="Z1050" s="366">
        <f t="shared" si="364"/>
        <v>0</v>
      </c>
      <c r="AA1050" s="360" t="str">
        <f>IFERROR( VLOOKUP($D1050, 'AM23.Param'!$C$61:$Q$114, COLUMNS('AM23.Param'!$C$60:$N$60), FALSE), "N/A")</f>
        <v>N/A</v>
      </c>
      <c r="AB1050" s="344" t="str">
        <f t="shared" si="376"/>
        <v>N/A</v>
      </c>
      <c r="AC1050" s="366" t="str">
        <f t="shared" si="365"/>
        <v>N/A</v>
      </c>
      <c r="AD1050" s="360" t="str">
        <f>IFERROR( VLOOKUP($D1050, 'AM23.Param'!$C$61:$Q$114, COLUMNS('AM23.Param'!$C$60:$O$60), FALSE), "N/A")</f>
        <v>N/A</v>
      </c>
      <c r="AE1050" s="344" t="str">
        <f t="shared" si="377"/>
        <v>N/A</v>
      </c>
      <c r="AF1050" s="361" t="str">
        <f t="shared" si="366"/>
        <v>N/A</v>
      </c>
      <c r="AG1050" s="356" t="str">
        <f>IFERROR( VLOOKUP($D1050, 'AM23.Param'!$C$61:$Q$114, COLUMNS('AM23.Param'!$C$60:$P$60), FALSE), "N/A")</f>
        <v>N/A</v>
      </c>
      <c r="AH1050" s="344" t="str">
        <f t="shared" si="378"/>
        <v>N/A</v>
      </c>
      <c r="AI1050" s="361" t="str">
        <f t="shared" si="367"/>
        <v>N/A</v>
      </c>
    </row>
    <row r="1051" spans="1:35" x14ac:dyDescent="0.2">
      <c r="A1051" s="241">
        <f t="shared" si="368"/>
        <v>974</v>
      </c>
      <c r="B1051" s="345">
        <f>'AM23.Entity Input'!D991</f>
        <v>0</v>
      </c>
      <c r="C1051" s="343">
        <f>'AM23.Entity Input'!F991</f>
        <v>0</v>
      </c>
      <c r="D1051" s="343">
        <f>'AM23.Entity Input'!G991</f>
        <v>0</v>
      </c>
      <c r="E1051" s="343">
        <f>'AM23.Entity Input'!P991</f>
        <v>0</v>
      </c>
      <c r="F1051" s="343">
        <f>'AM23.Entity Input'!AD991</f>
        <v>0</v>
      </c>
      <c r="G1051" s="343">
        <f>'AM23.Entity Input'!AN991</f>
        <v>0</v>
      </c>
      <c r="H1051" s="353" t="str">
        <f>IFERROR( VLOOKUP($D1051, 'AM23.Param'!$C$61:$Q$114, COLUMNS('AM23.Param'!$C$60:$G$60), FALSE), "N/A")</f>
        <v>N/A</v>
      </c>
      <c r="I1051" s="360" t="str">
        <f>IFERROR( VLOOKUP($D1051, 'AM23.Param'!$C$61:$Q$114, COLUMNS('AM23.Param'!$C$60:$H$60), FALSE), "N/A")</f>
        <v>N/A</v>
      </c>
      <c r="J1051" s="344" t="str">
        <f t="shared" si="369"/>
        <v>N/A</v>
      </c>
      <c r="K1051" s="361" t="str">
        <f t="shared" si="370"/>
        <v>N/A</v>
      </c>
      <c r="L1051" s="356" t="str">
        <f>IFERROR( VLOOKUP($D1051, 'AM23.Param'!$C$61:$Q$114, COLUMNS('AM23.Param'!$C$60:$I$60), FALSE), "N/A")</f>
        <v>N/A</v>
      </c>
      <c r="M1051" s="344" t="str">
        <f t="shared" si="371"/>
        <v>N/A</v>
      </c>
      <c r="N1051" s="366" t="str">
        <f t="shared" si="360"/>
        <v>N/A</v>
      </c>
      <c r="O1051" s="360" t="str">
        <f>IFERROR( VLOOKUP($D1051, 'AM23.Param'!$C$61:$Q$114, COLUMNS('AM23.Param'!$C$60:$J$60), FALSE), "N/A")</f>
        <v>N/A</v>
      </c>
      <c r="P1051" s="344" t="str">
        <f t="shared" si="372"/>
        <v>N/A</v>
      </c>
      <c r="Q1051" s="361" t="str">
        <f t="shared" si="361"/>
        <v>N/A</v>
      </c>
      <c r="R1051" s="356" t="str">
        <f>IFERROR( VLOOKUP($D1051, 'AM23.Param'!$C$61:$Q$114, COLUMNS('AM23.Param'!$C$60:$K$60), FALSE), "N/A")</f>
        <v>N/A</v>
      </c>
      <c r="S1051" s="344" t="str">
        <f t="shared" si="373"/>
        <v>N/A</v>
      </c>
      <c r="T1051" s="366">
        <f t="shared" si="362"/>
        <v>0</v>
      </c>
      <c r="U1051" s="360" t="str">
        <f>IFERROR( VLOOKUP($D1051, 'AM23.Param'!$C$61:$Q$114, COLUMNS('AM23.Param'!$C$60:$L$60), FALSE), "N/A")</f>
        <v>N/A</v>
      </c>
      <c r="V1051" s="344" t="str">
        <f t="shared" si="374"/>
        <v>N/A</v>
      </c>
      <c r="W1051" s="361" t="str">
        <f t="shared" si="363"/>
        <v>N/A</v>
      </c>
      <c r="X1051" s="356" t="str">
        <f>IFERROR( VLOOKUP($D1051, 'AM23.Param'!$C$61:$Q$114, COLUMNS('AM23.Param'!$C$60:$M$60), FALSE), "N/A")</f>
        <v>N/A</v>
      </c>
      <c r="Y1051" s="344" t="str">
        <f t="shared" si="375"/>
        <v>N/A</v>
      </c>
      <c r="Z1051" s="366">
        <f t="shared" si="364"/>
        <v>0</v>
      </c>
      <c r="AA1051" s="360" t="str">
        <f>IFERROR( VLOOKUP($D1051, 'AM23.Param'!$C$61:$Q$114, COLUMNS('AM23.Param'!$C$60:$N$60), FALSE), "N/A")</f>
        <v>N/A</v>
      </c>
      <c r="AB1051" s="344" t="str">
        <f t="shared" si="376"/>
        <v>N/A</v>
      </c>
      <c r="AC1051" s="366" t="str">
        <f t="shared" si="365"/>
        <v>N/A</v>
      </c>
      <c r="AD1051" s="360" t="str">
        <f>IFERROR( VLOOKUP($D1051, 'AM23.Param'!$C$61:$Q$114, COLUMNS('AM23.Param'!$C$60:$O$60), FALSE), "N/A")</f>
        <v>N/A</v>
      </c>
      <c r="AE1051" s="344" t="str">
        <f t="shared" si="377"/>
        <v>N/A</v>
      </c>
      <c r="AF1051" s="361" t="str">
        <f t="shared" si="366"/>
        <v>N/A</v>
      </c>
      <c r="AG1051" s="356" t="str">
        <f>IFERROR( VLOOKUP($D1051, 'AM23.Param'!$C$61:$Q$114, COLUMNS('AM23.Param'!$C$60:$P$60), FALSE), "N/A")</f>
        <v>N/A</v>
      </c>
      <c r="AH1051" s="344" t="str">
        <f t="shared" si="378"/>
        <v>N/A</v>
      </c>
      <c r="AI1051" s="361" t="str">
        <f t="shared" si="367"/>
        <v>N/A</v>
      </c>
    </row>
    <row r="1052" spans="1:35" x14ac:dyDescent="0.2">
      <c r="A1052" s="241">
        <f t="shared" si="368"/>
        <v>975</v>
      </c>
      <c r="B1052" s="345">
        <f>'AM23.Entity Input'!D992</f>
        <v>0</v>
      </c>
      <c r="C1052" s="343">
        <f>'AM23.Entity Input'!F992</f>
        <v>0</v>
      </c>
      <c r="D1052" s="343">
        <f>'AM23.Entity Input'!G992</f>
        <v>0</v>
      </c>
      <c r="E1052" s="343">
        <f>'AM23.Entity Input'!P992</f>
        <v>0</v>
      </c>
      <c r="F1052" s="343">
        <f>'AM23.Entity Input'!AD992</f>
        <v>0</v>
      </c>
      <c r="G1052" s="343">
        <f>'AM23.Entity Input'!AN992</f>
        <v>0</v>
      </c>
      <c r="H1052" s="353" t="str">
        <f>IFERROR( VLOOKUP($D1052, 'AM23.Param'!$C$61:$Q$114, COLUMNS('AM23.Param'!$C$60:$G$60), FALSE), "N/A")</f>
        <v>N/A</v>
      </c>
      <c r="I1052" s="360" t="str">
        <f>IFERROR( VLOOKUP($D1052, 'AM23.Param'!$C$61:$Q$114, COLUMNS('AM23.Param'!$C$60:$H$60), FALSE), "N/A")</f>
        <v>N/A</v>
      </c>
      <c r="J1052" s="344" t="str">
        <f t="shared" si="369"/>
        <v>N/A</v>
      </c>
      <c r="K1052" s="361" t="str">
        <f t="shared" si="370"/>
        <v>N/A</v>
      </c>
      <c r="L1052" s="356" t="str">
        <f>IFERROR( VLOOKUP($D1052, 'AM23.Param'!$C$61:$Q$114, COLUMNS('AM23.Param'!$C$60:$I$60), FALSE), "N/A")</f>
        <v>N/A</v>
      </c>
      <c r="M1052" s="344" t="str">
        <f t="shared" si="371"/>
        <v>N/A</v>
      </c>
      <c r="N1052" s="366" t="str">
        <f t="shared" si="360"/>
        <v>N/A</v>
      </c>
      <c r="O1052" s="360" t="str">
        <f>IFERROR( VLOOKUP($D1052, 'AM23.Param'!$C$61:$Q$114, COLUMNS('AM23.Param'!$C$60:$J$60), FALSE), "N/A")</f>
        <v>N/A</v>
      </c>
      <c r="P1052" s="344" t="str">
        <f t="shared" si="372"/>
        <v>N/A</v>
      </c>
      <c r="Q1052" s="361" t="str">
        <f t="shared" si="361"/>
        <v>N/A</v>
      </c>
      <c r="R1052" s="356" t="str">
        <f>IFERROR( VLOOKUP($D1052, 'AM23.Param'!$C$61:$Q$114, COLUMNS('AM23.Param'!$C$60:$K$60), FALSE), "N/A")</f>
        <v>N/A</v>
      </c>
      <c r="S1052" s="344" t="str">
        <f t="shared" si="373"/>
        <v>N/A</v>
      </c>
      <c r="T1052" s="366">
        <f t="shared" si="362"/>
        <v>0</v>
      </c>
      <c r="U1052" s="360" t="str">
        <f>IFERROR( VLOOKUP($D1052, 'AM23.Param'!$C$61:$Q$114, COLUMNS('AM23.Param'!$C$60:$L$60), FALSE), "N/A")</f>
        <v>N/A</v>
      </c>
      <c r="V1052" s="344" t="str">
        <f t="shared" si="374"/>
        <v>N/A</v>
      </c>
      <c r="W1052" s="361" t="str">
        <f t="shared" si="363"/>
        <v>N/A</v>
      </c>
      <c r="X1052" s="356" t="str">
        <f>IFERROR( VLOOKUP($D1052, 'AM23.Param'!$C$61:$Q$114, COLUMNS('AM23.Param'!$C$60:$M$60), FALSE), "N/A")</f>
        <v>N/A</v>
      </c>
      <c r="Y1052" s="344" t="str">
        <f t="shared" si="375"/>
        <v>N/A</v>
      </c>
      <c r="Z1052" s="366">
        <f t="shared" si="364"/>
        <v>0</v>
      </c>
      <c r="AA1052" s="360" t="str">
        <f>IFERROR( VLOOKUP($D1052, 'AM23.Param'!$C$61:$Q$114, COLUMNS('AM23.Param'!$C$60:$N$60), FALSE), "N/A")</f>
        <v>N/A</v>
      </c>
      <c r="AB1052" s="344" t="str">
        <f t="shared" si="376"/>
        <v>N/A</v>
      </c>
      <c r="AC1052" s="366" t="str">
        <f t="shared" si="365"/>
        <v>N/A</v>
      </c>
      <c r="AD1052" s="360" t="str">
        <f>IFERROR( VLOOKUP($D1052, 'AM23.Param'!$C$61:$Q$114, COLUMNS('AM23.Param'!$C$60:$O$60), FALSE), "N/A")</f>
        <v>N/A</v>
      </c>
      <c r="AE1052" s="344" t="str">
        <f t="shared" si="377"/>
        <v>N/A</v>
      </c>
      <c r="AF1052" s="361" t="str">
        <f t="shared" si="366"/>
        <v>N/A</v>
      </c>
      <c r="AG1052" s="356" t="str">
        <f>IFERROR( VLOOKUP($D1052, 'AM23.Param'!$C$61:$Q$114, COLUMNS('AM23.Param'!$C$60:$P$60), FALSE), "N/A")</f>
        <v>N/A</v>
      </c>
      <c r="AH1052" s="344" t="str">
        <f t="shared" si="378"/>
        <v>N/A</v>
      </c>
      <c r="AI1052" s="361" t="str">
        <f t="shared" si="367"/>
        <v>N/A</v>
      </c>
    </row>
    <row r="1053" spans="1:35" x14ac:dyDescent="0.2">
      <c r="A1053" s="241">
        <f t="shared" si="368"/>
        <v>976</v>
      </c>
      <c r="B1053" s="345">
        <f>'AM23.Entity Input'!D993</f>
        <v>0</v>
      </c>
      <c r="C1053" s="343">
        <f>'AM23.Entity Input'!F993</f>
        <v>0</v>
      </c>
      <c r="D1053" s="343">
        <f>'AM23.Entity Input'!G993</f>
        <v>0</v>
      </c>
      <c r="E1053" s="343">
        <f>'AM23.Entity Input'!P993</f>
        <v>0</v>
      </c>
      <c r="F1053" s="343">
        <f>'AM23.Entity Input'!AD993</f>
        <v>0</v>
      </c>
      <c r="G1053" s="343">
        <f>'AM23.Entity Input'!AN993</f>
        <v>0</v>
      </c>
      <c r="H1053" s="353" t="str">
        <f>IFERROR( VLOOKUP($D1053, 'AM23.Param'!$C$61:$Q$114, COLUMNS('AM23.Param'!$C$60:$G$60), FALSE), "N/A")</f>
        <v>N/A</v>
      </c>
      <c r="I1053" s="360" t="str">
        <f>IFERROR( VLOOKUP($D1053, 'AM23.Param'!$C$61:$Q$114, COLUMNS('AM23.Param'!$C$60:$H$60), FALSE), "N/A")</f>
        <v>N/A</v>
      </c>
      <c r="J1053" s="344" t="str">
        <f t="shared" si="369"/>
        <v>N/A</v>
      </c>
      <c r="K1053" s="361" t="str">
        <f t="shared" si="370"/>
        <v>N/A</v>
      </c>
      <c r="L1053" s="356" t="str">
        <f>IFERROR( VLOOKUP($D1053, 'AM23.Param'!$C$61:$Q$114, COLUMNS('AM23.Param'!$C$60:$I$60), FALSE), "N/A")</f>
        <v>N/A</v>
      </c>
      <c r="M1053" s="344" t="str">
        <f t="shared" si="371"/>
        <v>N/A</v>
      </c>
      <c r="N1053" s="366" t="str">
        <f t="shared" si="360"/>
        <v>N/A</v>
      </c>
      <c r="O1053" s="360" t="str">
        <f>IFERROR( VLOOKUP($D1053, 'AM23.Param'!$C$61:$Q$114, COLUMNS('AM23.Param'!$C$60:$J$60), FALSE), "N/A")</f>
        <v>N/A</v>
      </c>
      <c r="P1053" s="344" t="str">
        <f t="shared" si="372"/>
        <v>N/A</v>
      </c>
      <c r="Q1053" s="361" t="str">
        <f t="shared" si="361"/>
        <v>N/A</v>
      </c>
      <c r="R1053" s="356" t="str">
        <f>IFERROR( VLOOKUP($D1053, 'AM23.Param'!$C$61:$Q$114, COLUMNS('AM23.Param'!$C$60:$K$60), FALSE), "N/A")</f>
        <v>N/A</v>
      </c>
      <c r="S1053" s="344" t="str">
        <f t="shared" si="373"/>
        <v>N/A</v>
      </c>
      <c r="T1053" s="366">
        <f t="shared" si="362"/>
        <v>0</v>
      </c>
      <c r="U1053" s="360" t="str">
        <f>IFERROR( VLOOKUP($D1053, 'AM23.Param'!$C$61:$Q$114, COLUMNS('AM23.Param'!$C$60:$L$60), FALSE), "N/A")</f>
        <v>N/A</v>
      </c>
      <c r="V1053" s="344" t="str">
        <f t="shared" si="374"/>
        <v>N/A</v>
      </c>
      <c r="W1053" s="361" t="str">
        <f t="shared" si="363"/>
        <v>N/A</v>
      </c>
      <c r="X1053" s="356" t="str">
        <f>IFERROR( VLOOKUP($D1053, 'AM23.Param'!$C$61:$Q$114, COLUMNS('AM23.Param'!$C$60:$M$60), FALSE), "N/A")</f>
        <v>N/A</v>
      </c>
      <c r="Y1053" s="344" t="str">
        <f t="shared" si="375"/>
        <v>N/A</v>
      </c>
      <c r="Z1053" s="366">
        <f t="shared" si="364"/>
        <v>0</v>
      </c>
      <c r="AA1053" s="360" t="str">
        <f>IFERROR( VLOOKUP($D1053, 'AM23.Param'!$C$61:$Q$114, COLUMNS('AM23.Param'!$C$60:$N$60), FALSE), "N/A")</f>
        <v>N/A</v>
      </c>
      <c r="AB1053" s="344" t="str">
        <f t="shared" si="376"/>
        <v>N/A</v>
      </c>
      <c r="AC1053" s="366" t="str">
        <f t="shared" si="365"/>
        <v>N/A</v>
      </c>
      <c r="AD1053" s="360" t="str">
        <f>IFERROR( VLOOKUP($D1053, 'AM23.Param'!$C$61:$Q$114, COLUMNS('AM23.Param'!$C$60:$O$60), FALSE), "N/A")</f>
        <v>N/A</v>
      </c>
      <c r="AE1053" s="344" t="str">
        <f t="shared" si="377"/>
        <v>N/A</v>
      </c>
      <c r="AF1053" s="361" t="str">
        <f t="shared" si="366"/>
        <v>N/A</v>
      </c>
      <c r="AG1053" s="356" t="str">
        <f>IFERROR( VLOOKUP($D1053, 'AM23.Param'!$C$61:$Q$114, COLUMNS('AM23.Param'!$C$60:$P$60), FALSE), "N/A")</f>
        <v>N/A</v>
      </c>
      <c r="AH1053" s="344" t="str">
        <f t="shared" si="378"/>
        <v>N/A</v>
      </c>
      <c r="AI1053" s="361" t="str">
        <f t="shared" si="367"/>
        <v>N/A</v>
      </c>
    </row>
    <row r="1054" spans="1:35" x14ac:dyDescent="0.2">
      <c r="A1054" s="241">
        <f t="shared" si="368"/>
        <v>977</v>
      </c>
      <c r="B1054" s="345">
        <f>'AM23.Entity Input'!D994</f>
        <v>0</v>
      </c>
      <c r="C1054" s="343">
        <f>'AM23.Entity Input'!F994</f>
        <v>0</v>
      </c>
      <c r="D1054" s="343">
        <f>'AM23.Entity Input'!G994</f>
        <v>0</v>
      </c>
      <c r="E1054" s="343">
        <f>'AM23.Entity Input'!P994</f>
        <v>0</v>
      </c>
      <c r="F1054" s="343">
        <f>'AM23.Entity Input'!AD994</f>
        <v>0</v>
      </c>
      <c r="G1054" s="343">
        <f>'AM23.Entity Input'!AN994</f>
        <v>0</v>
      </c>
      <c r="H1054" s="353" t="str">
        <f>IFERROR( VLOOKUP($D1054, 'AM23.Param'!$C$61:$Q$114, COLUMNS('AM23.Param'!$C$60:$G$60), FALSE), "N/A")</f>
        <v>N/A</v>
      </c>
      <c r="I1054" s="360" t="str">
        <f>IFERROR( VLOOKUP($D1054, 'AM23.Param'!$C$61:$Q$114, COLUMNS('AM23.Param'!$C$60:$H$60), FALSE), "N/A")</f>
        <v>N/A</v>
      </c>
      <c r="J1054" s="344" t="str">
        <f t="shared" si="369"/>
        <v>N/A</v>
      </c>
      <c r="K1054" s="361" t="str">
        <f t="shared" si="370"/>
        <v>N/A</v>
      </c>
      <c r="L1054" s="356" t="str">
        <f>IFERROR( VLOOKUP($D1054, 'AM23.Param'!$C$61:$Q$114, COLUMNS('AM23.Param'!$C$60:$I$60), FALSE), "N/A")</f>
        <v>N/A</v>
      </c>
      <c r="M1054" s="344" t="str">
        <f t="shared" si="371"/>
        <v>N/A</v>
      </c>
      <c r="N1054" s="366" t="str">
        <f t="shared" si="360"/>
        <v>N/A</v>
      </c>
      <c r="O1054" s="360" t="str">
        <f>IFERROR( VLOOKUP($D1054, 'AM23.Param'!$C$61:$Q$114, COLUMNS('AM23.Param'!$C$60:$J$60), FALSE), "N/A")</f>
        <v>N/A</v>
      </c>
      <c r="P1054" s="344" t="str">
        <f t="shared" si="372"/>
        <v>N/A</v>
      </c>
      <c r="Q1054" s="361" t="str">
        <f t="shared" si="361"/>
        <v>N/A</v>
      </c>
      <c r="R1054" s="356" t="str">
        <f>IFERROR( VLOOKUP($D1054, 'AM23.Param'!$C$61:$Q$114, COLUMNS('AM23.Param'!$C$60:$K$60), FALSE), "N/A")</f>
        <v>N/A</v>
      </c>
      <c r="S1054" s="344" t="str">
        <f t="shared" si="373"/>
        <v>N/A</v>
      </c>
      <c r="T1054" s="366">
        <f t="shared" si="362"/>
        <v>0</v>
      </c>
      <c r="U1054" s="360" t="str">
        <f>IFERROR( VLOOKUP($D1054, 'AM23.Param'!$C$61:$Q$114, COLUMNS('AM23.Param'!$C$60:$L$60), FALSE), "N/A")</f>
        <v>N/A</v>
      </c>
      <c r="V1054" s="344" t="str">
        <f t="shared" si="374"/>
        <v>N/A</v>
      </c>
      <c r="W1054" s="361" t="str">
        <f t="shared" si="363"/>
        <v>N/A</v>
      </c>
      <c r="X1054" s="356" t="str">
        <f>IFERROR( VLOOKUP($D1054, 'AM23.Param'!$C$61:$Q$114, COLUMNS('AM23.Param'!$C$60:$M$60), FALSE), "N/A")</f>
        <v>N/A</v>
      </c>
      <c r="Y1054" s="344" t="str">
        <f t="shared" si="375"/>
        <v>N/A</v>
      </c>
      <c r="Z1054" s="366">
        <f t="shared" si="364"/>
        <v>0</v>
      </c>
      <c r="AA1054" s="360" t="str">
        <f>IFERROR( VLOOKUP($D1054, 'AM23.Param'!$C$61:$Q$114, COLUMNS('AM23.Param'!$C$60:$N$60), FALSE), "N/A")</f>
        <v>N/A</v>
      </c>
      <c r="AB1054" s="344" t="str">
        <f t="shared" si="376"/>
        <v>N/A</v>
      </c>
      <c r="AC1054" s="366" t="str">
        <f t="shared" si="365"/>
        <v>N/A</v>
      </c>
      <c r="AD1054" s="360" t="str">
        <f>IFERROR( VLOOKUP($D1054, 'AM23.Param'!$C$61:$Q$114, COLUMNS('AM23.Param'!$C$60:$O$60), FALSE), "N/A")</f>
        <v>N/A</v>
      </c>
      <c r="AE1054" s="344" t="str">
        <f t="shared" si="377"/>
        <v>N/A</v>
      </c>
      <c r="AF1054" s="361" t="str">
        <f t="shared" si="366"/>
        <v>N/A</v>
      </c>
      <c r="AG1054" s="356" t="str">
        <f>IFERROR( VLOOKUP($D1054, 'AM23.Param'!$C$61:$Q$114, COLUMNS('AM23.Param'!$C$60:$P$60), FALSE), "N/A")</f>
        <v>N/A</v>
      </c>
      <c r="AH1054" s="344" t="str">
        <f t="shared" si="378"/>
        <v>N/A</v>
      </c>
      <c r="AI1054" s="361" t="str">
        <f t="shared" si="367"/>
        <v>N/A</v>
      </c>
    </row>
    <row r="1055" spans="1:35" x14ac:dyDescent="0.2">
      <c r="A1055" s="241">
        <f t="shared" si="368"/>
        <v>978</v>
      </c>
      <c r="B1055" s="345">
        <f>'AM23.Entity Input'!D995</f>
        <v>0</v>
      </c>
      <c r="C1055" s="343">
        <f>'AM23.Entity Input'!F995</f>
        <v>0</v>
      </c>
      <c r="D1055" s="343">
        <f>'AM23.Entity Input'!G995</f>
        <v>0</v>
      </c>
      <c r="E1055" s="343">
        <f>'AM23.Entity Input'!P995</f>
        <v>0</v>
      </c>
      <c r="F1055" s="343">
        <f>'AM23.Entity Input'!AD995</f>
        <v>0</v>
      </c>
      <c r="G1055" s="343">
        <f>'AM23.Entity Input'!AN995</f>
        <v>0</v>
      </c>
      <c r="H1055" s="353" t="str">
        <f>IFERROR( VLOOKUP($D1055, 'AM23.Param'!$C$61:$Q$114, COLUMNS('AM23.Param'!$C$60:$G$60), FALSE), "N/A")</f>
        <v>N/A</v>
      </c>
      <c r="I1055" s="360" t="str">
        <f>IFERROR( VLOOKUP($D1055, 'AM23.Param'!$C$61:$Q$114, COLUMNS('AM23.Param'!$C$60:$H$60), FALSE), "N/A")</f>
        <v>N/A</v>
      </c>
      <c r="J1055" s="344" t="str">
        <f t="shared" si="369"/>
        <v>N/A</v>
      </c>
      <c r="K1055" s="361" t="str">
        <f t="shared" si="370"/>
        <v>N/A</v>
      </c>
      <c r="L1055" s="356" t="str">
        <f>IFERROR( VLOOKUP($D1055, 'AM23.Param'!$C$61:$Q$114, COLUMNS('AM23.Param'!$C$60:$I$60), FALSE), "N/A")</f>
        <v>N/A</v>
      </c>
      <c r="M1055" s="344" t="str">
        <f t="shared" si="371"/>
        <v>N/A</v>
      </c>
      <c r="N1055" s="366" t="str">
        <f t="shared" si="360"/>
        <v>N/A</v>
      </c>
      <c r="O1055" s="360" t="str">
        <f>IFERROR( VLOOKUP($D1055, 'AM23.Param'!$C$61:$Q$114, COLUMNS('AM23.Param'!$C$60:$J$60), FALSE), "N/A")</f>
        <v>N/A</v>
      </c>
      <c r="P1055" s="344" t="str">
        <f t="shared" si="372"/>
        <v>N/A</v>
      </c>
      <c r="Q1055" s="361" t="str">
        <f t="shared" si="361"/>
        <v>N/A</v>
      </c>
      <c r="R1055" s="356" t="str">
        <f>IFERROR( VLOOKUP($D1055, 'AM23.Param'!$C$61:$Q$114, COLUMNS('AM23.Param'!$C$60:$K$60), FALSE), "N/A")</f>
        <v>N/A</v>
      </c>
      <c r="S1055" s="344" t="str">
        <f t="shared" si="373"/>
        <v>N/A</v>
      </c>
      <c r="T1055" s="366">
        <f t="shared" si="362"/>
        <v>0</v>
      </c>
      <c r="U1055" s="360" t="str">
        <f>IFERROR( VLOOKUP($D1055, 'AM23.Param'!$C$61:$Q$114, COLUMNS('AM23.Param'!$C$60:$L$60), FALSE), "N/A")</f>
        <v>N/A</v>
      </c>
      <c r="V1055" s="344" t="str">
        <f t="shared" si="374"/>
        <v>N/A</v>
      </c>
      <c r="W1055" s="361" t="str">
        <f t="shared" si="363"/>
        <v>N/A</v>
      </c>
      <c r="X1055" s="356" t="str">
        <f>IFERROR( VLOOKUP($D1055, 'AM23.Param'!$C$61:$Q$114, COLUMNS('AM23.Param'!$C$60:$M$60), FALSE), "N/A")</f>
        <v>N/A</v>
      </c>
      <c r="Y1055" s="344" t="str">
        <f t="shared" si="375"/>
        <v>N/A</v>
      </c>
      <c r="Z1055" s="366">
        <f t="shared" si="364"/>
        <v>0</v>
      </c>
      <c r="AA1055" s="360" t="str">
        <f>IFERROR( VLOOKUP($D1055, 'AM23.Param'!$C$61:$Q$114, COLUMNS('AM23.Param'!$C$60:$N$60), FALSE), "N/A")</f>
        <v>N/A</v>
      </c>
      <c r="AB1055" s="344" t="str">
        <f t="shared" si="376"/>
        <v>N/A</v>
      </c>
      <c r="AC1055" s="366" t="str">
        <f t="shared" si="365"/>
        <v>N/A</v>
      </c>
      <c r="AD1055" s="360" t="str">
        <f>IFERROR( VLOOKUP($D1055, 'AM23.Param'!$C$61:$Q$114, COLUMNS('AM23.Param'!$C$60:$O$60), FALSE), "N/A")</f>
        <v>N/A</v>
      </c>
      <c r="AE1055" s="344" t="str">
        <f t="shared" si="377"/>
        <v>N/A</v>
      </c>
      <c r="AF1055" s="361" t="str">
        <f t="shared" si="366"/>
        <v>N/A</v>
      </c>
      <c r="AG1055" s="356" t="str">
        <f>IFERROR( VLOOKUP($D1055, 'AM23.Param'!$C$61:$Q$114, COLUMNS('AM23.Param'!$C$60:$P$60), FALSE), "N/A")</f>
        <v>N/A</v>
      </c>
      <c r="AH1055" s="344" t="str">
        <f t="shared" si="378"/>
        <v>N/A</v>
      </c>
      <c r="AI1055" s="361" t="str">
        <f t="shared" si="367"/>
        <v>N/A</v>
      </c>
    </row>
    <row r="1056" spans="1:35" x14ac:dyDescent="0.2">
      <c r="A1056" s="241">
        <f t="shared" si="368"/>
        <v>979</v>
      </c>
      <c r="B1056" s="345">
        <f>'AM23.Entity Input'!D996</f>
        <v>0</v>
      </c>
      <c r="C1056" s="343">
        <f>'AM23.Entity Input'!F996</f>
        <v>0</v>
      </c>
      <c r="D1056" s="343">
        <f>'AM23.Entity Input'!G996</f>
        <v>0</v>
      </c>
      <c r="E1056" s="343">
        <f>'AM23.Entity Input'!P996</f>
        <v>0</v>
      </c>
      <c r="F1056" s="343">
        <f>'AM23.Entity Input'!AD996</f>
        <v>0</v>
      </c>
      <c r="G1056" s="343">
        <f>'AM23.Entity Input'!AN996</f>
        <v>0</v>
      </c>
      <c r="H1056" s="353" t="str">
        <f>IFERROR( VLOOKUP($D1056, 'AM23.Param'!$C$61:$Q$114, COLUMNS('AM23.Param'!$C$60:$G$60), FALSE), "N/A")</f>
        <v>N/A</v>
      </c>
      <c r="I1056" s="360" t="str">
        <f>IFERROR( VLOOKUP($D1056, 'AM23.Param'!$C$61:$Q$114, COLUMNS('AM23.Param'!$C$60:$H$60), FALSE), "N/A")</f>
        <v>N/A</v>
      </c>
      <c r="J1056" s="344" t="str">
        <f t="shared" si="369"/>
        <v>N/A</v>
      </c>
      <c r="K1056" s="361" t="str">
        <f t="shared" si="370"/>
        <v>N/A</v>
      </c>
      <c r="L1056" s="356" t="str">
        <f>IFERROR( VLOOKUP($D1056, 'AM23.Param'!$C$61:$Q$114, COLUMNS('AM23.Param'!$C$60:$I$60), FALSE), "N/A")</f>
        <v>N/A</v>
      </c>
      <c r="M1056" s="344" t="str">
        <f t="shared" si="371"/>
        <v>N/A</v>
      </c>
      <c r="N1056" s="366" t="str">
        <f t="shared" si="360"/>
        <v>N/A</v>
      </c>
      <c r="O1056" s="360" t="str">
        <f>IFERROR( VLOOKUP($D1056, 'AM23.Param'!$C$61:$Q$114, COLUMNS('AM23.Param'!$C$60:$J$60), FALSE), "N/A")</f>
        <v>N/A</v>
      </c>
      <c r="P1056" s="344" t="str">
        <f t="shared" si="372"/>
        <v>N/A</v>
      </c>
      <c r="Q1056" s="361" t="str">
        <f t="shared" si="361"/>
        <v>N/A</v>
      </c>
      <c r="R1056" s="356" t="str">
        <f>IFERROR( VLOOKUP($D1056, 'AM23.Param'!$C$61:$Q$114, COLUMNS('AM23.Param'!$C$60:$K$60), FALSE), "N/A")</f>
        <v>N/A</v>
      </c>
      <c r="S1056" s="344" t="str">
        <f t="shared" si="373"/>
        <v>N/A</v>
      </c>
      <c r="T1056" s="366">
        <f t="shared" si="362"/>
        <v>0</v>
      </c>
      <c r="U1056" s="360" t="str">
        <f>IFERROR( VLOOKUP($D1056, 'AM23.Param'!$C$61:$Q$114, COLUMNS('AM23.Param'!$C$60:$L$60), FALSE), "N/A")</f>
        <v>N/A</v>
      </c>
      <c r="V1056" s="344" t="str">
        <f t="shared" si="374"/>
        <v>N/A</v>
      </c>
      <c r="W1056" s="361" t="str">
        <f t="shared" si="363"/>
        <v>N/A</v>
      </c>
      <c r="X1056" s="356" t="str">
        <f>IFERROR( VLOOKUP($D1056, 'AM23.Param'!$C$61:$Q$114, COLUMNS('AM23.Param'!$C$60:$M$60), FALSE), "N/A")</f>
        <v>N/A</v>
      </c>
      <c r="Y1056" s="344" t="str">
        <f t="shared" si="375"/>
        <v>N/A</v>
      </c>
      <c r="Z1056" s="366">
        <f t="shared" si="364"/>
        <v>0</v>
      </c>
      <c r="AA1056" s="360" t="str">
        <f>IFERROR( VLOOKUP($D1056, 'AM23.Param'!$C$61:$Q$114, COLUMNS('AM23.Param'!$C$60:$N$60), FALSE), "N/A")</f>
        <v>N/A</v>
      </c>
      <c r="AB1056" s="344" t="str">
        <f t="shared" si="376"/>
        <v>N/A</v>
      </c>
      <c r="AC1056" s="366" t="str">
        <f t="shared" si="365"/>
        <v>N/A</v>
      </c>
      <c r="AD1056" s="360" t="str">
        <f>IFERROR( VLOOKUP($D1056, 'AM23.Param'!$C$61:$Q$114, COLUMNS('AM23.Param'!$C$60:$O$60), FALSE), "N/A")</f>
        <v>N/A</v>
      </c>
      <c r="AE1056" s="344" t="str">
        <f t="shared" si="377"/>
        <v>N/A</v>
      </c>
      <c r="AF1056" s="361" t="str">
        <f t="shared" si="366"/>
        <v>N/A</v>
      </c>
      <c r="AG1056" s="356" t="str">
        <f>IFERROR( VLOOKUP($D1056, 'AM23.Param'!$C$61:$Q$114, COLUMNS('AM23.Param'!$C$60:$P$60), FALSE), "N/A")</f>
        <v>N/A</v>
      </c>
      <c r="AH1056" s="344" t="str">
        <f t="shared" si="378"/>
        <v>N/A</v>
      </c>
      <c r="AI1056" s="361" t="str">
        <f t="shared" si="367"/>
        <v>N/A</v>
      </c>
    </row>
    <row r="1057" spans="1:35" x14ac:dyDescent="0.2">
      <c r="A1057" s="241">
        <f t="shared" si="368"/>
        <v>980</v>
      </c>
      <c r="B1057" s="345">
        <f>'AM23.Entity Input'!D997</f>
        <v>0</v>
      </c>
      <c r="C1057" s="343">
        <f>'AM23.Entity Input'!F997</f>
        <v>0</v>
      </c>
      <c r="D1057" s="343">
        <f>'AM23.Entity Input'!G997</f>
        <v>0</v>
      </c>
      <c r="E1057" s="343">
        <f>'AM23.Entity Input'!P997</f>
        <v>0</v>
      </c>
      <c r="F1057" s="343">
        <f>'AM23.Entity Input'!AD997</f>
        <v>0</v>
      </c>
      <c r="G1057" s="343">
        <f>'AM23.Entity Input'!AN997</f>
        <v>0</v>
      </c>
      <c r="H1057" s="353" t="str">
        <f>IFERROR( VLOOKUP($D1057, 'AM23.Param'!$C$61:$Q$114, COLUMNS('AM23.Param'!$C$60:$G$60), FALSE), "N/A")</f>
        <v>N/A</v>
      </c>
      <c r="I1057" s="360" t="str">
        <f>IFERROR( VLOOKUP($D1057, 'AM23.Param'!$C$61:$Q$114, COLUMNS('AM23.Param'!$C$60:$H$60), FALSE), "N/A")</f>
        <v>N/A</v>
      </c>
      <c r="J1057" s="344" t="str">
        <f t="shared" si="369"/>
        <v>N/A</v>
      </c>
      <c r="K1057" s="361" t="str">
        <f t="shared" si="370"/>
        <v>N/A</v>
      </c>
      <c r="L1057" s="356" t="str">
        <f>IFERROR( VLOOKUP($D1057, 'AM23.Param'!$C$61:$Q$114, COLUMNS('AM23.Param'!$C$60:$I$60), FALSE), "N/A")</f>
        <v>N/A</v>
      </c>
      <c r="M1057" s="344" t="str">
        <f t="shared" si="371"/>
        <v>N/A</v>
      </c>
      <c r="N1057" s="366" t="str">
        <f t="shared" si="360"/>
        <v>N/A</v>
      </c>
      <c r="O1057" s="360" t="str">
        <f>IFERROR( VLOOKUP($D1057, 'AM23.Param'!$C$61:$Q$114, COLUMNS('AM23.Param'!$C$60:$J$60), FALSE), "N/A")</f>
        <v>N/A</v>
      </c>
      <c r="P1057" s="344" t="str">
        <f t="shared" si="372"/>
        <v>N/A</v>
      </c>
      <c r="Q1057" s="361" t="str">
        <f t="shared" si="361"/>
        <v>N/A</v>
      </c>
      <c r="R1057" s="356" t="str">
        <f>IFERROR( VLOOKUP($D1057, 'AM23.Param'!$C$61:$Q$114, COLUMNS('AM23.Param'!$C$60:$K$60), FALSE), "N/A")</f>
        <v>N/A</v>
      </c>
      <c r="S1057" s="344" t="str">
        <f t="shared" si="373"/>
        <v>N/A</v>
      </c>
      <c r="T1057" s="366">
        <f t="shared" si="362"/>
        <v>0</v>
      </c>
      <c r="U1057" s="360" t="str">
        <f>IFERROR( VLOOKUP($D1057, 'AM23.Param'!$C$61:$Q$114, COLUMNS('AM23.Param'!$C$60:$L$60), FALSE), "N/A")</f>
        <v>N/A</v>
      </c>
      <c r="V1057" s="344" t="str">
        <f t="shared" si="374"/>
        <v>N/A</v>
      </c>
      <c r="W1057" s="361" t="str">
        <f t="shared" si="363"/>
        <v>N/A</v>
      </c>
      <c r="X1057" s="356" t="str">
        <f>IFERROR( VLOOKUP($D1057, 'AM23.Param'!$C$61:$Q$114, COLUMNS('AM23.Param'!$C$60:$M$60), FALSE), "N/A")</f>
        <v>N/A</v>
      </c>
      <c r="Y1057" s="344" t="str">
        <f t="shared" si="375"/>
        <v>N/A</v>
      </c>
      <c r="Z1057" s="366">
        <f t="shared" si="364"/>
        <v>0</v>
      </c>
      <c r="AA1057" s="360" t="str">
        <f>IFERROR( VLOOKUP($D1057, 'AM23.Param'!$C$61:$Q$114, COLUMNS('AM23.Param'!$C$60:$N$60), FALSE), "N/A")</f>
        <v>N/A</v>
      </c>
      <c r="AB1057" s="344" t="str">
        <f t="shared" si="376"/>
        <v>N/A</v>
      </c>
      <c r="AC1057" s="366" t="str">
        <f t="shared" si="365"/>
        <v>N/A</v>
      </c>
      <c r="AD1057" s="360" t="str">
        <f>IFERROR( VLOOKUP($D1057, 'AM23.Param'!$C$61:$Q$114, COLUMNS('AM23.Param'!$C$60:$O$60), FALSE), "N/A")</f>
        <v>N/A</v>
      </c>
      <c r="AE1057" s="344" t="str">
        <f t="shared" si="377"/>
        <v>N/A</v>
      </c>
      <c r="AF1057" s="361" t="str">
        <f t="shared" si="366"/>
        <v>N/A</v>
      </c>
      <c r="AG1057" s="356" t="str">
        <f>IFERROR( VLOOKUP($D1057, 'AM23.Param'!$C$61:$Q$114, COLUMNS('AM23.Param'!$C$60:$P$60), FALSE), "N/A")</f>
        <v>N/A</v>
      </c>
      <c r="AH1057" s="344" t="str">
        <f t="shared" si="378"/>
        <v>N/A</v>
      </c>
      <c r="AI1057" s="361" t="str">
        <f t="shared" si="367"/>
        <v>N/A</v>
      </c>
    </row>
    <row r="1058" spans="1:35" x14ac:dyDescent="0.2">
      <c r="A1058" s="241">
        <f t="shared" si="368"/>
        <v>981</v>
      </c>
      <c r="B1058" s="345">
        <f>'AM23.Entity Input'!D998</f>
        <v>0</v>
      </c>
      <c r="C1058" s="343">
        <f>'AM23.Entity Input'!F998</f>
        <v>0</v>
      </c>
      <c r="D1058" s="343">
        <f>'AM23.Entity Input'!G998</f>
        <v>0</v>
      </c>
      <c r="E1058" s="343">
        <f>'AM23.Entity Input'!P998</f>
        <v>0</v>
      </c>
      <c r="F1058" s="343">
        <f>'AM23.Entity Input'!AD998</f>
        <v>0</v>
      </c>
      <c r="G1058" s="343">
        <f>'AM23.Entity Input'!AN998</f>
        <v>0</v>
      </c>
      <c r="H1058" s="353" t="str">
        <f>IFERROR( VLOOKUP($D1058, 'AM23.Param'!$C$61:$Q$114, COLUMNS('AM23.Param'!$C$60:$G$60), FALSE), "N/A")</f>
        <v>N/A</v>
      </c>
      <c r="I1058" s="360" t="str">
        <f>IFERROR( VLOOKUP($D1058, 'AM23.Param'!$C$61:$Q$114, COLUMNS('AM23.Param'!$C$60:$H$60), FALSE), "N/A")</f>
        <v>N/A</v>
      </c>
      <c r="J1058" s="344" t="str">
        <f t="shared" si="369"/>
        <v>N/A</v>
      </c>
      <c r="K1058" s="361" t="str">
        <f t="shared" si="370"/>
        <v>N/A</v>
      </c>
      <c r="L1058" s="356" t="str">
        <f>IFERROR( VLOOKUP($D1058, 'AM23.Param'!$C$61:$Q$114, COLUMNS('AM23.Param'!$C$60:$I$60), FALSE), "N/A")</f>
        <v>N/A</v>
      </c>
      <c r="M1058" s="344" t="str">
        <f t="shared" si="371"/>
        <v>N/A</v>
      </c>
      <c r="N1058" s="366" t="str">
        <f t="shared" si="360"/>
        <v>N/A</v>
      </c>
      <c r="O1058" s="360" t="str">
        <f>IFERROR( VLOOKUP($D1058, 'AM23.Param'!$C$61:$Q$114, COLUMNS('AM23.Param'!$C$60:$J$60), FALSE), "N/A")</f>
        <v>N/A</v>
      </c>
      <c r="P1058" s="344" t="str">
        <f t="shared" si="372"/>
        <v>N/A</v>
      </c>
      <c r="Q1058" s="361" t="str">
        <f t="shared" si="361"/>
        <v>N/A</v>
      </c>
      <c r="R1058" s="356" t="str">
        <f>IFERROR( VLOOKUP($D1058, 'AM23.Param'!$C$61:$Q$114, COLUMNS('AM23.Param'!$C$60:$K$60), FALSE), "N/A")</f>
        <v>N/A</v>
      </c>
      <c r="S1058" s="344" t="str">
        <f t="shared" si="373"/>
        <v>N/A</v>
      </c>
      <c r="T1058" s="366">
        <f t="shared" si="362"/>
        <v>0</v>
      </c>
      <c r="U1058" s="360" t="str">
        <f>IFERROR( VLOOKUP($D1058, 'AM23.Param'!$C$61:$Q$114, COLUMNS('AM23.Param'!$C$60:$L$60), FALSE), "N/A")</f>
        <v>N/A</v>
      </c>
      <c r="V1058" s="344" t="str">
        <f t="shared" si="374"/>
        <v>N/A</v>
      </c>
      <c r="W1058" s="361" t="str">
        <f t="shared" si="363"/>
        <v>N/A</v>
      </c>
      <c r="X1058" s="356" t="str">
        <f>IFERROR( VLOOKUP($D1058, 'AM23.Param'!$C$61:$Q$114, COLUMNS('AM23.Param'!$C$60:$M$60), FALSE), "N/A")</f>
        <v>N/A</v>
      </c>
      <c r="Y1058" s="344" t="str">
        <f t="shared" si="375"/>
        <v>N/A</v>
      </c>
      <c r="Z1058" s="366">
        <f t="shared" si="364"/>
        <v>0</v>
      </c>
      <c r="AA1058" s="360" t="str">
        <f>IFERROR( VLOOKUP($D1058, 'AM23.Param'!$C$61:$Q$114, COLUMNS('AM23.Param'!$C$60:$N$60), FALSE), "N/A")</f>
        <v>N/A</v>
      </c>
      <c r="AB1058" s="344" t="str">
        <f t="shared" si="376"/>
        <v>N/A</v>
      </c>
      <c r="AC1058" s="366" t="str">
        <f t="shared" si="365"/>
        <v>N/A</v>
      </c>
      <c r="AD1058" s="360" t="str">
        <f>IFERROR( VLOOKUP($D1058, 'AM23.Param'!$C$61:$Q$114, COLUMNS('AM23.Param'!$C$60:$O$60), FALSE), "N/A")</f>
        <v>N/A</v>
      </c>
      <c r="AE1058" s="344" t="str">
        <f t="shared" si="377"/>
        <v>N/A</v>
      </c>
      <c r="AF1058" s="361" t="str">
        <f t="shared" si="366"/>
        <v>N/A</v>
      </c>
      <c r="AG1058" s="356" t="str">
        <f>IFERROR( VLOOKUP($D1058, 'AM23.Param'!$C$61:$Q$114, COLUMNS('AM23.Param'!$C$60:$P$60), FALSE), "N/A")</f>
        <v>N/A</v>
      </c>
      <c r="AH1058" s="344" t="str">
        <f t="shared" si="378"/>
        <v>N/A</v>
      </c>
      <c r="AI1058" s="361" t="str">
        <f t="shared" si="367"/>
        <v>N/A</v>
      </c>
    </row>
    <row r="1059" spans="1:35" x14ac:dyDescent="0.2">
      <c r="A1059" s="241">
        <f t="shared" si="368"/>
        <v>982</v>
      </c>
      <c r="B1059" s="345">
        <f>'AM23.Entity Input'!D999</f>
        <v>0</v>
      </c>
      <c r="C1059" s="343">
        <f>'AM23.Entity Input'!F999</f>
        <v>0</v>
      </c>
      <c r="D1059" s="343">
        <f>'AM23.Entity Input'!G999</f>
        <v>0</v>
      </c>
      <c r="E1059" s="343">
        <f>'AM23.Entity Input'!P999</f>
        <v>0</v>
      </c>
      <c r="F1059" s="343">
        <f>'AM23.Entity Input'!AD999</f>
        <v>0</v>
      </c>
      <c r="G1059" s="343">
        <f>'AM23.Entity Input'!AN999</f>
        <v>0</v>
      </c>
      <c r="H1059" s="353" t="str">
        <f>IFERROR( VLOOKUP($D1059, 'AM23.Param'!$C$61:$Q$114, COLUMNS('AM23.Param'!$C$60:$G$60), FALSE), "N/A")</f>
        <v>N/A</v>
      </c>
      <c r="I1059" s="360" t="str">
        <f>IFERROR( VLOOKUP($D1059, 'AM23.Param'!$C$61:$Q$114, COLUMNS('AM23.Param'!$C$60:$H$60), FALSE), "N/A")</f>
        <v>N/A</v>
      </c>
      <c r="J1059" s="344" t="str">
        <f t="shared" si="369"/>
        <v>N/A</v>
      </c>
      <c r="K1059" s="361" t="str">
        <f t="shared" si="370"/>
        <v>N/A</v>
      </c>
      <c r="L1059" s="356" t="str">
        <f>IFERROR( VLOOKUP($D1059, 'AM23.Param'!$C$61:$Q$114, COLUMNS('AM23.Param'!$C$60:$I$60), FALSE), "N/A")</f>
        <v>N/A</v>
      </c>
      <c r="M1059" s="344" t="str">
        <f t="shared" si="371"/>
        <v>N/A</v>
      </c>
      <c r="N1059" s="366" t="str">
        <f t="shared" si="360"/>
        <v>N/A</v>
      </c>
      <c r="O1059" s="360" t="str">
        <f>IFERROR( VLOOKUP($D1059, 'AM23.Param'!$C$61:$Q$114, COLUMNS('AM23.Param'!$C$60:$J$60), FALSE), "N/A")</f>
        <v>N/A</v>
      </c>
      <c r="P1059" s="344" t="str">
        <f t="shared" si="372"/>
        <v>N/A</v>
      </c>
      <c r="Q1059" s="361" t="str">
        <f t="shared" si="361"/>
        <v>N/A</v>
      </c>
      <c r="R1059" s="356" t="str">
        <f>IFERROR( VLOOKUP($D1059, 'AM23.Param'!$C$61:$Q$114, COLUMNS('AM23.Param'!$C$60:$K$60), FALSE), "N/A")</f>
        <v>N/A</v>
      </c>
      <c r="S1059" s="344" t="str">
        <f t="shared" si="373"/>
        <v>N/A</v>
      </c>
      <c r="T1059" s="366">
        <f t="shared" si="362"/>
        <v>0</v>
      </c>
      <c r="U1059" s="360" t="str">
        <f>IFERROR( VLOOKUP($D1059, 'AM23.Param'!$C$61:$Q$114, COLUMNS('AM23.Param'!$C$60:$L$60), FALSE), "N/A")</f>
        <v>N/A</v>
      </c>
      <c r="V1059" s="344" t="str">
        <f t="shared" si="374"/>
        <v>N/A</v>
      </c>
      <c r="W1059" s="361" t="str">
        <f t="shared" si="363"/>
        <v>N/A</v>
      </c>
      <c r="X1059" s="356" t="str">
        <f>IFERROR( VLOOKUP($D1059, 'AM23.Param'!$C$61:$Q$114, COLUMNS('AM23.Param'!$C$60:$M$60), FALSE), "N/A")</f>
        <v>N/A</v>
      </c>
      <c r="Y1059" s="344" t="str">
        <f t="shared" si="375"/>
        <v>N/A</v>
      </c>
      <c r="Z1059" s="366">
        <f t="shared" si="364"/>
        <v>0</v>
      </c>
      <c r="AA1059" s="360" t="str">
        <f>IFERROR( VLOOKUP($D1059, 'AM23.Param'!$C$61:$Q$114, COLUMNS('AM23.Param'!$C$60:$N$60), FALSE), "N/A")</f>
        <v>N/A</v>
      </c>
      <c r="AB1059" s="344" t="str">
        <f t="shared" si="376"/>
        <v>N/A</v>
      </c>
      <c r="AC1059" s="366" t="str">
        <f t="shared" si="365"/>
        <v>N/A</v>
      </c>
      <c r="AD1059" s="360" t="str">
        <f>IFERROR( VLOOKUP($D1059, 'AM23.Param'!$C$61:$Q$114, COLUMNS('AM23.Param'!$C$60:$O$60), FALSE), "N/A")</f>
        <v>N/A</v>
      </c>
      <c r="AE1059" s="344" t="str">
        <f t="shared" si="377"/>
        <v>N/A</v>
      </c>
      <c r="AF1059" s="361" t="str">
        <f t="shared" si="366"/>
        <v>N/A</v>
      </c>
      <c r="AG1059" s="356" t="str">
        <f>IFERROR( VLOOKUP($D1059, 'AM23.Param'!$C$61:$Q$114, COLUMNS('AM23.Param'!$C$60:$P$60), FALSE), "N/A")</f>
        <v>N/A</v>
      </c>
      <c r="AH1059" s="344" t="str">
        <f t="shared" si="378"/>
        <v>N/A</v>
      </c>
      <c r="AI1059" s="361" t="str">
        <f t="shared" si="367"/>
        <v>N/A</v>
      </c>
    </row>
    <row r="1060" spans="1:35" x14ac:dyDescent="0.2">
      <c r="A1060" s="241">
        <f t="shared" si="368"/>
        <v>983</v>
      </c>
      <c r="B1060" s="345">
        <f>'AM23.Entity Input'!D1000</f>
        <v>0</v>
      </c>
      <c r="C1060" s="343">
        <f>'AM23.Entity Input'!F1000</f>
        <v>0</v>
      </c>
      <c r="D1060" s="343">
        <f>'AM23.Entity Input'!G1000</f>
        <v>0</v>
      </c>
      <c r="E1060" s="343">
        <f>'AM23.Entity Input'!P1000</f>
        <v>0</v>
      </c>
      <c r="F1060" s="343">
        <f>'AM23.Entity Input'!AD1000</f>
        <v>0</v>
      </c>
      <c r="G1060" s="343">
        <f>'AM23.Entity Input'!AN1000</f>
        <v>0</v>
      </c>
      <c r="H1060" s="353" t="str">
        <f>IFERROR( VLOOKUP($D1060, 'AM23.Param'!$C$61:$Q$114, COLUMNS('AM23.Param'!$C$60:$G$60), FALSE), "N/A")</f>
        <v>N/A</v>
      </c>
      <c r="I1060" s="360" t="str">
        <f>IFERROR( VLOOKUP($D1060, 'AM23.Param'!$C$61:$Q$114, COLUMNS('AM23.Param'!$C$60:$H$60), FALSE), "N/A")</f>
        <v>N/A</v>
      </c>
      <c r="J1060" s="344" t="str">
        <f t="shared" si="369"/>
        <v>N/A</v>
      </c>
      <c r="K1060" s="361" t="str">
        <f t="shared" si="370"/>
        <v>N/A</v>
      </c>
      <c r="L1060" s="356" t="str">
        <f>IFERROR( VLOOKUP($D1060, 'AM23.Param'!$C$61:$Q$114, COLUMNS('AM23.Param'!$C$60:$I$60), FALSE), "N/A")</f>
        <v>N/A</v>
      </c>
      <c r="M1060" s="344" t="str">
        <f t="shared" si="371"/>
        <v>N/A</v>
      </c>
      <c r="N1060" s="366" t="str">
        <f t="shared" si="360"/>
        <v>N/A</v>
      </c>
      <c r="O1060" s="360" t="str">
        <f>IFERROR( VLOOKUP($D1060, 'AM23.Param'!$C$61:$Q$114, COLUMNS('AM23.Param'!$C$60:$J$60), FALSE), "N/A")</f>
        <v>N/A</v>
      </c>
      <c r="P1060" s="344" t="str">
        <f t="shared" si="372"/>
        <v>N/A</v>
      </c>
      <c r="Q1060" s="361" t="str">
        <f t="shared" si="361"/>
        <v>N/A</v>
      </c>
      <c r="R1060" s="356" t="str">
        <f>IFERROR( VLOOKUP($D1060, 'AM23.Param'!$C$61:$Q$114, COLUMNS('AM23.Param'!$C$60:$K$60), FALSE), "N/A")</f>
        <v>N/A</v>
      </c>
      <c r="S1060" s="344" t="str">
        <f t="shared" si="373"/>
        <v>N/A</v>
      </c>
      <c r="T1060" s="366">
        <f t="shared" si="362"/>
        <v>0</v>
      </c>
      <c r="U1060" s="360" t="str">
        <f>IFERROR( VLOOKUP($D1060, 'AM23.Param'!$C$61:$Q$114, COLUMNS('AM23.Param'!$C$60:$L$60), FALSE), "N/A")</f>
        <v>N/A</v>
      </c>
      <c r="V1060" s="344" t="str">
        <f t="shared" si="374"/>
        <v>N/A</v>
      </c>
      <c r="W1060" s="361" t="str">
        <f t="shared" si="363"/>
        <v>N/A</v>
      </c>
      <c r="X1060" s="356" t="str">
        <f>IFERROR( VLOOKUP($D1060, 'AM23.Param'!$C$61:$Q$114, COLUMNS('AM23.Param'!$C$60:$M$60), FALSE), "N/A")</f>
        <v>N/A</v>
      </c>
      <c r="Y1060" s="344" t="str">
        <f t="shared" si="375"/>
        <v>N/A</v>
      </c>
      <c r="Z1060" s="366">
        <f t="shared" si="364"/>
        <v>0</v>
      </c>
      <c r="AA1060" s="360" t="str">
        <f>IFERROR( VLOOKUP($D1060, 'AM23.Param'!$C$61:$Q$114, COLUMNS('AM23.Param'!$C$60:$N$60), FALSE), "N/A")</f>
        <v>N/A</v>
      </c>
      <c r="AB1060" s="344" t="str">
        <f t="shared" si="376"/>
        <v>N/A</v>
      </c>
      <c r="AC1060" s="366" t="str">
        <f t="shared" si="365"/>
        <v>N/A</v>
      </c>
      <c r="AD1060" s="360" t="str">
        <f>IFERROR( VLOOKUP($D1060, 'AM23.Param'!$C$61:$Q$114, COLUMNS('AM23.Param'!$C$60:$O$60), FALSE), "N/A")</f>
        <v>N/A</v>
      </c>
      <c r="AE1060" s="344" t="str">
        <f t="shared" si="377"/>
        <v>N/A</v>
      </c>
      <c r="AF1060" s="361" t="str">
        <f t="shared" si="366"/>
        <v>N/A</v>
      </c>
      <c r="AG1060" s="356" t="str">
        <f>IFERROR( VLOOKUP($D1060, 'AM23.Param'!$C$61:$Q$114, COLUMNS('AM23.Param'!$C$60:$P$60), FALSE), "N/A")</f>
        <v>N/A</v>
      </c>
      <c r="AH1060" s="344" t="str">
        <f t="shared" si="378"/>
        <v>N/A</v>
      </c>
      <c r="AI1060" s="361" t="str">
        <f t="shared" si="367"/>
        <v>N/A</v>
      </c>
    </row>
    <row r="1061" spans="1:35" x14ac:dyDescent="0.2">
      <c r="A1061" s="241">
        <f t="shared" si="368"/>
        <v>984</v>
      </c>
      <c r="B1061" s="345">
        <f>'AM23.Entity Input'!D1001</f>
        <v>0</v>
      </c>
      <c r="C1061" s="343">
        <f>'AM23.Entity Input'!F1001</f>
        <v>0</v>
      </c>
      <c r="D1061" s="343">
        <f>'AM23.Entity Input'!G1001</f>
        <v>0</v>
      </c>
      <c r="E1061" s="343">
        <f>'AM23.Entity Input'!P1001</f>
        <v>0</v>
      </c>
      <c r="F1061" s="343">
        <f>'AM23.Entity Input'!AD1001</f>
        <v>0</v>
      </c>
      <c r="G1061" s="343">
        <f>'AM23.Entity Input'!AN1001</f>
        <v>0</v>
      </c>
      <c r="H1061" s="353" t="str">
        <f>IFERROR( VLOOKUP($D1061, 'AM23.Param'!$C$61:$Q$114, COLUMNS('AM23.Param'!$C$60:$G$60), FALSE), "N/A")</f>
        <v>N/A</v>
      </c>
      <c r="I1061" s="360" t="str">
        <f>IFERROR( VLOOKUP($D1061, 'AM23.Param'!$C$61:$Q$114, COLUMNS('AM23.Param'!$C$60:$H$60), FALSE), "N/A")</f>
        <v>N/A</v>
      </c>
      <c r="J1061" s="344" t="str">
        <f t="shared" si="369"/>
        <v>N/A</v>
      </c>
      <c r="K1061" s="361" t="str">
        <f t="shared" si="370"/>
        <v>N/A</v>
      </c>
      <c r="L1061" s="356" t="str">
        <f>IFERROR( VLOOKUP($D1061, 'AM23.Param'!$C$61:$Q$114, COLUMNS('AM23.Param'!$C$60:$I$60), FALSE), "N/A")</f>
        <v>N/A</v>
      </c>
      <c r="M1061" s="344" t="str">
        <f t="shared" si="371"/>
        <v>N/A</v>
      </c>
      <c r="N1061" s="366" t="str">
        <f t="shared" si="360"/>
        <v>N/A</v>
      </c>
      <c r="O1061" s="360" t="str">
        <f>IFERROR( VLOOKUP($D1061, 'AM23.Param'!$C$61:$Q$114, COLUMNS('AM23.Param'!$C$60:$J$60), FALSE), "N/A")</f>
        <v>N/A</v>
      </c>
      <c r="P1061" s="344" t="str">
        <f t="shared" si="372"/>
        <v>N/A</v>
      </c>
      <c r="Q1061" s="361" t="str">
        <f t="shared" si="361"/>
        <v>N/A</v>
      </c>
      <c r="R1061" s="356" t="str">
        <f>IFERROR( VLOOKUP($D1061, 'AM23.Param'!$C$61:$Q$114, COLUMNS('AM23.Param'!$C$60:$K$60), FALSE), "N/A")</f>
        <v>N/A</v>
      </c>
      <c r="S1061" s="344" t="str">
        <f t="shared" si="373"/>
        <v>N/A</v>
      </c>
      <c r="T1061" s="366">
        <f t="shared" si="362"/>
        <v>0</v>
      </c>
      <c r="U1061" s="360" t="str">
        <f>IFERROR( VLOOKUP($D1061, 'AM23.Param'!$C$61:$Q$114, COLUMNS('AM23.Param'!$C$60:$L$60), FALSE), "N/A")</f>
        <v>N/A</v>
      </c>
      <c r="V1061" s="344" t="str">
        <f t="shared" si="374"/>
        <v>N/A</v>
      </c>
      <c r="W1061" s="361" t="str">
        <f t="shared" si="363"/>
        <v>N/A</v>
      </c>
      <c r="X1061" s="356" t="str">
        <f>IFERROR( VLOOKUP($D1061, 'AM23.Param'!$C$61:$Q$114, COLUMNS('AM23.Param'!$C$60:$M$60), FALSE), "N/A")</f>
        <v>N/A</v>
      </c>
      <c r="Y1061" s="344" t="str">
        <f t="shared" si="375"/>
        <v>N/A</v>
      </c>
      <c r="Z1061" s="366">
        <f t="shared" si="364"/>
        <v>0</v>
      </c>
      <c r="AA1061" s="360" t="str">
        <f>IFERROR( VLOOKUP($D1061, 'AM23.Param'!$C$61:$Q$114, COLUMNS('AM23.Param'!$C$60:$N$60), FALSE), "N/A")</f>
        <v>N/A</v>
      </c>
      <c r="AB1061" s="344" t="str">
        <f t="shared" si="376"/>
        <v>N/A</v>
      </c>
      <c r="AC1061" s="366" t="str">
        <f t="shared" si="365"/>
        <v>N/A</v>
      </c>
      <c r="AD1061" s="360" t="str">
        <f>IFERROR( VLOOKUP($D1061, 'AM23.Param'!$C$61:$Q$114, COLUMNS('AM23.Param'!$C$60:$O$60), FALSE), "N/A")</f>
        <v>N/A</v>
      </c>
      <c r="AE1061" s="344" t="str">
        <f t="shared" si="377"/>
        <v>N/A</v>
      </c>
      <c r="AF1061" s="361" t="str">
        <f t="shared" si="366"/>
        <v>N/A</v>
      </c>
      <c r="AG1061" s="356" t="str">
        <f>IFERROR( VLOOKUP($D1061, 'AM23.Param'!$C$61:$Q$114, COLUMNS('AM23.Param'!$C$60:$P$60), FALSE), "N/A")</f>
        <v>N/A</v>
      </c>
      <c r="AH1061" s="344" t="str">
        <f t="shared" si="378"/>
        <v>N/A</v>
      </c>
      <c r="AI1061" s="361" t="str">
        <f t="shared" si="367"/>
        <v>N/A</v>
      </c>
    </row>
    <row r="1062" spans="1:35" x14ac:dyDescent="0.2">
      <c r="A1062" s="241">
        <f t="shared" si="368"/>
        <v>985</v>
      </c>
      <c r="B1062" s="345">
        <f>'AM23.Entity Input'!D1002</f>
        <v>0</v>
      </c>
      <c r="C1062" s="343">
        <f>'AM23.Entity Input'!F1002</f>
        <v>0</v>
      </c>
      <c r="D1062" s="343">
        <f>'AM23.Entity Input'!G1002</f>
        <v>0</v>
      </c>
      <c r="E1062" s="343">
        <f>'AM23.Entity Input'!P1002</f>
        <v>0</v>
      </c>
      <c r="F1062" s="343">
        <f>'AM23.Entity Input'!AD1002</f>
        <v>0</v>
      </c>
      <c r="G1062" s="343">
        <f>'AM23.Entity Input'!AN1002</f>
        <v>0</v>
      </c>
      <c r="H1062" s="353" t="str">
        <f>IFERROR( VLOOKUP($D1062, 'AM23.Param'!$C$61:$Q$114, COLUMNS('AM23.Param'!$C$60:$G$60), FALSE), "N/A")</f>
        <v>N/A</v>
      </c>
      <c r="I1062" s="360" t="str">
        <f>IFERROR( VLOOKUP($D1062, 'AM23.Param'!$C$61:$Q$114, COLUMNS('AM23.Param'!$C$60:$H$60), FALSE), "N/A")</f>
        <v>N/A</v>
      </c>
      <c r="J1062" s="344" t="str">
        <f t="shared" si="369"/>
        <v>N/A</v>
      </c>
      <c r="K1062" s="361" t="str">
        <f t="shared" si="370"/>
        <v>N/A</v>
      </c>
      <c r="L1062" s="356" t="str">
        <f>IFERROR( VLOOKUP($D1062, 'AM23.Param'!$C$61:$Q$114, COLUMNS('AM23.Param'!$C$60:$I$60), FALSE), "N/A")</f>
        <v>N/A</v>
      </c>
      <c r="M1062" s="344" t="str">
        <f t="shared" si="371"/>
        <v>N/A</v>
      </c>
      <c r="N1062" s="366" t="str">
        <f t="shared" si="360"/>
        <v>N/A</v>
      </c>
      <c r="O1062" s="360" t="str">
        <f>IFERROR( VLOOKUP($D1062, 'AM23.Param'!$C$61:$Q$114, COLUMNS('AM23.Param'!$C$60:$J$60), FALSE), "N/A")</f>
        <v>N/A</v>
      </c>
      <c r="P1062" s="344" t="str">
        <f t="shared" si="372"/>
        <v>N/A</v>
      </c>
      <c r="Q1062" s="361" t="str">
        <f t="shared" si="361"/>
        <v>N/A</v>
      </c>
      <c r="R1062" s="356" t="str">
        <f>IFERROR( VLOOKUP($D1062, 'AM23.Param'!$C$61:$Q$114, COLUMNS('AM23.Param'!$C$60:$K$60), FALSE), "N/A")</f>
        <v>N/A</v>
      </c>
      <c r="S1062" s="344" t="str">
        <f t="shared" si="373"/>
        <v>N/A</v>
      </c>
      <c r="T1062" s="366">
        <f t="shared" si="362"/>
        <v>0</v>
      </c>
      <c r="U1062" s="360" t="str">
        <f>IFERROR( VLOOKUP($D1062, 'AM23.Param'!$C$61:$Q$114, COLUMNS('AM23.Param'!$C$60:$L$60), FALSE), "N/A")</f>
        <v>N/A</v>
      </c>
      <c r="V1062" s="344" t="str">
        <f t="shared" si="374"/>
        <v>N/A</v>
      </c>
      <c r="W1062" s="361" t="str">
        <f t="shared" si="363"/>
        <v>N/A</v>
      </c>
      <c r="X1062" s="356" t="str">
        <f>IFERROR( VLOOKUP($D1062, 'AM23.Param'!$C$61:$Q$114, COLUMNS('AM23.Param'!$C$60:$M$60), FALSE), "N/A")</f>
        <v>N/A</v>
      </c>
      <c r="Y1062" s="344" t="str">
        <f t="shared" si="375"/>
        <v>N/A</v>
      </c>
      <c r="Z1062" s="366">
        <f t="shared" si="364"/>
        <v>0</v>
      </c>
      <c r="AA1062" s="360" t="str">
        <f>IFERROR( VLOOKUP($D1062, 'AM23.Param'!$C$61:$Q$114, COLUMNS('AM23.Param'!$C$60:$N$60), FALSE), "N/A")</f>
        <v>N/A</v>
      </c>
      <c r="AB1062" s="344" t="str">
        <f t="shared" si="376"/>
        <v>N/A</v>
      </c>
      <c r="AC1062" s="366" t="str">
        <f t="shared" si="365"/>
        <v>N/A</v>
      </c>
      <c r="AD1062" s="360" t="str">
        <f>IFERROR( VLOOKUP($D1062, 'AM23.Param'!$C$61:$Q$114, COLUMNS('AM23.Param'!$C$60:$O$60), FALSE), "N/A")</f>
        <v>N/A</v>
      </c>
      <c r="AE1062" s="344" t="str">
        <f t="shared" si="377"/>
        <v>N/A</v>
      </c>
      <c r="AF1062" s="361" t="str">
        <f t="shared" si="366"/>
        <v>N/A</v>
      </c>
      <c r="AG1062" s="356" t="str">
        <f>IFERROR( VLOOKUP($D1062, 'AM23.Param'!$C$61:$Q$114, COLUMNS('AM23.Param'!$C$60:$P$60), FALSE), "N/A")</f>
        <v>N/A</v>
      </c>
      <c r="AH1062" s="344" t="str">
        <f t="shared" si="378"/>
        <v>N/A</v>
      </c>
      <c r="AI1062" s="361" t="str">
        <f t="shared" si="367"/>
        <v>N/A</v>
      </c>
    </row>
    <row r="1063" spans="1:35" x14ac:dyDescent="0.2">
      <c r="A1063" s="241">
        <f t="shared" si="368"/>
        <v>986</v>
      </c>
      <c r="B1063" s="345">
        <f>'AM23.Entity Input'!D1003</f>
        <v>0</v>
      </c>
      <c r="C1063" s="343">
        <f>'AM23.Entity Input'!F1003</f>
        <v>0</v>
      </c>
      <c r="D1063" s="343">
        <f>'AM23.Entity Input'!G1003</f>
        <v>0</v>
      </c>
      <c r="E1063" s="343">
        <f>'AM23.Entity Input'!P1003</f>
        <v>0</v>
      </c>
      <c r="F1063" s="343">
        <f>'AM23.Entity Input'!AD1003</f>
        <v>0</v>
      </c>
      <c r="G1063" s="343">
        <f>'AM23.Entity Input'!AN1003</f>
        <v>0</v>
      </c>
      <c r="H1063" s="353" t="str">
        <f>IFERROR( VLOOKUP($D1063, 'AM23.Param'!$C$61:$Q$114, COLUMNS('AM23.Param'!$C$60:$G$60), FALSE), "N/A")</f>
        <v>N/A</v>
      </c>
      <c r="I1063" s="360" t="str">
        <f>IFERROR( VLOOKUP($D1063, 'AM23.Param'!$C$61:$Q$114, COLUMNS('AM23.Param'!$C$60:$H$60), FALSE), "N/A")</f>
        <v>N/A</v>
      </c>
      <c r="J1063" s="344" t="str">
        <f t="shared" si="369"/>
        <v>N/A</v>
      </c>
      <c r="K1063" s="361" t="str">
        <f t="shared" si="370"/>
        <v>N/A</v>
      </c>
      <c r="L1063" s="356" t="str">
        <f>IFERROR( VLOOKUP($D1063, 'AM23.Param'!$C$61:$Q$114, COLUMNS('AM23.Param'!$C$60:$I$60), FALSE), "N/A")</f>
        <v>N/A</v>
      </c>
      <c r="M1063" s="344" t="str">
        <f t="shared" si="371"/>
        <v>N/A</v>
      </c>
      <c r="N1063" s="366" t="str">
        <f t="shared" si="360"/>
        <v>N/A</v>
      </c>
      <c r="O1063" s="360" t="str">
        <f>IFERROR( VLOOKUP($D1063, 'AM23.Param'!$C$61:$Q$114, COLUMNS('AM23.Param'!$C$60:$J$60), FALSE), "N/A")</f>
        <v>N/A</v>
      </c>
      <c r="P1063" s="344" t="str">
        <f t="shared" si="372"/>
        <v>N/A</v>
      </c>
      <c r="Q1063" s="361" t="str">
        <f t="shared" si="361"/>
        <v>N/A</v>
      </c>
      <c r="R1063" s="356" t="str">
        <f>IFERROR( VLOOKUP($D1063, 'AM23.Param'!$C$61:$Q$114, COLUMNS('AM23.Param'!$C$60:$K$60), FALSE), "N/A")</f>
        <v>N/A</v>
      </c>
      <c r="S1063" s="344" t="str">
        <f t="shared" si="373"/>
        <v>N/A</v>
      </c>
      <c r="T1063" s="366">
        <f t="shared" si="362"/>
        <v>0</v>
      </c>
      <c r="U1063" s="360" t="str">
        <f>IFERROR( VLOOKUP($D1063, 'AM23.Param'!$C$61:$Q$114, COLUMNS('AM23.Param'!$C$60:$L$60), FALSE), "N/A")</f>
        <v>N/A</v>
      </c>
      <c r="V1063" s="344" t="str">
        <f t="shared" si="374"/>
        <v>N/A</v>
      </c>
      <c r="W1063" s="361" t="str">
        <f t="shared" si="363"/>
        <v>N/A</v>
      </c>
      <c r="X1063" s="356" t="str">
        <f>IFERROR( VLOOKUP($D1063, 'AM23.Param'!$C$61:$Q$114, COLUMNS('AM23.Param'!$C$60:$M$60), FALSE), "N/A")</f>
        <v>N/A</v>
      </c>
      <c r="Y1063" s="344" t="str">
        <f t="shared" si="375"/>
        <v>N/A</v>
      </c>
      <c r="Z1063" s="366">
        <f t="shared" si="364"/>
        <v>0</v>
      </c>
      <c r="AA1063" s="360" t="str">
        <f>IFERROR( VLOOKUP($D1063, 'AM23.Param'!$C$61:$Q$114, COLUMNS('AM23.Param'!$C$60:$N$60), FALSE), "N/A")</f>
        <v>N/A</v>
      </c>
      <c r="AB1063" s="344" t="str">
        <f t="shared" si="376"/>
        <v>N/A</v>
      </c>
      <c r="AC1063" s="366" t="str">
        <f t="shared" si="365"/>
        <v>N/A</v>
      </c>
      <c r="AD1063" s="360" t="str">
        <f>IFERROR( VLOOKUP($D1063, 'AM23.Param'!$C$61:$Q$114, COLUMNS('AM23.Param'!$C$60:$O$60), FALSE), "N/A")</f>
        <v>N/A</v>
      </c>
      <c r="AE1063" s="344" t="str">
        <f t="shared" si="377"/>
        <v>N/A</v>
      </c>
      <c r="AF1063" s="361" t="str">
        <f t="shared" si="366"/>
        <v>N/A</v>
      </c>
      <c r="AG1063" s="356" t="str">
        <f>IFERROR( VLOOKUP($D1063, 'AM23.Param'!$C$61:$Q$114, COLUMNS('AM23.Param'!$C$60:$P$60), FALSE), "N/A")</f>
        <v>N/A</v>
      </c>
      <c r="AH1063" s="344" t="str">
        <f t="shared" si="378"/>
        <v>N/A</v>
      </c>
      <c r="AI1063" s="361" t="str">
        <f t="shared" si="367"/>
        <v>N/A</v>
      </c>
    </row>
    <row r="1064" spans="1:35" x14ac:dyDescent="0.2">
      <c r="A1064" s="241">
        <f t="shared" si="368"/>
        <v>987</v>
      </c>
      <c r="B1064" s="345">
        <f>'AM23.Entity Input'!D1004</f>
        <v>0</v>
      </c>
      <c r="C1064" s="343">
        <f>'AM23.Entity Input'!F1004</f>
        <v>0</v>
      </c>
      <c r="D1064" s="343">
        <f>'AM23.Entity Input'!G1004</f>
        <v>0</v>
      </c>
      <c r="E1064" s="343">
        <f>'AM23.Entity Input'!P1004</f>
        <v>0</v>
      </c>
      <c r="F1064" s="343">
        <f>'AM23.Entity Input'!AD1004</f>
        <v>0</v>
      </c>
      <c r="G1064" s="343">
        <f>'AM23.Entity Input'!AN1004</f>
        <v>0</v>
      </c>
      <c r="H1064" s="353" t="str">
        <f>IFERROR( VLOOKUP($D1064, 'AM23.Param'!$C$61:$Q$114, COLUMNS('AM23.Param'!$C$60:$G$60), FALSE), "N/A")</f>
        <v>N/A</v>
      </c>
      <c r="I1064" s="360" t="str">
        <f>IFERROR( VLOOKUP($D1064, 'AM23.Param'!$C$61:$Q$114, COLUMNS('AM23.Param'!$C$60:$H$60), FALSE), "N/A")</f>
        <v>N/A</v>
      </c>
      <c r="J1064" s="344" t="str">
        <f t="shared" si="369"/>
        <v>N/A</v>
      </c>
      <c r="K1064" s="361" t="str">
        <f t="shared" si="370"/>
        <v>N/A</v>
      </c>
      <c r="L1064" s="356" t="str">
        <f>IFERROR( VLOOKUP($D1064, 'AM23.Param'!$C$61:$Q$114, COLUMNS('AM23.Param'!$C$60:$I$60), FALSE), "N/A")</f>
        <v>N/A</v>
      </c>
      <c r="M1064" s="344" t="str">
        <f t="shared" si="371"/>
        <v>N/A</v>
      </c>
      <c r="N1064" s="366" t="str">
        <f t="shared" si="360"/>
        <v>N/A</v>
      </c>
      <c r="O1064" s="360" t="str">
        <f>IFERROR( VLOOKUP($D1064, 'AM23.Param'!$C$61:$Q$114, COLUMNS('AM23.Param'!$C$60:$J$60), FALSE), "N/A")</f>
        <v>N/A</v>
      </c>
      <c r="P1064" s="344" t="str">
        <f t="shared" si="372"/>
        <v>N/A</v>
      </c>
      <c r="Q1064" s="361" t="str">
        <f t="shared" si="361"/>
        <v>N/A</v>
      </c>
      <c r="R1064" s="356" t="str">
        <f>IFERROR( VLOOKUP($D1064, 'AM23.Param'!$C$61:$Q$114, COLUMNS('AM23.Param'!$C$60:$K$60), FALSE), "N/A")</f>
        <v>N/A</v>
      </c>
      <c r="S1064" s="344" t="str">
        <f t="shared" si="373"/>
        <v>N/A</v>
      </c>
      <c r="T1064" s="366">
        <f t="shared" si="362"/>
        <v>0</v>
      </c>
      <c r="U1064" s="360" t="str">
        <f>IFERROR( VLOOKUP($D1064, 'AM23.Param'!$C$61:$Q$114, COLUMNS('AM23.Param'!$C$60:$L$60), FALSE), "N/A")</f>
        <v>N/A</v>
      </c>
      <c r="V1064" s="344" t="str">
        <f t="shared" si="374"/>
        <v>N/A</v>
      </c>
      <c r="W1064" s="361" t="str">
        <f t="shared" si="363"/>
        <v>N/A</v>
      </c>
      <c r="X1064" s="356" t="str">
        <f>IFERROR( VLOOKUP($D1064, 'AM23.Param'!$C$61:$Q$114, COLUMNS('AM23.Param'!$C$60:$M$60), FALSE), "N/A")</f>
        <v>N/A</v>
      </c>
      <c r="Y1064" s="344" t="str">
        <f t="shared" si="375"/>
        <v>N/A</v>
      </c>
      <c r="Z1064" s="366">
        <f t="shared" si="364"/>
        <v>0</v>
      </c>
      <c r="AA1064" s="360" t="str">
        <f>IFERROR( VLOOKUP($D1064, 'AM23.Param'!$C$61:$Q$114, COLUMNS('AM23.Param'!$C$60:$N$60), FALSE), "N/A")</f>
        <v>N/A</v>
      </c>
      <c r="AB1064" s="344" t="str">
        <f t="shared" si="376"/>
        <v>N/A</v>
      </c>
      <c r="AC1064" s="366" t="str">
        <f t="shared" si="365"/>
        <v>N/A</v>
      </c>
      <c r="AD1064" s="360" t="str">
        <f>IFERROR( VLOOKUP($D1064, 'AM23.Param'!$C$61:$Q$114, COLUMNS('AM23.Param'!$C$60:$O$60), FALSE), "N/A")</f>
        <v>N/A</v>
      </c>
      <c r="AE1064" s="344" t="str">
        <f t="shared" si="377"/>
        <v>N/A</v>
      </c>
      <c r="AF1064" s="361" t="str">
        <f t="shared" si="366"/>
        <v>N/A</v>
      </c>
      <c r="AG1064" s="356" t="str">
        <f>IFERROR( VLOOKUP($D1064, 'AM23.Param'!$C$61:$Q$114, COLUMNS('AM23.Param'!$C$60:$P$60), FALSE), "N/A")</f>
        <v>N/A</v>
      </c>
      <c r="AH1064" s="344" t="str">
        <f t="shared" si="378"/>
        <v>N/A</v>
      </c>
      <c r="AI1064" s="361" t="str">
        <f t="shared" si="367"/>
        <v>N/A</v>
      </c>
    </row>
    <row r="1065" spans="1:35" x14ac:dyDescent="0.2">
      <c r="A1065" s="241">
        <f t="shared" si="368"/>
        <v>988</v>
      </c>
      <c r="B1065" s="345">
        <f>'AM23.Entity Input'!D1005</f>
        <v>0</v>
      </c>
      <c r="C1065" s="343">
        <f>'AM23.Entity Input'!F1005</f>
        <v>0</v>
      </c>
      <c r="D1065" s="343">
        <f>'AM23.Entity Input'!G1005</f>
        <v>0</v>
      </c>
      <c r="E1065" s="343">
        <f>'AM23.Entity Input'!P1005</f>
        <v>0</v>
      </c>
      <c r="F1065" s="343">
        <f>'AM23.Entity Input'!AD1005</f>
        <v>0</v>
      </c>
      <c r="G1065" s="343">
        <f>'AM23.Entity Input'!AN1005</f>
        <v>0</v>
      </c>
      <c r="H1065" s="353" t="str">
        <f>IFERROR( VLOOKUP($D1065, 'AM23.Param'!$C$61:$Q$114, COLUMNS('AM23.Param'!$C$60:$G$60), FALSE), "N/A")</f>
        <v>N/A</v>
      </c>
      <c r="I1065" s="360" t="str">
        <f>IFERROR( VLOOKUP($D1065, 'AM23.Param'!$C$61:$Q$114, COLUMNS('AM23.Param'!$C$60:$H$60), FALSE), "N/A")</f>
        <v>N/A</v>
      </c>
      <c r="J1065" s="344" t="str">
        <f t="shared" si="369"/>
        <v>N/A</v>
      </c>
      <c r="K1065" s="361" t="str">
        <f t="shared" si="370"/>
        <v>N/A</v>
      </c>
      <c r="L1065" s="356" t="str">
        <f>IFERROR( VLOOKUP($D1065, 'AM23.Param'!$C$61:$Q$114, COLUMNS('AM23.Param'!$C$60:$I$60), FALSE), "N/A")</f>
        <v>N/A</v>
      </c>
      <c r="M1065" s="344" t="str">
        <f t="shared" si="371"/>
        <v>N/A</v>
      </c>
      <c r="N1065" s="366" t="str">
        <f t="shared" si="360"/>
        <v>N/A</v>
      </c>
      <c r="O1065" s="360" t="str">
        <f>IFERROR( VLOOKUP($D1065, 'AM23.Param'!$C$61:$Q$114, COLUMNS('AM23.Param'!$C$60:$J$60), FALSE), "N/A")</f>
        <v>N/A</v>
      </c>
      <c r="P1065" s="344" t="str">
        <f t="shared" si="372"/>
        <v>N/A</v>
      </c>
      <c r="Q1065" s="361" t="str">
        <f t="shared" si="361"/>
        <v>N/A</v>
      </c>
      <c r="R1065" s="356" t="str">
        <f>IFERROR( VLOOKUP($D1065, 'AM23.Param'!$C$61:$Q$114, COLUMNS('AM23.Param'!$C$60:$K$60), FALSE), "N/A")</f>
        <v>N/A</v>
      </c>
      <c r="S1065" s="344" t="str">
        <f t="shared" si="373"/>
        <v>N/A</v>
      </c>
      <c r="T1065" s="366">
        <f t="shared" si="362"/>
        <v>0</v>
      </c>
      <c r="U1065" s="360" t="str">
        <f>IFERROR( VLOOKUP($D1065, 'AM23.Param'!$C$61:$Q$114, COLUMNS('AM23.Param'!$C$60:$L$60), FALSE), "N/A")</f>
        <v>N/A</v>
      </c>
      <c r="V1065" s="344" t="str">
        <f t="shared" si="374"/>
        <v>N/A</v>
      </c>
      <c r="W1065" s="361" t="str">
        <f t="shared" si="363"/>
        <v>N/A</v>
      </c>
      <c r="X1065" s="356" t="str">
        <f>IFERROR( VLOOKUP($D1065, 'AM23.Param'!$C$61:$Q$114, COLUMNS('AM23.Param'!$C$60:$M$60), FALSE), "N/A")</f>
        <v>N/A</v>
      </c>
      <c r="Y1065" s="344" t="str">
        <f t="shared" si="375"/>
        <v>N/A</v>
      </c>
      <c r="Z1065" s="366">
        <f t="shared" si="364"/>
        <v>0</v>
      </c>
      <c r="AA1065" s="360" t="str">
        <f>IFERROR( VLOOKUP($D1065, 'AM23.Param'!$C$61:$Q$114, COLUMNS('AM23.Param'!$C$60:$N$60), FALSE), "N/A")</f>
        <v>N/A</v>
      </c>
      <c r="AB1065" s="344" t="str">
        <f t="shared" si="376"/>
        <v>N/A</v>
      </c>
      <c r="AC1065" s="366" t="str">
        <f t="shared" si="365"/>
        <v>N/A</v>
      </c>
      <c r="AD1065" s="360" t="str">
        <f>IFERROR( VLOOKUP($D1065, 'AM23.Param'!$C$61:$Q$114, COLUMNS('AM23.Param'!$C$60:$O$60), FALSE), "N/A")</f>
        <v>N/A</v>
      </c>
      <c r="AE1065" s="344" t="str">
        <f t="shared" si="377"/>
        <v>N/A</v>
      </c>
      <c r="AF1065" s="361" t="str">
        <f t="shared" si="366"/>
        <v>N/A</v>
      </c>
      <c r="AG1065" s="356" t="str">
        <f>IFERROR( VLOOKUP($D1065, 'AM23.Param'!$C$61:$Q$114, COLUMNS('AM23.Param'!$C$60:$P$60), FALSE), "N/A")</f>
        <v>N/A</v>
      </c>
      <c r="AH1065" s="344" t="str">
        <f t="shared" si="378"/>
        <v>N/A</v>
      </c>
      <c r="AI1065" s="361" t="str">
        <f t="shared" si="367"/>
        <v>N/A</v>
      </c>
    </row>
    <row r="1066" spans="1:35" x14ac:dyDescent="0.2">
      <c r="A1066" s="241">
        <f t="shared" si="368"/>
        <v>989</v>
      </c>
      <c r="B1066" s="345">
        <f>'AM23.Entity Input'!D1006</f>
        <v>0</v>
      </c>
      <c r="C1066" s="343">
        <f>'AM23.Entity Input'!F1006</f>
        <v>0</v>
      </c>
      <c r="D1066" s="343">
        <f>'AM23.Entity Input'!G1006</f>
        <v>0</v>
      </c>
      <c r="E1066" s="343">
        <f>'AM23.Entity Input'!P1006</f>
        <v>0</v>
      </c>
      <c r="F1066" s="343">
        <f>'AM23.Entity Input'!AD1006</f>
        <v>0</v>
      </c>
      <c r="G1066" s="343">
        <f>'AM23.Entity Input'!AN1006</f>
        <v>0</v>
      </c>
      <c r="H1066" s="353" t="str">
        <f>IFERROR( VLOOKUP($D1066, 'AM23.Param'!$C$61:$Q$114, COLUMNS('AM23.Param'!$C$60:$G$60), FALSE), "N/A")</f>
        <v>N/A</v>
      </c>
      <c r="I1066" s="360" t="str">
        <f>IFERROR( VLOOKUP($D1066, 'AM23.Param'!$C$61:$Q$114, COLUMNS('AM23.Param'!$C$60:$H$60), FALSE), "N/A")</f>
        <v>N/A</v>
      </c>
      <c r="J1066" s="344" t="str">
        <f t="shared" si="369"/>
        <v>N/A</v>
      </c>
      <c r="K1066" s="361" t="str">
        <f t="shared" si="370"/>
        <v>N/A</v>
      </c>
      <c r="L1066" s="356" t="str">
        <f>IFERROR( VLOOKUP($D1066, 'AM23.Param'!$C$61:$Q$114, COLUMNS('AM23.Param'!$C$60:$I$60), FALSE), "N/A")</f>
        <v>N/A</v>
      </c>
      <c r="M1066" s="344" t="str">
        <f t="shared" si="371"/>
        <v>N/A</v>
      </c>
      <c r="N1066" s="366" t="str">
        <f t="shared" si="360"/>
        <v>N/A</v>
      </c>
      <c r="O1066" s="360" t="str">
        <f>IFERROR( VLOOKUP($D1066, 'AM23.Param'!$C$61:$Q$114, COLUMNS('AM23.Param'!$C$60:$J$60), FALSE), "N/A")</f>
        <v>N/A</v>
      </c>
      <c r="P1066" s="344" t="str">
        <f t="shared" si="372"/>
        <v>N/A</v>
      </c>
      <c r="Q1066" s="361" t="str">
        <f t="shared" si="361"/>
        <v>N/A</v>
      </c>
      <c r="R1066" s="356" t="str">
        <f>IFERROR( VLOOKUP($D1066, 'AM23.Param'!$C$61:$Q$114, COLUMNS('AM23.Param'!$C$60:$K$60), FALSE), "N/A")</f>
        <v>N/A</v>
      </c>
      <c r="S1066" s="344" t="str">
        <f t="shared" si="373"/>
        <v>N/A</v>
      </c>
      <c r="T1066" s="366">
        <f t="shared" si="362"/>
        <v>0</v>
      </c>
      <c r="U1066" s="360" t="str">
        <f>IFERROR( VLOOKUP($D1066, 'AM23.Param'!$C$61:$Q$114, COLUMNS('AM23.Param'!$C$60:$L$60), FALSE), "N/A")</f>
        <v>N/A</v>
      </c>
      <c r="V1066" s="344" t="str">
        <f t="shared" si="374"/>
        <v>N/A</v>
      </c>
      <c r="W1066" s="361" t="str">
        <f t="shared" si="363"/>
        <v>N/A</v>
      </c>
      <c r="X1066" s="356" t="str">
        <f>IFERROR( VLOOKUP($D1066, 'AM23.Param'!$C$61:$Q$114, COLUMNS('AM23.Param'!$C$60:$M$60), FALSE), "N/A")</f>
        <v>N/A</v>
      </c>
      <c r="Y1066" s="344" t="str">
        <f t="shared" si="375"/>
        <v>N/A</v>
      </c>
      <c r="Z1066" s="366">
        <f t="shared" si="364"/>
        <v>0</v>
      </c>
      <c r="AA1066" s="360" t="str">
        <f>IFERROR( VLOOKUP($D1066, 'AM23.Param'!$C$61:$Q$114, COLUMNS('AM23.Param'!$C$60:$N$60), FALSE), "N/A")</f>
        <v>N/A</v>
      </c>
      <c r="AB1066" s="344" t="str">
        <f t="shared" si="376"/>
        <v>N/A</v>
      </c>
      <c r="AC1066" s="366" t="str">
        <f t="shared" si="365"/>
        <v>N/A</v>
      </c>
      <c r="AD1066" s="360" t="str">
        <f>IFERROR( VLOOKUP($D1066, 'AM23.Param'!$C$61:$Q$114, COLUMNS('AM23.Param'!$C$60:$O$60), FALSE), "N/A")</f>
        <v>N/A</v>
      </c>
      <c r="AE1066" s="344" t="str">
        <f t="shared" si="377"/>
        <v>N/A</v>
      </c>
      <c r="AF1066" s="361" t="str">
        <f t="shared" si="366"/>
        <v>N/A</v>
      </c>
      <c r="AG1066" s="356" t="str">
        <f>IFERROR( VLOOKUP($D1066, 'AM23.Param'!$C$61:$Q$114, COLUMNS('AM23.Param'!$C$60:$P$60), FALSE), "N/A")</f>
        <v>N/A</v>
      </c>
      <c r="AH1066" s="344" t="str">
        <f t="shared" si="378"/>
        <v>N/A</v>
      </c>
      <c r="AI1066" s="361" t="str">
        <f t="shared" si="367"/>
        <v>N/A</v>
      </c>
    </row>
    <row r="1067" spans="1:35" x14ac:dyDescent="0.2">
      <c r="A1067" s="241">
        <f t="shared" si="368"/>
        <v>990</v>
      </c>
      <c r="B1067" s="345">
        <f>'AM23.Entity Input'!D1007</f>
        <v>0</v>
      </c>
      <c r="C1067" s="343">
        <f>'AM23.Entity Input'!F1007</f>
        <v>0</v>
      </c>
      <c r="D1067" s="343">
        <f>'AM23.Entity Input'!G1007</f>
        <v>0</v>
      </c>
      <c r="E1067" s="343">
        <f>'AM23.Entity Input'!P1007</f>
        <v>0</v>
      </c>
      <c r="F1067" s="343">
        <f>'AM23.Entity Input'!AD1007</f>
        <v>0</v>
      </c>
      <c r="G1067" s="343">
        <f>'AM23.Entity Input'!AN1007</f>
        <v>0</v>
      </c>
      <c r="H1067" s="353" t="str">
        <f>IFERROR( VLOOKUP($D1067, 'AM23.Param'!$C$61:$Q$114, COLUMNS('AM23.Param'!$C$60:$G$60), FALSE), "N/A")</f>
        <v>N/A</v>
      </c>
      <c r="I1067" s="360" t="str">
        <f>IFERROR( VLOOKUP($D1067, 'AM23.Param'!$C$61:$Q$114, COLUMNS('AM23.Param'!$C$60:$H$60), FALSE), "N/A")</f>
        <v>N/A</v>
      </c>
      <c r="J1067" s="344" t="str">
        <f t="shared" si="369"/>
        <v>N/A</v>
      </c>
      <c r="K1067" s="361" t="str">
        <f t="shared" si="370"/>
        <v>N/A</v>
      </c>
      <c r="L1067" s="356" t="str">
        <f>IFERROR( VLOOKUP($D1067, 'AM23.Param'!$C$61:$Q$114, COLUMNS('AM23.Param'!$C$60:$I$60), FALSE), "N/A")</f>
        <v>N/A</v>
      </c>
      <c r="M1067" s="344" t="str">
        <f t="shared" si="371"/>
        <v>N/A</v>
      </c>
      <c r="N1067" s="366" t="str">
        <f t="shared" si="360"/>
        <v>N/A</v>
      </c>
      <c r="O1067" s="360" t="str">
        <f>IFERROR( VLOOKUP($D1067, 'AM23.Param'!$C$61:$Q$114, COLUMNS('AM23.Param'!$C$60:$J$60), FALSE), "N/A")</f>
        <v>N/A</v>
      </c>
      <c r="P1067" s="344" t="str">
        <f t="shared" si="372"/>
        <v>N/A</v>
      </c>
      <c r="Q1067" s="361" t="str">
        <f t="shared" si="361"/>
        <v>N/A</v>
      </c>
      <c r="R1067" s="356" t="str">
        <f>IFERROR( VLOOKUP($D1067, 'AM23.Param'!$C$61:$Q$114, COLUMNS('AM23.Param'!$C$60:$K$60), FALSE), "N/A")</f>
        <v>N/A</v>
      </c>
      <c r="S1067" s="344" t="str">
        <f t="shared" si="373"/>
        <v>N/A</v>
      </c>
      <c r="T1067" s="366">
        <f t="shared" si="362"/>
        <v>0</v>
      </c>
      <c r="U1067" s="360" t="str">
        <f>IFERROR( VLOOKUP($D1067, 'AM23.Param'!$C$61:$Q$114, COLUMNS('AM23.Param'!$C$60:$L$60), FALSE), "N/A")</f>
        <v>N/A</v>
      </c>
      <c r="V1067" s="344" t="str">
        <f t="shared" si="374"/>
        <v>N/A</v>
      </c>
      <c r="W1067" s="361" t="str">
        <f t="shared" si="363"/>
        <v>N/A</v>
      </c>
      <c r="X1067" s="356" t="str">
        <f>IFERROR( VLOOKUP($D1067, 'AM23.Param'!$C$61:$Q$114, COLUMNS('AM23.Param'!$C$60:$M$60), FALSE), "N/A")</f>
        <v>N/A</v>
      </c>
      <c r="Y1067" s="344" t="str">
        <f t="shared" si="375"/>
        <v>N/A</v>
      </c>
      <c r="Z1067" s="366">
        <f t="shared" si="364"/>
        <v>0</v>
      </c>
      <c r="AA1067" s="360" t="str">
        <f>IFERROR( VLOOKUP($D1067, 'AM23.Param'!$C$61:$Q$114, COLUMNS('AM23.Param'!$C$60:$N$60), FALSE), "N/A")</f>
        <v>N/A</v>
      </c>
      <c r="AB1067" s="344" t="str">
        <f t="shared" si="376"/>
        <v>N/A</v>
      </c>
      <c r="AC1067" s="366" t="str">
        <f t="shared" si="365"/>
        <v>N/A</v>
      </c>
      <c r="AD1067" s="360" t="str">
        <f>IFERROR( VLOOKUP($D1067, 'AM23.Param'!$C$61:$Q$114, COLUMNS('AM23.Param'!$C$60:$O$60), FALSE), "N/A")</f>
        <v>N/A</v>
      </c>
      <c r="AE1067" s="344" t="str">
        <f t="shared" si="377"/>
        <v>N/A</v>
      </c>
      <c r="AF1067" s="361" t="str">
        <f t="shared" si="366"/>
        <v>N/A</v>
      </c>
      <c r="AG1067" s="356" t="str">
        <f>IFERROR( VLOOKUP($D1067, 'AM23.Param'!$C$61:$Q$114, COLUMNS('AM23.Param'!$C$60:$P$60), FALSE), "N/A")</f>
        <v>N/A</v>
      </c>
      <c r="AH1067" s="344" t="str">
        <f t="shared" si="378"/>
        <v>N/A</v>
      </c>
      <c r="AI1067" s="361" t="str">
        <f t="shared" si="367"/>
        <v>N/A</v>
      </c>
    </row>
    <row r="1068" spans="1:35" x14ac:dyDescent="0.2">
      <c r="A1068" s="241">
        <f t="shared" si="368"/>
        <v>991</v>
      </c>
      <c r="B1068" s="345">
        <f>'AM23.Entity Input'!D1008</f>
        <v>0</v>
      </c>
      <c r="C1068" s="343">
        <f>'AM23.Entity Input'!F1008</f>
        <v>0</v>
      </c>
      <c r="D1068" s="343">
        <f>'AM23.Entity Input'!G1008</f>
        <v>0</v>
      </c>
      <c r="E1068" s="343">
        <f>'AM23.Entity Input'!P1008</f>
        <v>0</v>
      </c>
      <c r="F1068" s="343">
        <f>'AM23.Entity Input'!AD1008</f>
        <v>0</v>
      </c>
      <c r="G1068" s="343">
        <f>'AM23.Entity Input'!AN1008</f>
        <v>0</v>
      </c>
      <c r="H1068" s="353" t="str">
        <f>IFERROR( VLOOKUP($D1068, 'AM23.Param'!$C$61:$Q$114, COLUMNS('AM23.Param'!$C$60:$G$60), FALSE), "N/A")</f>
        <v>N/A</v>
      </c>
      <c r="I1068" s="360" t="str">
        <f>IFERROR( VLOOKUP($D1068, 'AM23.Param'!$C$61:$Q$114, COLUMNS('AM23.Param'!$C$60:$H$60), FALSE), "N/A")</f>
        <v>N/A</v>
      </c>
      <c r="J1068" s="344" t="str">
        <f t="shared" si="369"/>
        <v>N/A</v>
      </c>
      <c r="K1068" s="361" t="str">
        <f t="shared" si="370"/>
        <v>N/A</v>
      </c>
      <c r="L1068" s="356" t="str">
        <f>IFERROR( VLOOKUP($D1068, 'AM23.Param'!$C$61:$Q$114, COLUMNS('AM23.Param'!$C$60:$I$60), FALSE), "N/A")</f>
        <v>N/A</v>
      </c>
      <c r="M1068" s="344" t="str">
        <f t="shared" si="371"/>
        <v>N/A</v>
      </c>
      <c r="N1068" s="366" t="str">
        <f t="shared" si="360"/>
        <v>N/A</v>
      </c>
      <c r="O1068" s="360" t="str">
        <f>IFERROR( VLOOKUP($D1068, 'AM23.Param'!$C$61:$Q$114, COLUMNS('AM23.Param'!$C$60:$J$60), FALSE), "N/A")</f>
        <v>N/A</v>
      </c>
      <c r="P1068" s="344" t="str">
        <f t="shared" si="372"/>
        <v>N/A</v>
      </c>
      <c r="Q1068" s="361" t="str">
        <f t="shared" si="361"/>
        <v>N/A</v>
      </c>
      <c r="R1068" s="356" t="str">
        <f>IFERROR( VLOOKUP($D1068, 'AM23.Param'!$C$61:$Q$114, COLUMNS('AM23.Param'!$C$60:$K$60), FALSE), "N/A")</f>
        <v>N/A</v>
      </c>
      <c r="S1068" s="344" t="str">
        <f t="shared" si="373"/>
        <v>N/A</v>
      </c>
      <c r="T1068" s="366">
        <f t="shared" si="362"/>
        <v>0</v>
      </c>
      <c r="U1068" s="360" t="str">
        <f>IFERROR( VLOOKUP($D1068, 'AM23.Param'!$C$61:$Q$114, COLUMNS('AM23.Param'!$C$60:$L$60), FALSE), "N/A")</f>
        <v>N/A</v>
      </c>
      <c r="V1068" s="344" t="str">
        <f t="shared" si="374"/>
        <v>N/A</v>
      </c>
      <c r="W1068" s="361" t="str">
        <f t="shared" si="363"/>
        <v>N/A</v>
      </c>
      <c r="X1068" s="356" t="str">
        <f>IFERROR( VLOOKUP($D1068, 'AM23.Param'!$C$61:$Q$114, COLUMNS('AM23.Param'!$C$60:$M$60), FALSE), "N/A")</f>
        <v>N/A</v>
      </c>
      <c r="Y1068" s="344" t="str">
        <f t="shared" si="375"/>
        <v>N/A</v>
      </c>
      <c r="Z1068" s="366">
        <f t="shared" si="364"/>
        <v>0</v>
      </c>
      <c r="AA1068" s="360" t="str">
        <f>IFERROR( VLOOKUP($D1068, 'AM23.Param'!$C$61:$Q$114, COLUMNS('AM23.Param'!$C$60:$N$60), FALSE), "N/A")</f>
        <v>N/A</v>
      </c>
      <c r="AB1068" s="344" t="str">
        <f t="shared" si="376"/>
        <v>N/A</v>
      </c>
      <c r="AC1068" s="366" t="str">
        <f t="shared" si="365"/>
        <v>N/A</v>
      </c>
      <c r="AD1068" s="360" t="str">
        <f>IFERROR( VLOOKUP($D1068, 'AM23.Param'!$C$61:$Q$114, COLUMNS('AM23.Param'!$C$60:$O$60), FALSE), "N/A")</f>
        <v>N/A</v>
      </c>
      <c r="AE1068" s="344" t="str">
        <f t="shared" si="377"/>
        <v>N/A</v>
      </c>
      <c r="AF1068" s="361" t="str">
        <f t="shared" si="366"/>
        <v>N/A</v>
      </c>
      <c r="AG1068" s="356" t="str">
        <f>IFERROR( VLOOKUP($D1068, 'AM23.Param'!$C$61:$Q$114, COLUMNS('AM23.Param'!$C$60:$P$60), FALSE), "N/A")</f>
        <v>N/A</v>
      </c>
      <c r="AH1068" s="344" t="str">
        <f t="shared" si="378"/>
        <v>N/A</v>
      </c>
      <c r="AI1068" s="361" t="str">
        <f t="shared" si="367"/>
        <v>N/A</v>
      </c>
    </row>
    <row r="1069" spans="1:35" x14ac:dyDescent="0.2">
      <c r="A1069" s="241">
        <f t="shared" si="368"/>
        <v>992</v>
      </c>
      <c r="B1069" s="345">
        <f>'AM23.Entity Input'!D1009</f>
        <v>0</v>
      </c>
      <c r="C1069" s="343">
        <f>'AM23.Entity Input'!F1009</f>
        <v>0</v>
      </c>
      <c r="D1069" s="343">
        <f>'AM23.Entity Input'!G1009</f>
        <v>0</v>
      </c>
      <c r="E1069" s="343">
        <f>'AM23.Entity Input'!P1009</f>
        <v>0</v>
      </c>
      <c r="F1069" s="343">
        <f>'AM23.Entity Input'!AD1009</f>
        <v>0</v>
      </c>
      <c r="G1069" s="343">
        <f>'AM23.Entity Input'!AN1009</f>
        <v>0</v>
      </c>
      <c r="H1069" s="353" t="str">
        <f>IFERROR( VLOOKUP($D1069, 'AM23.Param'!$C$61:$Q$114, COLUMNS('AM23.Param'!$C$60:$G$60), FALSE), "N/A")</f>
        <v>N/A</v>
      </c>
      <c r="I1069" s="360" t="str">
        <f>IFERROR( VLOOKUP($D1069, 'AM23.Param'!$C$61:$Q$114, COLUMNS('AM23.Param'!$C$60:$H$60), FALSE), "N/A")</f>
        <v>N/A</v>
      </c>
      <c r="J1069" s="344" t="str">
        <f t="shared" si="369"/>
        <v>N/A</v>
      </c>
      <c r="K1069" s="361" t="str">
        <f t="shared" si="370"/>
        <v>N/A</v>
      </c>
      <c r="L1069" s="356" t="str">
        <f>IFERROR( VLOOKUP($D1069, 'AM23.Param'!$C$61:$Q$114, COLUMNS('AM23.Param'!$C$60:$I$60), FALSE), "N/A")</f>
        <v>N/A</v>
      </c>
      <c r="M1069" s="344" t="str">
        <f t="shared" si="371"/>
        <v>N/A</v>
      </c>
      <c r="N1069" s="366" t="str">
        <f t="shared" si="360"/>
        <v>N/A</v>
      </c>
      <c r="O1069" s="360" t="str">
        <f>IFERROR( VLOOKUP($D1069, 'AM23.Param'!$C$61:$Q$114, COLUMNS('AM23.Param'!$C$60:$J$60), FALSE), "N/A")</f>
        <v>N/A</v>
      </c>
      <c r="P1069" s="344" t="str">
        <f t="shared" si="372"/>
        <v>N/A</v>
      </c>
      <c r="Q1069" s="361" t="str">
        <f t="shared" si="361"/>
        <v>N/A</v>
      </c>
      <c r="R1069" s="356" t="str">
        <f>IFERROR( VLOOKUP($D1069, 'AM23.Param'!$C$61:$Q$114, COLUMNS('AM23.Param'!$C$60:$K$60), FALSE), "N/A")</f>
        <v>N/A</v>
      </c>
      <c r="S1069" s="344" t="str">
        <f t="shared" si="373"/>
        <v>N/A</v>
      </c>
      <c r="T1069" s="366">
        <f t="shared" si="362"/>
        <v>0</v>
      </c>
      <c r="U1069" s="360" t="str">
        <f>IFERROR( VLOOKUP($D1069, 'AM23.Param'!$C$61:$Q$114, COLUMNS('AM23.Param'!$C$60:$L$60), FALSE), "N/A")</f>
        <v>N/A</v>
      </c>
      <c r="V1069" s="344" t="str">
        <f t="shared" si="374"/>
        <v>N/A</v>
      </c>
      <c r="W1069" s="361" t="str">
        <f t="shared" si="363"/>
        <v>N/A</v>
      </c>
      <c r="X1069" s="356" t="str">
        <f>IFERROR( VLOOKUP($D1069, 'AM23.Param'!$C$61:$Q$114, COLUMNS('AM23.Param'!$C$60:$M$60), FALSE), "N/A")</f>
        <v>N/A</v>
      </c>
      <c r="Y1069" s="344" t="str">
        <f t="shared" si="375"/>
        <v>N/A</v>
      </c>
      <c r="Z1069" s="366">
        <f t="shared" si="364"/>
        <v>0</v>
      </c>
      <c r="AA1069" s="360" t="str">
        <f>IFERROR( VLOOKUP($D1069, 'AM23.Param'!$C$61:$Q$114, COLUMNS('AM23.Param'!$C$60:$N$60), FALSE), "N/A")</f>
        <v>N/A</v>
      </c>
      <c r="AB1069" s="344" t="str">
        <f t="shared" si="376"/>
        <v>N/A</v>
      </c>
      <c r="AC1069" s="366" t="str">
        <f t="shared" si="365"/>
        <v>N/A</v>
      </c>
      <c r="AD1069" s="360" t="str">
        <f>IFERROR( VLOOKUP($D1069, 'AM23.Param'!$C$61:$Q$114, COLUMNS('AM23.Param'!$C$60:$O$60), FALSE), "N/A")</f>
        <v>N/A</v>
      </c>
      <c r="AE1069" s="344" t="str">
        <f t="shared" si="377"/>
        <v>N/A</v>
      </c>
      <c r="AF1069" s="361" t="str">
        <f t="shared" si="366"/>
        <v>N/A</v>
      </c>
      <c r="AG1069" s="356" t="str">
        <f>IFERROR( VLOOKUP($D1069, 'AM23.Param'!$C$61:$Q$114, COLUMNS('AM23.Param'!$C$60:$P$60), FALSE), "N/A")</f>
        <v>N/A</v>
      </c>
      <c r="AH1069" s="344" t="str">
        <f t="shared" si="378"/>
        <v>N/A</v>
      </c>
      <c r="AI1069" s="361" t="str">
        <f t="shared" si="367"/>
        <v>N/A</v>
      </c>
    </row>
    <row r="1070" spans="1:35" x14ac:dyDescent="0.2">
      <c r="A1070" s="241">
        <f t="shared" si="368"/>
        <v>993</v>
      </c>
      <c r="B1070" s="345">
        <f>'AM23.Entity Input'!D1010</f>
        <v>0</v>
      </c>
      <c r="C1070" s="343">
        <f>'AM23.Entity Input'!F1010</f>
        <v>0</v>
      </c>
      <c r="D1070" s="343">
        <f>'AM23.Entity Input'!G1010</f>
        <v>0</v>
      </c>
      <c r="E1070" s="343">
        <f>'AM23.Entity Input'!P1010</f>
        <v>0</v>
      </c>
      <c r="F1070" s="343">
        <f>'AM23.Entity Input'!AD1010</f>
        <v>0</v>
      </c>
      <c r="G1070" s="343">
        <f>'AM23.Entity Input'!AN1010</f>
        <v>0</v>
      </c>
      <c r="H1070" s="353" t="str">
        <f>IFERROR( VLOOKUP($D1070, 'AM23.Param'!$C$61:$Q$114, COLUMNS('AM23.Param'!$C$60:$G$60), FALSE), "N/A")</f>
        <v>N/A</v>
      </c>
      <c r="I1070" s="360" t="str">
        <f>IFERROR( VLOOKUP($D1070, 'AM23.Param'!$C$61:$Q$114, COLUMNS('AM23.Param'!$C$60:$H$60), FALSE), "N/A")</f>
        <v>N/A</v>
      </c>
      <c r="J1070" s="344" t="str">
        <f t="shared" si="369"/>
        <v>N/A</v>
      </c>
      <c r="K1070" s="361" t="str">
        <f t="shared" si="370"/>
        <v>N/A</v>
      </c>
      <c r="L1070" s="356" t="str">
        <f>IFERROR( VLOOKUP($D1070, 'AM23.Param'!$C$61:$Q$114, COLUMNS('AM23.Param'!$C$60:$I$60), FALSE), "N/A")</f>
        <v>N/A</v>
      </c>
      <c r="M1070" s="344" t="str">
        <f t="shared" si="371"/>
        <v>N/A</v>
      </c>
      <c r="N1070" s="366" t="str">
        <f t="shared" si="360"/>
        <v>N/A</v>
      </c>
      <c r="O1070" s="360" t="str">
        <f>IFERROR( VLOOKUP($D1070, 'AM23.Param'!$C$61:$Q$114, COLUMNS('AM23.Param'!$C$60:$J$60), FALSE), "N/A")</f>
        <v>N/A</v>
      </c>
      <c r="P1070" s="344" t="str">
        <f t="shared" si="372"/>
        <v>N/A</v>
      </c>
      <c r="Q1070" s="361" t="str">
        <f t="shared" si="361"/>
        <v>N/A</v>
      </c>
      <c r="R1070" s="356" t="str">
        <f>IFERROR( VLOOKUP($D1070, 'AM23.Param'!$C$61:$Q$114, COLUMNS('AM23.Param'!$C$60:$K$60), FALSE), "N/A")</f>
        <v>N/A</v>
      </c>
      <c r="S1070" s="344" t="str">
        <f t="shared" si="373"/>
        <v>N/A</v>
      </c>
      <c r="T1070" s="366">
        <f t="shared" si="362"/>
        <v>0</v>
      </c>
      <c r="U1070" s="360" t="str">
        <f>IFERROR( VLOOKUP($D1070, 'AM23.Param'!$C$61:$Q$114, COLUMNS('AM23.Param'!$C$60:$L$60), FALSE), "N/A")</f>
        <v>N/A</v>
      </c>
      <c r="V1070" s="344" t="str">
        <f t="shared" si="374"/>
        <v>N/A</v>
      </c>
      <c r="W1070" s="361" t="str">
        <f t="shared" si="363"/>
        <v>N/A</v>
      </c>
      <c r="X1070" s="356" t="str">
        <f>IFERROR( VLOOKUP($D1070, 'AM23.Param'!$C$61:$Q$114, COLUMNS('AM23.Param'!$C$60:$M$60), FALSE), "N/A")</f>
        <v>N/A</v>
      </c>
      <c r="Y1070" s="344" t="str">
        <f t="shared" si="375"/>
        <v>N/A</v>
      </c>
      <c r="Z1070" s="366">
        <f t="shared" si="364"/>
        <v>0</v>
      </c>
      <c r="AA1070" s="360" t="str">
        <f>IFERROR( VLOOKUP($D1070, 'AM23.Param'!$C$61:$Q$114, COLUMNS('AM23.Param'!$C$60:$N$60), FALSE), "N/A")</f>
        <v>N/A</v>
      </c>
      <c r="AB1070" s="344" t="str">
        <f t="shared" si="376"/>
        <v>N/A</v>
      </c>
      <c r="AC1070" s="366" t="str">
        <f t="shared" si="365"/>
        <v>N/A</v>
      </c>
      <c r="AD1070" s="360" t="str">
        <f>IFERROR( VLOOKUP($D1070, 'AM23.Param'!$C$61:$Q$114, COLUMNS('AM23.Param'!$C$60:$O$60), FALSE), "N/A")</f>
        <v>N/A</v>
      </c>
      <c r="AE1070" s="344" t="str">
        <f t="shared" si="377"/>
        <v>N/A</v>
      </c>
      <c r="AF1070" s="361" t="str">
        <f t="shared" si="366"/>
        <v>N/A</v>
      </c>
      <c r="AG1070" s="356" t="str">
        <f>IFERROR( VLOOKUP($D1070, 'AM23.Param'!$C$61:$Q$114, COLUMNS('AM23.Param'!$C$60:$P$60), FALSE), "N/A")</f>
        <v>N/A</v>
      </c>
      <c r="AH1070" s="344" t="str">
        <f t="shared" si="378"/>
        <v>N/A</v>
      </c>
      <c r="AI1070" s="361" t="str">
        <f t="shared" si="367"/>
        <v>N/A</v>
      </c>
    </row>
    <row r="1071" spans="1:35" x14ac:dyDescent="0.2">
      <c r="A1071" s="241">
        <f t="shared" si="368"/>
        <v>994</v>
      </c>
      <c r="B1071" s="345">
        <f>'AM23.Entity Input'!D1011</f>
        <v>0</v>
      </c>
      <c r="C1071" s="343">
        <f>'AM23.Entity Input'!F1011</f>
        <v>0</v>
      </c>
      <c r="D1071" s="343">
        <f>'AM23.Entity Input'!G1011</f>
        <v>0</v>
      </c>
      <c r="E1071" s="343">
        <f>'AM23.Entity Input'!P1011</f>
        <v>0</v>
      </c>
      <c r="F1071" s="343">
        <f>'AM23.Entity Input'!AD1011</f>
        <v>0</v>
      </c>
      <c r="G1071" s="343">
        <f>'AM23.Entity Input'!AN1011</f>
        <v>0</v>
      </c>
      <c r="H1071" s="353" t="str">
        <f>IFERROR( VLOOKUP($D1071, 'AM23.Param'!$C$61:$Q$114, COLUMNS('AM23.Param'!$C$60:$G$60), FALSE), "N/A")</f>
        <v>N/A</v>
      </c>
      <c r="I1071" s="360" t="str">
        <f>IFERROR( VLOOKUP($D1071, 'AM23.Param'!$C$61:$Q$114, COLUMNS('AM23.Param'!$C$60:$H$60), FALSE), "N/A")</f>
        <v>N/A</v>
      </c>
      <c r="J1071" s="344" t="str">
        <f t="shared" si="369"/>
        <v>N/A</v>
      </c>
      <c r="K1071" s="361" t="str">
        <f t="shared" si="370"/>
        <v>N/A</v>
      </c>
      <c r="L1071" s="356" t="str">
        <f>IFERROR( VLOOKUP($D1071, 'AM23.Param'!$C$61:$Q$114, COLUMNS('AM23.Param'!$C$60:$I$60), FALSE), "N/A")</f>
        <v>N/A</v>
      </c>
      <c r="M1071" s="344" t="str">
        <f t="shared" si="371"/>
        <v>N/A</v>
      </c>
      <c r="N1071" s="366" t="str">
        <f t="shared" si="360"/>
        <v>N/A</v>
      </c>
      <c r="O1071" s="360" t="str">
        <f>IFERROR( VLOOKUP($D1071, 'AM23.Param'!$C$61:$Q$114, COLUMNS('AM23.Param'!$C$60:$J$60), FALSE), "N/A")</f>
        <v>N/A</v>
      </c>
      <c r="P1071" s="344" t="str">
        <f t="shared" si="372"/>
        <v>N/A</v>
      </c>
      <c r="Q1071" s="361" t="str">
        <f t="shared" si="361"/>
        <v>N/A</v>
      </c>
      <c r="R1071" s="356" t="str">
        <f>IFERROR( VLOOKUP($D1071, 'AM23.Param'!$C$61:$Q$114, COLUMNS('AM23.Param'!$C$60:$K$60), FALSE), "N/A")</f>
        <v>N/A</v>
      </c>
      <c r="S1071" s="344" t="str">
        <f t="shared" si="373"/>
        <v>N/A</v>
      </c>
      <c r="T1071" s="366">
        <f t="shared" si="362"/>
        <v>0</v>
      </c>
      <c r="U1071" s="360" t="str">
        <f>IFERROR( VLOOKUP($D1071, 'AM23.Param'!$C$61:$Q$114, COLUMNS('AM23.Param'!$C$60:$L$60), FALSE), "N/A")</f>
        <v>N/A</v>
      </c>
      <c r="V1071" s="344" t="str">
        <f t="shared" si="374"/>
        <v>N/A</v>
      </c>
      <c r="W1071" s="361" t="str">
        <f t="shared" si="363"/>
        <v>N/A</v>
      </c>
      <c r="X1071" s="356" t="str">
        <f>IFERROR( VLOOKUP($D1071, 'AM23.Param'!$C$61:$Q$114, COLUMNS('AM23.Param'!$C$60:$M$60), FALSE), "N/A")</f>
        <v>N/A</v>
      </c>
      <c r="Y1071" s="344" t="str">
        <f t="shared" si="375"/>
        <v>N/A</v>
      </c>
      <c r="Z1071" s="366">
        <f t="shared" si="364"/>
        <v>0</v>
      </c>
      <c r="AA1071" s="360" t="str">
        <f>IFERROR( VLOOKUP($D1071, 'AM23.Param'!$C$61:$Q$114, COLUMNS('AM23.Param'!$C$60:$N$60), FALSE), "N/A")</f>
        <v>N/A</v>
      </c>
      <c r="AB1071" s="344" t="str">
        <f t="shared" si="376"/>
        <v>N/A</v>
      </c>
      <c r="AC1071" s="366" t="str">
        <f t="shared" si="365"/>
        <v>N/A</v>
      </c>
      <c r="AD1071" s="360" t="str">
        <f>IFERROR( VLOOKUP($D1071, 'AM23.Param'!$C$61:$Q$114, COLUMNS('AM23.Param'!$C$60:$O$60), FALSE), "N/A")</f>
        <v>N/A</v>
      </c>
      <c r="AE1071" s="344" t="str">
        <f t="shared" si="377"/>
        <v>N/A</v>
      </c>
      <c r="AF1071" s="361" t="str">
        <f t="shared" si="366"/>
        <v>N/A</v>
      </c>
      <c r="AG1071" s="356" t="str">
        <f>IFERROR( VLOOKUP($D1071, 'AM23.Param'!$C$61:$Q$114, COLUMNS('AM23.Param'!$C$60:$P$60), FALSE), "N/A")</f>
        <v>N/A</v>
      </c>
      <c r="AH1071" s="344" t="str">
        <f t="shared" si="378"/>
        <v>N/A</v>
      </c>
      <c r="AI1071" s="361" t="str">
        <f t="shared" si="367"/>
        <v>N/A</v>
      </c>
    </row>
    <row r="1072" spans="1:35" x14ac:dyDescent="0.2">
      <c r="A1072" s="241">
        <f t="shared" si="368"/>
        <v>995</v>
      </c>
      <c r="B1072" s="345">
        <f>'AM23.Entity Input'!D1012</f>
        <v>0</v>
      </c>
      <c r="C1072" s="343">
        <f>'AM23.Entity Input'!F1012</f>
        <v>0</v>
      </c>
      <c r="D1072" s="343">
        <f>'AM23.Entity Input'!G1012</f>
        <v>0</v>
      </c>
      <c r="E1072" s="343">
        <f>'AM23.Entity Input'!P1012</f>
        <v>0</v>
      </c>
      <c r="F1072" s="343">
        <f>'AM23.Entity Input'!AD1012</f>
        <v>0</v>
      </c>
      <c r="G1072" s="343">
        <f>'AM23.Entity Input'!AN1012</f>
        <v>0</v>
      </c>
      <c r="H1072" s="353" t="str">
        <f>IFERROR( VLOOKUP($D1072, 'AM23.Param'!$C$61:$Q$114, COLUMNS('AM23.Param'!$C$60:$G$60), FALSE), "N/A")</f>
        <v>N/A</v>
      </c>
      <c r="I1072" s="360" t="str">
        <f>IFERROR( VLOOKUP($D1072, 'AM23.Param'!$C$61:$Q$114, COLUMNS('AM23.Param'!$C$60:$H$60), FALSE), "N/A")</f>
        <v>N/A</v>
      </c>
      <c r="J1072" s="344" t="str">
        <f t="shared" si="369"/>
        <v>N/A</v>
      </c>
      <c r="K1072" s="361" t="str">
        <f t="shared" si="370"/>
        <v>N/A</v>
      </c>
      <c r="L1072" s="356" t="str">
        <f>IFERROR( VLOOKUP($D1072, 'AM23.Param'!$C$61:$Q$114, COLUMNS('AM23.Param'!$C$60:$I$60), FALSE), "N/A")</f>
        <v>N/A</v>
      </c>
      <c r="M1072" s="344" t="str">
        <f t="shared" si="371"/>
        <v>N/A</v>
      </c>
      <c r="N1072" s="366" t="str">
        <f t="shared" si="360"/>
        <v>N/A</v>
      </c>
      <c r="O1072" s="360" t="str">
        <f>IFERROR( VLOOKUP($D1072, 'AM23.Param'!$C$61:$Q$114, COLUMNS('AM23.Param'!$C$60:$J$60), FALSE), "N/A")</f>
        <v>N/A</v>
      </c>
      <c r="P1072" s="344" t="str">
        <f t="shared" si="372"/>
        <v>N/A</v>
      </c>
      <c r="Q1072" s="361" t="str">
        <f t="shared" si="361"/>
        <v>N/A</v>
      </c>
      <c r="R1072" s="356" t="str">
        <f>IFERROR( VLOOKUP($D1072, 'AM23.Param'!$C$61:$Q$114, COLUMNS('AM23.Param'!$C$60:$K$60), FALSE), "N/A")</f>
        <v>N/A</v>
      </c>
      <c r="S1072" s="344" t="str">
        <f t="shared" si="373"/>
        <v>N/A</v>
      </c>
      <c r="T1072" s="366">
        <f t="shared" si="362"/>
        <v>0</v>
      </c>
      <c r="U1072" s="360" t="str">
        <f>IFERROR( VLOOKUP($D1072, 'AM23.Param'!$C$61:$Q$114, COLUMNS('AM23.Param'!$C$60:$L$60), FALSE), "N/A")</f>
        <v>N/A</v>
      </c>
      <c r="V1072" s="344" t="str">
        <f t="shared" si="374"/>
        <v>N/A</v>
      </c>
      <c r="W1072" s="361" t="str">
        <f t="shared" si="363"/>
        <v>N/A</v>
      </c>
      <c r="X1072" s="356" t="str">
        <f>IFERROR( VLOOKUP($D1072, 'AM23.Param'!$C$61:$Q$114, COLUMNS('AM23.Param'!$C$60:$M$60), FALSE), "N/A")</f>
        <v>N/A</v>
      </c>
      <c r="Y1072" s="344" t="str">
        <f t="shared" si="375"/>
        <v>N/A</v>
      </c>
      <c r="Z1072" s="366">
        <f t="shared" si="364"/>
        <v>0</v>
      </c>
      <c r="AA1072" s="360" t="str">
        <f>IFERROR( VLOOKUP($D1072, 'AM23.Param'!$C$61:$Q$114, COLUMNS('AM23.Param'!$C$60:$N$60), FALSE), "N/A")</f>
        <v>N/A</v>
      </c>
      <c r="AB1072" s="344" t="str">
        <f t="shared" si="376"/>
        <v>N/A</v>
      </c>
      <c r="AC1072" s="366" t="str">
        <f t="shared" si="365"/>
        <v>N/A</v>
      </c>
      <c r="AD1072" s="360" t="str">
        <f>IFERROR( VLOOKUP($D1072, 'AM23.Param'!$C$61:$Q$114, COLUMNS('AM23.Param'!$C$60:$O$60), FALSE), "N/A")</f>
        <v>N/A</v>
      </c>
      <c r="AE1072" s="344" t="str">
        <f t="shared" si="377"/>
        <v>N/A</v>
      </c>
      <c r="AF1072" s="361" t="str">
        <f t="shared" si="366"/>
        <v>N/A</v>
      </c>
      <c r="AG1072" s="356" t="str">
        <f>IFERROR( VLOOKUP($D1072, 'AM23.Param'!$C$61:$Q$114, COLUMNS('AM23.Param'!$C$60:$P$60), FALSE), "N/A")</f>
        <v>N/A</v>
      </c>
      <c r="AH1072" s="344" t="str">
        <f t="shared" si="378"/>
        <v>N/A</v>
      </c>
      <c r="AI1072" s="361" t="str">
        <f t="shared" si="367"/>
        <v>N/A</v>
      </c>
    </row>
    <row r="1073" spans="1:35" x14ac:dyDescent="0.2">
      <c r="A1073" s="241">
        <f t="shared" si="368"/>
        <v>996</v>
      </c>
      <c r="B1073" s="345">
        <f>'AM23.Entity Input'!D1013</f>
        <v>0</v>
      </c>
      <c r="C1073" s="343">
        <f>'AM23.Entity Input'!F1013</f>
        <v>0</v>
      </c>
      <c r="D1073" s="343">
        <f>'AM23.Entity Input'!G1013</f>
        <v>0</v>
      </c>
      <c r="E1073" s="343">
        <f>'AM23.Entity Input'!P1013</f>
        <v>0</v>
      </c>
      <c r="F1073" s="343">
        <f>'AM23.Entity Input'!AD1013</f>
        <v>0</v>
      </c>
      <c r="G1073" s="343">
        <f>'AM23.Entity Input'!AN1013</f>
        <v>0</v>
      </c>
      <c r="H1073" s="353" t="str">
        <f>IFERROR( VLOOKUP($D1073, 'AM23.Param'!$C$61:$Q$114, COLUMNS('AM23.Param'!$C$60:$G$60), FALSE), "N/A")</f>
        <v>N/A</v>
      </c>
      <c r="I1073" s="360" t="str">
        <f>IFERROR( VLOOKUP($D1073, 'AM23.Param'!$C$61:$Q$114, COLUMNS('AM23.Param'!$C$60:$H$60), FALSE), "N/A")</f>
        <v>N/A</v>
      </c>
      <c r="J1073" s="344" t="str">
        <f t="shared" si="369"/>
        <v>N/A</v>
      </c>
      <c r="K1073" s="361" t="str">
        <f t="shared" si="370"/>
        <v>N/A</v>
      </c>
      <c r="L1073" s="356" t="str">
        <f>IFERROR( VLOOKUP($D1073, 'AM23.Param'!$C$61:$Q$114, COLUMNS('AM23.Param'!$C$60:$I$60), FALSE), "N/A")</f>
        <v>N/A</v>
      </c>
      <c r="M1073" s="344" t="str">
        <f t="shared" si="371"/>
        <v>N/A</v>
      </c>
      <c r="N1073" s="366" t="str">
        <f t="shared" si="360"/>
        <v>N/A</v>
      </c>
      <c r="O1073" s="360" t="str">
        <f>IFERROR( VLOOKUP($D1073, 'AM23.Param'!$C$61:$Q$114, COLUMNS('AM23.Param'!$C$60:$J$60), FALSE), "N/A")</f>
        <v>N/A</v>
      </c>
      <c r="P1073" s="344" t="str">
        <f t="shared" si="372"/>
        <v>N/A</v>
      </c>
      <c r="Q1073" s="361" t="str">
        <f t="shared" si="361"/>
        <v>N/A</v>
      </c>
      <c r="R1073" s="356" t="str">
        <f>IFERROR( VLOOKUP($D1073, 'AM23.Param'!$C$61:$Q$114, COLUMNS('AM23.Param'!$C$60:$K$60), FALSE), "N/A")</f>
        <v>N/A</v>
      </c>
      <c r="S1073" s="344" t="str">
        <f t="shared" si="373"/>
        <v>N/A</v>
      </c>
      <c r="T1073" s="366">
        <f t="shared" si="362"/>
        <v>0</v>
      </c>
      <c r="U1073" s="360" t="str">
        <f>IFERROR( VLOOKUP($D1073, 'AM23.Param'!$C$61:$Q$114, COLUMNS('AM23.Param'!$C$60:$L$60), FALSE), "N/A")</f>
        <v>N/A</v>
      </c>
      <c r="V1073" s="344" t="str">
        <f t="shared" si="374"/>
        <v>N/A</v>
      </c>
      <c r="W1073" s="361" t="str">
        <f t="shared" si="363"/>
        <v>N/A</v>
      </c>
      <c r="X1073" s="356" t="str">
        <f>IFERROR( VLOOKUP($D1073, 'AM23.Param'!$C$61:$Q$114, COLUMNS('AM23.Param'!$C$60:$M$60), FALSE), "N/A")</f>
        <v>N/A</v>
      </c>
      <c r="Y1073" s="344" t="str">
        <f t="shared" si="375"/>
        <v>N/A</v>
      </c>
      <c r="Z1073" s="366">
        <f t="shared" si="364"/>
        <v>0</v>
      </c>
      <c r="AA1073" s="360" t="str">
        <f>IFERROR( VLOOKUP($D1073, 'AM23.Param'!$C$61:$Q$114, COLUMNS('AM23.Param'!$C$60:$N$60), FALSE), "N/A")</f>
        <v>N/A</v>
      </c>
      <c r="AB1073" s="344" t="str">
        <f t="shared" si="376"/>
        <v>N/A</v>
      </c>
      <c r="AC1073" s="366" t="str">
        <f t="shared" si="365"/>
        <v>N/A</v>
      </c>
      <c r="AD1073" s="360" t="str">
        <f>IFERROR( VLOOKUP($D1073, 'AM23.Param'!$C$61:$Q$114, COLUMNS('AM23.Param'!$C$60:$O$60), FALSE), "N/A")</f>
        <v>N/A</v>
      </c>
      <c r="AE1073" s="344" t="str">
        <f t="shared" si="377"/>
        <v>N/A</v>
      </c>
      <c r="AF1073" s="361" t="str">
        <f t="shared" si="366"/>
        <v>N/A</v>
      </c>
      <c r="AG1073" s="356" t="str">
        <f>IFERROR( VLOOKUP($D1073, 'AM23.Param'!$C$61:$Q$114, COLUMNS('AM23.Param'!$C$60:$P$60), FALSE), "N/A")</f>
        <v>N/A</v>
      </c>
      <c r="AH1073" s="344" t="str">
        <f t="shared" si="378"/>
        <v>N/A</v>
      </c>
      <c r="AI1073" s="361" t="str">
        <f t="shared" si="367"/>
        <v>N/A</v>
      </c>
    </row>
    <row r="1074" spans="1:35" x14ac:dyDescent="0.2">
      <c r="A1074" s="241">
        <f t="shared" si="368"/>
        <v>997</v>
      </c>
      <c r="B1074" s="345">
        <f>'AM23.Entity Input'!D1014</f>
        <v>0</v>
      </c>
      <c r="C1074" s="343">
        <f>'AM23.Entity Input'!F1014</f>
        <v>0</v>
      </c>
      <c r="D1074" s="343">
        <f>'AM23.Entity Input'!G1014</f>
        <v>0</v>
      </c>
      <c r="E1074" s="343">
        <f>'AM23.Entity Input'!P1014</f>
        <v>0</v>
      </c>
      <c r="F1074" s="343">
        <f>'AM23.Entity Input'!AD1014</f>
        <v>0</v>
      </c>
      <c r="G1074" s="343">
        <f>'AM23.Entity Input'!AN1014</f>
        <v>0</v>
      </c>
      <c r="H1074" s="353" t="str">
        <f>IFERROR( VLOOKUP($D1074, 'AM23.Param'!$C$61:$Q$114, COLUMNS('AM23.Param'!$C$60:$G$60), FALSE), "N/A")</f>
        <v>N/A</v>
      </c>
      <c r="I1074" s="360" t="str">
        <f>IFERROR( VLOOKUP($D1074, 'AM23.Param'!$C$61:$Q$114, COLUMNS('AM23.Param'!$C$60:$H$60), FALSE), "N/A")</f>
        <v>N/A</v>
      </c>
      <c r="J1074" s="344" t="str">
        <f t="shared" si="369"/>
        <v>N/A</v>
      </c>
      <c r="K1074" s="361" t="str">
        <f t="shared" si="370"/>
        <v>N/A</v>
      </c>
      <c r="L1074" s="356" t="str">
        <f>IFERROR( VLOOKUP($D1074, 'AM23.Param'!$C$61:$Q$114, COLUMNS('AM23.Param'!$C$60:$I$60), FALSE), "N/A")</f>
        <v>N/A</v>
      </c>
      <c r="M1074" s="344" t="str">
        <f t="shared" si="371"/>
        <v>N/A</v>
      </c>
      <c r="N1074" s="366" t="str">
        <f t="shared" si="360"/>
        <v>N/A</v>
      </c>
      <c r="O1074" s="360" t="str">
        <f>IFERROR( VLOOKUP($D1074, 'AM23.Param'!$C$61:$Q$114, COLUMNS('AM23.Param'!$C$60:$J$60), FALSE), "N/A")</f>
        <v>N/A</v>
      </c>
      <c r="P1074" s="344" t="str">
        <f t="shared" si="372"/>
        <v>N/A</v>
      </c>
      <c r="Q1074" s="361" t="str">
        <f t="shared" si="361"/>
        <v>N/A</v>
      </c>
      <c r="R1074" s="356" t="str">
        <f>IFERROR( VLOOKUP($D1074, 'AM23.Param'!$C$61:$Q$114, COLUMNS('AM23.Param'!$C$60:$K$60), FALSE), "N/A")</f>
        <v>N/A</v>
      </c>
      <c r="S1074" s="344" t="str">
        <f t="shared" si="373"/>
        <v>N/A</v>
      </c>
      <c r="T1074" s="366">
        <f t="shared" si="362"/>
        <v>0</v>
      </c>
      <c r="U1074" s="360" t="str">
        <f>IFERROR( VLOOKUP($D1074, 'AM23.Param'!$C$61:$Q$114, COLUMNS('AM23.Param'!$C$60:$L$60), FALSE), "N/A")</f>
        <v>N/A</v>
      </c>
      <c r="V1074" s="344" t="str">
        <f t="shared" si="374"/>
        <v>N/A</v>
      </c>
      <c r="W1074" s="361" t="str">
        <f t="shared" si="363"/>
        <v>N/A</v>
      </c>
      <c r="X1074" s="356" t="str">
        <f>IFERROR( VLOOKUP($D1074, 'AM23.Param'!$C$61:$Q$114, COLUMNS('AM23.Param'!$C$60:$M$60), FALSE), "N/A")</f>
        <v>N/A</v>
      </c>
      <c r="Y1074" s="344" t="str">
        <f t="shared" si="375"/>
        <v>N/A</v>
      </c>
      <c r="Z1074" s="366">
        <f t="shared" si="364"/>
        <v>0</v>
      </c>
      <c r="AA1074" s="360" t="str">
        <f>IFERROR( VLOOKUP($D1074, 'AM23.Param'!$C$61:$Q$114, COLUMNS('AM23.Param'!$C$60:$N$60), FALSE), "N/A")</f>
        <v>N/A</v>
      </c>
      <c r="AB1074" s="344" t="str">
        <f t="shared" si="376"/>
        <v>N/A</v>
      </c>
      <c r="AC1074" s="366" t="str">
        <f t="shared" si="365"/>
        <v>N/A</v>
      </c>
      <c r="AD1074" s="360" t="str">
        <f>IFERROR( VLOOKUP($D1074, 'AM23.Param'!$C$61:$Q$114, COLUMNS('AM23.Param'!$C$60:$O$60), FALSE), "N/A")</f>
        <v>N/A</v>
      </c>
      <c r="AE1074" s="344" t="str">
        <f t="shared" si="377"/>
        <v>N/A</v>
      </c>
      <c r="AF1074" s="361" t="str">
        <f t="shared" si="366"/>
        <v>N/A</v>
      </c>
      <c r="AG1074" s="356" t="str">
        <f>IFERROR( VLOOKUP($D1074, 'AM23.Param'!$C$61:$Q$114, COLUMNS('AM23.Param'!$C$60:$P$60), FALSE), "N/A")</f>
        <v>N/A</v>
      </c>
      <c r="AH1074" s="344" t="str">
        <f t="shared" si="378"/>
        <v>N/A</v>
      </c>
      <c r="AI1074" s="361" t="str">
        <f t="shared" si="367"/>
        <v>N/A</v>
      </c>
    </row>
    <row r="1075" spans="1:35" x14ac:dyDescent="0.2">
      <c r="A1075" s="241">
        <f t="shared" si="368"/>
        <v>998</v>
      </c>
      <c r="B1075" s="345">
        <f>'AM23.Entity Input'!D1015</f>
        <v>0</v>
      </c>
      <c r="C1075" s="343">
        <f>'AM23.Entity Input'!F1015</f>
        <v>0</v>
      </c>
      <c r="D1075" s="343">
        <f>'AM23.Entity Input'!G1015</f>
        <v>0</v>
      </c>
      <c r="E1075" s="343">
        <f>'AM23.Entity Input'!P1015</f>
        <v>0</v>
      </c>
      <c r="F1075" s="343">
        <f>'AM23.Entity Input'!AD1015</f>
        <v>0</v>
      </c>
      <c r="G1075" s="343">
        <f>'AM23.Entity Input'!AN1015</f>
        <v>0</v>
      </c>
      <c r="H1075" s="353" t="str">
        <f>IFERROR( VLOOKUP($D1075, 'AM23.Param'!$C$61:$Q$114, COLUMNS('AM23.Param'!$C$60:$G$60), FALSE), "N/A")</f>
        <v>N/A</v>
      </c>
      <c r="I1075" s="360" t="str">
        <f>IFERROR( VLOOKUP($D1075, 'AM23.Param'!$C$61:$Q$114, COLUMNS('AM23.Param'!$C$60:$H$60), FALSE), "N/A")</f>
        <v>N/A</v>
      </c>
      <c r="J1075" s="344" t="str">
        <f t="shared" si="369"/>
        <v>N/A</v>
      </c>
      <c r="K1075" s="361" t="str">
        <f t="shared" si="370"/>
        <v>N/A</v>
      </c>
      <c r="L1075" s="356" t="str">
        <f>IFERROR( VLOOKUP($D1075, 'AM23.Param'!$C$61:$Q$114, COLUMNS('AM23.Param'!$C$60:$I$60), FALSE), "N/A")</f>
        <v>N/A</v>
      </c>
      <c r="M1075" s="344" t="str">
        <f t="shared" si="371"/>
        <v>N/A</v>
      </c>
      <c r="N1075" s="366" t="str">
        <f t="shared" si="360"/>
        <v>N/A</v>
      </c>
      <c r="O1075" s="360" t="str">
        <f>IFERROR( VLOOKUP($D1075, 'AM23.Param'!$C$61:$Q$114, COLUMNS('AM23.Param'!$C$60:$J$60), FALSE), "N/A")</f>
        <v>N/A</v>
      </c>
      <c r="P1075" s="344" t="str">
        <f t="shared" si="372"/>
        <v>N/A</v>
      </c>
      <c r="Q1075" s="361" t="str">
        <f t="shared" si="361"/>
        <v>N/A</v>
      </c>
      <c r="R1075" s="356" t="str">
        <f>IFERROR( VLOOKUP($D1075, 'AM23.Param'!$C$61:$Q$114, COLUMNS('AM23.Param'!$C$60:$K$60), FALSE), "N/A")</f>
        <v>N/A</v>
      </c>
      <c r="S1075" s="344" t="str">
        <f t="shared" si="373"/>
        <v>N/A</v>
      </c>
      <c r="T1075" s="366">
        <f t="shared" si="362"/>
        <v>0</v>
      </c>
      <c r="U1075" s="360" t="str">
        <f>IFERROR( VLOOKUP($D1075, 'AM23.Param'!$C$61:$Q$114, COLUMNS('AM23.Param'!$C$60:$L$60), FALSE), "N/A")</f>
        <v>N/A</v>
      </c>
      <c r="V1075" s="344" t="str">
        <f t="shared" si="374"/>
        <v>N/A</v>
      </c>
      <c r="W1075" s="361" t="str">
        <f t="shared" si="363"/>
        <v>N/A</v>
      </c>
      <c r="X1075" s="356" t="str">
        <f>IFERROR( VLOOKUP($D1075, 'AM23.Param'!$C$61:$Q$114, COLUMNS('AM23.Param'!$C$60:$M$60), FALSE), "N/A")</f>
        <v>N/A</v>
      </c>
      <c r="Y1075" s="344" t="str">
        <f t="shared" si="375"/>
        <v>N/A</v>
      </c>
      <c r="Z1075" s="366">
        <f t="shared" si="364"/>
        <v>0</v>
      </c>
      <c r="AA1075" s="360" t="str">
        <f>IFERROR( VLOOKUP($D1075, 'AM23.Param'!$C$61:$Q$114, COLUMNS('AM23.Param'!$C$60:$N$60), FALSE), "N/A")</f>
        <v>N/A</v>
      </c>
      <c r="AB1075" s="344" t="str">
        <f t="shared" si="376"/>
        <v>N/A</v>
      </c>
      <c r="AC1075" s="366" t="str">
        <f t="shared" si="365"/>
        <v>N/A</v>
      </c>
      <c r="AD1075" s="360" t="str">
        <f>IFERROR( VLOOKUP($D1075, 'AM23.Param'!$C$61:$Q$114, COLUMNS('AM23.Param'!$C$60:$O$60), FALSE), "N/A")</f>
        <v>N/A</v>
      </c>
      <c r="AE1075" s="344" t="str">
        <f t="shared" si="377"/>
        <v>N/A</v>
      </c>
      <c r="AF1075" s="361" t="str">
        <f t="shared" si="366"/>
        <v>N/A</v>
      </c>
      <c r="AG1075" s="356" t="str">
        <f>IFERROR( VLOOKUP($D1075, 'AM23.Param'!$C$61:$Q$114, COLUMNS('AM23.Param'!$C$60:$P$60), FALSE), "N/A")</f>
        <v>N/A</v>
      </c>
      <c r="AH1075" s="344" t="str">
        <f t="shared" si="378"/>
        <v>N/A</v>
      </c>
      <c r="AI1075" s="361" t="str">
        <f t="shared" si="367"/>
        <v>N/A</v>
      </c>
    </row>
    <row r="1076" spans="1:35" x14ac:dyDescent="0.2">
      <c r="A1076" s="241">
        <f t="shared" si="368"/>
        <v>999</v>
      </c>
      <c r="B1076" s="345">
        <f>'AM23.Entity Input'!D1016</f>
        <v>0</v>
      </c>
      <c r="C1076" s="343">
        <f>'AM23.Entity Input'!F1016</f>
        <v>0</v>
      </c>
      <c r="D1076" s="343">
        <f>'AM23.Entity Input'!G1016</f>
        <v>0</v>
      </c>
      <c r="E1076" s="343">
        <f>'AM23.Entity Input'!P1016</f>
        <v>0</v>
      </c>
      <c r="F1076" s="343">
        <f>'AM23.Entity Input'!AD1016</f>
        <v>0</v>
      </c>
      <c r="G1076" s="343">
        <f>'AM23.Entity Input'!AN1016</f>
        <v>0</v>
      </c>
      <c r="H1076" s="353" t="str">
        <f>IFERROR( VLOOKUP($D1076, 'AM23.Param'!$C$61:$Q$114, COLUMNS('AM23.Param'!$C$60:$G$60), FALSE), "N/A")</f>
        <v>N/A</v>
      </c>
      <c r="I1076" s="360" t="str">
        <f>IFERROR( VLOOKUP($D1076, 'AM23.Param'!$C$61:$Q$114, COLUMNS('AM23.Param'!$C$60:$H$60), FALSE), "N/A")</f>
        <v>N/A</v>
      </c>
      <c r="J1076" s="344" t="str">
        <f t="shared" si="369"/>
        <v>N/A</v>
      </c>
      <c r="K1076" s="361" t="str">
        <f t="shared" si="370"/>
        <v>N/A</v>
      </c>
      <c r="L1076" s="356" t="str">
        <f>IFERROR( VLOOKUP($D1076, 'AM23.Param'!$C$61:$Q$114, COLUMNS('AM23.Param'!$C$60:$I$60), FALSE), "N/A")</f>
        <v>N/A</v>
      </c>
      <c r="M1076" s="344" t="str">
        <f t="shared" si="371"/>
        <v>N/A</v>
      </c>
      <c r="N1076" s="366" t="str">
        <f t="shared" si="360"/>
        <v>N/A</v>
      </c>
      <c r="O1076" s="360" t="str">
        <f>IFERROR( VLOOKUP($D1076, 'AM23.Param'!$C$61:$Q$114, COLUMNS('AM23.Param'!$C$60:$J$60), FALSE), "N/A")</f>
        <v>N/A</v>
      </c>
      <c r="P1076" s="344" t="str">
        <f t="shared" si="372"/>
        <v>N/A</v>
      </c>
      <c r="Q1076" s="361" t="str">
        <f t="shared" si="361"/>
        <v>N/A</v>
      </c>
      <c r="R1076" s="356" t="str">
        <f>IFERROR( VLOOKUP($D1076, 'AM23.Param'!$C$61:$Q$114, COLUMNS('AM23.Param'!$C$60:$K$60), FALSE), "N/A")</f>
        <v>N/A</v>
      </c>
      <c r="S1076" s="344" t="str">
        <f t="shared" si="373"/>
        <v>N/A</v>
      </c>
      <c r="T1076" s="366">
        <f t="shared" si="362"/>
        <v>0</v>
      </c>
      <c r="U1076" s="360" t="str">
        <f>IFERROR( VLOOKUP($D1076, 'AM23.Param'!$C$61:$Q$114, COLUMNS('AM23.Param'!$C$60:$L$60), FALSE), "N/A")</f>
        <v>N/A</v>
      </c>
      <c r="V1076" s="344" t="str">
        <f t="shared" si="374"/>
        <v>N/A</v>
      </c>
      <c r="W1076" s="361" t="str">
        <f t="shared" si="363"/>
        <v>N/A</v>
      </c>
      <c r="X1076" s="356" t="str">
        <f>IFERROR( VLOOKUP($D1076, 'AM23.Param'!$C$61:$Q$114, COLUMNS('AM23.Param'!$C$60:$M$60), FALSE), "N/A")</f>
        <v>N/A</v>
      </c>
      <c r="Y1076" s="344" t="str">
        <f t="shared" si="375"/>
        <v>N/A</v>
      </c>
      <c r="Z1076" s="366">
        <f t="shared" si="364"/>
        <v>0</v>
      </c>
      <c r="AA1076" s="360" t="str">
        <f>IFERROR( VLOOKUP($D1076, 'AM23.Param'!$C$61:$Q$114, COLUMNS('AM23.Param'!$C$60:$N$60), FALSE), "N/A")</f>
        <v>N/A</v>
      </c>
      <c r="AB1076" s="344" t="str">
        <f t="shared" si="376"/>
        <v>N/A</v>
      </c>
      <c r="AC1076" s="366" t="str">
        <f t="shared" si="365"/>
        <v>N/A</v>
      </c>
      <c r="AD1076" s="360" t="str">
        <f>IFERROR( VLOOKUP($D1076, 'AM23.Param'!$C$61:$Q$114, COLUMNS('AM23.Param'!$C$60:$O$60), FALSE), "N/A")</f>
        <v>N/A</v>
      </c>
      <c r="AE1076" s="344" t="str">
        <f t="shared" si="377"/>
        <v>N/A</v>
      </c>
      <c r="AF1076" s="361" t="str">
        <f t="shared" si="366"/>
        <v>N/A</v>
      </c>
      <c r="AG1076" s="356" t="str">
        <f>IFERROR( VLOOKUP($D1076, 'AM23.Param'!$C$61:$Q$114, COLUMNS('AM23.Param'!$C$60:$P$60), FALSE), "N/A")</f>
        <v>N/A</v>
      </c>
      <c r="AH1076" s="344" t="str">
        <f t="shared" si="378"/>
        <v>N/A</v>
      </c>
      <c r="AI1076" s="361" t="str">
        <f t="shared" si="367"/>
        <v>N/A</v>
      </c>
    </row>
    <row r="1077" spans="1:35" x14ac:dyDescent="0.2">
      <c r="A1077" s="369">
        <f t="shared" si="368"/>
        <v>1000</v>
      </c>
      <c r="B1077" s="346">
        <f>'AM23.Entity Input'!D1017</f>
        <v>0</v>
      </c>
      <c r="C1077" s="347">
        <f>'AM23.Entity Input'!F1017</f>
        <v>0</v>
      </c>
      <c r="D1077" s="347">
        <f>'AM23.Entity Input'!G1017</f>
        <v>0</v>
      </c>
      <c r="E1077" s="347">
        <f>'AM23.Entity Input'!P1017</f>
        <v>0</v>
      </c>
      <c r="F1077" s="347">
        <f>'AM23.Entity Input'!AD1017</f>
        <v>0</v>
      </c>
      <c r="G1077" s="347">
        <f>'AM23.Entity Input'!AN1017</f>
        <v>0</v>
      </c>
      <c r="H1077" s="354" t="str">
        <f>IFERROR( VLOOKUP($D1077, 'AM23.Param'!$C$61:$Q$114, COLUMNS('AM23.Param'!$C$60:$G$60), FALSE), "N/A")</f>
        <v>N/A</v>
      </c>
      <c r="I1077" s="362" t="str">
        <f>IFERROR( VLOOKUP($D1077, 'AM23.Param'!$C$61:$Q$114, COLUMNS('AM23.Param'!$C$60:$H$60), FALSE), "N/A")</f>
        <v>N/A</v>
      </c>
      <c r="J1077" s="348" t="str">
        <f t="shared" si="369"/>
        <v>N/A</v>
      </c>
      <c r="K1077" s="363" t="str">
        <f t="shared" si="370"/>
        <v>N/A</v>
      </c>
      <c r="L1077" s="357" t="str">
        <f>IFERROR( VLOOKUP($D1077, 'AM23.Param'!$C$61:$Q$114, COLUMNS('AM23.Param'!$C$60:$I$60), FALSE), "N/A")</f>
        <v>N/A</v>
      </c>
      <c r="M1077" s="348" t="str">
        <f t="shared" si="371"/>
        <v>N/A</v>
      </c>
      <c r="N1077" s="367" t="str">
        <f t="shared" si="360"/>
        <v>N/A</v>
      </c>
      <c r="O1077" s="362" t="str">
        <f>IFERROR( VLOOKUP($D1077, 'AM23.Param'!$C$61:$Q$114, COLUMNS('AM23.Param'!$C$60:$J$60), FALSE), "N/A")</f>
        <v>N/A</v>
      </c>
      <c r="P1077" s="348" t="str">
        <f t="shared" si="372"/>
        <v>N/A</v>
      </c>
      <c r="Q1077" s="363" t="str">
        <f t="shared" si="361"/>
        <v>N/A</v>
      </c>
      <c r="R1077" s="357" t="str">
        <f>IFERROR( VLOOKUP($D1077, 'AM23.Param'!$C$61:$Q$114, COLUMNS('AM23.Param'!$C$60:$K$60), FALSE), "N/A")</f>
        <v>N/A</v>
      </c>
      <c r="S1077" s="348" t="str">
        <f t="shared" si="373"/>
        <v>N/A</v>
      </c>
      <c r="T1077" s="367">
        <f t="shared" si="362"/>
        <v>0</v>
      </c>
      <c r="U1077" s="362" t="str">
        <f>IFERROR( VLOOKUP($D1077, 'AM23.Param'!$C$61:$Q$114, COLUMNS('AM23.Param'!$C$60:$L$60), FALSE), "N/A")</f>
        <v>N/A</v>
      </c>
      <c r="V1077" s="348" t="str">
        <f t="shared" si="374"/>
        <v>N/A</v>
      </c>
      <c r="W1077" s="363" t="str">
        <f t="shared" si="363"/>
        <v>N/A</v>
      </c>
      <c r="X1077" s="357" t="str">
        <f>IFERROR( VLOOKUP($D1077, 'AM23.Param'!$C$61:$Q$114, COLUMNS('AM23.Param'!$C$60:$M$60), FALSE), "N/A")</f>
        <v>N/A</v>
      </c>
      <c r="Y1077" s="348" t="str">
        <f t="shared" si="375"/>
        <v>N/A</v>
      </c>
      <c r="Z1077" s="367">
        <f t="shared" si="364"/>
        <v>0</v>
      </c>
      <c r="AA1077" s="362" t="str">
        <f>IFERROR( VLOOKUP($D1077, 'AM23.Param'!$C$61:$Q$114, COLUMNS('AM23.Param'!$C$60:$N$60), FALSE), "N/A")</f>
        <v>N/A</v>
      </c>
      <c r="AB1077" s="348" t="str">
        <f t="shared" si="376"/>
        <v>N/A</v>
      </c>
      <c r="AC1077" s="367" t="str">
        <f t="shared" si="365"/>
        <v>N/A</v>
      </c>
      <c r="AD1077" s="362" t="str">
        <f>IFERROR( VLOOKUP($D1077, 'AM23.Param'!$C$61:$Q$114, COLUMNS('AM23.Param'!$C$60:$O$60), FALSE), "N/A")</f>
        <v>N/A</v>
      </c>
      <c r="AE1077" s="348" t="str">
        <f t="shared" si="377"/>
        <v>N/A</v>
      </c>
      <c r="AF1077" s="363" t="str">
        <f t="shared" si="366"/>
        <v>N/A</v>
      </c>
      <c r="AG1077" s="357" t="str">
        <f>IFERROR( VLOOKUP($D1077, 'AM23.Param'!$C$61:$Q$114, COLUMNS('AM23.Param'!$C$60:$P$60), FALSE), "N/A")</f>
        <v>N/A</v>
      </c>
      <c r="AH1077" s="348" t="str">
        <f t="shared" si="378"/>
        <v>N/A</v>
      </c>
      <c r="AI1077" s="363" t="str">
        <f t="shared" si="367"/>
        <v>N/A</v>
      </c>
    </row>
    <row r="1078" spans="1:35" x14ac:dyDescent="0.2">
      <c r="F1078" s="152"/>
      <c r="G1078" s="152"/>
    </row>
    <row r="1079" spans="1:35" x14ac:dyDescent="0.2">
      <c r="F1079" s="152"/>
      <c r="G1079" s="152"/>
    </row>
    <row r="1080" spans="1:35" x14ac:dyDescent="0.2">
      <c r="F1080" s="152"/>
      <c r="G1080" s="152"/>
    </row>
    <row r="1081" spans="1:35" x14ac:dyDescent="0.2">
      <c r="F1081" s="152"/>
      <c r="G1081" s="152"/>
    </row>
    <row r="1082" spans="1:35" x14ac:dyDescent="0.2">
      <c r="F1082" s="152"/>
      <c r="G1082" s="152"/>
    </row>
    <row r="1083" spans="1:35" x14ac:dyDescent="0.2">
      <c r="F1083" s="152"/>
      <c r="G1083" s="152"/>
    </row>
    <row r="1084" spans="1:35" x14ac:dyDescent="0.2">
      <c r="F1084" s="152"/>
      <c r="G1084" s="152"/>
    </row>
    <row r="1085" spans="1:35" x14ac:dyDescent="0.2">
      <c r="F1085" s="152"/>
      <c r="G1085" s="152"/>
    </row>
    <row r="1086" spans="1:35" x14ac:dyDescent="0.2">
      <c r="F1086" s="152"/>
      <c r="G1086" s="152"/>
    </row>
    <row r="1087" spans="1:35" x14ac:dyDescent="0.2">
      <c r="F1087" s="152"/>
      <c r="G1087" s="152"/>
    </row>
    <row r="1088" spans="1:35" x14ac:dyDescent="0.2">
      <c r="F1088" s="152"/>
      <c r="G1088" s="152"/>
    </row>
    <row r="1089" spans="6:7" x14ac:dyDescent="0.2">
      <c r="F1089" s="152"/>
      <c r="G1089" s="152"/>
    </row>
    <row r="1090" spans="6:7" x14ac:dyDescent="0.2">
      <c r="F1090" s="152"/>
      <c r="G1090" s="152"/>
    </row>
  </sheetData>
  <sheetProtection formatCells="0" formatColumns="0" formatRows="0"/>
  <conditionalFormatting sqref="K21:K73">
    <cfRule type="cellIs" dxfId="8" priority="9" operator="lessThan">
      <formula>0</formula>
    </cfRule>
  </conditionalFormatting>
  <conditionalFormatting sqref="N21:N73">
    <cfRule type="cellIs" dxfId="7" priority="8" operator="lessThan">
      <formula>0</formula>
    </cfRule>
  </conditionalFormatting>
  <conditionalFormatting sqref="Q21:Q73">
    <cfRule type="cellIs" dxfId="6" priority="7" operator="lessThan">
      <formula>0</formula>
    </cfRule>
  </conditionalFormatting>
  <conditionalFormatting sqref="T21:T73">
    <cfRule type="cellIs" dxfId="5" priority="6" operator="lessThan">
      <formula>0</formula>
    </cfRule>
  </conditionalFormatting>
  <conditionalFormatting sqref="W21:W73">
    <cfRule type="cellIs" dxfId="4" priority="2" operator="lessThan">
      <formula>0</formula>
    </cfRule>
  </conditionalFormatting>
  <conditionalFormatting sqref="Z21:Z73">
    <cfRule type="cellIs" dxfId="3" priority="1" operator="lessThan">
      <formula>0</formula>
    </cfRule>
  </conditionalFormatting>
  <conditionalFormatting sqref="AC21:AC73">
    <cfRule type="cellIs" dxfId="2" priority="5" operator="lessThan">
      <formula>0</formula>
    </cfRule>
  </conditionalFormatting>
  <conditionalFormatting sqref="AF21:AF73">
    <cfRule type="cellIs" dxfId="1" priority="4" operator="lessThan">
      <formula>0</formula>
    </cfRule>
  </conditionalFormatting>
  <conditionalFormatting sqref="AI21:AI73">
    <cfRule type="cellIs" dxfId="0" priority="3" operator="lessThan">
      <formula>0</formula>
    </cfRule>
  </conditionalFormatting>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1E952-3528-4D67-AB2A-8F60F746FBD6}">
  <sheetPr codeName="Sheet11">
    <tabColor theme="4"/>
    <pageSetUpPr fitToPage="1"/>
  </sheetPr>
  <dimension ref="A1:I27"/>
  <sheetViews>
    <sheetView zoomScaleNormal="100" workbookViewId="0"/>
  </sheetViews>
  <sheetFormatPr defaultColWidth="9.140625" defaultRowHeight="12.75" x14ac:dyDescent="0.2"/>
  <cols>
    <col min="1" max="1" width="56.5703125" style="1" customWidth="1"/>
    <col min="2" max="2" width="4.140625" style="1" bestFit="1" customWidth="1"/>
    <col min="3" max="3" width="23.28515625" style="1" customWidth="1"/>
    <col min="4" max="4" width="19.28515625" style="1" customWidth="1"/>
    <col min="5" max="5" width="21.140625" style="1" customWidth="1"/>
    <col min="6" max="6" width="3.85546875" style="1" bestFit="1" customWidth="1"/>
    <col min="7" max="7" width="28" style="1" bestFit="1" customWidth="1"/>
    <col min="8" max="8" width="3.7109375" style="1" customWidth="1"/>
    <col min="9" max="9" width="3.28515625" style="1" customWidth="1"/>
    <col min="10" max="16384" width="9.140625" style="1"/>
  </cols>
  <sheetData>
    <row r="1" spans="1:9" x14ac:dyDescent="0.2">
      <c r="A1" s="23" t="str">
        <f>IF(OR(ISBLANK('AM23.Entity Input'!D6),'AM23.Entity Input'!D6="-"),"&lt;IAIG's Name&gt;", 'AM23.Entity Input'!D6)</f>
        <v>&lt;IAIG's Name&gt;</v>
      </c>
      <c r="B1" s="227"/>
      <c r="C1" s="227"/>
      <c r="D1" s="227"/>
      <c r="E1" s="227"/>
      <c r="F1" s="227"/>
      <c r="G1" s="68" t="str">
        <f ca="1">HYPERLINK("#"&amp;CELL("address",Version),Version)</f>
        <v>IAIS 2023 Aggregation Method Data Collection-(20230509)</v>
      </c>
      <c r="I1" s="2" t="s">
        <v>0</v>
      </c>
    </row>
    <row r="2" spans="1:9" x14ac:dyDescent="0.2">
      <c r="A2" s="62" t="str">
        <f>IF(ISBLANK('AM23.Entity Input'!D10),"&lt;Currency&gt;",'AM23.Entity Input'!D10&amp;" - ("&amp;IF(ISBLANK('AM23.Entity Input'!D11),"&lt;Unit&gt;",'AM23.Entity Input'!D11)&amp;")")</f>
        <v>&lt;Currency&gt;</v>
      </c>
      <c r="B2" s="228"/>
      <c r="C2" s="63" t="s">
        <v>150</v>
      </c>
      <c r="D2" s="228"/>
      <c r="E2" s="69"/>
      <c r="F2" s="17"/>
      <c r="G2" s="70" t="str">
        <f>IF(ISBLANK('AM23.Entity Input'!D8),"&lt;Reporting Date&gt;","Year "&amp;YEAR('AM23.Entity Input'!D8))&amp;IF(SUM('AM23.Entity Input'!D12)&gt;1," - v"&amp;'AM23.Entity Input'!D12,"")</f>
        <v>&lt;Reporting Date&gt;</v>
      </c>
      <c r="I2" s="2" t="s">
        <v>0</v>
      </c>
    </row>
    <row r="3" spans="1:9" ht="48.75" customHeight="1" x14ac:dyDescent="0.2">
      <c r="A3" s="65"/>
      <c r="B3" s="65"/>
      <c r="D3" s="73"/>
      <c r="I3" s="2" t="s">
        <v>0</v>
      </c>
    </row>
    <row r="4" spans="1:9" ht="12.75" customHeight="1" x14ac:dyDescent="0.2">
      <c r="I4" s="2" t="s">
        <v>0</v>
      </c>
    </row>
    <row r="5" spans="1:9" ht="25.5" x14ac:dyDescent="0.2">
      <c r="A5" s="74" t="s">
        <v>151</v>
      </c>
      <c r="B5" s="75"/>
      <c r="C5" s="34" t="s">
        <v>144</v>
      </c>
      <c r="D5" s="34" t="s">
        <v>591</v>
      </c>
      <c r="E5" s="34" t="s">
        <v>146</v>
      </c>
      <c r="I5" s="2" t="s">
        <v>0</v>
      </c>
    </row>
    <row r="6" spans="1:9" x14ac:dyDescent="0.2">
      <c r="A6" s="76"/>
      <c r="B6" s="38" t="s">
        <v>152</v>
      </c>
      <c r="C6" s="37">
        <v>1</v>
      </c>
      <c r="D6" s="37">
        <v>2</v>
      </c>
      <c r="E6" s="229">
        <v>3</v>
      </c>
      <c r="I6" s="2" t="s">
        <v>0</v>
      </c>
    </row>
    <row r="7" spans="1:9" x14ac:dyDescent="0.2">
      <c r="A7" s="34" t="s">
        <v>510</v>
      </c>
      <c r="B7" s="303">
        <v>1</v>
      </c>
      <c r="C7" s="77">
        <f>CHOOSE(IFERROR(MATCH($C$12,'AM23.Param'!$C$373:$C$381,0),1), 'AM23.Scaling Options'!I14, 'AM23.Scaling Options'!L14, 'AM23.Scaling Options'!O14, 'AM23.Scaling Options'!R14, 'AM23.Scaling Options'!U14, 'AM23.Scaling Options'!X14, 'AM23.Scaling Options'!AA14, 'AM23.Scaling Options'!AD14, 'AM23.Scaling Options'!AG14)</f>
        <v>0</v>
      </c>
      <c r="D7" s="77">
        <f>CHOOSE(IFERROR(MATCH($C$12,'AM23.Param'!$C$373:$C$381,0),1), 'AM23.Scaling Options'!J14, 'AM23.Scaling Options'!M14, 'AM23.Scaling Options'!P14, 'AM23.Scaling Options'!S14, 'AM23.Scaling Options'!V14, 'AM23.Scaling Options'!Y14, 'AM23.Scaling Options'!AB14, 'AM23.Scaling Options'!AE14, 'AM23.Scaling Options'!AH14)</f>
        <v>0</v>
      </c>
      <c r="E7" s="78" t="str">
        <f>IF(SUM(D7),C7/D7,"")</f>
        <v/>
      </c>
      <c r="I7" s="2" t="s">
        <v>0</v>
      </c>
    </row>
    <row r="8" spans="1:9" x14ac:dyDescent="0.2">
      <c r="A8" s="34" t="s">
        <v>511</v>
      </c>
      <c r="B8" s="252">
        <v>2</v>
      </c>
      <c r="C8" s="80">
        <f>SUM(C7,$G$18)</f>
        <v>0</v>
      </c>
      <c r="D8" s="80">
        <f>D7</f>
        <v>0</v>
      </c>
      <c r="E8" s="78" t="str">
        <f>IF(SUM(D8),C8/D8,"")</f>
        <v/>
      </c>
      <c r="F8" s="73"/>
      <c r="G8" s="73"/>
      <c r="H8" s="73"/>
      <c r="I8" s="2" t="s">
        <v>0</v>
      </c>
    </row>
    <row r="9" spans="1:9" x14ac:dyDescent="0.2">
      <c r="I9" s="2" t="s">
        <v>0</v>
      </c>
    </row>
    <row r="10" spans="1:9" ht="21.75" customHeight="1" x14ac:dyDescent="0.2">
      <c r="A10" s="74" t="s">
        <v>513</v>
      </c>
      <c r="B10" s="75"/>
      <c r="C10" s="81"/>
      <c r="I10" s="2" t="s">
        <v>0</v>
      </c>
    </row>
    <row r="11" spans="1:9" x14ac:dyDescent="0.2">
      <c r="A11" s="76"/>
      <c r="B11" s="38" t="s">
        <v>153</v>
      </c>
      <c r="C11" s="229">
        <v>1</v>
      </c>
      <c r="I11" s="2" t="s">
        <v>0</v>
      </c>
    </row>
    <row r="12" spans="1:9" x14ac:dyDescent="0.2">
      <c r="A12" s="82" t="s">
        <v>154</v>
      </c>
      <c r="B12" s="252">
        <v>1</v>
      </c>
      <c r="C12" s="84" t="s">
        <v>498</v>
      </c>
      <c r="I12" s="2" t="s">
        <v>0</v>
      </c>
    </row>
    <row r="13" spans="1:9" x14ac:dyDescent="0.2">
      <c r="A13" s="85" t="s">
        <v>664</v>
      </c>
      <c r="B13" s="252"/>
      <c r="C13" s="240"/>
      <c r="E13" s="86" t="s">
        <v>638</v>
      </c>
      <c r="F13" s="87"/>
      <c r="G13" s="88"/>
      <c r="I13" s="2" t="s">
        <v>0</v>
      </c>
    </row>
    <row r="14" spans="1:9" x14ac:dyDescent="0.2">
      <c r="A14" s="89" t="s">
        <v>70</v>
      </c>
      <c r="B14" s="252">
        <v>2</v>
      </c>
      <c r="C14" s="84" t="s">
        <v>156</v>
      </c>
      <c r="E14" s="71"/>
      <c r="F14" s="38" t="s">
        <v>157</v>
      </c>
      <c r="G14" s="229">
        <v>1</v>
      </c>
      <c r="I14" s="2" t="s">
        <v>0</v>
      </c>
    </row>
    <row r="15" spans="1:9" x14ac:dyDescent="0.2">
      <c r="A15" s="89" t="s">
        <v>158</v>
      </c>
      <c r="B15" s="252">
        <v>3</v>
      </c>
      <c r="C15" s="84" t="s">
        <v>494</v>
      </c>
      <c r="E15" s="34" t="s">
        <v>160</v>
      </c>
      <c r="F15" s="46">
        <v>1</v>
      </c>
      <c r="G15" s="90">
        <f>SUM('AM23.Financial Instruments'!X7:X223)</f>
        <v>0</v>
      </c>
      <c r="I15" s="2" t="s">
        <v>0</v>
      </c>
    </row>
    <row r="16" spans="1:9" ht="51" x14ac:dyDescent="0.2">
      <c r="A16" s="89" t="s">
        <v>71</v>
      </c>
      <c r="B16" s="252">
        <v>4</v>
      </c>
      <c r="C16" s="84" t="s">
        <v>494</v>
      </c>
      <c r="E16" s="34" t="s">
        <v>161</v>
      </c>
      <c r="F16" s="46">
        <v>2</v>
      </c>
      <c r="G16" s="90">
        <f>SUM('AM23.Financial Instruments'!Y7:Y223)</f>
        <v>0</v>
      </c>
      <c r="I16" s="2" t="s">
        <v>0</v>
      </c>
    </row>
    <row r="17" spans="1:9" ht="25.5" x14ac:dyDescent="0.2">
      <c r="A17" s="89" t="s">
        <v>162</v>
      </c>
      <c r="B17" s="252">
        <v>5</v>
      </c>
      <c r="C17" s="84" t="s">
        <v>495</v>
      </c>
      <c r="E17" s="34" t="s">
        <v>163</v>
      </c>
      <c r="F17" s="46">
        <v>3</v>
      </c>
      <c r="G17" s="91">
        <f>IF(C25="Available Capital",C7,D7)*C24</f>
        <v>0</v>
      </c>
      <c r="I17" s="2" t="s">
        <v>0</v>
      </c>
    </row>
    <row r="18" spans="1:9" ht="25.5" x14ac:dyDescent="0.2">
      <c r="A18" s="89" t="s">
        <v>164</v>
      </c>
      <c r="B18" s="252">
        <v>6</v>
      </c>
      <c r="C18" s="84" t="s">
        <v>159</v>
      </c>
      <c r="E18" s="34" t="s">
        <v>165</v>
      </c>
      <c r="F18" s="46">
        <v>4</v>
      </c>
      <c r="G18" s="92">
        <f>MIN(G16,G17)</f>
        <v>0</v>
      </c>
      <c r="I18" s="2" t="s">
        <v>0</v>
      </c>
    </row>
    <row r="19" spans="1:9" ht="25.5" x14ac:dyDescent="0.2">
      <c r="A19" s="89" t="s">
        <v>639</v>
      </c>
      <c r="B19" s="252">
        <f>B18+1</f>
        <v>7</v>
      </c>
      <c r="C19" s="84" t="s">
        <v>494</v>
      </c>
      <c r="E19" s="94" t="s">
        <v>166</v>
      </c>
      <c r="F19" s="252">
        <v>5</v>
      </c>
      <c r="G19" s="92">
        <f>G15-G18</f>
        <v>0</v>
      </c>
      <c r="I19" s="2" t="s">
        <v>0</v>
      </c>
    </row>
    <row r="20" spans="1:9" x14ac:dyDescent="0.2">
      <c r="A20" s="89" t="s">
        <v>640</v>
      </c>
      <c r="B20" s="252">
        <f t="shared" ref="B20:B25" si="0">B19+1</f>
        <v>8</v>
      </c>
      <c r="C20" s="84" t="s">
        <v>494</v>
      </c>
      <c r="I20" s="2" t="s">
        <v>0</v>
      </c>
    </row>
    <row r="21" spans="1:9" ht="38.25" x14ac:dyDescent="0.2">
      <c r="A21" s="89" t="s">
        <v>641</v>
      </c>
      <c r="B21" s="252">
        <f t="shared" si="0"/>
        <v>9</v>
      </c>
      <c r="C21" s="84" t="s">
        <v>159</v>
      </c>
      <c r="I21" s="2" t="s">
        <v>0</v>
      </c>
    </row>
    <row r="22" spans="1:9" ht="51" x14ac:dyDescent="0.2">
      <c r="A22" s="89" t="s">
        <v>642</v>
      </c>
      <c r="B22" s="252">
        <f t="shared" si="0"/>
        <v>10</v>
      </c>
      <c r="C22" s="84" t="s">
        <v>159</v>
      </c>
      <c r="I22" s="2" t="s">
        <v>0</v>
      </c>
    </row>
    <row r="23" spans="1:9" x14ac:dyDescent="0.2">
      <c r="A23" s="93" t="s">
        <v>668</v>
      </c>
      <c r="B23" s="252">
        <f t="shared" si="0"/>
        <v>11</v>
      </c>
      <c r="C23" s="240"/>
      <c r="I23" s="2" t="s">
        <v>0</v>
      </c>
    </row>
    <row r="24" spans="1:9" x14ac:dyDescent="0.2">
      <c r="A24" s="95" t="s">
        <v>167</v>
      </c>
      <c r="B24" s="252">
        <f t="shared" si="0"/>
        <v>12</v>
      </c>
      <c r="C24" s="96">
        <v>0.75</v>
      </c>
      <c r="I24" s="2" t="s">
        <v>0</v>
      </c>
    </row>
    <row r="25" spans="1:9" x14ac:dyDescent="0.2">
      <c r="A25" s="97" t="s">
        <v>168</v>
      </c>
      <c r="B25" s="252">
        <f t="shared" si="0"/>
        <v>13</v>
      </c>
      <c r="C25" s="98" t="s">
        <v>169</v>
      </c>
      <c r="I25" s="2" t="s">
        <v>0</v>
      </c>
    </row>
    <row r="26" spans="1:9" ht="12.75" customHeight="1" x14ac:dyDescent="0.2">
      <c r="I26" s="2" t="s">
        <v>0</v>
      </c>
    </row>
    <row r="27" spans="1:9" x14ac:dyDescent="0.2">
      <c r="A27" s="2" t="s">
        <v>0</v>
      </c>
      <c r="B27" s="2" t="s">
        <v>0</v>
      </c>
      <c r="C27" s="2" t="s">
        <v>0</v>
      </c>
      <c r="D27" s="2" t="s">
        <v>0</v>
      </c>
      <c r="E27" s="2" t="s">
        <v>0</v>
      </c>
      <c r="F27" s="2" t="s">
        <v>0</v>
      </c>
      <c r="G27" s="2" t="s">
        <v>0</v>
      </c>
      <c r="H27" s="2" t="s">
        <v>0</v>
      </c>
      <c r="I27" s="2" t="s">
        <v>0</v>
      </c>
    </row>
  </sheetData>
  <sheetProtection formatCells="0" formatColumns="0" formatRows="0"/>
  <pageMargins left="0.7" right="0.7" top="0.75" bottom="0.75" header="0.3" footer="0.3"/>
  <pageSetup paperSize="5" scale="2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00DF70B-ED8E-4AE9-9FD9-8EA13B3CA3CF}">
          <x14:formula1>
            <xm:f>'AM23.Param'!$C$372:$C$381</xm:f>
          </x14:formula1>
          <xm:sqref>C12</xm:sqref>
        </x14:dataValidation>
        <x14:dataValidation type="list" allowBlank="1" showInputMessage="1" showErrorMessage="1" xr:uid="{764BCAE1-471D-482A-8F13-EE6F8D87C6D1}">
          <x14:formula1>
            <xm:f>'AM23.Param'!$D$364:$D$366</xm:f>
          </x14:formula1>
          <xm:sqref>C14</xm:sqref>
        </x14:dataValidation>
        <x14:dataValidation type="list" allowBlank="1" showInputMessage="1" showErrorMessage="1" xr:uid="{053D79C6-9F20-47D4-B58B-1399A4C7CFD6}">
          <x14:formula1>
            <xm:f>'AM23.Param'!$C$368:$C$370</xm:f>
          </x14:formula1>
          <xm:sqref>C15:C22</xm:sqref>
        </x14:dataValidation>
        <x14:dataValidation type="list" allowBlank="1" showInputMessage="1" showErrorMessage="1" xr:uid="{0AA359D8-AED5-4DA1-815E-69E11A1E1557}">
          <x14:formula1>
            <xm:f>'AM23.Param'!$C$383:$C$384</xm:f>
          </x14:formula1>
          <xm:sqref>C25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4"/>
    <pageSetUpPr fitToPage="1"/>
  </sheetPr>
  <dimension ref="A1:K25"/>
  <sheetViews>
    <sheetView zoomScaleNormal="100" workbookViewId="0"/>
  </sheetViews>
  <sheetFormatPr defaultColWidth="9.140625" defaultRowHeight="12.75" x14ac:dyDescent="0.2"/>
  <cols>
    <col min="1" max="1" width="59.42578125" style="1" customWidth="1"/>
    <col min="2" max="2" width="6.42578125" style="1" bestFit="1" customWidth="1"/>
    <col min="3" max="3" width="23.28515625" style="1" customWidth="1"/>
    <col min="4" max="4" width="19.28515625" style="1" customWidth="1"/>
    <col min="5" max="7" width="24" style="1" customWidth="1"/>
    <col min="8" max="8" width="19.140625" style="1" customWidth="1"/>
    <col min="9" max="9" width="28" style="1" bestFit="1" customWidth="1"/>
    <col min="10" max="10" width="3.7109375" style="1" customWidth="1"/>
    <col min="11" max="11" width="3.28515625" style="1" customWidth="1"/>
    <col min="12" max="16384" width="9.140625" style="1"/>
  </cols>
  <sheetData>
    <row r="1" spans="1:11" x14ac:dyDescent="0.2">
      <c r="A1" s="23" t="str">
        <f>IF(OR(ISBLANK('AM23.Entity Input'!D6),'AM23.Entity Input'!D6="-"),"&lt;IAIG's Name&gt;", 'AM23.Entity Input'!D6)</f>
        <v>&lt;IAIG's Name&gt;</v>
      </c>
      <c r="B1" s="227"/>
      <c r="C1" s="227"/>
      <c r="D1" s="227"/>
      <c r="E1" s="227"/>
      <c r="F1" s="227"/>
      <c r="G1" s="227"/>
      <c r="H1" s="227"/>
      <c r="I1" s="68" t="str">
        <f ca="1">HYPERLINK("#"&amp;CELL("address",Version),Version)</f>
        <v>IAIS 2023 Aggregation Method Data Collection-(20230509)</v>
      </c>
      <c r="K1" s="2" t="s">
        <v>0</v>
      </c>
    </row>
    <row r="2" spans="1:11" x14ac:dyDescent="0.2">
      <c r="A2" s="62" t="str">
        <f>IF(ISBLANK('AM23.Entity Input'!D10),"&lt;Currency&gt;",'AM23.Entity Input'!D10&amp;" - ("&amp;IF(ISBLANK('AM23.Entity Input'!D11),"&lt;Unit&gt;",'AM23.Entity Input'!D11)&amp;")")</f>
        <v>&lt;Currency&gt;</v>
      </c>
      <c r="B2" s="228"/>
      <c r="C2" s="63" t="s">
        <v>655</v>
      </c>
      <c r="D2" s="228"/>
      <c r="E2" s="69"/>
      <c r="F2" s="69"/>
      <c r="G2" s="69"/>
      <c r="H2" s="17"/>
      <c r="I2" s="70" t="str">
        <f>IF(ISBLANK('AM23.Entity Input'!D8),"&lt;Reporting Date&gt;","Year "&amp;YEAR('AM23.Entity Input'!D8))&amp;IF(SUM('AM23.Entity Input'!D12)&gt;1," - v"&amp;'AM23.Entity Input'!D12,"")</f>
        <v>&lt;Reporting Date&gt;</v>
      </c>
      <c r="K2" s="2" t="s">
        <v>0</v>
      </c>
    </row>
    <row r="3" spans="1:11" x14ac:dyDescent="0.2">
      <c r="C3" s="28"/>
      <c r="D3" s="28"/>
      <c r="K3" s="2" t="s">
        <v>0</v>
      </c>
    </row>
    <row r="4" spans="1:11" ht="35.25" customHeight="1" x14ac:dyDescent="0.2">
      <c r="A4" s="151" t="s">
        <v>543</v>
      </c>
      <c r="B4" s="227"/>
      <c r="C4" s="102" t="s">
        <v>675</v>
      </c>
      <c r="D4" s="102" t="s">
        <v>676</v>
      </c>
      <c r="E4" s="102" t="s">
        <v>677</v>
      </c>
      <c r="F4" s="102" t="s">
        <v>678</v>
      </c>
      <c r="G4" s="102" t="s">
        <v>679</v>
      </c>
      <c r="H4" s="102" t="s">
        <v>680</v>
      </c>
      <c r="I4" s="102" t="s">
        <v>681</v>
      </c>
      <c r="K4" s="2" t="s">
        <v>0</v>
      </c>
    </row>
    <row r="5" spans="1:11" x14ac:dyDescent="0.2">
      <c r="A5" s="99"/>
      <c r="B5" s="238">
        <v>110</v>
      </c>
      <c r="C5" s="37">
        <v>1</v>
      </c>
      <c r="D5" s="37">
        <v>2</v>
      </c>
      <c r="E5" s="37">
        <v>3</v>
      </c>
      <c r="F5" s="37">
        <v>4</v>
      </c>
      <c r="G5" s="37">
        <v>5</v>
      </c>
      <c r="H5" s="37">
        <v>6</v>
      </c>
      <c r="I5" s="239">
        <v>7</v>
      </c>
      <c r="K5" s="2" t="s">
        <v>0</v>
      </c>
    </row>
    <row r="6" spans="1:11" x14ac:dyDescent="0.2">
      <c r="A6" s="103" t="s">
        <v>527</v>
      </c>
      <c r="B6" s="30">
        <v>1</v>
      </c>
      <c r="C6" s="287"/>
      <c r="D6" s="231" t="s">
        <v>171</v>
      </c>
      <c r="E6" s="293"/>
      <c r="F6" s="231" t="s">
        <v>171</v>
      </c>
      <c r="G6" s="293"/>
      <c r="H6" s="231" t="s">
        <v>171</v>
      </c>
      <c r="I6" s="297">
        <f>IF(ISBLANK(I7),0,I7)+IF(ISBLANK(I8),0,I8)</f>
        <v>0</v>
      </c>
      <c r="K6" s="2" t="s">
        <v>0</v>
      </c>
    </row>
    <row r="7" spans="1:11" x14ac:dyDescent="0.2">
      <c r="A7" s="104" t="s">
        <v>172</v>
      </c>
      <c r="B7" s="30">
        <v>2</v>
      </c>
      <c r="C7" s="288"/>
      <c r="D7" s="300" t="s">
        <v>171</v>
      </c>
      <c r="E7" s="294"/>
      <c r="F7" s="300" t="s">
        <v>171</v>
      </c>
      <c r="G7" s="294"/>
      <c r="H7" s="300" t="s">
        <v>171</v>
      </c>
      <c r="I7" s="298">
        <f>IF(D7="-",0,D7)</f>
        <v>0</v>
      </c>
      <c r="K7" s="2" t="s">
        <v>0</v>
      </c>
    </row>
    <row r="8" spans="1:11" x14ac:dyDescent="0.2">
      <c r="A8" s="104" t="s">
        <v>173</v>
      </c>
      <c r="B8" s="30">
        <v>3</v>
      </c>
      <c r="C8" s="288"/>
      <c r="D8" s="300" t="s">
        <v>171</v>
      </c>
      <c r="E8" s="294"/>
      <c r="F8" s="300" t="s">
        <v>171</v>
      </c>
      <c r="G8" s="294"/>
      <c r="H8" s="300" t="s">
        <v>171</v>
      </c>
      <c r="I8" s="298">
        <f>I11</f>
        <v>0</v>
      </c>
      <c r="K8" s="2" t="s">
        <v>0</v>
      </c>
    </row>
    <row r="9" spans="1:11" x14ac:dyDescent="0.2">
      <c r="A9" s="105" t="s">
        <v>174</v>
      </c>
      <c r="B9" s="30">
        <v>4</v>
      </c>
      <c r="C9" s="288"/>
      <c r="D9" s="300" t="s">
        <v>171</v>
      </c>
      <c r="E9" s="294"/>
      <c r="F9" s="300" t="s">
        <v>171</v>
      </c>
      <c r="G9" s="294"/>
      <c r="H9" s="300" t="s">
        <v>171</v>
      </c>
      <c r="I9" s="291"/>
      <c r="K9" s="2" t="s">
        <v>0</v>
      </c>
    </row>
    <row r="10" spans="1:11" x14ac:dyDescent="0.2">
      <c r="A10" s="105" t="s">
        <v>175</v>
      </c>
      <c r="B10" s="30">
        <v>5</v>
      </c>
      <c r="C10" s="288"/>
      <c r="D10" s="300" t="s">
        <v>171</v>
      </c>
      <c r="E10" s="294"/>
      <c r="F10" s="300" t="s">
        <v>171</v>
      </c>
      <c r="G10" s="294"/>
      <c r="H10" s="300" t="s">
        <v>171</v>
      </c>
      <c r="I10" s="291"/>
      <c r="K10" s="2" t="s">
        <v>0</v>
      </c>
    </row>
    <row r="11" spans="1:11" x14ac:dyDescent="0.2">
      <c r="A11" s="106" t="s">
        <v>176</v>
      </c>
      <c r="B11" s="30">
        <v>6</v>
      </c>
      <c r="C11" s="289" t="s">
        <v>171</v>
      </c>
      <c r="D11" s="292" t="s">
        <v>171</v>
      </c>
      <c r="E11" s="295" t="s">
        <v>171</v>
      </c>
      <c r="F11" s="292" t="s">
        <v>171</v>
      </c>
      <c r="G11" s="295" t="s">
        <v>171</v>
      </c>
      <c r="H11" s="302" t="s">
        <v>171</v>
      </c>
      <c r="I11" s="298">
        <f>IF(C23="-",0,C23)</f>
        <v>0</v>
      </c>
      <c r="K11" s="2" t="s">
        <v>0</v>
      </c>
    </row>
    <row r="12" spans="1:11" x14ac:dyDescent="0.2">
      <c r="A12" s="106" t="s">
        <v>177</v>
      </c>
      <c r="B12" s="30">
        <v>7</v>
      </c>
      <c r="C12" s="288"/>
      <c r="D12" s="300" t="s">
        <v>171</v>
      </c>
      <c r="E12" s="294"/>
      <c r="F12" s="300" t="s">
        <v>171</v>
      </c>
      <c r="G12" s="294"/>
      <c r="H12" s="300" t="s">
        <v>171</v>
      </c>
      <c r="I12" s="291"/>
      <c r="K12" s="2" t="s">
        <v>0</v>
      </c>
    </row>
    <row r="13" spans="1:11" x14ac:dyDescent="0.2">
      <c r="A13" s="106" t="s">
        <v>528</v>
      </c>
      <c r="B13" s="30">
        <v>8</v>
      </c>
      <c r="C13" s="288"/>
      <c r="D13" s="300" t="s">
        <v>171</v>
      </c>
      <c r="E13" s="294"/>
      <c r="F13" s="300" t="s">
        <v>171</v>
      </c>
      <c r="G13" s="294"/>
      <c r="H13" s="300" t="s">
        <v>171</v>
      </c>
      <c r="I13" s="291"/>
      <c r="K13" s="2"/>
    </row>
    <row r="14" spans="1:11" ht="38.25" x14ac:dyDescent="0.2">
      <c r="A14" s="107" t="s">
        <v>178</v>
      </c>
      <c r="B14" s="32">
        <v>9</v>
      </c>
      <c r="C14" s="290"/>
      <c r="D14" s="301" t="s">
        <v>171</v>
      </c>
      <c r="E14" s="296"/>
      <c r="F14" s="301" t="s">
        <v>171</v>
      </c>
      <c r="G14" s="296"/>
      <c r="H14" s="301" t="s">
        <v>171</v>
      </c>
      <c r="I14" s="299" t="str">
        <f>D14</f>
        <v>-</v>
      </c>
      <c r="K14" s="2" t="s">
        <v>0</v>
      </c>
    </row>
    <row r="15" spans="1:11" x14ac:dyDescent="0.2">
      <c r="K15" s="2" t="s">
        <v>0</v>
      </c>
    </row>
    <row r="16" spans="1:11" x14ac:dyDescent="0.2">
      <c r="K16" s="2" t="s">
        <v>0</v>
      </c>
    </row>
    <row r="17" spans="1:11" x14ac:dyDescent="0.2">
      <c r="K17" s="2" t="s">
        <v>0</v>
      </c>
    </row>
    <row r="18" spans="1:11" ht="14.45" customHeight="1" x14ac:dyDescent="0.2">
      <c r="A18" s="108"/>
      <c r="B18" s="109"/>
      <c r="C18" s="110" t="s">
        <v>179</v>
      </c>
      <c r="D18" s="111"/>
      <c r="E18" s="111"/>
      <c r="F18" s="111"/>
      <c r="G18" s="112"/>
      <c r="K18" s="2" t="s">
        <v>0</v>
      </c>
    </row>
    <row r="19" spans="1:11" x14ac:dyDescent="0.2">
      <c r="A19" s="113" t="s">
        <v>502</v>
      </c>
      <c r="B19" s="114"/>
      <c r="C19" s="102" t="s">
        <v>170</v>
      </c>
      <c r="D19" s="102" t="s">
        <v>684</v>
      </c>
      <c r="E19" s="102" t="s">
        <v>180</v>
      </c>
      <c r="F19" s="102" t="s">
        <v>685</v>
      </c>
      <c r="G19" s="102" t="s">
        <v>181</v>
      </c>
      <c r="K19" s="2" t="s">
        <v>0</v>
      </c>
    </row>
    <row r="20" spans="1:11" x14ac:dyDescent="0.2">
      <c r="A20" s="99"/>
      <c r="B20" s="238">
        <v>111</v>
      </c>
      <c r="C20" s="37">
        <v>1</v>
      </c>
      <c r="D20" s="37">
        <v>2</v>
      </c>
      <c r="E20" s="37">
        <v>3</v>
      </c>
      <c r="F20" s="37">
        <v>4</v>
      </c>
      <c r="G20" s="230">
        <v>5</v>
      </c>
      <c r="K20" s="2" t="s">
        <v>0</v>
      </c>
    </row>
    <row r="21" spans="1:11" x14ac:dyDescent="0.2">
      <c r="A21" s="143" t="s">
        <v>606</v>
      </c>
      <c r="B21" s="30">
        <v>1</v>
      </c>
      <c r="C21" s="232" t="s">
        <v>171</v>
      </c>
      <c r="D21" s="233" t="s">
        <v>171</v>
      </c>
      <c r="E21" s="233" t="s">
        <v>171</v>
      </c>
      <c r="F21" s="233" t="s">
        <v>171</v>
      </c>
      <c r="G21" s="234" t="s">
        <v>171</v>
      </c>
      <c r="K21" s="2" t="s">
        <v>0</v>
      </c>
    </row>
    <row r="22" spans="1:11" x14ac:dyDescent="0.2">
      <c r="A22" s="144" t="s">
        <v>682</v>
      </c>
      <c r="B22" s="30">
        <v>2</v>
      </c>
      <c r="C22" s="235" t="str">
        <f>IFERROR('AM23.ICS Data'!D14-('AM23.Scaling Options'!$AA$16-'AM23.Scaling Options'!$AB$16),"-")</f>
        <v>-</v>
      </c>
      <c r="D22" s="236" t="s">
        <v>503</v>
      </c>
      <c r="E22" s="236" t="s">
        <v>504</v>
      </c>
      <c r="F22" s="236" t="s">
        <v>84</v>
      </c>
      <c r="G22" s="237" t="s">
        <v>84</v>
      </c>
      <c r="K22" s="2" t="s">
        <v>0</v>
      </c>
    </row>
    <row r="23" spans="1:11" x14ac:dyDescent="0.2">
      <c r="A23" s="145" t="s">
        <v>683</v>
      </c>
      <c r="B23" s="32">
        <v>3</v>
      </c>
      <c r="C23" s="147" t="str">
        <f>IFERROR(IF(SUM($C$21)&gt;0,C21,C22),C22)</f>
        <v>-</v>
      </c>
      <c r="D23" s="148" t="str">
        <f>IFERROR(IF(SUM($C$21)&gt;0,D21,D22),D22)</f>
        <v>99.5% VaR</v>
      </c>
      <c r="E23" s="148" t="str">
        <f t="shared" ref="E23" si="0">IFERROR(IF(SUM($C$21)&gt;0,E21,E22),E22)</f>
        <v>1-Year</v>
      </c>
      <c r="F23" s="148" t="str">
        <f>IFERROR(IF(SUM($C$21)&gt;0,F21,F22),F22)</f>
        <v>N/A</v>
      </c>
      <c r="G23" s="149" t="str">
        <f>IFERROR(IF(SUM($C$21)&gt;0,G21,G22),G22)</f>
        <v>N/A</v>
      </c>
      <c r="K23" s="2" t="s">
        <v>0</v>
      </c>
    </row>
    <row r="24" spans="1:11" x14ac:dyDescent="0.2">
      <c r="D24" s="142"/>
      <c r="K24" s="2" t="s">
        <v>0</v>
      </c>
    </row>
    <row r="25" spans="1:11" x14ac:dyDescent="0.2">
      <c r="A25" s="2" t="s">
        <v>0</v>
      </c>
      <c r="B25" s="2" t="s">
        <v>0</v>
      </c>
      <c r="C25" s="2" t="s">
        <v>0</v>
      </c>
      <c r="D25" s="2" t="s">
        <v>0</v>
      </c>
      <c r="E25" s="2" t="s">
        <v>0</v>
      </c>
      <c r="F25" s="2"/>
      <c r="G25" s="2"/>
      <c r="H25" s="2" t="s">
        <v>0</v>
      </c>
      <c r="I25" s="2" t="s">
        <v>0</v>
      </c>
      <c r="J25" s="2" t="s">
        <v>0</v>
      </c>
      <c r="K25" s="2" t="s">
        <v>0</v>
      </c>
    </row>
  </sheetData>
  <sheetProtection formatCells="0" formatColumns="0" formatRows="0"/>
  <pageMargins left="0.7" right="0.7" top="0.75" bottom="0.75" header="0.3" footer="0.3"/>
  <pageSetup paperSize="5"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AE4D2-67A1-4512-B2F8-28F2931D8D19}">
  <sheetPr codeName="Sheet13">
    <tabColor theme="4"/>
    <pageSetUpPr fitToPage="1"/>
  </sheetPr>
  <dimension ref="A1:Q79"/>
  <sheetViews>
    <sheetView zoomScaleNormal="100" workbookViewId="0">
      <selection activeCell="A13" sqref="A13"/>
    </sheetView>
  </sheetViews>
  <sheetFormatPr defaultColWidth="9.140625" defaultRowHeight="12.75" x14ac:dyDescent="0.2"/>
  <cols>
    <col min="1" max="1" width="31.7109375" style="1" customWidth="1"/>
    <col min="2" max="2" width="4.85546875" style="1" bestFit="1" customWidth="1"/>
    <col min="3" max="3" width="29.7109375" style="1" customWidth="1"/>
    <col min="4" max="7" width="19" style="1" customWidth="1"/>
    <col min="8" max="13" width="16" style="1" customWidth="1"/>
    <col min="14" max="15" width="10.7109375" style="1" customWidth="1"/>
    <col min="16" max="16" width="3.7109375" style="1" customWidth="1"/>
    <col min="17" max="17" width="3.28515625" style="1" customWidth="1"/>
    <col min="18" max="16384" width="9.140625" style="1"/>
  </cols>
  <sheetData>
    <row r="1" spans="1:17" x14ac:dyDescent="0.2">
      <c r="A1" s="23" t="str">
        <f>IF(OR(ISBLANK('AM23.Entity Input'!D6),'AM23.Entity Input'!D6="-"),"&lt;IAIG's Name&gt;", 'AM23.Entity Input'!D6)</f>
        <v>&lt;IAIG's Name&gt;</v>
      </c>
      <c r="B1" s="227"/>
      <c r="C1" s="227"/>
      <c r="D1" s="227"/>
      <c r="E1" s="227"/>
      <c r="F1" s="227"/>
      <c r="G1" s="227"/>
      <c r="H1" s="227"/>
      <c r="I1" s="227"/>
      <c r="J1" s="227"/>
      <c r="K1" s="227"/>
      <c r="L1" s="227"/>
      <c r="M1" s="68" t="str">
        <f ca="1">HYPERLINK("#"&amp;CELL("address",Version),Version)</f>
        <v>IAIS 2023 Aggregation Method Data Collection-(20230509)</v>
      </c>
      <c r="Q1" s="2" t="s">
        <v>0</v>
      </c>
    </row>
    <row r="2" spans="1:17" x14ac:dyDescent="0.2">
      <c r="A2" s="62" t="str">
        <f>IF(ISBLANK('AM23.Entity Input'!D10),"&lt;Currency&gt;",'AM23.Entity Input'!D10&amp;" - ("&amp;IF(ISBLANK('AM23.Entity Input'!D11),"&lt;Unit&gt;",'AM23.Entity Input'!D11)&amp;")")</f>
        <v>&lt;Currency&gt;</v>
      </c>
      <c r="B2" s="228"/>
      <c r="C2" s="228"/>
      <c r="D2" s="63" t="s">
        <v>659</v>
      </c>
      <c r="E2" s="63"/>
      <c r="F2" s="17"/>
      <c r="G2" s="17"/>
      <c r="H2" s="17"/>
      <c r="I2" s="17"/>
      <c r="J2" s="17"/>
      <c r="K2" s="17"/>
      <c r="L2" s="17"/>
      <c r="M2" s="70" t="str">
        <f>IF(ISBLANK('AM23.Entity Input'!D8),"&lt;Reporting Date&gt;","Year "&amp;YEAR('AM23.Entity Input'!D8))&amp;IF(SUM('AM23.Entity Input'!D12)&gt;1," - v"&amp;'AM23.Entity Input'!D12,"")</f>
        <v>&lt;Reporting Date&gt;</v>
      </c>
      <c r="Q2" s="2" t="s">
        <v>0</v>
      </c>
    </row>
    <row r="3" spans="1:17" x14ac:dyDescent="0.2">
      <c r="A3" s="65"/>
      <c r="B3" s="65"/>
      <c r="C3" s="65"/>
      <c r="Q3" s="2" t="s">
        <v>0</v>
      </c>
    </row>
    <row r="4" spans="1:17" x14ac:dyDescent="0.2">
      <c r="A4" s="65"/>
      <c r="B4" s="65"/>
      <c r="C4" s="65"/>
      <c r="D4" s="246" t="s">
        <v>688</v>
      </c>
      <c r="E4" s="247"/>
      <c r="F4" s="246" t="s">
        <v>689</v>
      </c>
      <c r="G4" s="247"/>
      <c r="H4" s="246" t="s">
        <v>698</v>
      </c>
      <c r="I4" s="283"/>
      <c r="Q4" s="2" t="s">
        <v>0</v>
      </c>
    </row>
    <row r="5" spans="1:17" x14ac:dyDescent="0.2">
      <c r="A5" s="225" t="s">
        <v>657</v>
      </c>
      <c r="B5" s="15"/>
      <c r="C5" s="57" t="s">
        <v>64</v>
      </c>
      <c r="D5" s="102" t="s">
        <v>169</v>
      </c>
      <c r="E5" s="102" t="s">
        <v>610</v>
      </c>
      <c r="F5" s="102" t="s">
        <v>169</v>
      </c>
      <c r="G5" s="102" t="s">
        <v>610</v>
      </c>
      <c r="H5" s="102" t="s">
        <v>169</v>
      </c>
      <c r="I5" s="102" t="s">
        <v>610</v>
      </c>
      <c r="Q5" s="2" t="s">
        <v>0</v>
      </c>
    </row>
    <row r="6" spans="1:17" ht="12.75" customHeight="1" x14ac:dyDescent="0.2">
      <c r="A6" s="185"/>
      <c r="B6" s="72">
        <v>100</v>
      </c>
      <c r="C6" s="37">
        <v>1</v>
      </c>
      <c r="D6" s="37">
        <f>C6+1</f>
        <v>2</v>
      </c>
      <c r="E6" s="37">
        <f t="shared" ref="E6" si="0">D6+1</f>
        <v>3</v>
      </c>
      <c r="F6" s="37">
        <f>E6+1</f>
        <v>4</v>
      </c>
      <c r="G6" s="37">
        <f t="shared" ref="G6" si="1">F6+1</f>
        <v>5</v>
      </c>
      <c r="H6" s="37">
        <f>G6+1</f>
        <v>6</v>
      </c>
      <c r="I6" s="37">
        <f t="shared" ref="I6" si="2">H6+1</f>
        <v>7</v>
      </c>
      <c r="Q6" s="2" t="s">
        <v>0</v>
      </c>
    </row>
    <row r="7" spans="1:17" ht="12.75" customHeight="1" x14ac:dyDescent="0.2">
      <c r="A7" s="104" t="s">
        <v>608</v>
      </c>
      <c r="B7" s="30">
        <v>1</v>
      </c>
      <c r="C7" s="226"/>
      <c r="D7" s="272" t="s">
        <v>171</v>
      </c>
      <c r="E7" s="272" t="s">
        <v>171</v>
      </c>
      <c r="F7" s="272" t="s">
        <v>171</v>
      </c>
      <c r="G7" s="272" t="s">
        <v>171</v>
      </c>
      <c r="H7" s="273">
        <f t="shared" ref="H7:H14" si="3">IF(F7="-",0,F7)-IF($D7="-",0,$D7)</f>
        <v>0</v>
      </c>
      <c r="I7" s="274">
        <f>IF(G7="-",0,G7)-IF($E7="-",0,$E7)</f>
        <v>0</v>
      </c>
      <c r="Q7" s="2" t="s">
        <v>0</v>
      </c>
    </row>
    <row r="8" spans="1:17" ht="12.75" customHeight="1" x14ac:dyDescent="0.2">
      <c r="A8" s="104" t="s">
        <v>609</v>
      </c>
      <c r="B8" s="30">
        <f>B7+1</f>
        <v>2</v>
      </c>
      <c r="C8" s="206"/>
      <c r="D8" s="275" t="s">
        <v>171</v>
      </c>
      <c r="E8" s="275" t="s">
        <v>171</v>
      </c>
      <c r="F8" s="275" t="s">
        <v>171</v>
      </c>
      <c r="G8" s="275" t="s">
        <v>171</v>
      </c>
      <c r="H8" s="276">
        <f t="shared" si="3"/>
        <v>0</v>
      </c>
      <c r="I8" s="277">
        <f t="shared" ref="I8:I14" si="4">IF(G8="-",0,G8)-IF($E8="-",0,$E8)</f>
        <v>0</v>
      </c>
      <c r="Q8" s="2" t="s">
        <v>0</v>
      </c>
    </row>
    <row r="9" spans="1:17" ht="12.75" customHeight="1" x14ac:dyDescent="0.2">
      <c r="A9" s="106" t="s">
        <v>669</v>
      </c>
      <c r="B9" s="30">
        <f t="shared" ref="B9:B14" si="5">B8+1</f>
        <v>3</v>
      </c>
      <c r="C9" s="251" t="s">
        <v>569</v>
      </c>
      <c r="D9" s="278" t="s">
        <v>171</v>
      </c>
      <c r="E9" s="275" t="s">
        <v>171</v>
      </c>
      <c r="F9" s="278" t="s">
        <v>171</v>
      </c>
      <c r="G9" s="275" t="s">
        <v>171</v>
      </c>
      <c r="H9" s="276">
        <f t="shared" si="3"/>
        <v>0</v>
      </c>
      <c r="I9" s="277">
        <f t="shared" si="4"/>
        <v>0</v>
      </c>
      <c r="Q9" s="2" t="s">
        <v>0</v>
      </c>
    </row>
    <row r="10" spans="1:17" ht="12.75" customHeight="1" x14ac:dyDescent="0.2">
      <c r="A10" s="106" t="s">
        <v>670</v>
      </c>
      <c r="B10" s="30">
        <f t="shared" si="5"/>
        <v>4</v>
      </c>
      <c r="C10" s="281" t="s">
        <v>569</v>
      </c>
      <c r="D10" s="278" t="s">
        <v>171</v>
      </c>
      <c r="E10" s="275" t="s">
        <v>171</v>
      </c>
      <c r="F10" s="278" t="s">
        <v>171</v>
      </c>
      <c r="G10" s="275" t="s">
        <v>171</v>
      </c>
      <c r="H10" s="276">
        <f t="shared" si="3"/>
        <v>0</v>
      </c>
      <c r="I10" s="277">
        <f t="shared" si="4"/>
        <v>0</v>
      </c>
      <c r="Q10" s="2" t="s">
        <v>0</v>
      </c>
    </row>
    <row r="11" spans="1:17" ht="12.75" customHeight="1" x14ac:dyDescent="0.2">
      <c r="A11" s="106" t="s">
        <v>671</v>
      </c>
      <c r="B11" s="30">
        <f t="shared" si="5"/>
        <v>5</v>
      </c>
      <c r="C11" s="281" t="s">
        <v>569</v>
      </c>
      <c r="D11" s="278" t="s">
        <v>171</v>
      </c>
      <c r="E11" s="275" t="s">
        <v>171</v>
      </c>
      <c r="F11" s="278" t="s">
        <v>171</v>
      </c>
      <c r="G11" s="275" t="s">
        <v>171</v>
      </c>
      <c r="H11" s="276">
        <f t="shared" si="3"/>
        <v>0</v>
      </c>
      <c r="I11" s="277">
        <f t="shared" si="4"/>
        <v>0</v>
      </c>
      <c r="Q11" s="2" t="s">
        <v>0</v>
      </c>
    </row>
    <row r="12" spans="1:17" ht="12.75" customHeight="1" x14ac:dyDescent="0.2">
      <c r="A12" s="106" t="s">
        <v>673</v>
      </c>
      <c r="B12" s="30">
        <f t="shared" si="5"/>
        <v>6</v>
      </c>
      <c r="C12" s="281" t="s">
        <v>569</v>
      </c>
      <c r="D12" s="278" t="s">
        <v>171</v>
      </c>
      <c r="E12" s="275" t="s">
        <v>171</v>
      </c>
      <c r="F12" s="278" t="s">
        <v>171</v>
      </c>
      <c r="G12" s="275" t="s">
        <v>171</v>
      </c>
      <c r="H12" s="276">
        <f t="shared" si="3"/>
        <v>0</v>
      </c>
      <c r="I12" s="277">
        <f t="shared" si="4"/>
        <v>0</v>
      </c>
      <c r="Q12" s="2"/>
    </row>
    <row r="13" spans="1:17" ht="12.75" customHeight="1" x14ac:dyDescent="0.2">
      <c r="A13" s="106" t="s">
        <v>674</v>
      </c>
      <c r="B13" s="30">
        <f t="shared" si="5"/>
        <v>7</v>
      </c>
      <c r="C13" s="282" t="s">
        <v>569</v>
      </c>
      <c r="D13" s="278" t="s">
        <v>171</v>
      </c>
      <c r="E13" s="275" t="s">
        <v>171</v>
      </c>
      <c r="F13" s="278" t="s">
        <v>171</v>
      </c>
      <c r="G13" s="275" t="s">
        <v>171</v>
      </c>
      <c r="H13" s="276">
        <f t="shared" si="3"/>
        <v>0</v>
      </c>
      <c r="I13" s="277">
        <f t="shared" si="4"/>
        <v>0</v>
      </c>
      <c r="Q13" s="2"/>
    </row>
    <row r="14" spans="1:17" ht="12.75" customHeight="1" x14ac:dyDescent="0.2">
      <c r="A14" s="286" t="s">
        <v>649</v>
      </c>
      <c r="B14" s="30">
        <f t="shared" si="5"/>
        <v>8</v>
      </c>
      <c r="C14" s="32"/>
      <c r="D14" s="279">
        <f>SUM(D8)-SUM(D9:D13)</f>
        <v>0</v>
      </c>
      <c r="E14" s="279">
        <f t="shared" ref="E14" si="6">SUM(E8)-SUM(E9:E13)</f>
        <v>0</v>
      </c>
      <c r="F14" s="279">
        <f>SUM(F8)-SUM(F9:F13)</f>
        <v>0</v>
      </c>
      <c r="G14" s="279">
        <f t="shared" ref="G14" si="7">SUM(G8)-SUM(G9:G13)</f>
        <v>0</v>
      </c>
      <c r="H14" s="279">
        <f t="shared" si="3"/>
        <v>0</v>
      </c>
      <c r="I14" s="280">
        <f t="shared" si="4"/>
        <v>0</v>
      </c>
      <c r="Q14" s="2"/>
    </row>
    <row r="15" spans="1:17" ht="12.75" customHeight="1" x14ac:dyDescent="0.2">
      <c r="Q15" s="2" t="s">
        <v>0</v>
      </c>
    </row>
    <row r="16" spans="1:17" ht="12.75" customHeight="1" x14ac:dyDescent="0.2">
      <c r="A16" s="65"/>
      <c r="B16" s="65"/>
      <c r="C16" s="65"/>
      <c r="D16" s="246" t="s">
        <v>690</v>
      </c>
      <c r="E16" s="247"/>
      <c r="F16" s="246" t="s">
        <v>691</v>
      </c>
      <c r="G16" s="247"/>
      <c r="H16" s="246" t="s">
        <v>698</v>
      </c>
      <c r="I16" s="283"/>
      <c r="Q16" s="2" t="s">
        <v>0</v>
      </c>
    </row>
    <row r="17" spans="1:17" ht="12.75" customHeight="1" x14ac:dyDescent="0.2">
      <c r="A17" s="225" t="s">
        <v>656</v>
      </c>
      <c r="B17" s="15"/>
      <c r="C17" s="57" t="s">
        <v>64</v>
      </c>
      <c r="D17" s="102" t="s">
        <v>169</v>
      </c>
      <c r="E17" s="102" t="s">
        <v>610</v>
      </c>
      <c r="F17" s="102" t="s">
        <v>169</v>
      </c>
      <c r="G17" s="102" t="s">
        <v>610</v>
      </c>
      <c r="H17" s="102" t="s">
        <v>169</v>
      </c>
      <c r="I17" s="102" t="s">
        <v>610</v>
      </c>
      <c r="Q17" s="2" t="s">
        <v>0</v>
      </c>
    </row>
    <row r="18" spans="1:17" ht="12.75" customHeight="1" x14ac:dyDescent="0.2">
      <c r="A18" s="185"/>
      <c r="B18" s="72">
        <f>B6+1</f>
        <v>101</v>
      </c>
      <c r="C18" s="37">
        <v>1</v>
      </c>
      <c r="D18" s="37">
        <f>C18+1</f>
        <v>2</v>
      </c>
      <c r="E18" s="37">
        <f t="shared" ref="E18" si="8">D18+1</f>
        <v>3</v>
      </c>
      <c r="F18" s="37">
        <f>E18+1</f>
        <v>4</v>
      </c>
      <c r="G18" s="37">
        <f t="shared" ref="G18" si="9">F18+1</f>
        <v>5</v>
      </c>
      <c r="H18" s="37">
        <f>G18+1</f>
        <v>6</v>
      </c>
      <c r="I18" s="37">
        <f t="shared" ref="I18" si="10">H18+1</f>
        <v>7</v>
      </c>
      <c r="Q18" s="2" t="s">
        <v>0</v>
      </c>
    </row>
    <row r="19" spans="1:17" ht="12.75" customHeight="1" x14ac:dyDescent="0.2">
      <c r="A19" s="104" t="s">
        <v>608</v>
      </c>
      <c r="B19" s="30">
        <v>1</v>
      </c>
      <c r="C19" s="226"/>
      <c r="D19" s="272" t="s">
        <v>171</v>
      </c>
      <c r="E19" s="272" t="s">
        <v>171</v>
      </c>
      <c r="F19" s="272" t="s">
        <v>171</v>
      </c>
      <c r="G19" s="272" t="s">
        <v>171</v>
      </c>
      <c r="H19" s="273">
        <f t="shared" ref="H19:H26" si="11">IF(F19="-",0,F19)-IF($D19="-",0,$D19)</f>
        <v>0</v>
      </c>
      <c r="I19" s="274">
        <f>IF(G19="-",0,G19)-IF($E19="-",0,$E19)</f>
        <v>0</v>
      </c>
      <c r="Q19" s="2"/>
    </row>
    <row r="20" spans="1:17" ht="12.75" customHeight="1" x14ac:dyDescent="0.2">
      <c r="A20" s="104" t="s">
        <v>609</v>
      </c>
      <c r="B20" s="30">
        <f>B19+1</f>
        <v>2</v>
      </c>
      <c r="C20" s="206"/>
      <c r="D20" s="275" t="s">
        <v>171</v>
      </c>
      <c r="E20" s="275" t="s">
        <v>171</v>
      </c>
      <c r="F20" s="275" t="s">
        <v>171</v>
      </c>
      <c r="G20" s="275" t="s">
        <v>171</v>
      </c>
      <c r="H20" s="276">
        <f t="shared" si="11"/>
        <v>0</v>
      </c>
      <c r="I20" s="277">
        <f t="shared" ref="I20:I26" si="12">IF(G20="-",0,G20)-IF($E20="-",0,$E20)</f>
        <v>0</v>
      </c>
      <c r="Q20" s="2"/>
    </row>
    <row r="21" spans="1:17" ht="12.75" customHeight="1" x14ac:dyDescent="0.2">
      <c r="A21" s="106" t="s">
        <v>669</v>
      </c>
      <c r="B21" s="30">
        <f t="shared" ref="B21:B26" si="13">B20+1</f>
        <v>3</v>
      </c>
      <c r="C21" s="251" t="s">
        <v>569</v>
      </c>
      <c r="D21" s="278" t="s">
        <v>171</v>
      </c>
      <c r="E21" s="275" t="s">
        <v>171</v>
      </c>
      <c r="F21" s="278" t="s">
        <v>171</v>
      </c>
      <c r="G21" s="275" t="s">
        <v>171</v>
      </c>
      <c r="H21" s="276">
        <f t="shared" si="11"/>
        <v>0</v>
      </c>
      <c r="I21" s="277">
        <f t="shared" si="12"/>
        <v>0</v>
      </c>
      <c r="Q21" s="2"/>
    </row>
    <row r="22" spans="1:17" ht="12.75" customHeight="1" x14ac:dyDescent="0.2">
      <c r="A22" s="106" t="s">
        <v>670</v>
      </c>
      <c r="B22" s="30">
        <f t="shared" si="13"/>
        <v>4</v>
      </c>
      <c r="C22" s="281" t="s">
        <v>569</v>
      </c>
      <c r="D22" s="278" t="s">
        <v>171</v>
      </c>
      <c r="E22" s="275" t="s">
        <v>171</v>
      </c>
      <c r="F22" s="278" t="s">
        <v>171</v>
      </c>
      <c r="G22" s="275" t="s">
        <v>171</v>
      </c>
      <c r="H22" s="276">
        <f t="shared" si="11"/>
        <v>0</v>
      </c>
      <c r="I22" s="277">
        <f t="shared" si="12"/>
        <v>0</v>
      </c>
      <c r="Q22" s="2"/>
    </row>
    <row r="23" spans="1:17" ht="12.75" customHeight="1" x14ac:dyDescent="0.2">
      <c r="A23" s="106" t="s">
        <v>671</v>
      </c>
      <c r="B23" s="30">
        <f t="shared" si="13"/>
        <v>5</v>
      </c>
      <c r="C23" s="281" t="s">
        <v>569</v>
      </c>
      <c r="D23" s="278" t="s">
        <v>171</v>
      </c>
      <c r="E23" s="275" t="s">
        <v>171</v>
      </c>
      <c r="F23" s="278" t="s">
        <v>171</v>
      </c>
      <c r="G23" s="275" t="s">
        <v>171</v>
      </c>
      <c r="H23" s="276">
        <f t="shared" si="11"/>
        <v>0</v>
      </c>
      <c r="I23" s="277">
        <f t="shared" si="12"/>
        <v>0</v>
      </c>
      <c r="Q23" s="2"/>
    </row>
    <row r="24" spans="1:17" ht="12.75" customHeight="1" x14ac:dyDescent="0.2">
      <c r="A24" s="106" t="s">
        <v>673</v>
      </c>
      <c r="B24" s="30">
        <f t="shared" si="13"/>
        <v>6</v>
      </c>
      <c r="C24" s="281" t="s">
        <v>569</v>
      </c>
      <c r="D24" s="278" t="s">
        <v>171</v>
      </c>
      <c r="E24" s="275" t="s">
        <v>171</v>
      </c>
      <c r="F24" s="278" t="s">
        <v>171</v>
      </c>
      <c r="G24" s="275" t="s">
        <v>171</v>
      </c>
      <c r="H24" s="276">
        <f t="shared" si="11"/>
        <v>0</v>
      </c>
      <c r="I24" s="277">
        <f t="shared" si="12"/>
        <v>0</v>
      </c>
      <c r="Q24" s="2"/>
    </row>
    <row r="25" spans="1:17" ht="12.75" customHeight="1" x14ac:dyDescent="0.2">
      <c r="A25" s="106" t="s">
        <v>674</v>
      </c>
      <c r="B25" s="30">
        <f t="shared" si="13"/>
        <v>7</v>
      </c>
      <c r="C25" s="282" t="s">
        <v>569</v>
      </c>
      <c r="D25" s="278" t="s">
        <v>171</v>
      </c>
      <c r="E25" s="275" t="s">
        <v>171</v>
      </c>
      <c r="F25" s="278" t="s">
        <v>171</v>
      </c>
      <c r="G25" s="275" t="s">
        <v>171</v>
      </c>
      <c r="H25" s="276">
        <f t="shared" si="11"/>
        <v>0</v>
      </c>
      <c r="I25" s="277">
        <f t="shared" si="12"/>
        <v>0</v>
      </c>
      <c r="Q25" s="2"/>
    </row>
    <row r="26" spans="1:17" ht="12.75" customHeight="1" x14ac:dyDescent="0.2">
      <c r="A26" s="286" t="s">
        <v>649</v>
      </c>
      <c r="B26" s="30">
        <f t="shared" si="13"/>
        <v>8</v>
      </c>
      <c r="C26" s="32"/>
      <c r="D26" s="279">
        <f>SUM(D20)-SUM(D21:D25)</f>
        <v>0</v>
      </c>
      <c r="E26" s="279">
        <f t="shared" ref="E26" si="14">SUM(E20)-SUM(E21:E25)</f>
        <v>0</v>
      </c>
      <c r="F26" s="279">
        <f>SUM(F20)-SUM(F21:F25)</f>
        <v>0</v>
      </c>
      <c r="G26" s="279">
        <f t="shared" ref="G26" si="15">SUM(G20)-SUM(G21:G25)</f>
        <v>0</v>
      </c>
      <c r="H26" s="279">
        <f t="shared" si="11"/>
        <v>0</v>
      </c>
      <c r="I26" s="280">
        <f t="shared" si="12"/>
        <v>0</v>
      </c>
      <c r="Q26" s="2" t="s">
        <v>0</v>
      </c>
    </row>
    <row r="27" spans="1:17" ht="12.75" customHeight="1" x14ac:dyDescent="0.2">
      <c r="Q27" s="2" t="s">
        <v>0</v>
      </c>
    </row>
    <row r="28" spans="1:17" ht="12.75" customHeight="1" x14ac:dyDescent="0.2">
      <c r="A28" s="65"/>
      <c r="B28" s="65"/>
      <c r="C28" s="65"/>
      <c r="D28" s="246" t="s">
        <v>692</v>
      </c>
      <c r="E28" s="247"/>
      <c r="F28" s="246" t="s">
        <v>654</v>
      </c>
      <c r="G28" s="247"/>
      <c r="H28" s="246" t="s">
        <v>699</v>
      </c>
      <c r="I28" s="247"/>
      <c r="J28" s="246" t="s">
        <v>693</v>
      </c>
      <c r="K28" s="247"/>
      <c r="L28" s="246" t="s">
        <v>613</v>
      </c>
      <c r="M28" s="283"/>
      <c r="Q28" s="2" t="s">
        <v>0</v>
      </c>
    </row>
    <row r="29" spans="1:17" ht="12.75" customHeight="1" x14ac:dyDescent="0.2">
      <c r="A29" s="225" t="s">
        <v>653</v>
      </c>
      <c r="B29" s="15"/>
      <c r="C29" s="57" t="s">
        <v>64</v>
      </c>
      <c r="D29" s="102" t="s">
        <v>169</v>
      </c>
      <c r="E29" s="102" t="s">
        <v>610</v>
      </c>
      <c r="F29" s="102" t="s">
        <v>169</v>
      </c>
      <c r="G29" s="102" t="s">
        <v>610</v>
      </c>
      <c r="H29" s="102" t="s">
        <v>169</v>
      </c>
      <c r="I29" s="102" t="s">
        <v>610</v>
      </c>
      <c r="J29" s="102" t="s">
        <v>169</v>
      </c>
      <c r="K29" s="102" t="s">
        <v>610</v>
      </c>
      <c r="L29" s="102" t="s">
        <v>169</v>
      </c>
      <c r="M29" s="102" t="s">
        <v>610</v>
      </c>
      <c r="Q29" s="2" t="s">
        <v>0</v>
      </c>
    </row>
    <row r="30" spans="1:17" ht="12.75" customHeight="1" x14ac:dyDescent="0.2">
      <c r="A30" s="185"/>
      <c r="B30" s="72">
        <f>B18+1</f>
        <v>102</v>
      </c>
      <c r="C30" s="37">
        <v>1</v>
      </c>
      <c r="D30" s="37">
        <f>C30+1</f>
        <v>2</v>
      </c>
      <c r="E30" s="37">
        <f t="shared" ref="E30" si="16">D30+1</f>
        <v>3</v>
      </c>
      <c r="F30" s="37">
        <f>E30+1</f>
        <v>4</v>
      </c>
      <c r="G30" s="37">
        <f t="shared" ref="G30:H30" si="17">F30+1</f>
        <v>5</v>
      </c>
      <c r="H30" s="37">
        <f t="shared" si="17"/>
        <v>6</v>
      </c>
      <c r="I30" s="37">
        <f t="shared" ref="I30:J30" si="18">H30+1</f>
        <v>7</v>
      </c>
      <c r="J30" s="37">
        <f t="shared" si="18"/>
        <v>8</v>
      </c>
      <c r="K30" s="37">
        <f t="shared" ref="K30:L30" si="19">J30+1</f>
        <v>9</v>
      </c>
      <c r="L30" s="37">
        <f t="shared" si="19"/>
        <v>10</v>
      </c>
      <c r="M30" s="37">
        <f t="shared" ref="M30" si="20">L30+1</f>
        <v>11</v>
      </c>
      <c r="Q30" s="2" t="s">
        <v>0</v>
      </c>
    </row>
    <row r="31" spans="1:17" ht="12.75" customHeight="1" x14ac:dyDescent="0.2">
      <c r="A31" s="104" t="s">
        <v>608</v>
      </c>
      <c r="B31" s="30">
        <v>1</v>
      </c>
      <c r="C31" s="226"/>
      <c r="D31" s="272" t="s">
        <v>171</v>
      </c>
      <c r="E31" s="272" t="s">
        <v>171</v>
      </c>
      <c r="F31" s="272" t="s">
        <v>171</v>
      </c>
      <c r="G31" s="272" t="s">
        <v>171</v>
      </c>
      <c r="H31" s="273">
        <f t="shared" ref="H31:H38" si="21">IF(F31="-",0,F31)-IF($D31="-",0,$D31)</f>
        <v>0</v>
      </c>
      <c r="I31" s="274">
        <f>IF(G31="-",0,G31)-IF($E31="-",0,$E31)</f>
        <v>0</v>
      </c>
      <c r="J31" s="272" t="s">
        <v>171</v>
      </c>
      <c r="K31" s="272" t="s">
        <v>171</v>
      </c>
      <c r="L31" s="273">
        <f t="shared" ref="L31:L38" si="22">IF(J31="-",0,J31)-IF($D31="-",0,$D31)</f>
        <v>0</v>
      </c>
      <c r="M31" s="274">
        <f>IF(K31="-",0,K31)-IF($E31="-",0,$E31)</f>
        <v>0</v>
      </c>
      <c r="Q31" s="2" t="s">
        <v>0</v>
      </c>
    </row>
    <row r="32" spans="1:17" ht="12.75" customHeight="1" x14ac:dyDescent="0.2">
      <c r="A32" s="104" t="s">
        <v>609</v>
      </c>
      <c r="B32" s="30">
        <f>B31+1</f>
        <v>2</v>
      </c>
      <c r="C32" s="206"/>
      <c r="D32" s="275" t="s">
        <v>171</v>
      </c>
      <c r="E32" s="275" t="s">
        <v>171</v>
      </c>
      <c r="F32" s="275" t="s">
        <v>171</v>
      </c>
      <c r="G32" s="275" t="s">
        <v>171</v>
      </c>
      <c r="H32" s="276">
        <f t="shared" si="21"/>
        <v>0</v>
      </c>
      <c r="I32" s="277">
        <f t="shared" ref="I32:I38" si="23">IF(G32="-",0,G32)-IF($E32="-",0,$E32)</f>
        <v>0</v>
      </c>
      <c r="J32" s="275" t="s">
        <v>171</v>
      </c>
      <c r="K32" s="275" t="s">
        <v>171</v>
      </c>
      <c r="L32" s="276">
        <f t="shared" si="22"/>
        <v>0</v>
      </c>
      <c r="M32" s="277">
        <f t="shared" ref="M32:M38" si="24">IF(K32="-",0,K32)-IF($E32="-",0,$E32)</f>
        <v>0</v>
      </c>
      <c r="Q32" s="2" t="s">
        <v>0</v>
      </c>
    </row>
    <row r="33" spans="1:17" ht="12.75" customHeight="1" x14ac:dyDescent="0.2">
      <c r="A33" s="106" t="s">
        <v>669</v>
      </c>
      <c r="B33" s="30">
        <f t="shared" ref="B33:B38" si="25">B32+1</f>
        <v>3</v>
      </c>
      <c r="C33" s="251" t="s">
        <v>569</v>
      </c>
      <c r="D33" s="278" t="s">
        <v>171</v>
      </c>
      <c r="E33" s="275" t="s">
        <v>171</v>
      </c>
      <c r="F33" s="278" t="s">
        <v>171</v>
      </c>
      <c r="G33" s="275" t="s">
        <v>171</v>
      </c>
      <c r="H33" s="276">
        <f t="shared" si="21"/>
        <v>0</v>
      </c>
      <c r="I33" s="277">
        <f t="shared" si="23"/>
        <v>0</v>
      </c>
      <c r="J33" s="275" t="s">
        <v>171</v>
      </c>
      <c r="K33" s="275" t="s">
        <v>171</v>
      </c>
      <c r="L33" s="276">
        <f t="shared" si="22"/>
        <v>0</v>
      </c>
      <c r="M33" s="277">
        <f t="shared" si="24"/>
        <v>0</v>
      </c>
      <c r="Q33" s="2" t="s">
        <v>0</v>
      </c>
    </row>
    <row r="34" spans="1:17" ht="12.75" customHeight="1" x14ac:dyDescent="0.2">
      <c r="A34" s="106" t="s">
        <v>670</v>
      </c>
      <c r="B34" s="30">
        <f t="shared" si="25"/>
        <v>4</v>
      </c>
      <c r="C34" s="281" t="s">
        <v>569</v>
      </c>
      <c r="D34" s="278" t="s">
        <v>171</v>
      </c>
      <c r="E34" s="275" t="s">
        <v>171</v>
      </c>
      <c r="F34" s="278" t="s">
        <v>171</v>
      </c>
      <c r="G34" s="275" t="s">
        <v>171</v>
      </c>
      <c r="H34" s="276">
        <f t="shared" si="21"/>
        <v>0</v>
      </c>
      <c r="I34" s="277">
        <f t="shared" si="23"/>
        <v>0</v>
      </c>
      <c r="J34" s="275" t="s">
        <v>171</v>
      </c>
      <c r="K34" s="275" t="s">
        <v>171</v>
      </c>
      <c r="L34" s="276">
        <f t="shared" si="22"/>
        <v>0</v>
      </c>
      <c r="M34" s="277">
        <f t="shared" si="24"/>
        <v>0</v>
      </c>
      <c r="Q34" s="2" t="s">
        <v>0</v>
      </c>
    </row>
    <row r="35" spans="1:17" ht="12.75" customHeight="1" x14ac:dyDescent="0.2">
      <c r="A35" s="106" t="s">
        <v>671</v>
      </c>
      <c r="B35" s="30">
        <f t="shared" si="25"/>
        <v>5</v>
      </c>
      <c r="C35" s="281" t="s">
        <v>569</v>
      </c>
      <c r="D35" s="278" t="s">
        <v>171</v>
      </c>
      <c r="E35" s="275" t="s">
        <v>171</v>
      </c>
      <c r="F35" s="278" t="s">
        <v>171</v>
      </c>
      <c r="G35" s="275" t="s">
        <v>171</v>
      </c>
      <c r="H35" s="276">
        <f t="shared" si="21"/>
        <v>0</v>
      </c>
      <c r="I35" s="277">
        <f t="shared" si="23"/>
        <v>0</v>
      </c>
      <c r="J35" s="275" t="s">
        <v>171</v>
      </c>
      <c r="K35" s="275" t="s">
        <v>171</v>
      </c>
      <c r="L35" s="276">
        <f t="shared" si="22"/>
        <v>0</v>
      </c>
      <c r="M35" s="277">
        <f t="shared" si="24"/>
        <v>0</v>
      </c>
      <c r="Q35" s="2" t="s">
        <v>0</v>
      </c>
    </row>
    <row r="36" spans="1:17" ht="12.75" customHeight="1" x14ac:dyDescent="0.2">
      <c r="A36" s="106" t="s">
        <v>673</v>
      </c>
      <c r="B36" s="30">
        <f t="shared" si="25"/>
        <v>6</v>
      </c>
      <c r="C36" s="281" t="s">
        <v>569</v>
      </c>
      <c r="D36" s="278" t="s">
        <v>171</v>
      </c>
      <c r="E36" s="275" t="s">
        <v>171</v>
      </c>
      <c r="F36" s="278" t="s">
        <v>171</v>
      </c>
      <c r="G36" s="275" t="s">
        <v>171</v>
      </c>
      <c r="H36" s="276">
        <f t="shared" si="21"/>
        <v>0</v>
      </c>
      <c r="I36" s="277">
        <f t="shared" si="23"/>
        <v>0</v>
      </c>
      <c r="J36" s="275" t="s">
        <v>171</v>
      </c>
      <c r="K36" s="275" t="s">
        <v>171</v>
      </c>
      <c r="L36" s="276">
        <f t="shared" si="22"/>
        <v>0</v>
      </c>
      <c r="M36" s="277">
        <f t="shared" si="24"/>
        <v>0</v>
      </c>
      <c r="Q36" s="2" t="s">
        <v>0</v>
      </c>
    </row>
    <row r="37" spans="1:17" ht="12.75" customHeight="1" x14ac:dyDescent="0.2">
      <c r="A37" s="106" t="s">
        <v>674</v>
      </c>
      <c r="B37" s="30">
        <f t="shared" si="25"/>
        <v>7</v>
      </c>
      <c r="C37" s="282" t="s">
        <v>569</v>
      </c>
      <c r="D37" s="278" t="s">
        <v>171</v>
      </c>
      <c r="E37" s="275" t="s">
        <v>171</v>
      </c>
      <c r="F37" s="278" t="s">
        <v>171</v>
      </c>
      <c r="G37" s="275" t="s">
        <v>171</v>
      </c>
      <c r="H37" s="276">
        <f t="shared" si="21"/>
        <v>0</v>
      </c>
      <c r="I37" s="277">
        <f t="shared" si="23"/>
        <v>0</v>
      </c>
      <c r="J37" s="275" t="s">
        <v>171</v>
      </c>
      <c r="K37" s="275" t="s">
        <v>171</v>
      </c>
      <c r="L37" s="276">
        <f t="shared" si="22"/>
        <v>0</v>
      </c>
      <c r="M37" s="277">
        <f t="shared" si="24"/>
        <v>0</v>
      </c>
      <c r="Q37" s="2" t="s">
        <v>0</v>
      </c>
    </row>
    <row r="38" spans="1:17" ht="12.75" customHeight="1" x14ac:dyDescent="0.2">
      <c r="A38" s="286" t="s">
        <v>649</v>
      </c>
      <c r="B38" s="30">
        <f t="shared" si="25"/>
        <v>8</v>
      </c>
      <c r="C38" s="32"/>
      <c r="D38" s="279">
        <f>SUM(D32)-SUM(D33:D37)</f>
        <v>0</v>
      </c>
      <c r="E38" s="279">
        <f t="shared" ref="E38" si="26">SUM(E32)-SUM(E33:E37)</f>
        <v>0</v>
      </c>
      <c r="F38" s="279">
        <f>SUM(F32)-SUM(F33:F37)</f>
        <v>0</v>
      </c>
      <c r="G38" s="279">
        <f t="shared" ref="G38" si="27">SUM(G32)-SUM(G33:G37)</f>
        <v>0</v>
      </c>
      <c r="H38" s="279">
        <f t="shared" si="21"/>
        <v>0</v>
      </c>
      <c r="I38" s="280">
        <f t="shared" si="23"/>
        <v>0</v>
      </c>
      <c r="J38" s="279">
        <f>SUM(J32)-SUM(J33:J37)</f>
        <v>0</v>
      </c>
      <c r="K38" s="279">
        <f>SUM(K32)-SUM(K33:K37)</f>
        <v>0</v>
      </c>
      <c r="L38" s="279">
        <f t="shared" si="22"/>
        <v>0</v>
      </c>
      <c r="M38" s="280">
        <f t="shared" si="24"/>
        <v>0</v>
      </c>
      <c r="Q38" s="2" t="s">
        <v>0</v>
      </c>
    </row>
    <row r="39" spans="1:17" ht="12.75" customHeight="1" x14ac:dyDescent="0.2">
      <c r="Q39" s="2" t="s">
        <v>0</v>
      </c>
    </row>
    <row r="40" spans="1:17" ht="12.75" customHeight="1" x14ac:dyDescent="0.2">
      <c r="A40" s="65"/>
      <c r="B40" s="65"/>
      <c r="C40" s="65"/>
      <c r="D40" s="246" t="s">
        <v>692</v>
      </c>
      <c r="E40" s="247"/>
      <c r="F40" s="246" t="s">
        <v>654</v>
      </c>
      <c r="G40" s="247"/>
      <c r="H40" s="246" t="s">
        <v>699</v>
      </c>
      <c r="I40" s="283"/>
      <c r="Q40" s="2" t="s">
        <v>0</v>
      </c>
    </row>
    <row r="41" spans="1:17" ht="12.75" customHeight="1" x14ac:dyDescent="0.2">
      <c r="A41" s="225" t="s">
        <v>672</v>
      </c>
      <c r="B41" s="15"/>
      <c r="C41" s="57" t="s">
        <v>64</v>
      </c>
      <c r="D41" s="102" t="s">
        <v>169</v>
      </c>
      <c r="E41" s="102" t="s">
        <v>610</v>
      </c>
      <c r="F41" s="102" t="s">
        <v>169</v>
      </c>
      <c r="G41" s="102" t="s">
        <v>610</v>
      </c>
      <c r="H41" s="102" t="s">
        <v>169</v>
      </c>
      <c r="I41" s="102" t="s">
        <v>610</v>
      </c>
      <c r="Q41" s="2" t="s">
        <v>0</v>
      </c>
    </row>
    <row r="42" spans="1:17" ht="12.75" customHeight="1" x14ac:dyDescent="0.2">
      <c r="A42" s="185"/>
      <c r="B42" s="72">
        <f>B30+1</f>
        <v>103</v>
      </c>
      <c r="C42" s="37">
        <v>1</v>
      </c>
      <c r="D42" s="37">
        <f>C42+1</f>
        <v>2</v>
      </c>
      <c r="E42" s="37">
        <f t="shared" ref="E42" si="28">D42+1</f>
        <v>3</v>
      </c>
      <c r="F42" s="37">
        <f>E42+1</f>
        <v>4</v>
      </c>
      <c r="G42" s="37">
        <f t="shared" ref="G42" si="29">F42+1</f>
        <v>5</v>
      </c>
      <c r="H42" s="37">
        <v>6</v>
      </c>
      <c r="I42" s="37">
        <v>7</v>
      </c>
      <c r="Q42" s="2" t="s">
        <v>0</v>
      </c>
    </row>
    <row r="43" spans="1:17" ht="12.75" customHeight="1" x14ac:dyDescent="0.2">
      <c r="A43" s="104" t="s">
        <v>608</v>
      </c>
      <c r="B43" s="30">
        <v>1</v>
      </c>
      <c r="C43" s="226"/>
      <c r="D43" s="272" t="s">
        <v>171</v>
      </c>
      <c r="E43" s="272" t="s">
        <v>171</v>
      </c>
      <c r="F43" s="272" t="s">
        <v>171</v>
      </c>
      <c r="G43" s="272" t="s">
        <v>171</v>
      </c>
      <c r="H43" s="273">
        <f t="shared" ref="H43:H50" si="30">IF(F43="-",0,F43)-IF($D43="-",0,$D43)</f>
        <v>0</v>
      </c>
      <c r="I43" s="274">
        <f>IF(G43="-",0,G43)-IF($E43="-",0,$E43)</f>
        <v>0</v>
      </c>
      <c r="Q43" s="2" t="s">
        <v>0</v>
      </c>
    </row>
    <row r="44" spans="1:17" ht="12.75" customHeight="1" x14ac:dyDescent="0.2">
      <c r="A44" s="104" t="s">
        <v>609</v>
      </c>
      <c r="B44" s="30">
        <f>B43+1</f>
        <v>2</v>
      </c>
      <c r="C44" s="206"/>
      <c r="D44" s="275" t="s">
        <v>171</v>
      </c>
      <c r="E44" s="275" t="s">
        <v>171</v>
      </c>
      <c r="F44" s="275" t="s">
        <v>171</v>
      </c>
      <c r="G44" s="275" t="s">
        <v>171</v>
      </c>
      <c r="H44" s="276">
        <f t="shared" si="30"/>
        <v>0</v>
      </c>
      <c r="I44" s="277">
        <f t="shared" ref="I44:I50" si="31">IF(G44="-",0,G44)-IF($E44="-",0,$E44)</f>
        <v>0</v>
      </c>
      <c r="Q44" s="2" t="s">
        <v>0</v>
      </c>
    </row>
    <row r="45" spans="1:17" ht="12.75" customHeight="1" x14ac:dyDescent="0.2">
      <c r="A45" s="106" t="s">
        <v>669</v>
      </c>
      <c r="B45" s="30">
        <f t="shared" ref="B45:B50" si="32">B44+1</f>
        <v>3</v>
      </c>
      <c r="C45" s="251" t="s">
        <v>569</v>
      </c>
      <c r="D45" s="278" t="s">
        <v>171</v>
      </c>
      <c r="E45" s="275" t="s">
        <v>171</v>
      </c>
      <c r="F45" s="278" t="s">
        <v>171</v>
      </c>
      <c r="G45" s="275" t="s">
        <v>171</v>
      </c>
      <c r="H45" s="276">
        <f t="shared" si="30"/>
        <v>0</v>
      </c>
      <c r="I45" s="277">
        <f t="shared" si="31"/>
        <v>0</v>
      </c>
      <c r="Q45" s="2" t="s">
        <v>0</v>
      </c>
    </row>
    <row r="46" spans="1:17" ht="12.75" customHeight="1" x14ac:dyDescent="0.2">
      <c r="A46" s="106" t="s">
        <v>670</v>
      </c>
      <c r="B46" s="30">
        <f t="shared" si="32"/>
        <v>4</v>
      </c>
      <c r="C46" s="281" t="s">
        <v>569</v>
      </c>
      <c r="D46" s="278" t="s">
        <v>171</v>
      </c>
      <c r="E46" s="275" t="s">
        <v>171</v>
      </c>
      <c r="F46" s="278" t="s">
        <v>171</v>
      </c>
      <c r="G46" s="275" t="s">
        <v>171</v>
      </c>
      <c r="H46" s="276">
        <f t="shared" si="30"/>
        <v>0</v>
      </c>
      <c r="I46" s="277">
        <f t="shared" si="31"/>
        <v>0</v>
      </c>
      <c r="Q46" s="2" t="s">
        <v>0</v>
      </c>
    </row>
    <row r="47" spans="1:17" ht="12.75" customHeight="1" x14ac:dyDescent="0.2">
      <c r="A47" s="106" t="s">
        <v>671</v>
      </c>
      <c r="B47" s="30">
        <f t="shared" si="32"/>
        <v>5</v>
      </c>
      <c r="C47" s="281" t="s">
        <v>569</v>
      </c>
      <c r="D47" s="278" t="s">
        <v>171</v>
      </c>
      <c r="E47" s="275" t="s">
        <v>171</v>
      </c>
      <c r="F47" s="278" t="s">
        <v>171</v>
      </c>
      <c r="G47" s="275" t="s">
        <v>171</v>
      </c>
      <c r="H47" s="276">
        <f t="shared" si="30"/>
        <v>0</v>
      </c>
      <c r="I47" s="277">
        <f t="shared" si="31"/>
        <v>0</v>
      </c>
      <c r="Q47" s="2" t="s">
        <v>0</v>
      </c>
    </row>
    <row r="48" spans="1:17" ht="12.75" customHeight="1" x14ac:dyDescent="0.2">
      <c r="A48" s="106" t="s">
        <v>673</v>
      </c>
      <c r="B48" s="30">
        <f t="shared" si="32"/>
        <v>6</v>
      </c>
      <c r="C48" s="281" t="s">
        <v>569</v>
      </c>
      <c r="D48" s="278" t="s">
        <v>171</v>
      </c>
      <c r="E48" s="275" t="s">
        <v>171</v>
      </c>
      <c r="F48" s="278" t="s">
        <v>171</v>
      </c>
      <c r="G48" s="275" t="s">
        <v>171</v>
      </c>
      <c r="H48" s="276">
        <f t="shared" si="30"/>
        <v>0</v>
      </c>
      <c r="I48" s="277">
        <f t="shared" si="31"/>
        <v>0</v>
      </c>
      <c r="Q48" s="2" t="s">
        <v>0</v>
      </c>
    </row>
    <row r="49" spans="1:17" ht="12.75" customHeight="1" x14ac:dyDescent="0.2">
      <c r="A49" s="106" t="s">
        <v>674</v>
      </c>
      <c r="B49" s="30">
        <f t="shared" si="32"/>
        <v>7</v>
      </c>
      <c r="C49" s="282" t="s">
        <v>569</v>
      </c>
      <c r="D49" s="278" t="s">
        <v>171</v>
      </c>
      <c r="E49" s="275" t="s">
        <v>171</v>
      </c>
      <c r="F49" s="278" t="s">
        <v>171</v>
      </c>
      <c r="G49" s="275" t="s">
        <v>171</v>
      </c>
      <c r="H49" s="276">
        <f t="shared" si="30"/>
        <v>0</v>
      </c>
      <c r="I49" s="277">
        <f t="shared" si="31"/>
        <v>0</v>
      </c>
      <c r="Q49" s="2" t="s">
        <v>0</v>
      </c>
    </row>
    <row r="50" spans="1:17" ht="12.75" customHeight="1" x14ac:dyDescent="0.2">
      <c r="A50" s="286" t="s">
        <v>649</v>
      </c>
      <c r="B50" s="30">
        <f t="shared" si="32"/>
        <v>8</v>
      </c>
      <c r="C50" s="32"/>
      <c r="D50" s="279">
        <f>SUM(D44)-SUM(D45:D49)</f>
        <v>0</v>
      </c>
      <c r="E50" s="279">
        <f t="shared" ref="E50" si="33">SUM(E44)-SUM(E45:E49)</f>
        <v>0</v>
      </c>
      <c r="F50" s="279">
        <f>SUM(F44)-SUM(F45:F49)</f>
        <v>0</v>
      </c>
      <c r="G50" s="279">
        <f t="shared" ref="G50" si="34">SUM(G44)-SUM(G45:G49)</f>
        <v>0</v>
      </c>
      <c r="H50" s="279">
        <f t="shared" si="30"/>
        <v>0</v>
      </c>
      <c r="I50" s="280">
        <f t="shared" si="31"/>
        <v>0</v>
      </c>
      <c r="Q50" s="2" t="s">
        <v>0</v>
      </c>
    </row>
    <row r="51" spans="1:17" ht="12.75" customHeight="1" x14ac:dyDescent="0.2">
      <c r="Q51" s="2" t="s">
        <v>0</v>
      </c>
    </row>
    <row r="52" spans="1:17" ht="12.75" customHeight="1" x14ac:dyDescent="0.2">
      <c r="A52" s="65"/>
      <c r="B52" s="65"/>
      <c r="C52" s="65"/>
      <c r="D52" s="246" t="s">
        <v>692</v>
      </c>
      <c r="E52" s="247"/>
      <c r="F52" s="246" t="s">
        <v>654</v>
      </c>
      <c r="G52" s="247"/>
      <c r="H52" s="246" t="s">
        <v>699</v>
      </c>
      <c r="I52" s="247"/>
      <c r="J52" s="246" t="s">
        <v>693</v>
      </c>
      <c r="K52" s="247"/>
      <c r="L52" s="246" t="s">
        <v>613</v>
      </c>
      <c r="M52" s="283"/>
      <c r="Q52" s="2" t="s">
        <v>0</v>
      </c>
    </row>
    <row r="53" spans="1:17" ht="12.75" customHeight="1" x14ac:dyDescent="0.2">
      <c r="A53" s="225" t="s">
        <v>611</v>
      </c>
      <c r="B53" s="15"/>
      <c r="C53" s="57" t="s">
        <v>64</v>
      </c>
      <c r="D53" s="102" t="s">
        <v>169</v>
      </c>
      <c r="E53" s="102" t="s">
        <v>610</v>
      </c>
      <c r="F53" s="102" t="s">
        <v>169</v>
      </c>
      <c r="G53" s="102" t="s">
        <v>610</v>
      </c>
      <c r="H53" s="102" t="s">
        <v>169</v>
      </c>
      <c r="I53" s="102" t="s">
        <v>610</v>
      </c>
      <c r="J53" s="102" t="s">
        <v>169</v>
      </c>
      <c r="K53" s="102" t="s">
        <v>610</v>
      </c>
      <c r="L53" s="102" t="s">
        <v>169</v>
      </c>
      <c r="M53" s="102" t="s">
        <v>610</v>
      </c>
      <c r="Q53" s="2" t="s">
        <v>0</v>
      </c>
    </row>
    <row r="54" spans="1:17" ht="12.75" customHeight="1" x14ac:dyDescent="0.2">
      <c r="A54" s="185"/>
      <c r="B54" s="72">
        <f>B42+1</f>
        <v>104</v>
      </c>
      <c r="C54" s="37">
        <v>1</v>
      </c>
      <c r="D54" s="37">
        <f>C54+1</f>
        <v>2</v>
      </c>
      <c r="E54" s="37">
        <f t="shared" ref="E54" si="35">D54+1</f>
        <v>3</v>
      </c>
      <c r="F54" s="37">
        <f>E54+1</f>
        <v>4</v>
      </c>
      <c r="G54" s="37">
        <f t="shared" ref="G54:H54" si="36">F54+1</f>
        <v>5</v>
      </c>
      <c r="H54" s="37">
        <f t="shared" si="36"/>
        <v>6</v>
      </c>
      <c r="I54" s="37">
        <f t="shared" ref="I54:J54" si="37">H54+1</f>
        <v>7</v>
      </c>
      <c r="J54" s="37">
        <f t="shared" si="37"/>
        <v>8</v>
      </c>
      <c r="K54" s="37">
        <f t="shared" ref="K54:L54" si="38">J54+1</f>
        <v>9</v>
      </c>
      <c r="L54" s="37">
        <f t="shared" si="38"/>
        <v>10</v>
      </c>
      <c r="M54" s="37">
        <f t="shared" ref="M54" si="39">L54+1</f>
        <v>11</v>
      </c>
      <c r="Q54" s="2" t="s">
        <v>0</v>
      </c>
    </row>
    <row r="55" spans="1:17" ht="12.75" customHeight="1" x14ac:dyDescent="0.2">
      <c r="A55" s="104" t="s">
        <v>608</v>
      </c>
      <c r="B55" s="30">
        <v>1</v>
      </c>
      <c r="C55" s="226"/>
      <c r="D55" s="272" t="s">
        <v>171</v>
      </c>
      <c r="E55" s="272" t="s">
        <v>171</v>
      </c>
      <c r="F55" s="272" t="s">
        <v>171</v>
      </c>
      <c r="G55" s="272" t="s">
        <v>171</v>
      </c>
      <c r="H55" s="273">
        <f t="shared" ref="H55:H62" si="40">IF(F55="-",0,F55)-IF($D55="-",0,$D55)</f>
        <v>0</v>
      </c>
      <c r="I55" s="274">
        <f>IF(G55="-",0,G55)-IF($E55="-",0,$E55)</f>
        <v>0</v>
      </c>
      <c r="J55" s="272" t="s">
        <v>171</v>
      </c>
      <c r="K55" s="272" t="s">
        <v>171</v>
      </c>
      <c r="L55" s="273">
        <f t="shared" ref="L55:L62" si="41">IF(J55="-",0,J55)-IF($D55="-",0,$D55)</f>
        <v>0</v>
      </c>
      <c r="M55" s="274">
        <f>IF(K55="-",0,K55)-IF($E55="-",0,$E55)</f>
        <v>0</v>
      </c>
      <c r="Q55" s="2" t="s">
        <v>0</v>
      </c>
    </row>
    <row r="56" spans="1:17" ht="12.75" customHeight="1" x14ac:dyDescent="0.2">
      <c r="A56" s="104" t="s">
        <v>609</v>
      </c>
      <c r="B56" s="30">
        <f>B55+1</f>
        <v>2</v>
      </c>
      <c r="C56" s="206"/>
      <c r="D56" s="275" t="s">
        <v>171</v>
      </c>
      <c r="E56" s="275" t="s">
        <v>171</v>
      </c>
      <c r="F56" s="275" t="s">
        <v>171</v>
      </c>
      <c r="G56" s="275" t="s">
        <v>171</v>
      </c>
      <c r="H56" s="276">
        <f t="shared" si="40"/>
        <v>0</v>
      </c>
      <c r="I56" s="277">
        <f t="shared" ref="I56:I62" si="42">IF(G56="-",0,G56)-IF($E56="-",0,$E56)</f>
        <v>0</v>
      </c>
      <c r="J56" s="275" t="s">
        <v>171</v>
      </c>
      <c r="K56" s="275" t="s">
        <v>171</v>
      </c>
      <c r="L56" s="276">
        <f t="shared" si="41"/>
        <v>0</v>
      </c>
      <c r="M56" s="277">
        <f t="shared" ref="M56:M62" si="43">IF(K56="-",0,K56)-IF($E56="-",0,$E56)</f>
        <v>0</v>
      </c>
      <c r="Q56" s="2" t="s">
        <v>0</v>
      </c>
    </row>
    <row r="57" spans="1:17" ht="12.75" customHeight="1" x14ac:dyDescent="0.2">
      <c r="A57" s="106" t="s">
        <v>669</v>
      </c>
      <c r="B57" s="30">
        <f t="shared" ref="B57:B62" si="44">B56+1</f>
        <v>3</v>
      </c>
      <c r="C57" s="251" t="s">
        <v>569</v>
      </c>
      <c r="D57" s="278" t="s">
        <v>171</v>
      </c>
      <c r="E57" s="275" t="s">
        <v>171</v>
      </c>
      <c r="F57" s="278" t="s">
        <v>171</v>
      </c>
      <c r="G57" s="275" t="s">
        <v>171</v>
      </c>
      <c r="H57" s="276">
        <f t="shared" si="40"/>
        <v>0</v>
      </c>
      <c r="I57" s="277">
        <f t="shared" si="42"/>
        <v>0</v>
      </c>
      <c r="J57" s="275" t="s">
        <v>171</v>
      </c>
      <c r="K57" s="275" t="s">
        <v>171</v>
      </c>
      <c r="L57" s="276">
        <f t="shared" si="41"/>
        <v>0</v>
      </c>
      <c r="M57" s="277">
        <f t="shared" si="43"/>
        <v>0</v>
      </c>
      <c r="Q57" s="2" t="s">
        <v>0</v>
      </c>
    </row>
    <row r="58" spans="1:17" ht="12.75" customHeight="1" x14ac:dyDescent="0.2">
      <c r="A58" s="106" t="s">
        <v>670</v>
      </c>
      <c r="B58" s="30">
        <f t="shared" si="44"/>
        <v>4</v>
      </c>
      <c r="C58" s="281" t="s">
        <v>569</v>
      </c>
      <c r="D58" s="278" t="s">
        <v>171</v>
      </c>
      <c r="E58" s="275" t="s">
        <v>171</v>
      </c>
      <c r="F58" s="278" t="s">
        <v>171</v>
      </c>
      <c r="G58" s="275" t="s">
        <v>171</v>
      </c>
      <c r="H58" s="276">
        <f t="shared" si="40"/>
        <v>0</v>
      </c>
      <c r="I58" s="277">
        <f t="shared" si="42"/>
        <v>0</v>
      </c>
      <c r="J58" s="275" t="s">
        <v>171</v>
      </c>
      <c r="K58" s="275" t="s">
        <v>171</v>
      </c>
      <c r="L58" s="276">
        <f t="shared" si="41"/>
        <v>0</v>
      </c>
      <c r="M58" s="277">
        <f t="shared" si="43"/>
        <v>0</v>
      </c>
      <c r="Q58" s="2" t="s">
        <v>0</v>
      </c>
    </row>
    <row r="59" spans="1:17" ht="12.75" customHeight="1" x14ac:dyDescent="0.2">
      <c r="A59" s="106" t="s">
        <v>671</v>
      </c>
      <c r="B59" s="30">
        <f t="shared" si="44"/>
        <v>5</v>
      </c>
      <c r="C59" s="281" t="s">
        <v>569</v>
      </c>
      <c r="D59" s="278" t="s">
        <v>171</v>
      </c>
      <c r="E59" s="275" t="s">
        <v>171</v>
      </c>
      <c r="F59" s="278" t="s">
        <v>171</v>
      </c>
      <c r="G59" s="275" t="s">
        <v>171</v>
      </c>
      <c r="H59" s="276">
        <f t="shared" si="40"/>
        <v>0</v>
      </c>
      <c r="I59" s="277">
        <f t="shared" si="42"/>
        <v>0</v>
      </c>
      <c r="J59" s="275" t="s">
        <v>171</v>
      </c>
      <c r="K59" s="275" t="s">
        <v>171</v>
      </c>
      <c r="L59" s="276">
        <f t="shared" si="41"/>
        <v>0</v>
      </c>
      <c r="M59" s="277">
        <f t="shared" si="43"/>
        <v>0</v>
      </c>
      <c r="Q59" s="2" t="s">
        <v>0</v>
      </c>
    </row>
    <row r="60" spans="1:17" ht="12.75" customHeight="1" x14ac:dyDescent="0.2">
      <c r="A60" s="106" t="s">
        <v>673</v>
      </c>
      <c r="B60" s="30">
        <f t="shared" si="44"/>
        <v>6</v>
      </c>
      <c r="C60" s="281" t="s">
        <v>569</v>
      </c>
      <c r="D60" s="278" t="s">
        <v>171</v>
      </c>
      <c r="E60" s="275" t="s">
        <v>171</v>
      </c>
      <c r="F60" s="278" t="s">
        <v>171</v>
      </c>
      <c r="G60" s="275" t="s">
        <v>171</v>
      </c>
      <c r="H60" s="276">
        <f t="shared" si="40"/>
        <v>0</v>
      </c>
      <c r="I60" s="277">
        <f t="shared" si="42"/>
        <v>0</v>
      </c>
      <c r="J60" s="275" t="s">
        <v>171</v>
      </c>
      <c r="K60" s="275" t="s">
        <v>171</v>
      </c>
      <c r="L60" s="276">
        <f t="shared" si="41"/>
        <v>0</v>
      </c>
      <c r="M60" s="277">
        <f t="shared" si="43"/>
        <v>0</v>
      </c>
      <c r="Q60" s="2" t="s">
        <v>0</v>
      </c>
    </row>
    <row r="61" spans="1:17" ht="12.75" customHeight="1" x14ac:dyDescent="0.2">
      <c r="A61" s="106" t="s">
        <v>674</v>
      </c>
      <c r="B61" s="30">
        <f t="shared" si="44"/>
        <v>7</v>
      </c>
      <c r="C61" s="282" t="s">
        <v>569</v>
      </c>
      <c r="D61" s="278" t="s">
        <v>171</v>
      </c>
      <c r="E61" s="275" t="s">
        <v>171</v>
      </c>
      <c r="F61" s="278" t="s">
        <v>171</v>
      </c>
      <c r="G61" s="275" t="s">
        <v>171</v>
      </c>
      <c r="H61" s="276">
        <f t="shared" si="40"/>
        <v>0</v>
      </c>
      <c r="I61" s="277">
        <f t="shared" si="42"/>
        <v>0</v>
      </c>
      <c r="J61" s="275" t="s">
        <v>171</v>
      </c>
      <c r="K61" s="275" t="s">
        <v>171</v>
      </c>
      <c r="L61" s="276">
        <f t="shared" si="41"/>
        <v>0</v>
      </c>
      <c r="M61" s="277">
        <f t="shared" si="43"/>
        <v>0</v>
      </c>
      <c r="Q61" s="2" t="s">
        <v>0</v>
      </c>
    </row>
    <row r="62" spans="1:17" ht="12.75" customHeight="1" x14ac:dyDescent="0.2">
      <c r="A62" s="286" t="s">
        <v>649</v>
      </c>
      <c r="B62" s="30">
        <f t="shared" si="44"/>
        <v>8</v>
      </c>
      <c r="C62" s="32"/>
      <c r="D62" s="279">
        <f>SUM(D56)-SUM(D57:D61)</f>
        <v>0</v>
      </c>
      <c r="E62" s="279">
        <f t="shared" ref="E62" si="45">SUM(E56)-SUM(E57:E61)</f>
        <v>0</v>
      </c>
      <c r="F62" s="279">
        <f>SUM(F56)-SUM(F57:F61)</f>
        <v>0</v>
      </c>
      <c r="G62" s="279">
        <f t="shared" ref="G62" si="46">SUM(G56)-SUM(G57:G61)</f>
        <v>0</v>
      </c>
      <c r="H62" s="279">
        <f t="shared" si="40"/>
        <v>0</v>
      </c>
      <c r="I62" s="280">
        <f t="shared" si="42"/>
        <v>0</v>
      </c>
      <c r="J62" s="279">
        <f>SUM(J56)-SUM(J57:J61)</f>
        <v>0</v>
      </c>
      <c r="K62" s="279">
        <f t="shared" ref="K62" si="47">SUM(K56)-SUM(K57:K61)</f>
        <v>0</v>
      </c>
      <c r="L62" s="279">
        <f t="shared" si="41"/>
        <v>0</v>
      </c>
      <c r="M62" s="280">
        <f t="shared" si="43"/>
        <v>0</v>
      </c>
      <c r="Q62" s="2" t="s">
        <v>0</v>
      </c>
    </row>
    <row r="63" spans="1:17" ht="12.75" customHeight="1" x14ac:dyDescent="0.2">
      <c r="Q63" s="2" t="s">
        <v>0</v>
      </c>
    </row>
    <row r="64" spans="1:17" ht="12.75" customHeight="1" x14ac:dyDescent="0.2">
      <c r="A64" s="65"/>
      <c r="B64" s="65"/>
      <c r="C64" s="65"/>
      <c r="D64" s="246" t="s">
        <v>692</v>
      </c>
      <c r="E64" s="247"/>
      <c r="F64" s="246" t="s">
        <v>654</v>
      </c>
      <c r="G64" s="247"/>
      <c r="H64" s="246" t="s">
        <v>699</v>
      </c>
      <c r="I64" s="247"/>
      <c r="J64" s="246" t="s">
        <v>693</v>
      </c>
      <c r="K64" s="247"/>
      <c r="L64" s="246" t="s">
        <v>613</v>
      </c>
      <c r="M64" s="283"/>
      <c r="Q64" s="2" t="s">
        <v>0</v>
      </c>
    </row>
    <row r="65" spans="1:17" ht="12.75" customHeight="1" x14ac:dyDescent="0.2">
      <c r="A65" s="225" t="s">
        <v>612</v>
      </c>
      <c r="B65" s="15"/>
      <c r="C65" s="57" t="s">
        <v>64</v>
      </c>
      <c r="D65" s="102" t="s">
        <v>169</v>
      </c>
      <c r="E65" s="102" t="s">
        <v>610</v>
      </c>
      <c r="F65" s="102" t="s">
        <v>169</v>
      </c>
      <c r="G65" s="102" t="s">
        <v>610</v>
      </c>
      <c r="H65" s="102" t="s">
        <v>169</v>
      </c>
      <c r="I65" s="102" t="s">
        <v>610</v>
      </c>
      <c r="J65" s="102" t="s">
        <v>169</v>
      </c>
      <c r="K65" s="102" t="s">
        <v>610</v>
      </c>
      <c r="L65" s="102" t="s">
        <v>169</v>
      </c>
      <c r="M65" s="102" t="s">
        <v>610</v>
      </c>
      <c r="Q65" s="2" t="s">
        <v>0</v>
      </c>
    </row>
    <row r="66" spans="1:17" ht="12.75" customHeight="1" x14ac:dyDescent="0.2">
      <c r="A66" s="185"/>
      <c r="B66" s="72">
        <f>B54+1</f>
        <v>105</v>
      </c>
      <c r="C66" s="37">
        <v>1</v>
      </c>
      <c r="D66" s="37">
        <f>C66+1</f>
        <v>2</v>
      </c>
      <c r="E66" s="37">
        <f t="shared" ref="E66" si="48">D66+1</f>
        <v>3</v>
      </c>
      <c r="F66" s="37">
        <f>E66+1</f>
        <v>4</v>
      </c>
      <c r="G66" s="37">
        <f t="shared" ref="G66:H66" si="49">F66+1</f>
        <v>5</v>
      </c>
      <c r="H66" s="37">
        <f t="shared" si="49"/>
        <v>6</v>
      </c>
      <c r="I66" s="37">
        <f t="shared" ref="I66:J66" si="50">H66+1</f>
        <v>7</v>
      </c>
      <c r="J66" s="37">
        <f t="shared" si="50"/>
        <v>8</v>
      </c>
      <c r="K66" s="37">
        <f t="shared" ref="K66:L66" si="51">J66+1</f>
        <v>9</v>
      </c>
      <c r="L66" s="37">
        <f t="shared" si="51"/>
        <v>10</v>
      </c>
      <c r="M66" s="37">
        <f t="shared" ref="M66" si="52">L66+1</f>
        <v>11</v>
      </c>
      <c r="Q66" s="2" t="s">
        <v>0</v>
      </c>
    </row>
    <row r="67" spans="1:17" ht="12.75" customHeight="1" x14ac:dyDescent="0.2">
      <c r="A67" s="104" t="s">
        <v>608</v>
      </c>
      <c r="B67" s="30">
        <v>1</v>
      </c>
      <c r="C67" s="226"/>
      <c r="D67" s="272" t="s">
        <v>171</v>
      </c>
      <c r="E67" s="272" t="s">
        <v>171</v>
      </c>
      <c r="F67" s="272" t="s">
        <v>171</v>
      </c>
      <c r="G67" s="272" t="s">
        <v>171</v>
      </c>
      <c r="H67" s="273">
        <f t="shared" ref="H67:H74" si="53">IF(F67="-",0,F67)-IF($D67="-",0,$D67)</f>
        <v>0</v>
      </c>
      <c r="I67" s="274">
        <f>IF(G67="-",0,G67)-IF($E67="-",0,$E67)</f>
        <v>0</v>
      </c>
      <c r="J67" s="272" t="s">
        <v>171</v>
      </c>
      <c r="K67" s="272" t="s">
        <v>171</v>
      </c>
      <c r="L67" s="273">
        <f t="shared" ref="L67:L74" si="54">IF(J67="-",0,J67)-IF($D67="-",0,$D67)</f>
        <v>0</v>
      </c>
      <c r="M67" s="274">
        <f>IF(K67="-",0,K67)-IF($E67="-",0,$E67)</f>
        <v>0</v>
      </c>
      <c r="Q67" s="2" t="s">
        <v>0</v>
      </c>
    </row>
    <row r="68" spans="1:17" ht="12.75" customHeight="1" x14ac:dyDescent="0.2">
      <c r="A68" s="104" t="s">
        <v>609</v>
      </c>
      <c r="B68" s="30">
        <f>B67+1</f>
        <v>2</v>
      </c>
      <c r="C68" s="206"/>
      <c r="D68" s="275" t="s">
        <v>171</v>
      </c>
      <c r="E68" s="275" t="s">
        <v>171</v>
      </c>
      <c r="F68" s="275" t="s">
        <v>171</v>
      </c>
      <c r="G68" s="275" t="s">
        <v>171</v>
      </c>
      <c r="H68" s="276">
        <f t="shared" si="53"/>
        <v>0</v>
      </c>
      <c r="I68" s="277">
        <f t="shared" ref="I68:I74" si="55">IF(G68="-",0,G68)-IF($E68="-",0,$E68)</f>
        <v>0</v>
      </c>
      <c r="J68" s="275" t="s">
        <v>171</v>
      </c>
      <c r="K68" s="275" t="s">
        <v>171</v>
      </c>
      <c r="L68" s="276">
        <f t="shared" si="54"/>
        <v>0</v>
      </c>
      <c r="M68" s="277">
        <f t="shared" ref="M68:M74" si="56">IF(K68="-",0,K68)-IF($E68="-",0,$E68)</f>
        <v>0</v>
      </c>
      <c r="Q68" s="2" t="s">
        <v>0</v>
      </c>
    </row>
    <row r="69" spans="1:17" ht="12.75" customHeight="1" x14ac:dyDescent="0.2">
      <c r="A69" s="106" t="s">
        <v>669</v>
      </c>
      <c r="B69" s="30">
        <f t="shared" ref="B69:B74" si="57">B68+1</f>
        <v>3</v>
      </c>
      <c r="C69" s="251" t="s">
        <v>569</v>
      </c>
      <c r="D69" s="278" t="s">
        <v>171</v>
      </c>
      <c r="E69" s="275" t="s">
        <v>171</v>
      </c>
      <c r="F69" s="278" t="s">
        <v>171</v>
      </c>
      <c r="G69" s="275" t="s">
        <v>171</v>
      </c>
      <c r="H69" s="276">
        <f t="shared" si="53"/>
        <v>0</v>
      </c>
      <c r="I69" s="277">
        <f t="shared" si="55"/>
        <v>0</v>
      </c>
      <c r="J69" s="275" t="s">
        <v>171</v>
      </c>
      <c r="K69" s="275" t="s">
        <v>171</v>
      </c>
      <c r="L69" s="276">
        <f t="shared" si="54"/>
        <v>0</v>
      </c>
      <c r="M69" s="277">
        <f t="shared" si="56"/>
        <v>0</v>
      </c>
      <c r="Q69" s="2" t="s">
        <v>0</v>
      </c>
    </row>
    <row r="70" spans="1:17" ht="12.75" customHeight="1" x14ac:dyDescent="0.2">
      <c r="A70" s="106" t="s">
        <v>670</v>
      </c>
      <c r="B70" s="30">
        <f t="shared" si="57"/>
        <v>4</v>
      </c>
      <c r="C70" s="281" t="s">
        <v>569</v>
      </c>
      <c r="D70" s="278" t="s">
        <v>171</v>
      </c>
      <c r="E70" s="275" t="s">
        <v>171</v>
      </c>
      <c r="F70" s="278" t="s">
        <v>171</v>
      </c>
      <c r="G70" s="275" t="s">
        <v>171</v>
      </c>
      <c r="H70" s="276">
        <f t="shared" si="53"/>
        <v>0</v>
      </c>
      <c r="I70" s="277">
        <f t="shared" si="55"/>
        <v>0</v>
      </c>
      <c r="J70" s="275" t="s">
        <v>171</v>
      </c>
      <c r="K70" s="275" t="s">
        <v>171</v>
      </c>
      <c r="L70" s="276">
        <f t="shared" si="54"/>
        <v>0</v>
      </c>
      <c r="M70" s="277">
        <f t="shared" si="56"/>
        <v>0</v>
      </c>
      <c r="Q70" s="2" t="s">
        <v>0</v>
      </c>
    </row>
    <row r="71" spans="1:17" ht="12.75" customHeight="1" x14ac:dyDescent="0.2">
      <c r="A71" s="106" t="s">
        <v>671</v>
      </c>
      <c r="B71" s="30">
        <f t="shared" si="57"/>
        <v>5</v>
      </c>
      <c r="C71" s="281" t="s">
        <v>569</v>
      </c>
      <c r="D71" s="278" t="s">
        <v>171</v>
      </c>
      <c r="E71" s="275" t="s">
        <v>171</v>
      </c>
      <c r="F71" s="278" t="s">
        <v>171</v>
      </c>
      <c r="G71" s="275" t="s">
        <v>171</v>
      </c>
      <c r="H71" s="276">
        <f t="shared" si="53"/>
        <v>0</v>
      </c>
      <c r="I71" s="277">
        <f t="shared" si="55"/>
        <v>0</v>
      </c>
      <c r="J71" s="275" t="s">
        <v>171</v>
      </c>
      <c r="K71" s="275" t="s">
        <v>171</v>
      </c>
      <c r="L71" s="276">
        <f t="shared" si="54"/>
        <v>0</v>
      </c>
      <c r="M71" s="277">
        <f t="shared" si="56"/>
        <v>0</v>
      </c>
      <c r="Q71" s="2" t="s">
        <v>0</v>
      </c>
    </row>
    <row r="72" spans="1:17" ht="12.75" customHeight="1" x14ac:dyDescent="0.2">
      <c r="A72" s="106" t="s">
        <v>673</v>
      </c>
      <c r="B72" s="30">
        <f t="shared" si="57"/>
        <v>6</v>
      </c>
      <c r="C72" s="281" t="s">
        <v>569</v>
      </c>
      <c r="D72" s="278" t="s">
        <v>171</v>
      </c>
      <c r="E72" s="275" t="s">
        <v>171</v>
      </c>
      <c r="F72" s="278" t="s">
        <v>171</v>
      </c>
      <c r="G72" s="275" t="s">
        <v>171</v>
      </c>
      <c r="H72" s="276">
        <f t="shared" si="53"/>
        <v>0</v>
      </c>
      <c r="I72" s="277">
        <f t="shared" si="55"/>
        <v>0</v>
      </c>
      <c r="J72" s="275" t="s">
        <v>171</v>
      </c>
      <c r="K72" s="275" t="s">
        <v>171</v>
      </c>
      <c r="L72" s="276">
        <f t="shared" si="54"/>
        <v>0</v>
      </c>
      <c r="M72" s="277">
        <f t="shared" si="56"/>
        <v>0</v>
      </c>
      <c r="Q72" s="2" t="s">
        <v>0</v>
      </c>
    </row>
    <row r="73" spans="1:17" ht="12.75" customHeight="1" x14ac:dyDescent="0.2">
      <c r="A73" s="106" t="s">
        <v>674</v>
      </c>
      <c r="B73" s="30">
        <f t="shared" si="57"/>
        <v>7</v>
      </c>
      <c r="C73" s="282" t="s">
        <v>569</v>
      </c>
      <c r="D73" s="278" t="s">
        <v>171</v>
      </c>
      <c r="E73" s="275" t="s">
        <v>171</v>
      </c>
      <c r="F73" s="278" t="s">
        <v>171</v>
      </c>
      <c r="G73" s="275" t="s">
        <v>171</v>
      </c>
      <c r="H73" s="276">
        <f t="shared" si="53"/>
        <v>0</v>
      </c>
      <c r="I73" s="277">
        <f t="shared" si="55"/>
        <v>0</v>
      </c>
      <c r="J73" s="275" t="s">
        <v>171</v>
      </c>
      <c r="K73" s="275" t="s">
        <v>171</v>
      </c>
      <c r="L73" s="276">
        <f t="shared" si="54"/>
        <v>0</v>
      </c>
      <c r="M73" s="277">
        <f t="shared" si="56"/>
        <v>0</v>
      </c>
      <c r="Q73" s="2" t="s">
        <v>0</v>
      </c>
    </row>
    <row r="74" spans="1:17" ht="12.75" customHeight="1" x14ac:dyDescent="0.2">
      <c r="A74" s="286" t="s">
        <v>649</v>
      </c>
      <c r="B74" s="30">
        <f t="shared" si="57"/>
        <v>8</v>
      </c>
      <c r="C74" s="32"/>
      <c r="D74" s="279">
        <f>SUM(D68)-SUM(D69:D73)</f>
        <v>0</v>
      </c>
      <c r="E74" s="279">
        <f t="shared" ref="E74" si="58">SUM(E68)-SUM(E69:E73)</f>
        <v>0</v>
      </c>
      <c r="F74" s="279">
        <f>SUM(F68)-SUM(F69:F73)</f>
        <v>0</v>
      </c>
      <c r="G74" s="279">
        <f t="shared" ref="G74" si="59">SUM(G68)-SUM(G69:G73)</f>
        <v>0</v>
      </c>
      <c r="H74" s="279">
        <f t="shared" si="53"/>
        <v>0</v>
      </c>
      <c r="I74" s="280">
        <f t="shared" si="55"/>
        <v>0</v>
      </c>
      <c r="J74" s="279">
        <f>SUM(J68)-SUM(J69:J73)</f>
        <v>0</v>
      </c>
      <c r="K74" s="279">
        <f t="shared" ref="K74" si="60">SUM(K68)-SUM(K69:K73)</f>
        <v>0</v>
      </c>
      <c r="L74" s="279">
        <f t="shared" si="54"/>
        <v>0</v>
      </c>
      <c r="M74" s="280">
        <f t="shared" si="56"/>
        <v>0</v>
      </c>
      <c r="Q74" s="2" t="s">
        <v>0</v>
      </c>
    </row>
    <row r="75" spans="1:17" x14ac:dyDescent="0.2">
      <c r="Q75" s="2" t="s">
        <v>0</v>
      </c>
    </row>
    <row r="76" spans="1:17" x14ac:dyDescent="0.2">
      <c r="Q76" s="2" t="s">
        <v>0</v>
      </c>
    </row>
    <row r="77" spans="1:17" x14ac:dyDescent="0.2">
      <c r="Q77" s="2" t="s">
        <v>0</v>
      </c>
    </row>
    <row r="78" spans="1:17" x14ac:dyDescent="0.2">
      <c r="Q78" s="2" t="s">
        <v>0</v>
      </c>
    </row>
    <row r="79" spans="1:17" x14ac:dyDescent="0.2">
      <c r="A79" s="2" t="s">
        <v>0</v>
      </c>
      <c r="B79" s="2" t="s">
        <v>0</v>
      </c>
      <c r="C79" s="2" t="s">
        <v>0</v>
      </c>
      <c r="D79" s="2" t="s">
        <v>0</v>
      </c>
      <c r="E79" s="2" t="s">
        <v>0</v>
      </c>
      <c r="F79" s="2" t="s">
        <v>0</v>
      </c>
      <c r="G79" s="2" t="s">
        <v>0</v>
      </c>
      <c r="H79" s="2" t="s">
        <v>0</v>
      </c>
      <c r="I79" s="2" t="s">
        <v>0</v>
      </c>
      <c r="J79" s="2" t="s">
        <v>0</v>
      </c>
      <c r="K79" s="2" t="s">
        <v>0</v>
      </c>
      <c r="L79" s="2" t="s">
        <v>0</v>
      </c>
      <c r="M79" s="2" t="s">
        <v>0</v>
      </c>
      <c r="N79" s="2" t="s">
        <v>0</v>
      </c>
      <c r="O79" s="2" t="s">
        <v>0</v>
      </c>
      <c r="P79" s="2" t="s">
        <v>0</v>
      </c>
      <c r="Q79" s="2" t="s">
        <v>0</v>
      </c>
    </row>
  </sheetData>
  <sheetProtection formatCells="0" formatColumns="0" formatRows="0"/>
  <dataValidations disablePrompts="1" count="1">
    <dataValidation type="list" allowBlank="1" showInputMessage="1" showErrorMessage="1" sqref="C69:C73 C57:C61" xr:uid="{75D91151-BA57-449C-A9D5-0347933E7796}">
      <formula1>#REF!</formula1>
    </dataValidation>
  </dataValidations>
  <pageMargins left="0.7" right="0.7" top="0.75" bottom="0.75" header="0.3" footer="0.3"/>
  <pageSetup paperSize="5" scale="26"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C001C20-F318-4CDF-A94C-F1BE07F0858D}">
          <x14:formula1>
            <xm:f>'AM23.Param'!$C$61:$C$114</xm:f>
          </x14:formula1>
          <xm:sqref>C9:C13 C21:C25 C33:C37 C45:C49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BEDB0-F298-4945-8EAE-86E09F13B1A6}">
  <sheetPr codeName="Sheet14">
    <tabColor theme="4"/>
    <pageSetUpPr fitToPage="1"/>
  </sheetPr>
  <dimension ref="A1:O108"/>
  <sheetViews>
    <sheetView zoomScaleNormal="100" workbookViewId="0"/>
  </sheetViews>
  <sheetFormatPr defaultColWidth="9.140625" defaultRowHeight="12.75" x14ac:dyDescent="0.2"/>
  <cols>
    <col min="1" max="1" width="53.140625" style="1" customWidth="1"/>
    <col min="2" max="2" width="6.85546875" style="1" customWidth="1"/>
    <col min="3" max="3" width="13.42578125" style="1" customWidth="1"/>
    <col min="4" max="5" width="16.5703125" style="1" customWidth="1"/>
    <col min="6" max="6" width="58.5703125" style="1" customWidth="1"/>
    <col min="7" max="8" width="16.5703125" style="1" customWidth="1"/>
    <col min="9" max="9" width="58.5703125" style="1" customWidth="1"/>
    <col min="10" max="13" width="18.7109375" style="1" customWidth="1"/>
    <col min="14" max="14" width="2.42578125" style="1" customWidth="1"/>
    <col min="15" max="15" width="1.85546875" style="1" bestFit="1" customWidth="1"/>
    <col min="16" max="16384" width="9.140625" style="1"/>
  </cols>
  <sheetData>
    <row r="1" spans="1:15" x14ac:dyDescent="0.2">
      <c r="A1" s="23" t="str">
        <f>IF(OR(ISBLANK('AM23.Entity Input'!D6),'AM23.Entity Input'!D6="-"),"&lt;IAIG's Name&gt;", 'AM23.Entity Input'!D6)</f>
        <v>&lt;IAIG's Name&gt;</v>
      </c>
      <c r="B1" s="227"/>
      <c r="C1" s="227"/>
      <c r="D1" s="227"/>
      <c r="E1" s="227"/>
      <c r="F1" s="227"/>
      <c r="G1" s="223"/>
      <c r="H1" s="223"/>
      <c r="I1" s="68" t="str">
        <f ca="1">HYPERLINK("#"&amp;CELL("address",Version),Version)</f>
        <v>IAIS 2023 Aggregation Method Data Collection-(20230509)</v>
      </c>
      <c r="J1" s="223"/>
      <c r="K1" s="223"/>
      <c r="L1" s="223"/>
      <c r="N1" s="2" t="s">
        <v>0</v>
      </c>
    </row>
    <row r="2" spans="1:15" x14ac:dyDescent="0.2">
      <c r="A2" s="62" t="str">
        <f>IF(ISBLANK('AM23.Entity Input'!D10),"&lt;Currency&gt;",'AM23.Entity Input'!D10&amp;" - ("&amp;IF(ISBLANK('AM23.Entity Input'!D11),"&lt;Unit&gt;",'AM23.Entity Input'!D11)&amp;")")</f>
        <v>&lt;Currency&gt;</v>
      </c>
      <c r="B2" s="228"/>
      <c r="C2" s="228"/>
      <c r="D2" s="63" t="s">
        <v>658</v>
      </c>
      <c r="E2" s="228"/>
      <c r="F2" s="69"/>
      <c r="G2" s="18"/>
      <c r="H2" s="18"/>
      <c r="I2" s="70" t="str">
        <f>IF(ISBLANK('AM23.Entity Input'!D8),"&lt;Reporting Date&gt;","Year "&amp;YEAR('AM23.Entity Input'!D8))&amp;IF(SUM('AM23.Entity Input'!D12)&gt;1," - v"&amp;'AM23.Entity Input'!D12,"")</f>
        <v>&lt;Reporting Date&gt;</v>
      </c>
      <c r="J2" s="18"/>
      <c r="K2" s="18"/>
      <c r="L2" s="18"/>
      <c r="N2" s="2" t="s">
        <v>0</v>
      </c>
    </row>
    <row r="3" spans="1:15" x14ac:dyDescent="0.2">
      <c r="O3" s="2"/>
    </row>
    <row r="4" spans="1:15" ht="12.75" customHeight="1" x14ac:dyDescent="0.2">
      <c r="A4" s="65"/>
      <c r="B4" s="65"/>
      <c r="C4" s="65"/>
      <c r="D4" s="246" t="s">
        <v>661</v>
      </c>
      <c r="E4" s="247"/>
      <c r="F4" s="247"/>
      <c r="G4" s="246" t="s">
        <v>662</v>
      </c>
      <c r="H4" s="247"/>
      <c r="I4" s="283"/>
      <c r="O4" s="2" t="s">
        <v>0</v>
      </c>
    </row>
    <row r="5" spans="1:15" ht="51" x14ac:dyDescent="0.2">
      <c r="A5" s="210" t="s">
        <v>570</v>
      </c>
      <c r="B5" s="209"/>
      <c r="C5" s="208" t="s">
        <v>529</v>
      </c>
      <c r="D5" s="208" t="s">
        <v>593</v>
      </c>
      <c r="E5" s="208" t="s">
        <v>594</v>
      </c>
      <c r="F5" s="222" t="s">
        <v>667</v>
      </c>
      <c r="G5" s="208" t="s">
        <v>593</v>
      </c>
      <c r="H5" s="208" t="s">
        <v>594</v>
      </c>
      <c r="I5" s="102" t="s">
        <v>667</v>
      </c>
      <c r="O5" s="2" t="s">
        <v>0</v>
      </c>
    </row>
    <row r="6" spans="1:15" x14ac:dyDescent="0.2">
      <c r="A6" s="248">
        <v>100</v>
      </c>
      <c r="B6" s="72">
        <f>'AM23.HLP 1'!B66+1</f>
        <v>106</v>
      </c>
      <c r="C6" s="229">
        <v>1</v>
      </c>
      <c r="D6" s="229">
        <v>2</v>
      </c>
      <c r="E6" s="229">
        <v>3</v>
      </c>
      <c r="F6" s="229">
        <v>4</v>
      </c>
      <c r="G6" s="229">
        <v>5</v>
      </c>
      <c r="H6" s="229">
        <v>6</v>
      </c>
      <c r="I6" s="229">
        <v>7</v>
      </c>
      <c r="O6" s="2" t="s">
        <v>0</v>
      </c>
    </row>
    <row r="7" spans="1:15" ht="17.25" customHeight="1" x14ac:dyDescent="0.2">
      <c r="A7" s="66" t="s">
        <v>563</v>
      </c>
      <c r="B7" s="249"/>
      <c r="C7" s="250"/>
      <c r="D7" s="250"/>
      <c r="E7" s="250"/>
      <c r="F7" s="250"/>
      <c r="G7" s="250"/>
      <c r="H7" s="250"/>
      <c r="I7" s="260"/>
      <c r="O7" s="2" t="s">
        <v>0</v>
      </c>
    </row>
    <row r="8" spans="1:15" x14ac:dyDescent="0.2">
      <c r="A8" s="251" t="s">
        <v>569</v>
      </c>
      <c r="B8" s="252">
        <v>1</v>
      </c>
      <c r="C8" s="253"/>
      <c r="D8" s="253"/>
      <c r="E8" s="253"/>
      <c r="F8" s="253"/>
      <c r="G8" s="253"/>
      <c r="H8" s="253"/>
      <c r="I8" s="254"/>
      <c r="O8" s="2" t="s">
        <v>0</v>
      </c>
    </row>
    <row r="9" spans="1:15" ht="12.75" customHeight="1" x14ac:dyDescent="0.2">
      <c r="A9" s="211" t="s">
        <v>566</v>
      </c>
      <c r="B9" s="252"/>
      <c r="C9" s="254"/>
      <c r="D9" s="254"/>
      <c r="E9" s="254"/>
      <c r="F9" s="253"/>
      <c r="G9" s="254"/>
      <c r="H9" s="254"/>
      <c r="I9" s="254"/>
      <c r="O9" s="2" t="s">
        <v>0</v>
      </c>
    </row>
    <row r="10" spans="1:15" ht="12.75" customHeight="1" x14ac:dyDescent="0.2">
      <c r="A10" s="212" t="s">
        <v>530</v>
      </c>
      <c r="B10" s="252">
        <f>B8+1</f>
        <v>2</v>
      </c>
      <c r="C10" s="255" t="s">
        <v>531</v>
      </c>
      <c r="D10" s="255" t="s">
        <v>531</v>
      </c>
      <c r="E10" s="255" t="s">
        <v>531</v>
      </c>
      <c r="F10" s="256" t="s">
        <v>532</v>
      </c>
      <c r="G10" s="255" t="s">
        <v>531</v>
      </c>
      <c r="H10" s="255" t="s">
        <v>531</v>
      </c>
      <c r="I10" s="269" t="s">
        <v>532</v>
      </c>
      <c r="O10" s="2" t="s">
        <v>0</v>
      </c>
    </row>
    <row r="11" spans="1:15" ht="12.75" customHeight="1" x14ac:dyDescent="0.2">
      <c r="A11" s="212" t="s">
        <v>533</v>
      </c>
      <c r="B11" s="252">
        <f>B10+1</f>
        <v>3</v>
      </c>
      <c r="C11" s="255" t="s">
        <v>531</v>
      </c>
      <c r="D11" s="255" t="s">
        <v>531</v>
      </c>
      <c r="E11" s="255" t="s">
        <v>531</v>
      </c>
      <c r="F11" s="256" t="s">
        <v>532</v>
      </c>
      <c r="G11" s="255" t="s">
        <v>531</v>
      </c>
      <c r="H11" s="255" t="s">
        <v>531</v>
      </c>
      <c r="I11" s="269" t="s">
        <v>532</v>
      </c>
      <c r="O11" s="2" t="s">
        <v>0</v>
      </c>
    </row>
    <row r="12" spans="1:15" ht="12.75" customHeight="1" x14ac:dyDescent="0.2">
      <c r="A12" s="212" t="s">
        <v>534</v>
      </c>
      <c r="B12" s="252">
        <f>B11+1</f>
        <v>4</v>
      </c>
      <c r="C12" s="255" t="s">
        <v>531</v>
      </c>
      <c r="D12" s="255" t="s">
        <v>531</v>
      </c>
      <c r="E12" s="255" t="s">
        <v>531</v>
      </c>
      <c r="F12" s="256" t="s">
        <v>532</v>
      </c>
      <c r="G12" s="255" t="s">
        <v>531</v>
      </c>
      <c r="H12" s="255" t="s">
        <v>531</v>
      </c>
      <c r="I12" s="269" t="s">
        <v>532</v>
      </c>
      <c r="O12" s="2" t="s">
        <v>0</v>
      </c>
    </row>
    <row r="13" spans="1:15" ht="12.75" customHeight="1" x14ac:dyDescent="0.2">
      <c r="A13" s="212" t="s">
        <v>535</v>
      </c>
      <c r="B13" s="252"/>
      <c r="C13" s="254"/>
      <c r="D13" s="254"/>
      <c r="E13" s="254"/>
      <c r="F13" s="253"/>
      <c r="G13" s="254"/>
      <c r="H13" s="254"/>
      <c r="I13" s="254"/>
      <c r="O13" s="2" t="s">
        <v>0</v>
      </c>
    </row>
    <row r="14" spans="1:15" ht="12.75" customHeight="1" x14ac:dyDescent="0.2">
      <c r="A14" s="213" t="s">
        <v>536</v>
      </c>
      <c r="B14" s="252">
        <f>B12+1</f>
        <v>5</v>
      </c>
      <c r="C14" s="255" t="s">
        <v>531</v>
      </c>
      <c r="D14" s="255" t="s">
        <v>531</v>
      </c>
      <c r="E14" s="255" t="s">
        <v>531</v>
      </c>
      <c r="F14" s="256" t="s">
        <v>532</v>
      </c>
      <c r="G14" s="255" t="s">
        <v>531</v>
      </c>
      <c r="H14" s="255" t="s">
        <v>531</v>
      </c>
      <c r="I14" s="269" t="s">
        <v>532</v>
      </c>
      <c r="O14" s="2" t="s">
        <v>0</v>
      </c>
    </row>
    <row r="15" spans="1:15" ht="12.75" customHeight="1" x14ac:dyDescent="0.2">
      <c r="A15" s="213" t="s">
        <v>537</v>
      </c>
      <c r="B15" s="252">
        <f>B14+1</f>
        <v>6</v>
      </c>
      <c r="C15" s="255" t="s">
        <v>531</v>
      </c>
      <c r="D15" s="255" t="s">
        <v>531</v>
      </c>
      <c r="E15" s="255" t="s">
        <v>531</v>
      </c>
      <c r="F15" s="256" t="s">
        <v>532</v>
      </c>
      <c r="G15" s="255" t="s">
        <v>531</v>
      </c>
      <c r="H15" s="255" t="s">
        <v>531</v>
      </c>
      <c r="I15" s="269" t="s">
        <v>532</v>
      </c>
      <c r="O15" s="2" t="s">
        <v>0</v>
      </c>
    </row>
    <row r="16" spans="1:15" ht="12.75" customHeight="1" x14ac:dyDescent="0.2">
      <c r="A16" s="213" t="s">
        <v>49</v>
      </c>
      <c r="B16" s="252">
        <f>B15+1</f>
        <v>7</v>
      </c>
      <c r="C16" s="255" t="s">
        <v>531</v>
      </c>
      <c r="D16" s="255" t="s">
        <v>531</v>
      </c>
      <c r="E16" s="255" t="s">
        <v>531</v>
      </c>
      <c r="F16" s="256" t="s">
        <v>532</v>
      </c>
      <c r="G16" s="255" t="s">
        <v>531</v>
      </c>
      <c r="H16" s="255" t="s">
        <v>531</v>
      </c>
      <c r="I16" s="269" t="s">
        <v>532</v>
      </c>
      <c r="O16" s="2" t="s">
        <v>0</v>
      </c>
    </row>
    <row r="17" spans="1:15" ht="12.75" customHeight="1" x14ac:dyDescent="0.2">
      <c r="A17" s="213" t="s">
        <v>538</v>
      </c>
      <c r="B17" s="252">
        <f t="shared" ref="B17:B21" si="0">B16+1</f>
        <v>8</v>
      </c>
      <c r="C17" s="255" t="s">
        <v>531</v>
      </c>
      <c r="D17" s="255" t="s">
        <v>531</v>
      </c>
      <c r="E17" s="255" t="s">
        <v>531</v>
      </c>
      <c r="F17" s="256" t="s">
        <v>532</v>
      </c>
      <c r="G17" s="255" t="s">
        <v>531</v>
      </c>
      <c r="H17" s="255" t="s">
        <v>531</v>
      </c>
      <c r="I17" s="269" t="s">
        <v>532</v>
      </c>
      <c r="O17" s="2" t="s">
        <v>0</v>
      </c>
    </row>
    <row r="18" spans="1:15" ht="12.75" customHeight="1" x14ac:dyDescent="0.2">
      <c r="A18" s="213" t="s">
        <v>539</v>
      </c>
      <c r="B18" s="252">
        <f t="shared" si="0"/>
        <v>9</v>
      </c>
      <c r="C18" s="255" t="s">
        <v>531</v>
      </c>
      <c r="D18" s="255" t="s">
        <v>531</v>
      </c>
      <c r="E18" s="255" t="s">
        <v>531</v>
      </c>
      <c r="F18" s="256" t="s">
        <v>532</v>
      </c>
      <c r="G18" s="255" t="s">
        <v>531</v>
      </c>
      <c r="H18" s="255" t="s">
        <v>531</v>
      </c>
      <c r="I18" s="269" t="s">
        <v>532</v>
      </c>
      <c r="O18" s="2" t="s">
        <v>0</v>
      </c>
    </row>
    <row r="19" spans="1:15" ht="12.75" customHeight="1" x14ac:dyDescent="0.2">
      <c r="A19" s="213" t="s">
        <v>540</v>
      </c>
      <c r="B19" s="252">
        <f t="shared" si="0"/>
        <v>10</v>
      </c>
      <c r="C19" s="255" t="s">
        <v>531</v>
      </c>
      <c r="D19" s="255" t="s">
        <v>531</v>
      </c>
      <c r="E19" s="255" t="s">
        <v>531</v>
      </c>
      <c r="F19" s="256" t="s">
        <v>532</v>
      </c>
      <c r="G19" s="255" t="s">
        <v>531</v>
      </c>
      <c r="H19" s="255" t="s">
        <v>531</v>
      </c>
      <c r="I19" s="269" t="s">
        <v>532</v>
      </c>
      <c r="O19" s="2" t="s">
        <v>0</v>
      </c>
    </row>
    <row r="20" spans="1:15" ht="12.75" customHeight="1" x14ac:dyDescent="0.2">
      <c r="A20" s="212" t="s">
        <v>541</v>
      </c>
      <c r="B20" s="252">
        <f t="shared" si="0"/>
        <v>11</v>
      </c>
      <c r="C20" s="255" t="s">
        <v>531</v>
      </c>
      <c r="D20" s="255" t="s">
        <v>531</v>
      </c>
      <c r="E20" s="255" t="s">
        <v>531</v>
      </c>
      <c r="F20" s="256" t="s">
        <v>532</v>
      </c>
      <c r="G20" s="255" t="s">
        <v>531</v>
      </c>
      <c r="H20" s="255" t="s">
        <v>531</v>
      </c>
      <c r="I20" s="269" t="s">
        <v>532</v>
      </c>
      <c r="O20" s="2" t="s">
        <v>0</v>
      </c>
    </row>
    <row r="21" spans="1:15" ht="12.75" customHeight="1" x14ac:dyDescent="0.2">
      <c r="A21" s="212" t="s">
        <v>542</v>
      </c>
      <c r="B21" s="252">
        <f t="shared" si="0"/>
        <v>12</v>
      </c>
      <c r="C21" s="255" t="s">
        <v>531</v>
      </c>
      <c r="D21" s="255" t="s">
        <v>531</v>
      </c>
      <c r="E21" s="255" t="s">
        <v>531</v>
      </c>
      <c r="F21" s="256" t="s">
        <v>532</v>
      </c>
      <c r="G21" s="255" t="s">
        <v>531</v>
      </c>
      <c r="H21" s="255" t="s">
        <v>531</v>
      </c>
      <c r="I21" s="269" t="s">
        <v>532</v>
      </c>
      <c r="O21" s="2" t="s">
        <v>0</v>
      </c>
    </row>
    <row r="22" spans="1:15" ht="12.75" customHeight="1" x14ac:dyDescent="0.2">
      <c r="A22" s="214" t="s">
        <v>651</v>
      </c>
      <c r="B22" s="243"/>
      <c r="C22" s="254"/>
      <c r="D22" s="254"/>
      <c r="E22" s="254"/>
      <c r="F22" s="253"/>
      <c r="G22" s="254"/>
      <c r="H22" s="254"/>
      <c r="I22" s="254"/>
      <c r="O22" s="2" t="s">
        <v>0</v>
      </c>
    </row>
    <row r="23" spans="1:15" ht="12.75" customHeight="1" x14ac:dyDescent="0.2">
      <c r="A23" s="244" t="s">
        <v>565</v>
      </c>
      <c r="B23" s="252">
        <f>B21+1</f>
        <v>13</v>
      </c>
      <c r="C23" s="257" t="s">
        <v>485</v>
      </c>
      <c r="D23" s="255" t="s">
        <v>531</v>
      </c>
      <c r="E23" s="255" t="s">
        <v>531</v>
      </c>
      <c r="F23" s="256" t="s">
        <v>532</v>
      </c>
      <c r="G23" s="255" t="s">
        <v>531</v>
      </c>
      <c r="H23" s="255" t="s">
        <v>531</v>
      </c>
      <c r="I23" s="269" t="s">
        <v>532</v>
      </c>
      <c r="O23" s="2" t="s">
        <v>0</v>
      </c>
    </row>
    <row r="24" spans="1:15" ht="12.75" customHeight="1" x14ac:dyDescent="0.2">
      <c r="A24" s="244" t="s">
        <v>567</v>
      </c>
      <c r="B24" s="252">
        <f>B23+1</f>
        <v>14</v>
      </c>
      <c r="C24" s="257" t="s">
        <v>485</v>
      </c>
      <c r="D24" s="255" t="s">
        <v>531</v>
      </c>
      <c r="E24" s="255" t="s">
        <v>531</v>
      </c>
      <c r="F24" s="256" t="s">
        <v>532</v>
      </c>
      <c r="G24" s="255" t="s">
        <v>531</v>
      </c>
      <c r="H24" s="255" t="s">
        <v>531</v>
      </c>
      <c r="I24" s="269" t="s">
        <v>532</v>
      </c>
      <c r="O24" s="2" t="s">
        <v>0</v>
      </c>
    </row>
    <row r="25" spans="1:15" ht="12.75" customHeight="1" x14ac:dyDescent="0.2">
      <c r="A25" s="244" t="s">
        <v>568</v>
      </c>
      <c r="B25" s="252">
        <f>B24+1</f>
        <v>15</v>
      </c>
      <c r="C25" s="257" t="s">
        <v>485</v>
      </c>
      <c r="D25" s="258" t="s">
        <v>531</v>
      </c>
      <c r="E25" s="258" t="s">
        <v>531</v>
      </c>
      <c r="F25" s="259" t="s">
        <v>532</v>
      </c>
      <c r="G25" s="258" t="s">
        <v>531</v>
      </c>
      <c r="H25" s="258" t="s">
        <v>531</v>
      </c>
      <c r="I25" s="271" t="s">
        <v>532</v>
      </c>
      <c r="O25" s="2" t="s">
        <v>0</v>
      </c>
    </row>
    <row r="26" spans="1:15" ht="12.75" customHeight="1" x14ac:dyDescent="0.2">
      <c r="A26" s="250"/>
      <c r="B26" s="252"/>
      <c r="C26" s="260"/>
      <c r="D26" s="260"/>
      <c r="E26" s="260"/>
      <c r="F26" s="253"/>
      <c r="G26" s="254"/>
      <c r="H26" s="254"/>
      <c r="I26" s="254"/>
      <c r="O26" s="2" t="s">
        <v>0</v>
      </c>
    </row>
    <row r="27" spans="1:15" ht="12.75" customHeight="1" x14ac:dyDescent="0.2">
      <c r="A27" s="66" t="s">
        <v>564</v>
      </c>
      <c r="B27" s="249"/>
      <c r="C27" s="254"/>
      <c r="D27" s="254"/>
      <c r="E27" s="254"/>
      <c r="F27" s="253"/>
      <c r="G27" s="254"/>
      <c r="H27" s="254"/>
      <c r="I27" s="254"/>
      <c r="O27" s="2" t="s">
        <v>0</v>
      </c>
    </row>
    <row r="28" spans="1:15" x14ac:dyDescent="0.2">
      <c r="A28" s="251" t="s">
        <v>569</v>
      </c>
      <c r="B28" s="252">
        <f>B25+1</f>
        <v>16</v>
      </c>
      <c r="C28" s="254"/>
      <c r="D28" s="254"/>
      <c r="E28" s="254"/>
      <c r="F28" s="253"/>
      <c r="G28" s="254"/>
      <c r="H28" s="254"/>
      <c r="I28" s="254"/>
      <c r="O28" s="2" t="s">
        <v>0</v>
      </c>
    </row>
    <row r="29" spans="1:15" ht="12.75" customHeight="1" x14ac:dyDescent="0.2">
      <c r="A29" s="211" t="s">
        <v>566</v>
      </c>
      <c r="B29" s="252"/>
      <c r="C29" s="261"/>
      <c r="D29" s="261"/>
      <c r="E29" s="261"/>
      <c r="F29" s="253"/>
      <c r="G29" s="261"/>
      <c r="H29" s="261"/>
      <c r="I29" s="254"/>
      <c r="O29" s="2" t="s">
        <v>0</v>
      </c>
    </row>
    <row r="30" spans="1:15" ht="12.75" customHeight="1" x14ac:dyDescent="0.2">
      <c r="A30" s="212" t="s">
        <v>530</v>
      </c>
      <c r="B30" s="252">
        <f>B28+1</f>
        <v>17</v>
      </c>
      <c r="C30" s="255" t="s">
        <v>531</v>
      </c>
      <c r="D30" s="255" t="s">
        <v>531</v>
      </c>
      <c r="E30" s="255" t="s">
        <v>531</v>
      </c>
      <c r="F30" s="262" t="s">
        <v>532</v>
      </c>
      <c r="G30" s="255" t="s">
        <v>531</v>
      </c>
      <c r="H30" s="255" t="s">
        <v>531</v>
      </c>
      <c r="I30" s="284" t="s">
        <v>532</v>
      </c>
      <c r="O30" s="2" t="s">
        <v>0</v>
      </c>
    </row>
    <row r="31" spans="1:15" ht="12.75" customHeight="1" x14ac:dyDescent="0.2">
      <c r="A31" s="212" t="s">
        <v>533</v>
      </c>
      <c r="B31" s="252">
        <f>B30+1</f>
        <v>18</v>
      </c>
      <c r="C31" s="255" t="s">
        <v>531</v>
      </c>
      <c r="D31" s="255" t="s">
        <v>531</v>
      </c>
      <c r="E31" s="255" t="s">
        <v>531</v>
      </c>
      <c r="F31" s="256" t="s">
        <v>532</v>
      </c>
      <c r="G31" s="255" t="s">
        <v>531</v>
      </c>
      <c r="H31" s="255" t="s">
        <v>531</v>
      </c>
      <c r="I31" s="269" t="s">
        <v>532</v>
      </c>
      <c r="O31" s="2" t="s">
        <v>0</v>
      </c>
    </row>
    <row r="32" spans="1:15" ht="12.75" customHeight="1" x14ac:dyDescent="0.2">
      <c r="A32" s="212" t="s">
        <v>534</v>
      </c>
      <c r="B32" s="252">
        <f>B31+1</f>
        <v>19</v>
      </c>
      <c r="C32" s="255" t="s">
        <v>531</v>
      </c>
      <c r="D32" s="255" t="s">
        <v>531</v>
      </c>
      <c r="E32" s="255" t="s">
        <v>531</v>
      </c>
      <c r="F32" s="256" t="s">
        <v>532</v>
      </c>
      <c r="G32" s="255" t="s">
        <v>531</v>
      </c>
      <c r="H32" s="255" t="s">
        <v>531</v>
      </c>
      <c r="I32" s="269" t="s">
        <v>532</v>
      </c>
      <c r="O32" s="2" t="s">
        <v>0</v>
      </c>
    </row>
    <row r="33" spans="1:15" ht="12.75" customHeight="1" x14ac:dyDescent="0.2">
      <c r="A33" s="212" t="s">
        <v>535</v>
      </c>
      <c r="B33" s="252"/>
      <c r="C33" s="254"/>
      <c r="D33" s="254"/>
      <c r="E33" s="254"/>
      <c r="F33" s="263"/>
      <c r="G33" s="254"/>
      <c r="H33" s="254"/>
      <c r="I33" s="270"/>
      <c r="O33" s="2" t="s">
        <v>0</v>
      </c>
    </row>
    <row r="34" spans="1:15" ht="12.75" customHeight="1" x14ac:dyDescent="0.2">
      <c r="A34" s="213" t="s">
        <v>536</v>
      </c>
      <c r="B34" s="252">
        <f>B32+1</f>
        <v>20</v>
      </c>
      <c r="C34" s="255" t="s">
        <v>531</v>
      </c>
      <c r="D34" s="255" t="s">
        <v>531</v>
      </c>
      <c r="E34" s="255" t="s">
        <v>531</v>
      </c>
      <c r="F34" s="256" t="s">
        <v>532</v>
      </c>
      <c r="G34" s="255" t="s">
        <v>531</v>
      </c>
      <c r="H34" s="255" t="s">
        <v>531</v>
      </c>
      <c r="I34" s="269" t="s">
        <v>532</v>
      </c>
      <c r="O34" s="2" t="s">
        <v>0</v>
      </c>
    </row>
    <row r="35" spans="1:15" ht="12.75" customHeight="1" x14ac:dyDescent="0.2">
      <c r="A35" s="213" t="s">
        <v>537</v>
      </c>
      <c r="B35" s="252">
        <f>B34+1</f>
        <v>21</v>
      </c>
      <c r="C35" s="255" t="s">
        <v>531</v>
      </c>
      <c r="D35" s="255" t="s">
        <v>531</v>
      </c>
      <c r="E35" s="255" t="s">
        <v>531</v>
      </c>
      <c r="F35" s="256" t="s">
        <v>532</v>
      </c>
      <c r="G35" s="255" t="s">
        <v>531</v>
      </c>
      <c r="H35" s="255" t="s">
        <v>531</v>
      </c>
      <c r="I35" s="269" t="s">
        <v>532</v>
      </c>
      <c r="O35" s="2" t="s">
        <v>0</v>
      </c>
    </row>
    <row r="36" spans="1:15" ht="12.75" customHeight="1" x14ac:dyDescent="0.2">
      <c r="A36" s="213" t="s">
        <v>49</v>
      </c>
      <c r="B36" s="252">
        <f>B35+1</f>
        <v>22</v>
      </c>
      <c r="C36" s="255" t="s">
        <v>531</v>
      </c>
      <c r="D36" s="255" t="s">
        <v>531</v>
      </c>
      <c r="E36" s="255" t="s">
        <v>531</v>
      </c>
      <c r="F36" s="256" t="s">
        <v>532</v>
      </c>
      <c r="G36" s="255" t="s">
        <v>531</v>
      </c>
      <c r="H36" s="255" t="s">
        <v>531</v>
      </c>
      <c r="I36" s="269" t="s">
        <v>532</v>
      </c>
      <c r="O36" s="2" t="s">
        <v>0</v>
      </c>
    </row>
    <row r="37" spans="1:15" ht="12.75" customHeight="1" x14ac:dyDescent="0.2">
      <c r="A37" s="213" t="s">
        <v>538</v>
      </c>
      <c r="B37" s="252">
        <f t="shared" ref="B37:B41" si="1">B36+1</f>
        <v>23</v>
      </c>
      <c r="C37" s="255" t="s">
        <v>531</v>
      </c>
      <c r="D37" s="255" t="s">
        <v>531</v>
      </c>
      <c r="E37" s="255" t="s">
        <v>531</v>
      </c>
      <c r="F37" s="256" t="s">
        <v>532</v>
      </c>
      <c r="G37" s="255" t="s">
        <v>531</v>
      </c>
      <c r="H37" s="255" t="s">
        <v>531</v>
      </c>
      <c r="I37" s="269" t="s">
        <v>532</v>
      </c>
      <c r="O37" s="2" t="s">
        <v>0</v>
      </c>
    </row>
    <row r="38" spans="1:15" ht="12.75" customHeight="1" x14ac:dyDescent="0.2">
      <c r="A38" s="213" t="s">
        <v>539</v>
      </c>
      <c r="B38" s="252">
        <f t="shared" si="1"/>
        <v>24</v>
      </c>
      <c r="C38" s="255" t="s">
        <v>531</v>
      </c>
      <c r="D38" s="255" t="s">
        <v>531</v>
      </c>
      <c r="E38" s="255" t="s">
        <v>531</v>
      </c>
      <c r="F38" s="256" t="s">
        <v>532</v>
      </c>
      <c r="G38" s="255" t="s">
        <v>531</v>
      </c>
      <c r="H38" s="255" t="s">
        <v>531</v>
      </c>
      <c r="I38" s="269" t="s">
        <v>532</v>
      </c>
      <c r="O38" s="2" t="s">
        <v>0</v>
      </c>
    </row>
    <row r="39" spans="1:15" ht="12.75" customHeight="1" x14ac:dyDescent="0.2">
      <c r="A39" s="213" t="s">
        <v>540</v>
      </c>
      <c r="B39" s="252">
        <f t="shared" si="1"/>
        <v>25</v>
      </c>
      <c r="C39" s="255" t="s">
        <v>531</v>
      </c>
      <c r="D39" s="255" t="s">
        <v>531</v>
      </c>
      <c r="E39" s="255" t="s">
        <v>531</v>
      </c>
      <c r="F39" s="256" t="s">
        <v>532</v>
      </c>
      <c r="G39" s="255" t="s">
        <v>531</v>
      </c>
      <c r="H39" s="255" t="s">
        <v>531</v>
      </c>
      <c r="I39" s="269" t="s">
        <v>532</v>
      </c>
      <c r="O39" s="2" t="s">
        <v>0</v>
      </c>
    </row>
    <row r="40" spans="1:15" ht="12.75" customHeight="1" x14ac:dyDescent="0.2">
      <c r="A40" s="212" t="s">
        <v>541</v>
      </c>
      <c r="B40" s="252">
        <f t="shared" si="1"/>
        <v>26</v>
      </c>
      <c r="C40" s="255" t="s">
        <v>531</v>
      </c>
      <c r="D40" s="255" t="s">
        <v>531</v>
      </c>
      <c r="E40" s="255" t="s">
        <v>531</v>
      </c>
      <c r="F40" s="256" t="s">
        <v>532</v>
      </c>
      <c r="G40" s="255" t="s">
        <v>531</v>
      </c>
      <c r="H40" s="255" t="s">
        <v>531</v>
      </c>
      <c r="I40" s="269" t="s">
        <v>532</v>
      </c>
      <c r="O40" s="2" t="s">
        <v>0</v>
      </c>
    </row>
    <row r="41" spans="1:15" ht="12.75" customHeight="1" x14ac:dyDescent="0.2">
      <c r="A41" s="212" t="s">
        <v>542</v>
      </c>
      <c r="B41" s="252">
        <f t="shared" si="1"/>
        <v>27</v>
      </c>
      <c r="C41" s="255" t="s">
        <v>531</v>
      </c>
      <c r="D41" s="255" t="s">
        <v>531</v>
      </c>
      <c r="E41" s="255" t="s">
        <v>531</v>
      </c>
      <c r="F41" s="256" t="s">
        <v>532</v>
      </c>
      <c r="G41" s="255" t="s">
        <v>531</v>
      </c>
      <c r="H41" s="255" t="s">
        <v>531</v>
      </c>
      <c r="I41" s="269" t="s">
        <v>532</v>
      </c>
      <c r="O41" s="2" t="s">
        <v>0</v>
      </c>
    </row>
    <row r="42" spans="1:15" ht="12.75" customHeight="1" x14ac:dyDescent="0.2">
      <c r="A42" s="214" t="s">
        <v>651</v>
      </c>
      <c r="B42" s="243"/>
      <c r="C42" s="254"/>
      <c r="D42" s="254"/>
      <c r="E42" s="254"/>
      <c r="F42" s="263"/>
      <c r="G42" s="254"/>
      <c r="H42" s="254"/>
      <c r="I42" s="270"/>
      <c r="O42" s="2" t="s">
        <v>0</v>
      </c>
    </row>
    <row r="43" spans="1:15" ht="12.75" customHeight="1" x14ac:dyDescent="0.2">
      <c r="A43" s="244" t="s">
        <v>565</v>
      </c>
      <c r="B43" s="252">
        <f>B41+1</f>
        <v>28</v>
      </c>
      <c r="C43" s="257" t="s">
        <v>485</v>
      </c>
      <c r="D43" s="255" t="s">
        <v>531</v>
      </c>
      <c r="E43" s="255" t="s">
        <v>531</v>
      </c>
      <c r="F43" s="256" t="s">
        <v>532</v>
      </c>
      <c r="G43" s="255" t="s">
        <v>531</v>
      </c>
      <c r="H43" s="255" t="s">
        <v>531</v>
      </c>
      <c r="I43" s="269" t="s">
        <v>532</v>
      </c>
      <c r="O43" s="2" t="s">
        <v>0</v>
      </c>
    </row>
    <row r="44" spans="1:15" ht="12.75" customHeight="1" x14ac:dyDescent="0.2">
      <c r="A44" s="244" t="s">
        <v>567</v>
      </c>
      <c r="B44" s="252">
        <f>B43+1</f>
        <v>29</v>
      </c>
      <c r="C44" s="257" t="s">
        <v>485</v>
      </c>
      <c r="D44" s="255" t="s">
        <v>531</v>
      </c>
      <c r="E44" s="255" t="s">
        <v>531</v>
      </c>
      <c r="F44" s="256" t="s">
        <v>532</v>
      </c>
      <c r="G44" s="255" t="s">
        <v>531</v>
      </c>
      <c r="H44" s="255" t="s">
        <v>531</v>
      </c>
      <c r="I44" s="269" t="s">
        <v>532</v>
      </c>
      <c r="O44" s="2" t="s">
        <v>0</v>
      </c>
    </row>
    <row r="45" spans="1:15" ht="12.75" customHeight="1" x14ac:dyDescent="0.2">
      <c r="A45" s="244" t="s">
        <v>568</v>
      </c>
      <c r="B45" s="252">
        <f>B44+1</f>
        <v>30</v>
      </c>
      <c r="C45" s="257" t="s">
        <v>485</v>
      </c>
      <c r="D45" s="258" t="s">
        <v>531</v>
      </c>
      <c r="E45" s="258" t="s">
        <v>531</v>
      </c>
      <c r="F45" s="259" t="s">
        <v>532</v>
      </c>
      <c r="G45" s="258" t="s">
        <v>531</v>
      </c>
      <c r="H45" s="258" t="s">
        <v>531</v>
      </c>
      <c r="I45" s="271" t="s">
        <v>532</v>
      </c>
      <c r="O45" s="2" t="s">
        <v>0</v>
      </c>
    </row>
    <row r="46" spans="1:15" ht="12.75" customHeight="1" x14ac:dyDescent="0.2">
      <c r="A46" s="250"/>
      <c r="B46" s="252"/>
      <c r="C46" s="260"/>
      <c r="D46" s="260"/>
      <c r="E46" s="260"/>
      <c r="F46" s="253"/>
      <c r="G46" s="260"/>
      <c r="H46" s="260"/>
      <c r="I46" s="254"/>
      <c r="O46" s="2" t="s">
        <v>0</v>
      </c>
    </row>
    <row r="47" spans="1:15" ht="12.75" customHeight="1" x14ac:dyDescent="0.2">
      <c r="A47" s="66" t="s">
        <v>571</v>
      </c>
      <c r="B47" s="264"/>
      <c r="C47" s="254"/>
      <c r="D47" s="254"/>
      <c r="E47" s="254"/>
      <c r="F47" s="253"/>
      <c r="G47" s="254"/>
      <c r="H47" s="254"/>
      <c r="I47" s="254"/>
      <c r="O47" s="2" t="s">
        <v>0</v>
      </c>
    </row>
    <row r="48" spans="1:15" ht="12.75" customHeight="1" x14ac:dyDescent="0.2">
      <c r="A48" s="251" t="s">
        <v>569</v>
      </c>
      <c r="B48" s="252">
        <f>B45+1</f>
        <v>31</v>
      </c>
      <c r="C48" s="254"/>
      <c r="D48" s="254"/>
      <c r="E48" s="254"/>
      <c r="F48" s="253"/>
      <c r="G48" s="254"/>
      <c r="H48" s="254"/>
      <c r="I48" s="254"/>
      <c r="O48" s="2" t="s">
        <v>0</v>
      </c>
    </row>
    <row r="49" spans="1:15" ht="12.75" customHeight="1" x14ac:dyDescent="0.2">
      <c r="A49" s="211" t="s">
        <v>566</v>
      </c>
      <c r="B49" s="252"/>
      <c r="C49" s="261"/>
      <c r="D49" s="261"/>
      <c r="E49" s="261"/>
      <c r="F49" s="253"/>
      <c r="G49" s="261"/>
      <c r="H49" s="261"/>
      <c r="I49" s="254"/>
      <c r="O49" s="2" t="s">
        <v>0</v>
      </c>
    </row>
    <row r="50" spans="1:15" ht="12.75" customHeight="1" x14ac:dyDescent="0.2">
      <c r="A50" s="212" t="s">
        <v>530</v>
      </c>
      <c r="B50" s="252">
        <f>B48+1</f>
        <v>32</v>
      </c>
      <c r="C50" s="255" t="s">
        <v>531</v>
      </c>
      <c r="D50" s="255" t="s">
        <v>531</v>
      </c>
      <c r="E50" s="255" t="s">
        <v>531</v>
      </c>
      <c r="F50" s="262" t="s">
        <v>532</v>
      </c>
      <c r="G50" s="255" t="s">
        <v>531</v>
      </c>
      <c r="H50" s="255" t="s">
        <v>531</v>
      </c>
      <c r="I50" s="284" t="s">
        <v>532</v>
      </c>
      <c r="O50" s="2" t="s">
        <v>0</v>
      </c>
    </row>
    <row r="51" spans="1:15" ht="12.75" customHeight="1" x14ac:dyDescent="0.2">
      <c r="A51" s="212" t="s">
        <v>533</v>
      </c>
      <c r="B51" s="252">
        <f>B50+1</f>
        <v>33</v>
      </c>
      <c r="C51" s="255" t="s">
        <v>531</v>
      </c>
      <c r="D51" s="255" t="s">
        <v>531</v>
      </c>
      <c r="E51" s="255" t="s">
        <v>531</v>
      </c>
      <c r="F51" s="256" t="s">
        <v>532</v>
      </c>
      <c r="G51" s="255" t="s">
        <v>531</v>
      </c>
      <c r="H51" s="255" t="s">
        <v>531</v>
      </c>
      <c r="I51" s="269" t="s">
        <v>532</v>
      </c>
      <c r="O51" s="2" t="s">
        <v>0</v>
      </c>
    </row>
    <row r="52" spans="1:15" ht="12.75" customHeight="1" x14ac:dyDescent="0.2">
      <c r="A52" s="212" t="s">
        <v>534</v>
      </c>
      <c r="B52" s="252">
        <f>B51+1</f>
        <v>34</v>
      </c>
      <c r="C52" s="255" t="s">
        <v>531</v>
      </c>
      <c r="D52" s="255" t="s">
        <v>531</v>
      </c>
      <c r="E52" s="255" t="s">
        <v>531</v>
      </c>
      <c r="F52" s="256" t="s">
        <v>532</v>
      </c>
      <c r="G52" s="255" t="s">
        <v>531</v>
      </c>
      <c r="H52" s="255" t="s">
        <v>531</v>
      </c>
      <c r="I52" s="269" t="s">
        <v>532</v>
      </c>
      <c r="O52" s="2" t="s">
        <v>0</v>
      </c>
    </row>
    <row r="53" spans="1:15" ht="12.75" customHeight="1" x14ac:dyDescent="0.2">
      <c r="A53" s="212" t="s">
        <v>535</v>
      </c>
      <c r="B53" s="252"/>
      <c r="C53" s="254"/>
      <c r="D53" s="254"/>
      <c r="E53" s="254"/>
      <c r="F53" s="263"/>
      <c r="G53" s="254"/>
      <c r="H53" s="254"/>
      <c r="I53" s="270"/>
      <c r="O53" s="2" t="s">
        <v>0</v>
      </c>
    </row>
    <row r="54" spans="1:15" ht="12.75" customHeight="1" x14ac:dyDescent="0.2">
      <c r="A54" s="213" t="s">
        <v>536</v>
      </c>
      <c r="B54" s="252">
        <f>B52+1</f>
        <v>35</v>
      </c>
      <c r="C54" s="255" t="s">
        <v>531</v>
      </c>
      <c r="D54" s="255" t="s">
        <v>531</v>
      </c>
      <c r="E54" s="255" t="s">
        <v>531</v>
      </c>
      <c r="F54" s="256" t="s">
        <v>532</v>
      </c>
      <c r="G54" s="255" t="s">
        <v>531</v>
      </c>
      <c r="H54" s="255" t="s">
        <v>531</v>
      </c>
      <c r="I54" s="269" t="s">
        <v>532</v>
      </c>
      <c r="O54" s="2" t="s">
        <v>0</v>
      </c>
    </row>
    <row r="55" spans="1:15" ht="12.75" customHeight="1" x14ac:dyDescent="0.2">
      <c r="A55" s="213" t="s">
        <v>537</v>
      </c>
      <c r="B55" s="252">
        <f>B54+1</f>
        <v>36</v>
      </c>
      <c r="C55" s="255" t="s">
        <v>531</v>
      </c>
      <c r="D55" s="255" t="s">
        <v>531</v>
      </c>
      <c r="E55" s="255" t="s">
        <v>531</v>
      </c>
      <c r="F55" s="256" t="s">
        <v>532</v>
      </c>
      <c r="G55" s="255" t="s">
        <v>531</v>
      </c>
      <c r="H55" s="255" t="s">
        <v>531</v>
      </c>
      <c r="I55" s="269" t="s">
        <v>532</v>
      </c>
      <c r="O55" s="2" t="s">
        <v>0</v>
      </c>
    </row>
    <row r="56" spans="1:15" ht="12.75" customHeight="1" x14ac:dyDescent="0.2">
      <c r="A56" s="213" t="s">
        <v>49</v>
      </c>
      <c r="B56" s="252">
        <f>B55+1</f>
        <v>37</v>
      </c>
      <c r="C56" s="255" t="s">
        <v>531</v>
      </c>
      <c r="D56" s="255" t="s">
        <v>531</v>
      </c>
      <c r="E56" s="255" t="s">
        <v>531</v>
      </c>
      <c r="F56" s="256" t="s">
        <v>532</v>
      </c>
      <c r="G56" s="255" t="s">
        <v>531</v>
      </c>
      <c r="H56" s="255" t="s">
        <v>531</v>
      </c>
      <c r="I56" s="269" t="s">
        <v>532</v>
      </c>
      <c r="O56" s="2" t="s">
        <v>0</v>
      </c>
    </row>
    <row r="57" spans="1:15" ht="12.75" customHeight="1" x14ac:dyDescent="0.2">
      <c r="A57" s="213" t="s">
        <v>538</v>
      </c>
      <c r="B57" s="252">
        <f t="shared" ref="B57:B61" si="2">B56+1</f>
        <v>38</v>
      </c>
      <c r="C57" s="255" t="s">
        <v>531</v>
      </c>
      <c r="D57" s="255" t="s">
        <v>531</v>
      </c>
      <c r="E57" s="255" t="s">
        <v>531</v>
      </c>
      <c r="F57" s="256" t="s">
        <v>532</v>
      </c>
      <c r="G57" s="255" t="s">
        <v>531</v>
      </c>
      <c r="H57" s="255" t="s">
        <v>531</v>
      </c>
      <c r="I57" s="269" t="s">
        <v>532</v>
      </c>
      <c r="O57" s="2" t="s">
        <v>0</v>
      </c>
    </row>
    <row r="58" spans="1:15" ht="12.75" customHeight="1" x14ac:dyDescent="0.2">
      <c r="A58" s="213" t="s">
        <v>539</v>
      </c>
      <c r="B58" s="252">
        <f t="shared" si="2"/>
        <v>39</v>
      </c>
      <c r="C58" s="255" t="s">
        <v>531</v>
      </c>
      <c r="D58" s="255" t="s">
        <v>531</v>
      </c>
      <c r="E58" s="255" t="s">
        <v>531</v>
      </c>
      <c r="F58" s="256" t="s">
        <v>532</v>
      </c>
      <c r="G58" s="255" t="s">
        <v>531</v>
      </c>
      <c r="H58" s="255" t="s">
        <v>531</v>
      </c>
      <c r="I58" s="269" t="s">
        <v>532</v>
      </c>
      <c r="O58" s="2" t="s">
        <v>0</v>
      </c>
    </row>
    <row r="59" spans="1:15" ht="12.75" customHeight="1" x14ac:dyDescent="0.2">
      <c r="A59" s="213" t="s">
        <v>540</v>
      </c>
      <c r="B59" s="252">
        <f t="shared" si="2"/>
        <v>40</v>
      </c>
      <c r="C59" s="255" t="s">
        <v>531</v>
      </c>
      <c r="D59" s="255" t="s">
        <v>531</v>
      </c>
      <c r="E59" s="255" t="s">
        <v>531</v>
      </c>
      <c r="F59" s="256" t="s">
        <v>532</v>
      </c>
      <c r="G59" s="255" t="s">
        <v>531</v>
      </c>
      <c r="H59" s="255" t="s">
        <v>531</v>
      </c>
      <c r="I59" s="269" t="s">
        <v>532</v>
      </c>
      <c r="O59" s="2" t="s">
        <v>0</v>
      </c>
    </row>
    <row r="60" spans="1:15" ht="12.75" customHeight="1" x14ac:dyDescent="0.2">
      <c r="A60" s="212" t="s">
        <v>541</v>
      </c>
      <c r="B60" s="252">
        <f t="shared" si="2"/>
        <v>41</v>
      </c>
      <c r="C60" s="255" t="s">
        <v>531</v>
      </c>
      <c r="D60" s="255" t="s">
        <v>531</v>
      </c>
      <c r="E60" s="255" t="s">
        <v>531</v>
      </c>
      <c r="F60" s="256" t="s">
        <v>532</v>
      </c>
      <c r="G60" s="255" t="s">
        <v>531</v>
      </c>
      <c r="H60" s="255" t="s">
        <v>531</v>
      </c>
      <c r="I60" s="269" t="s">
        <v>532</v>
      </c>
      <c r="O60" s="2" t="s">
        <v>0</v>
      </c>
    </row>
    <row r="61" spans="1:15" ht="12.75" customHeight="1" x14ac:dyDescent="0.2">
      <c r="A61" s="212" t="s">
        <v>542</v>
      </c>
      <c r="B61" s="252">
        <f t="shared" si="2"/>
        <v>42</v>
      </c>
      <c r="C61" s="255" t="s">
        <v>531</v>
      </c>
      <c r="D61" s="255" t="s">
        <v>531</v>
      </c>
      <c r="E61" s="255" t="s">
        <v>531</v>
      </c>
      <c r="F61" s="256" t="s">
        <v>532</v>
      </c>
      <c r="G61" s="255" t="s">
        <v>531</v>
      </c>
      <c r="H61" s="255" t="s">
        <v>531</v>
      </c>
      <c r="I61" s="269" t="s">
        <v>532</v>
      </c>
      <c r="O61" s="2" t="s">
        <v>0</v>
      </c>
    </row>
    <row r="62" spans="1:15" ht="12.75" customHeight="1" x14ac:dyDescent="0.2">
      <c r="A62" s="214" t="s">
        <v>651</v>
      </c>
      <c r="B62" s="243"/>
      <c r="C62" s="254"/>
      <c r="D62" s="254"/>
      <c r="E62" s="254"/>
      <c r="F62" s="263"/>
      <c r="G62" s="254"/>
      <c r="H62" s="254"/>
      <c r="I62" s="270"/>
      <c r="O62" s="2" t="s">
        <v>0</v>
      </c>
    </row>
    <row r="63" spans="1:15" ht="12.75" customHeight="1" x14ac:dyDescent="0.2">
      <c r="A63" s="244" t="s">
        <v>565</v>
      </c>
      <c r="B63" s="252">
        <f>B61+1</f>
        <v>43</v>
      </c>
      <c r="C63" s="257" t="s">
        <v>485</v>
      </c>
      <c r="D63" s="255" t="s">
        <v>531</v>
      </c>
      <c r="E63" s="255" t="s">
        <v>531</v>
      </c>
      <c r="F63" s="256" t="s">
        <v>532</v>
      </c>
      <c r="G63" s="255" t="s">
        <v>531</v>
      </c>
      <c r="H63" s="255" t="s">
        <v>531</v>
      </c>
      <c r="I63" s="269" t="s">
        <v>532</v>
      </c>
      <c r="O63" s="2" t="s">
        <v>0</v>
      </c>
    </row>
    <row r="64" spans="1:15" ht="12.75" customHeight="1" x14ac:dyDescent="0.2">
      <c r="A64" s="244" t="s">
        <v>567</v>
      </c>
      <c r="B64" s="252">
        <f>B63+1</f>
        <v>44</v>
      </c>
      <c r="C64" s="257" t="s">
        <v>485</v>
      </c>
      <c r="D64" s="255" t="s">
        <v>531</v>
      </c>
      <c r="E64" s="255" t="s">
        <v>531</v>
      </c>
      <c r="F64" s="256" t="s">
        <v>532</v>
      </c>
      <c r="G64" s="255" t="s">
        <v>531</v>
      </c>
      <c r="H64" s="255" t="s">
        <v>531</v>
      </c>
      <c r="I64" s="269" t="s">
        <v>532</v>
      </c>
      <c r="O64" s="2" t="s">
        <v>0</v>
      </c>
    </row>
    <row r="65" spans="1:15" ht="12.75" customHeight="1" x14ac:dyDescent="0.2">
      <c r="A65" s="244" t="s">
        <v>568</v>
      </c>
      <c r="B65" s="252">
        <f>B64+1</f>
        <v>45</v>
      </c>
      <c r="C65" s="257" t="s">
        <v>485</v>
      </c>
      <c r="D65" s="258" t="s">
        <v>531</v>
      </c>
      <c r="E65" s="258" t="s">
        <v>531</v>
      </c>
      <c r="F65" s="259" t="s">
        <v>532</v>
      </c>
      <c r="G65" s="258" t="s">
        <v>531</v>
      </c>
      <c r="H65" s="258" t="s">
        <v>531</v>
      </c>
      <c r="I65" s="271" t="s">
        <v>532</v>
      </c>
      <c r="O65" s="2" t="s">
        <v>0</v>
      </c>
    </row>
    <row r="66" spans="1:15" ht="12.75" customHeight="1" x14ac:dyDescent="0.2">
      <c r="A66" s="250"/>
      <c r="B66" s="252"/>
      <c r="C66" s="260"/>
      <c r="D66" s="260"/>
      <c r="E66" s="260"/>
      <c r="F66" s="253"/>
      <c r="G66" s="260"/>
      <c r="H66" s="260"/>
      <c r="I66" s="254"/>
      <c r="O66" s="2" t="s">
        <v>0</v>
      </c>
    </row>
    <row r="67" spans="1:15" ht="12.75" customHeight="1" x14ac:dyDescent="0.2">
      <c r="A67" s="66" t="s">
        <v>572</v>
      </c>
      <c r="B67" s="264"/>
      <c r="C67" s="254"/>
      <c r="D67" s="254"/>
      <c r="E67" s="254"/>
      <c r="F67" s="253"/>
      <c r="G67" s="254"/>
      <c r="H67" s="254"/>
      <c r="I67" s="254"/>
      <c r="O67" s="2" t="s">
        <v>0</v>
      </c>
    </row>
    <row r="68" spans="1:15" ht="12.75" customHeight="1" x14ac:dyDescent="0.2">
      <c r="A68" s="251" t="s">
        <v>569</v>
      </c>
      <c r="B68" s="252">
        <f>B65+1</f>
        <v>46</v>
      </c>
      <c r="C68" s="254"/>
      <c r="D68" s="254"/>
      <c r="E68" s="254"/>
      <c r="F68" s="253"/>
      <c r="G68" s="254"/>
      <c r="H68" s="254"/>
      <c r="I68" s="254"/>
      <c r="O68" s="2" t="s">
        <v>0</v>
      </c>
    </row>
    <row r="69" spans="1:15" ht="12.75" customHeight="1" x14ac:dyDescent="0.2">
      <c r="A69" s="211" t="s">
        <v>566</v>
      </c>
      <c r="B69" s="252"/>
      <c r="C69" s="261"/>
      <c r="D69" s="261"/>
      <c r="E69" s="261"/>
      <c r="F69" s="253"/>
      <c r="G69" s="261"/>
      <c r="H69" s="261"/>
      <c r="I69" s="254"/>
      <c r="O69" s="2" t="s">
        <v>0</v>
      </c>
    </row>
    <row r="70" spans="1:15" ht="12.75" customHeight="1" x14ac:dyDescent="0.2">
      <c r="A70" s="212" t="s">
        <v>530</v>
      </c>
      <c r="B70" s="252">
        <f>B68+1</f>
        <v>47</v>
      </c>
      <c r="C70" s="255" t="s">
        <v>531</v>
      </c>
      <c r="D70" s="255" t="s">
        <v>531</v>
      </c>
      <c r="E70" s="255" t="s">
        <v>531</v>
      </c>
      <c r="F70" s="262" t="s">
        <v>532</v>
      </c>
      <c r="G70" s="255" t="s">
        <v>531</v>
      </c>
      <c r="H70" s="255" t="s">
        <v>531</v>
      </c>
      <c r="I70" s="284" t="s">
        <v>532</v>
      </c>
      <c r="O70" s="2" t="s">
        <v>0</v>
      </c>
    </row>
    <row r="71" spans="1:15" ht="12.75" customHeight="1" x14ac:dyDescent="0.2">
      <c r="A71" s="212" t="s">
        <v>533</v>
      </c>
      <c r="B71" s="252">
        <f>B70+1</f>
        <v>48</v>
      </c>
      <c r="C71" s="255" t="s">
        <v>531</v>
      </c>
      <c r="D71" s="255" t="s">
        <v>531</v>
      </c>
      <c r="E71" s="255" t="s">
        <v>531</v>
      </c>
      <c r="F71" s="256" t="s">
        <v>532</v>
      </c>
      <c r="G71" s="255" t="s">
        <v>531</v>
      </c>
      <c r="H71" s="255" t="s">
        <v>531</v>
      </c>
      <c r="I71" s="269" t="s">
        <v>532</v>
      </c>
      <c r="O71" s="2" t="s">
        <v>0</v>
      </c>
    </row>
    <row r="72" spans="1:15" ht="12.75" customHeight="1" x14ac:dyDescent="0.2">
      <c r="A72" s="212" t="s">
        <v>534</v>
      </c>
      <c r="B72" s="252">
        <f>B71+1</f>
        <v>49</v>
      </c>
      <c r="C72" s="255" t="s">
        <v>531</v>
      </c>
      <c r="D72" s="255" t="s">
        <v>531</v>
      </c>
      <c r="E72" s="255" t="s">
        <v>531</v>
      </c>
      <c r="F72" s="256" t="s">
        <v>532</v>
      </c>
      <c r="G72" s="255" t="s">
        <v>531</v>
      </c>
      <c r="H72" s="255" t="s">
        <v>531</v>
      </c>
      <c r="I72" s="269" t="s">
        <v>532</v>
      </c>
      <c r="O72" s="2" t="s">
        <v>0</v>
      </c>
    </row>
    <row r="73" spans="1:15" ht="12.75" customHeight="1" x14ac:dyDescent="0.2">
      <c r="A73" s="212" t="s">
        <v>535</v>
      </c>
      <c r="B73" s="252"/>
      <c r="C73" s="254"/>
      <c r="D73" s="254"/>
      <c r="E73" s="254"/>
      <c r="F73" s="263"/>
      <c r="G73" s="254"/>
      <c r="H73" s="254"/>
      <c r="I73" s="270"/>
      <c r="O73" s="2" t="s">
        <v>0</v>
      </c>
    </row>
    <row r="74" spans="1:15" ht="12.75" customHeight="1" x14ac:dyDescent="0.2">
      <c r="A74" s="213" t="s">
        <v>536</v>
      </c>
      <c r="B74" s="252">
        <f>B72+1</f>
        <v>50</v>
      </c>
      <c r="C74" s="255" t="s">
        <v>531</v>
      </c>
      <c r="D74" s="255" t="s">
        <v>531</v>
      </c>
      <c r="E74" s="255" t="s">
        <v>531</v>
      </c>
      <c r="F74" s="256" t="s">
        <v>532</v>
      </c>
      <c r="G74" s="255" t="s">
        <v>531</v>
      </c>
      <c r="H74" s="255" t="s">
        <v>531</v>
      </c>
      <c r="I74" s="269" t="s">
        <v>532</v>
      </c>
      <c r="O74" s="2" t="s">
        <v>0</v>
      </c>
    </row>
    <row r="75" spans="1:15" ht="12.75" customHeight="1" x14ac:dyDescent="0.2">
      <c r="A75" s="213" t="s">
        <v>537</v>
      </c>
      <c r="B75" s="252">
        <f>B74+1</f>
        <v>51</v>
      </c>
      <c r="C75" s="255" t="s">
        <v>531</v>
      </c>
      <c r="D75" s="255" t="s">
        <v>531</v>
      </c>
      <c r="E75" s="255" t="s">
        <v>531</v>
      </c>
      <c r="F75" s="256" t="s">
        <v>532</v>
      </c>
      <c r="G75" s="255" t="s">
        <v>531</v>
      </c>
      <c r="H75" s="255" t="s">
        <v>531</v>
      </c>
      <c r="I75" s="269" t="s">
        <v>532</v>
      </c>
      <c r="O75" s="2" t="s">
        <v>0</v>
      </c>
    </row>
    <row r="76" spans="1:15" ht="12.75" customHeight="1" x14ac:dyDescent="0.2">
      <c r="A76" s="213" t="s">
        <v>49</v>
      </c>
      <c r="B76" s="252">
        <f>B75+1</f>
        <v>52</v>
      </c>
      <c r="C76" s="255" t="s">
        <v>531</v>
      </c>
      <c r="D76" s="255" t="s">
        <v>531</v>
      </c>
      <c r="E76" s="255" t="s">
        <v>531</v>
      </c>
      <c r="F76" s="256" t="s">
        <v>532</v>
      </c>
      <c r="G76" s="255" t="s">
        <v>531</v>
      </c>
      <c r="H76" s="255" t="s">
        <v>531</v>
      </c>
      <c r="I76" s="269" t="s">
        <v>532</v>
      </c>
      <c r="O76" s="2" t="s">
        <v>0</v>
      </c>
    </row>
    <row r="77" spans="1:15" ht="12.75" customHeight="1" x14ac:dyDescent="0.2">
      <c r="A77" s="213" t="s">
        <v>538</v>
      </c>
      <c r="B77" s="252">
        <f t="shared" ref="B77:B81" si="3">B76+1</f>
        <v>53</v>
      </c>
      <c r="C77" s="255" t="s">
        <v>531</v>
      </c>
      <c r="D77" s="255" t="s">
        <v>531</v>
      </c>
      <c r="E77" s="255" t="s">
        <v>531</v>
      </c>
      <c r="F77" s="256" t="s">
        <v>532</v>
      </c>
      <c r="G77" s="255" t="s">
        <v>531</v>
      </c>
      <c r="H77" s="255" t="s">
        <v>531</v>
      </c>
      <c r="I77" s="269" t="s">
        <v>532</v>
      </c>
      <c r="O77" s="2" t="s">
        <v>0</v>
      </c>
    </row>
    <row r="78" spans="1:15" ht="12.75" customHeight="1" x14ac:dyDescent="0.2">
      <c r="A78" s="213" t="s">
        <v>539</v>
      </c>
      <c r="B78" s="252">
        <f t="shared" si="3"/>
        <v>54</v>
      </c>
      <c r="C78" s="255" t="s">
        <v>531</v>
      </c>
      <c r="D78" s="255" t="s">
        <v>531</v>
      </c>
      <c r="E78" s="255" t="s">
        <v>531</v>
      </c>
      <c r="F78" s="256" t="s">
        <v>532</v>
      </c>
      <c r="G78" s="255" t="s">
        <v>531</v>
      </c>
      <c r="H78" s="255" t="s">
        <v>531</v>
      </c>
      <c r="I78" s="269" t="s">
        <v>532</v>
      </c>
      <c r="O78" s="2" t="s">
        <v>0</v>
      </c>
    </row>
    <row r="79" spans="1:15" ht="12.75" customHeight="1" x14ac:dyDescent="0.2">
      <c r="A79" s="213" t="s">
        <v>540</v>
      </c>
      <c r="B79" s="252">
        <f t="shared" si="3"/>
        <v>55</v>
      </c>
      <c r="C79" s="255" t="s">
        <v>531</v>
      </c>
      <c r="D79" s="255" t="s">
        <v>531</v>
      </c>
      <c r="E79" s="255" t="s">
        <v>531</v>
      </c>
      <c r="F79" s="256" t="s">
        <v>532</v>
      </c>
      <c r="G79" s="255" t="s">
        <v>531</v>
      </c>
      <c r="H79" s="255" t="s">
        <v>531</v>
      </c>
      <c r="I79" s="269" t="s">
        <v>532</v>
      </c>
      <c r="O79" s="2" t="s">
        <v>0</v>
      </c>
    </row>
    <row r="80" spans="1:15" ht="12.75" customHeight="1" x14ac:dyDescent="0.2">
      <c r="A80" s="212" t="s">
        <v>541</v>
      </c>
      <c r="B80" s="252">
        <f t="shared" si="3"/>
        <v>56</v>
      </c>
      <c r="C80" s="255" t="s">
        <v>531</v>
      </c>
      <c r="D80" s="255" t="s">
        <v>531</v>
      </c>
      <c r="E80" s="255" t="s">
        <v>531</v>
      </c>
      <c r="F80" s="256" t="s">
        <v>532</v>
      </c>
      <c r="G80" s="255" t="s">
        <v>531</v>
      </c>
      <c r="H80" s="255" t="s">
        <v>531</v>
      </c>
      <c r="I80" s="269" t="s">
        <v>532</v>
      </c>
      <c r="O80" s="2" t="s">
        <v>0</v>
      </c>
    </row>
    <row r="81" spans="1:15" ht="12.75" customHeight="1" x14ac:dyDescent="0.2">
      <c r="A81" s="212" t="s">
        <v>542</v>
      </c>
      <c r="B81" s="252">
        <f t="shared" si="3"/>
        <v>57</v>
      </c>
      <c r="C81" s="255" t="s">
        <v>531</v>
      </c>
      <c r="D81" s="255" t="s">
        <v>531</v>
      </c>
      <c r="E81" s="255" t="s">
        <v>531</v>
      </c>
      <c r="F81" s="256" t="s">
        <v>532</v>
      </c>
      <c r="G81" s="255" t="s">
        <v>531</v>
      </c>
      <c r="H81" s="255" t="s">
        <v>531</v>
      </c>
      <c r="I81" s="269" t="s">
        <v>532</v>
      </c>
      <c r="O81" s="2" t="s">
        <v>0</v>
      </c>
    </row>
    <row r="82" spans="1:15" ht="12.75" customHeight="1" x14ac:dyDescent="0.2">
      <c r="A82" s="214" t="s">
        <v>651</v>
      </c>
      <c r="B82" s="243"/>
      <c r="C82" s="254"/>
      <c r="D82" s="254"/>
      <c r="E82" s="254"/>
      <c r="F82" s="263"/>
      <c r="G82" s="254"/>
      <c r="H82" s="254"/>
      <c r="I82" s="270"/>
      <c r="O82" s="2" t="s">
        <v>0</v>
      </c>
    </row>
    <row r="83" spans="1:15" ht="12.75" customHeight="1" x14ac:dyDescent="0.2">
      <c r="A83" s="244" t="s">
        <v>565</v>
      </c>
      <c r="B83" s="252">
        <f>B81+1</f>
        <v>58</v>
      </c>
      <c r="C83" s="257" t="s">
        <v>485</v>
      </c>
      <c r="D83" s="255" t="s">
        <v>531</v>
      </c>
      <c r="E83" s="255" t="s">
        <v>531</v>
      </c>
      <c r="F83" s="256" t="s">
        <v>532</v>
      </c>
      <c r="G83" s="255" t="s">
        <v>531</v>
      </c>
      <c r="H83" s="255" t="s">
        <v>531</v>
      </c>
      <c r="I83" s="269" t="s">
        <v>532</v>
      </c>
      <c r="O83" s="2" t="s">
        <v>0</v>
      </c>
    </row>
    <row r="84" spans="1:15" x14ac:dyDescent="0.2">
      <c r="A84" s="244" t="s">
        <v>567</v>
      </c>
      <c r="B84" s="252">
        <f>B83+1</f>
        <v>59</v>
      </c>
      <c r="C84" s="257" t="s">
        <v>485</v>
      </c>
      <c r="D84" s="255" t="s">
        <v>531</v>
      </c>
      <c r="E84" s="255" t="s">
        <v>531</v>
      </c>
      <c r="F84" s="256" t="s">
        <v>532</v>
      </c>
      <c r="G84" s="255" t="s">
        <v>531</v>
      </c>
      <c r="H84" s="255" t="s">
        <v>531</v>
      </c>
      <c r="I84" s="269" t="s">
        <v>532</v>
      </c>
      <c r="O84" s="2" t="s">
        <v>0</v>
      </c>
    </row>
    <row r="85" spans="1:15" x14ac:dyDescent="0.2">
      <c r="A85" s="244" t="s">
        <v>568</v>
      </c>
      <c r="B85" s="252">
        <f>B84+1</f>
        <v>60</v>
      </c>
      <c r="C85" s="257" t="s">
        <v>485</v>
      </c>
      <c r="D85" s="258" t="s">
        <v>531</v>
      </c>
      <c r="E85" s="258" t="s">
        <v>531</v>
      </c>
      <c r="F85" s="259" t="s">
        <v>532</v>
      </c>
      <c r="G85" s="258" t="s">
        <v>531</v>
      </c>
      <c r="H85" s="258" t="s">
        <v>531</v>
      </c>
      <c r="I85" s="271" t="s">
        <v>532</v>
      </c>
      <c r="O85" s="2" t="s">
        <v>0</v>
      </c>
    </row>
    <row r="86" spans="1:15" x14ac:dyDescent="0.2">
      <c r="A86" s="250"/>
      <c r="B86" s="252"/>
      <c r="C86" s="260"/>
      <c r="D86" s="260"/>
      <c r="E86" s="260"/>
      <c r="F86" s="253"/>
      <c r="G86" s="260"/>
      <c r="H86" s="260"/>
      <c r="I86" s="254"/>
      <c r="O86" s="2" t="s">
        <v>0</v>
      </c>
    </row>
    <row r="87" spans="1:15" x14ac:dyDescent="0.2">
      <c r="A87" s="66" t="s">
        <v>573</v>
      </c>
      <c r="B87" s="264"/>
      <c r="C87" s="254"/>
      <c r="D87" s="254"/>
      <c r="E87" s="254"/>
      <c r="F87" s="253"/>
      <c r="G87" s="254"/>
      <c r="H87" s="254"/>
      <c r="I87" s="254"/>
      <c r="O87" s="2" t="s">
        <v>0</v>
      </c>
    </row>
    <row r="88" spans="1:15" x14ac:dyDescent="0.2">
      <c r="A88" s="251" t="s">
        <v>569</v>
      </c>
      <c r="B88" s="252">
        <f>B85+1</f>
        <v>61</v>
      </c>
      <c r="C88" s="254"/>
      <c r="D88" s="254"/>
      <c r="E88" s="254"/>
      <c r="F88" s="253"/>
      <c r="G88" s="254"/>
      <c r="H88" s="254"/>
      <c r="I88" s="254"/>
      <c r="O88" s="2" t="s">
        <v>0</v>
      </c>
    </row>
    <row r="89" spans="1:15" x14ac:dyDescent="0.2">
      <c r="A89" s="211" t="s">
        <v>566</v>
      </c>
      <c r="B89" s="252"/>
      <c r="C89" s="261"/>
      <c r="D89" s="261"/>
      <c r="E89" s="261"/>
      <c r="F89" s="253"/>
      <c r="G89" s="261"/>
      <c r="H89" s="261"/>
      <c r="I89" s="254"/>
      <c r="O89" s="2" t="s">
        <v>0</v>
      </c>
    </row>
    <row r="90" spans="1:15" x14ac:dyDescent="0.2">
      <c r="A90" s="212" t="s">
        <v>530</v>
      </c>
      <c r="B90" s="252">
        <f>B88+1</f>
        <v>62</v>
      </c>
      <c r="C90" s="255" t="s">
        <v>531</v>
      </c>
      <c r="D90" s="255" t="s">
        <v>531</v>
      </c>
      <c r="E90" s="255" t="s">
        <v>531</v>
      </c>
      <c r="F90" s="262" t="s">
        <v>532</v>
      </c>
      <c r="G90" s="255" t="s">
        <v>531</v>
      </c>
      <c r="H90" s="255" t="s">
        <v>531</v>
      </c>
      <c r="I90" s="284" t="s">
        <v>532</v>
      </c>
      <c r="O90" s="2" t="s">
        <v>0</v>
      </c>
    </row>
    <row r="91" spans="1:15" x14ac:dyDescent="0.2">
      <c r="A91" s="212" t="s">
        <v>533</v>
      </c>
      <c r="B91" s="252">
        <f>B90+1</f>
        <v>63</v>
      </c>
      <c r="C91" s="255" t="s">
        <v>531</v>
      </c>
      <c r="D91" s="255" t="s">
        <v>531</v>
      </c>
      <c r="E91" s="255" t="s">
        <v>531</v>
      </c>
      <c r="F91" s="256" t="s">
        <v>532</v>
      </c>
      <c r="G91" s="255" t="s">
        <v>531</v>
      </c>
      <c r="H91" s="255" t="s">
        <v>531</v>
      </c>
      <c r="I91" s="269" t="s">
        <v>532</v>
      </c>
      <c r="O91" s="2" t="s">
        <v>0</v>
      </c>
    </row>
    <row r="92" spans="1:15" x14ac:dyDescent="0.2">
      <c r="A92" s="212" t="s">
        <v>534</v>
      </c>
      <c r="B92" s="252">
        <f>B91+1</f>
        <v>64</v>
      </c>
      <c r="C92" s="255" t="s">
        <v>531</v>
      </c>
      <c r="D92" s="255" t="s">
        <v>531</v>
      </c>
      <c r="E92" s="255" t="s">
        <v>531</v>
      </c>
      <c r="F92" s="256" t="s">
        <v>532</v>
      </c>
      <c r="G92" s="255" t="s">
        <v>531</v>
      </c>
      <c r="H92" s="255" t="s">
        <v>531</v>
      </c>
      <c r="I92" s="269" t="s">
        <v>532</v>
      </c>
      <c r="O92" s="2" t="s">
        <v>0</v>
      </c>
    </row>
    <row r="93" spans="1:15" x14ac:dyDescent="0.2">
      <c r="A93" s="212" t="s">
        <v>535</v>
      </c>
      <c r="B93" s="252"/>
      <c r="C93" s="254"/>
      <c r="D93" s="254"/>
      <c r="E93" s="254"/>
      <c r="F93" s="263"/>
      <c r="G93" s="254"/>
      <c r="H93" s="254"/>
      <c r="I93" s="270"/>
      <c r="O93" s="2" t="s">
        <v>0</v>
      </c>
    </row>
    <row r="94" spans="1:15" x14ac:dyDescent="0.2">
      <c r="A94" s="213" t="s">
        <v>536</v>
      </c>
      <c r="B94" s="252">
        <f>B92+1</f>
        <v>65</v>
      </c>
      <c r="C94" s="255" t="s">
        <v>531</v>
      </c>
      <c r="D94" s="255" t="s">
        <v>531</v>
      </c>
      <c r="E94" s="255" t="s">
        <v>531</v>
      </c>
      <c r="F94" s="256" t="s">
        <v>532</v>
      </c>
      <c r="G94" s="255" t="s">
        <v>531</v>
      </c>
      <c r="H94" s="255" t="s">
        <v>531</v>
      </c>
      <c r="I94" s="269" t="s">
        <v>532</v>
      </c>
      <c r="O94" s="2" t="s">
        <v>0</v>
      </c>
    </row>
    <row r="95" spans="1:15" x14ac:dyDescent="0.2">
      <c r="A95" s="213" t="s">
        <v>537</v>
      </c>
      <c r="B95" s="252">
        <f>B94+1</f>
        <v>66</v>
      </c>
      <c r="C95" s="255" t="s">
        <v>531</v>
      </c>
      <c r="D95" s="255" t="s">
        <v>531</v>
      </c>
      <c r="E95" s="255" t="s">
        <v>531</v>
      </c>
      <c r="F95" s="256" t="s">
        <v>532</v>
      </c>
      <c r="G95" s="255" t="s">
        <v>531</v>
      </c>
      <c r="H95" s="255" t="s">
        <v>531</v>
      </c>
      <c r="I95" s="269" t="s">
        <v>532</v>
      </c>
      <c r="O95" s="2" t="s">
        <v>0</v>
      </c>
    </row>
    <row r="96" spans="1:15" x14ac:dyDescent="0.2">
      <c r="A96" s="213" t="s">
        <v>49</v>
      </c>
      <c r="B96" s="252">
        <f>B95+1</f>
        <v>67</v>
      </c>
      <c r="C96" s="255" t="s">
        <v>531</v>
      </c>
      <c r="D96" s="255" t="s">
        <v>531</v>
      </c>
      <c r="E96" s="255" t="s">
        <v>531</v>
      </c>
      <c r="F96" s="256" t="s">
        <v>532</v>
      </c>
      <c r="G96" s="255" t="s">
        <v>531</v>
      </c>
      <c r="H96" s="255" t="s">
        <v>531</v>
      </c>
      <c r="I96" s="269" t="s">
        <v>532</v>
      </c>
      <c r="O96" s="2" t="s">
        <v>0</v>
      </c>
    </row>
    <row r="97" spans="1:15" x14ac:dyDescent="0.2">
      <c r="A97" s="213" t="s">
        <v>538</v>
      </c>
      <c r="B97" s="252">
        <f t="shared" ref="B97:B101" si="4">B96+1</f>
        <v>68</v>
      </c>
      <c r="C97" s="255" t="s">
        <v>531</v>
      </c>
      <c r="D97" s="255" t="s">
        <v>531</v>
      </c>
      <c r="E97" s="255" t="s">
        <v>531</v>
      </c>
      <c r="F97" s="256" t="s">
        <v>532</v>
      </c>
      <c r="G97" s="255" t="s">
        <v>531</v>
      </c>
      <c r="H97" s="255" t="s">
        <v>531</v>
      </c>
      <c r="I97" s="269" t="s">
        <v>532</v>
      </c>
      <c r="O97" s="2" t="s">
        <v>0</v>
      </c>
    </row>
    <row r="98" spans="1:15" x14ac:dyDescent="0.2">
      <c r="A98" s="213" t="s">
        <v>539</v>
      </c>
      <c r="B98" s="252">
        <f t="shared" si="4"/>
        <v>69</v>
      </c>
      <c r="C98" s="255" t="s">
        <v>531</v>
      </c>
      <c r="D98" s="255" t="s">
        <v>531</v>
      </c>
      <c r="E98" s="255" t="s">
        <v>531</v>
      </c>
      <c r="F98" s="256" t="s">
        <v>532</v>
      </c>
      <c r="G98" s="255" t="s">
        <v>531</v>
      </c>
      <c r="H98" s="255" t="s">
        <v>531</v>
      </c>
      <c r="I98" s="269" t="s">
        <v>532</v>
      </c>
      <c r="O98" s="2" t="s">
        <v>0</v>
      </c>
    </row>
    <row r="99" spans="1:15" x14ac:dyDescent="0.2">
      <c r="A99" s="213" t="s">
        <v>540</v>
      </c>
      <c r="B99" s="252">
        <f t="shared" si="4"/>
        <v>70</v>
      </c>
      <c r="C99" s="255" t="s">
        <v>531</v>
      </c>
      <c r="D99" s="255" t="s">
        <v>531</v>
      </c>
      <c r="E99" s="255" t="s">
        <v>531</v>
      </c>
      <c r="F99" s="256" t="s">
        <v>532</v>
      </c>
      <c r="G99" s="255" t="s">
        <v>531</v>
      </c>
      <c r="H99" s="255" t="s">
        <v>531</v>
      </c>
      <c r="I99" s="269" t="s">
        <v>532</v>
      </c>
      <c r="O99" s="2" t="s">
        <v>0</v>
      </c>
    </row>
    <row r="100" spans="1:15" x14ac:dyDescent="0.2">
      <c r="A100" s="212" t="s">
        <v>541</v>
      </c>
      <c r="B100" s="252">
        <f t="shared" si="4"/>
        <v>71</v>
      </c>
      <c r="C100" s="255" t="s">
        <v>531</v>
      </c>
      <c r="D100" s="255" t="s">
        <v>531</v>
      </c>
      <c r="E100" s="255" t="s">
        <v>531</v>
      </c>
      <c r="F100" s="256" t="s">
        <v>532</v>
      </c>
      <c r="G100" s="255" t="s">
        <v>531</v>
      </c>
      <c r="H100" s="255" t="s">
        <v>531</v>
      </c>
      <c r="I100" s="269" t="s">
        <v>532</v>
      </c>
      <c r="O100" s="2" t="s">
        <v>0</v>
      </c>
    </row>
    <row r="101" spans="1:15" x14ac:dyDescent="0.2">
      <c r="A101" s="212" t="s">
        <v>542</v>
      </c>
      <c r="B101" s="252">
        <f t="shared" si="4"/>
        <v>72</v>
      </c>
      <c r="C101" s="255" t="s">
        <v>531</v>
      </c>
      <c r="D101" s="255" t="s">
        <v>531</v>
      </c>
      <c r="E101" s="255" t="s">
        <v>531</v>
      </c>
      <c r="F101" s="256" t="s">
        <v>532</v>
      </c>
      <c r="G101" s="255" t="s">
        <v>531</v>
      </c>
      <c r="H101" s="255" t="s">
        <v>531</v>
      </c>
      <c r="I101" s="269" t="s">
        <v>532</v>
      </c>
      <c r="O101" s="2" t="s">
        <v>0</v>
      </c>
    </row>
    <row r="102" spans="1:15" x14ac:dyDescent="0.2">
      <c r="A102" s="214" t="s">
        <v>651</v>
      </c>
      <c r="B102" s="243"/>
      <c r="C102" s="254"/>
      <c r="D102" s="254"/>
      <c r="E102" s="254"/>
      <c r="F102" s="263"/>
      <c r="G102" s="254"/>
      <c r="H102" s="254"/>
      <c r="I102" s="270"/>
      <c r="O102" s="2" t="s">
        <v>0</v>
      </c>
    </row>
    <row r="103" spans="1:15" x14ac:dyDescent="0.2">
      <c r="A103" s="244" t="s">
        <v>565</v>
      </c>
      <c r="B103" s="252">
        <f>B101+1</f>
        <v>73</v>
      </c>
      <c r="C103" s="257" t="s">
        <v>485</v>
      </c>
      <c r="D103" s="255" t="s">
        <v>531</v>
      </c>
      <c r="E103" s="255" t="s">
        <v>531</v>
      </c>
      <c r="F103" s="256" t="s">
        <v>532</v>
      </c>
      <c r="G103" s="255" t="s">
        <v>531</v>
      </c>
      <c r="H103" s="255" t="s">
        <v>531</v>
      </c>
      <c r="I103" s="269" t="s">
        <v>532</v>
      </c>
      <c r="O103" s="2" t="s">
        <v>0</v>
      </c>
    </row>
    <row r="104" spans="1:15" x14ac:dyDescent="0.2">
      <c r="A104" s="244" t="s">
        <v>567</v>
      </c>
      <c r="B104" s="252">
        <f>B103+1</f>
        <v>74</v>
      </c>
      <c r="C104" s="257" t="s">
        <v>485</v>
      </c>
      <c r="D104" s="255" t="s">
        <v>531</v>
      </c>
      <c r="E104" s="255" t="s">
        <v>531</v>
      </c>
      <c r="F104" s="256" t="s">
        <v>532</v>
      </c>
      <c r="G104" s="255" t="s">
        <v>531</v>
      </c>
      <c r="H104" s="255" t="s">
        <v>531</v>
      </c>
      <c r="I104" s="269" t="s">
        <v>532</v>
      </c>
      <c r="O104" s="2" t="s">
        <v>0</v>
      </c>
    </row>
    <row r="105" spans="1:15" x14ac:dyDescent="0.2">
      <c r="A105" s="245" t="s">
        <v>568</v>
      </c>
      <c r="B105" s="265">
        <f>B104+1</f>
        <v>75</v>
      </c>
      <c r="C105" s="266" t="s">
        <v>485</v>
      </c>
      <c r="D105" s="258" t="s">
        <v>531</v>
      </c>
      <c r="E105" s="258" t="s">
        <v>531</v>
      </c>
      <c r="F105" s="259" t="s">
        <v>532</v>
      </c>
      <c r="G105" s="258" t="s">
        <v>531</v>
      </c>
      <c r="H105" s="258" t="s">
        <v>531</v>
      </c>
      <c r="I105" s="271" t="s">
        <v>532</v>
      </c>
      <c r="O105" s="2" t="s">
        <v>0</v>
      </c>
    </row>
    <row r="106" spans="1:15" x14ac:dyDescent="0.2">
      <c r="I106" s="285"/>
      <c r="O106" s="2" t="s">
        <v>0</v>
      </c>
    </row>
    <row r="107" spans="1:15" x14ac:dyDescent="0.2">
      <c r="O107" s="2" t="s">
        <v>0</v>
      </c>
    </row>
    <row r="108" spans="1:15" x14ac:dyDescent="0.2">
      <c r="A108" s="2" t="s">
        <v>0</v>
      </c>
      <c r="B108" s="2" t="s">
        <v>0</v>
      </c>
      <c r="C108" s="2" t="s">
        <v>0</v>
      </c>
      <c r="D108" s="2" t="s">
        <v>0</v>
      </c>
      <c r="E108" s="2" t="s">
        <v>0</v>
      </c>
      <c r="F108" s="2" t="s">
        <v>0</v>
      </c>
      <c r="G108" s="2"/>
      <c r="H108" s="2"/>
      <c r="I108" s="2"/>
      <c r="J108" s="2"/>
      <c r="K108" s="2"/>
      <c r="L108" s="2"/>
      <c r="M108" s="2"/>
      <c r="N108" s="2" t="s">
        <v>0</v>
      </c>
      <c r="O108" s="2" t="s">
        <v>0</v>
      </c>
    </row>
  </sheetData>
  <sheetProtection formatCells="0" formatColumns="0" formatRows="0"/>
  <dataValidations count="1">
    <dataValidation type="list" allowBlank="1" showInputMessage="1" showErrorMessage="1" sqref="C10:E12 C14:E21 D83:E85 C70:E72 C74:E81 D43:E45 C30:E32 C34:E41 D63:E65 C50:E52 C54:E61 D23:E25 C90:E92 C94:E101 D103:E105 G10:H12 G14:H21 G83:H85 G70:H72 G74:H81 G43:H45 G30:H32 G34:H41 G63:H65 G50:H52 G54:H61 G23:H25 G90:H92 G94:H101 G103:H105" xr:uid="{0612F10A-AEB9-481F-940A-055E1BB8DB3F}">
      <formula1>"Y,N,NA"</formula1>
    </dataValidation>
  </dataValidations>
  <pageMargins left="0.7" right="0.7" top="0.75" bottom="0.75" header="0.3" footer="0.3"/>
  <pageSetup paperSize="5" scale="2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E8266AB-0634-466F-9B37-9A2D0ADF4212}">
          <x14:formula1>
            <xm:f>'AM23.Param'!$C$61:$C$114</xm:f>
          </x14:formula1>
          <xm:sqref>A8 A28 A48 A68 A88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BD399-C352-4471-8F93-56C9905631B0}">
  <sheetPr codeName="Sheet4">
    <tabColor theme="4"/>
    <pageSetUpPr fitToPage="1"/>
  </sheetPr>
  <dimension ref="A1:U143"/>
  <sheetViews>
    <sheetView zoomScaleNormal="100" workbookViewId="0"/>
  </sheetViews>
  <sheetFormatPr defaultColWidth="9.140625" defaultRowHeight="12.75" x14ac:dyDescent="0.2"/>
  <cols>
    <col min="1" max="1" width="53.140625" style="1" customWidth="1"/>
    <col min="2" max="2" width="7.140625" style="1" customWidth="1"/>
    <col min="3" max="3" width="29.42578125" style="1" customWidth="1"/>
    <col min="4" max="4" width="26" style="1" customWidth="1"/>
    <col min="5" max="5" width="11.85546875" style="1" customWidth="1"/>
    <col min="6" max="6" width="58.5703125" style="1" customWidth="1"/>
    <col min="7" max="7" width="26" style="1" customWidth="1"/>
    <col min="8" max="8" width="11.85546875" style="1" customWidth="1"/>
    <col min="9" max="9" width="58.7109375" style="1" customWidth="1"/>
    <col min="10" max="18" width="18.7109375" style="1" customWidth="1"/>
    <col min="19" max="19" width="2.42578125" style="1" customWidth="1"/>
    <col min="20" max="20" width="1.85546875" style="1" bestFit="1" customWidth="1"/>
    <col min="21" max="16384" width="9.140625" style="1"/>
  </cols>
  <sheetData>
    <row r="1" spans="1:21" x14ac:dyDescent="0.2">
      <c r="A1" s="23" t="str">
        <f>IF(OR(ISBLANK('AM23.Entity Input'!D6),'AM23.Entity Input'!D6="-"),"&lt;IAIG's Name&gt;", 'AM23.Entity Input'!D6)</f>
        <v>&lt;IAIG's Name&gt;</v>
      </c>
      <c r="B1" s="227"/>
      <c r="C1" s="227"/>
      <c r="D1" s="227"/>
      <c r="E1" s="227"/>
      <c r="F1" s="227"/>
      <c r="G1" s="227"/>
      <c r="H1" s="227"/>
      <c r="I1" s="68" t="str">
        <f ca="1">HYPERLINK("#"&amp;CELL("address",Version),Version)</f>
        <v>IAIS 2023 Aggregation Method Data Collection-(20230509)</v>
      </c>
      <c r="J1" s="223"/>
      <c r="K1" s="223"/>
      <c r="L1" s="223"/>
      <c r="M1" s="223"/>
      <c r="N1" s="223"/>
      <c r="O1" s="223"/>
      <c r="P1" s="223"/>
      <c r="Q1" s="223"/>
      <c r="R1" s="223"/>
      <c r="S1" s="223"/>
      <c r="U1" s="2" t="s">
        <v>0</v>
      </c>
    </row>
    <row r="2" spans="1:21" x14ac:dyDescent="0.2">
      <c r="A2" s="62" t="str">
        <f>IF(ISBLANK('AM23.Entity Input'!D10),"&lt;Currency&gt;",'AM23.Entity Input'!D10&amp;" - ("&amp;IF(ISBLANK('AM23.Entity Input'!D11),"&lt;Unit&gt;",'AM23.Entity Input'!D11)&amp;")")</f>
        <v>&lt;Currency&gt;</v>
      </c>
      <c r="B2" s="228"/>
      <c r="C2" s="63" t="s">
        <v>658</v>
      </c>
      <c r="D2" s="228"/>
      <c r="E2" s="228"/>
      <c r="F2" s="228"/>
      <c r="G2" s="69"/>
      <c r="H2" s="17"/>
      <c r="I2" s="70" t="str">
        <f>IF(ISBLANK('AM23.Entity Input'!D8),"&lt;Reporting Date&gt;","Year "&amp;YEAR('AM23.Entity Input'!D8))&amp;IF(SUM('AM23.Entity Input'!D12)&gt;1," - v"&amp;'AM23.Entity Input'!D12,"")</f>
        <v>&lt;Reporting Date&gt;</v>
      </c>
      <c r="J2" s="224"/>
      <c r="K2" s="224"/>
      <c r="L2" s="224"/>
      <c r="M2" s="224"/>
      <c r="N2" s="224"/>
      <c r="O2" s="224"/>
      <c r="P2" s="224"/>
      <c r="Q2" s="224"/>
      <c r="R2" s="224"/>
      <c r="S2" s="224"/>
      <c r="U2" s="2" t="s">
        <v>0</v>
      </c>
    </row>
    <row r="3" spans="1:21" x14ac:dyDescent="0.2">
      <c r="T3" s="2"/>
    </row>
    <row r="4" spans="1:21" ht="12.75" customHeight="1" x14ac:dyDescent="0.2">
      <c r="A4" s="65"/>
      <c r="B4" s="65"/>
      <c r="C4" s="65"/>
      <c r="D4" s="334" t="s">
        <v>661</v>
      </c>
      <c r="E4" s="247"/>
      <c r="F4" s="247"/>
      <c r="G4" s="327" t="s">
        <v>662</v>
      </c>
      <c r="H4" s="247"/>
      <c r="I4" s="283"/>
      <c r="T4" s="2" t="s">
        <v>0</v>
      </c>
    </row>
    <row r="5" spans="1:21" ht="63.75" x14ac:dyDescent="0.2">
      <c r="A5" s="210" t="s">
        <v>570</v>
      </c>
      <c r="B5" s="209"/>
      <c r="C5" s="333" t="s">
        <v>636</v>
      </c>
      <c r="D5" s="335" t="s">
        <v>665</v>
      </c>
      <c r="E5" s="208" t="s">
        <v>637</v>
      </c>
      <c r="F5" s="222" t="s">
        <v>666</v>
      </c>
      <c r="G5" s="326" t="s">
        <v>665</v>
      </c>
      <c r="H5" s="208" t="s">
        <v>637</v>
      </c>
      <c r="I5" s="102" t="s">
        <v>666</v>
      </c>
      <c r="T5" s="2" t="s">
        <v>0</v>
      </c>
    </row>
    <row r="6" spans="1:21" x14ac:dyDescent="0.2">
      <c r="A6" s="248"/>
      <c r="B6" s="72">
        <f>'AM23.HLP 2 (Risks)'!B6+1</f>
        <v>107</v>
      </c>
      <c r="C6" s="229">
        <v>1</v>
      </c>
      <c r="D6" s="229">
        <v>2</v>
      </c>
      <c r="E6" s="229">
        <v>3</v>
      </c>
      <c r="F6" s="229">
        <v>4</v>
      </c>
      <c r="G6" s="229">
        <v>5</v>
      </c>
      <c r="H6" s="229">
        <v>6</v>
      </c>
      <c r="I6" s="229">
        <v>7</v>
      </c>
      <c r="T6" s="2" t="s">
        <v>0</v>
      </c>
    </row>
    <row r="7" spans="1:21" ht="17.25" customHeight="1" x14ac:dyDescent="0.2">
      <c r="A7" s="66" t="s">
        <v>563</v>
      </c>
      <c r="B7" s="249"/>
      <c r="C7" s="250"/>
      <c r="D7" s="328"/>
      <c r="E7" s="250"/>
      <c r="F7" s="250"/>
      <c r="G7" s="328"/>
      <c r="H7" s="250"/>
      <c r="I7" s="260"/>
      <c r="T7" s="2" t="s">
        <v>0</v>
      </c>
    </row>
    <row r="8" spans="1:21" x14ac:dyDescent="0.2">
      <c r="A8" s="251" t="s">
        <v>569</v>
      </c>
      <c r="B8" s="252">
        <v>1</v>
      </c>
      <c r="C8" s="253"/>
      <c r="D8" s="329"/>
      <c r="E8" s="253"/>
      <c r="F8" s="253"/>
      <c r="G8" s="329"/>
      <c r="H8" s="253"/>
      <c r="I8" s="254"/>
      <c r="T8" s="2" t="s">
        <v>0</v>
      </c>
    </row>
    <row r="9" spans="1:21" ht="12.75" customHeight="1" x14ac:dyDescent="0.2">
      <c r="A9" s="220" t="s">
        <v>614</v>
      </c>
      <c r="B9" s="252"/>
      <c r="C9" s="253"/>
      <c r="D9" s="329"/>
      <c r="E9" s="254"/>
      <c r="F9" s="253"/>
      <c r="G9" s="329"/>
      <c r="H9" s="254"/>
      <c r="I9" s="254"/>
      <c r="T9" s="2" t="s">
        <v>0</v>
      </c>
    </row>
    <row r="10" spans="1:21" ht="12.75" customHeight="1" x14ac:dyDescent="0.2">
      <c r="A10" s="214" t="s">
        <v>615</v>
      </c>
      <c r="B10" s="252"/>
      <c r="C10" s="253"/>
      <c r="D10" s="329"/>
      <c r="E10" s="254"/>
      <c r="F10" s="253"/>
      <c r="G10" s="329"/>
      <c r="H10" s="254"/>
      <c r="I10" s="254"/>
      <c r="T10" s="2" t="s">
        <v>0</v>
      </c>
    </row>
    <row r="11" spans="1:21" ht="12.75" customHeight="1" x14ac:dyDescent="0.2">
      <c r="A11" s="212" t="s">
        <v>616</v>
      </c>
      <c r="B11" s="252">
        <f>B8+1</f>
        <v>2</v>
      </c>
      <c r="C11" s="336" t="s">
        <v>633</v>
      </c>
      <c r="D11" s="330" t="s">
        <v>687</v>
      </c>
      <c r="E11" s="255" t="s">
        <v>531</v>
      </c>
      <c r="F11" s="256" t="s">
        <v>532</v>
      </c>
      <c r="G11" s="330" t="s">
        <v>687</v>
      </c>
      <c r="H11" s="255" t="s">
        <v>531</v>
      </c>
      <c r="I11" s="269" t="s">
        <v>532</v>
      </c>
      <c r="T11" s="2" t="s">
        <v>0</v>
      </c>
    </row>
    <row r="12" spans="1:21" ht="12.75" customHeight="1" x14ac:dyDescent="0.2">
      <c r="A12" s="212" t="s">
        <v>617</v>
      </c>
      <c r="B12" s="252">
        <f t="shared" ref="B12:B19" si="0">B11+1</f>
        <v>3</v>
      </c>
      <c r="C12" s="336" t="s">
        <v>633</v>
      </c>
      <c r="D12" s="330" t="s">
        <v>687</v>
      </c>
      <c r="E12" s="255" t="s">
        <v>531</v>
      </c>
      <c r="F12" s="256" t="s">
        <v>532</v>
      </c>
      <c r="G12" s="330" t="s">
        <v>687</v>
      </c>
      <c r="H12" s="255" t="s">
        <v>531</v>
      </c>
      <c r="I12" s="269" t="s">
        <v>532</v>
      </c>
      <c r="T12" s="2" t="s">
        <v>0</v>
      </c>
    </row>
    <row r="13" spans="1:21" ht="12.75" customHeight="1" x14ac:dyDescent="0.2">
      <c r="A13" s="212" t="s">
        <v>618</v>
      </c>
      <c r="B13" s="252">
        <f t="shared" si="0"/>
        <v>4</v>
      </c>
      <c r="C13" s="336" t="s">
        <v>633</v>
      </c>
      <c r="D13" s="330" t="s">
        <v>687</v>
      </c>
      <c r="E13" s="255" t="s">
        <v>531</v>
      </c>
      <c r="F13" s="256" t="s">
        <v>532</v>
      </c>
      <c r="G13" s="330" t="s">
        <v>687</v>
      </c>
      <c r="H13" s="255" t="s">
        <v>531</v>
      </c>
      <c r="I13" s="269" t="s">
        <v>532</v>
      </c>
      <c r="T13" s="2" t="s">
        <v>0</v>
      </c>
    </row>
    <row r="14" spans="1:21" ht="12.75" customHeight="1" x14ac:dyDescent="0.2">
      <c r="A14" s="212" t="s">
        <v>619</v>
      </c>
      <c r="B14" s="252">
        <f t="shared" si="0"/>
        <v>5</v>
      </c>
      <c r="C14" s="336" t="s">
        <v>633</v>
      </c>
      <c r="D14" s="330" t="s">
        <v>687</v>
      </c>
      <c r="E14" s="255" t="s">
        <v>531</v>
      </c>
      <c r="F14" s="256" t="s">
        <v>532</v>
      </c>
      <c r="G14" s="330" t="s">
        <v>687</v>
      </c>
      <c r="H14" s="255" t="s">
        <v>531</v>
      </c>
      <c r="I14" s="269" t="s">
        <v>532</v>
      </c>
      <c r="T14" s="2"/>
    </row>
    <row r="15" spans="1:21" ht="12.75" customHeight="1" x14ac:dyDescent="0.2">
      <c r="A15" s="212" t="s">
        <v>620</v>
      </c>
      <c r="B15" s="252">
        <f t="shared" si="0"/>
        <v>6</v>
      </c>
      <c r="C15" s="336" t="s">
        <v>633</v>
      </c>
      <c r="D15" s="330" t="s">
        <v>687</v>
      </c>
      <c r="E15" s="255" t="s">
        <v>531</v>
      </c>
      <c r="F15" s="256" t="s">
        <v>532</v>
      </c>
      <c r="G15" s="330" t="s">
        <v>687</v>
      </c>
      <c r="H15" s="255" t="s">
        <v>531</v>
      </c>
      <c r="I15" s="269" t="s">
        <v>532</v>
      </c>
      <c r="T15" s="2"/>
    </row>
    <row r="16" spans="1:21" ht="12.75" customHeight="1" x14ac:dyDescent="0.2">
      <c r="A16" s="221" t="s">
        <v>652</v>
      </c>
      <c r="B16" s="252"/>
      <c r="C16" s="253"/>
      <c r="D16" s="331"/>
      <c r="E16" s="254"/>
      <c r="F16" s="263"/>
      <c r="G16" s="331"/>
      <c r="H16" s="254"/>
      <c r="I16" s="270"/>
      <c r="T16" s="2"/>
    </row>
    <row r="17" spans="1:20" ht="12.75" customHeight="1" x14ac:dyDescent="0.2">
      <c r="A17" s="267" t="s">
        <v>621</v>
      </c>
      <c r="B17" s="252">
        <f>B15+1</f>
        <v>7</v>
      </c>
      <c r="C17" s="253"/>
      <c r="D17" s="330" t="s">
        <v>687</v>
      </c>
      <c r="E17" s="257" t="s">
        <v>485</v>
      </c>
      <c r="F17" s="256" t="s">
        <v>532</v>
      </c>
      <c r="G17" s="330" t="s">
        <v>687</v>
      </c>
      <c r="H17" s="257" t="s">
        <v>485</v>
      </c>
      <c r="I17" s="269" t="s">
        <v>532</v>
      </c>
      <c r="T17" s="2"/>
    </row>
    <row r="18" spans="1:20" ht="12.75" customHeight="1" x14ac:dyDescent="0.2">
      <c r="A18" s="267" t="s">
        <v>622</v>
      </c>
      <c r="B18" s="252">
        <f t="shared" si="0"/>
        <v>8</v>
      </c>
      <c r="C18" s="253"/>
      <c r="D18" s="330" t="s">
        <v>687</v>
      </c>
      <c r="E18" s="257" t="s">
        <v>485</v>
      </c>
      <c r="F18" s="256" t="s">
        <v>532</v>
      </c>
      <c r="G18" s="330" t="s">
        <v>687</v>
      </c>
      <c r="H18" s="257" t="s">
        <v>485</v>
      </c>
      <c r="I18" s="269" t="s">
        <v>532</v>
      </c>
      <c r="T18" s="2"/>
    </row>
    <row r="19" spans="1:20" ht="12.75" customHeight="1" x14ac:dyDescent="0.2">
      <c r="A19" s="267" t="s">
        <v>623</v>
      </c>
      <c r="B19" s="252">
        <f t="shared" si="0"/>
        <v>9</v>
      </c>
      <c r="C19" s="253"/>
      <c r="D19" s="330" t="s">
        <v>687</v>
      </c>
      <c r="E19" s="257" t="s">
        <v>485</v>
      </c>
      <c r="F19" s="256" t="s">
        <v>532</v>
      </c>
      <c r="G19" s="330" t="s">
        <v>687</v>
      </c>
      <c r="H19" s="257" t="s">
        <v>485</v>
      </c>
      <c r="I19" s="269" t="s">
        <v>532</v>
      </c>
      <c r="T19" s="2"/>
    </row>
    <row r="20" spans="1:20" ht="12.75" customHeight="1" x14ac:dyDescent="0.2">
      <c r="A20" s="214" t="s">
        <v>624</v>
      </c>
      <c r="B20" s="252"/>
      <c r="C20" s="253"/>
      <c r="D20" s="331"/>
      <c r="E20" s="254"/>
      <c r="F20" s="263"/>
      <c r="G20" s="331"/>
      <c r="H20" s="254"/>
      <c r="I20" s="270"/>
      <c r="T20" s="2"/>
    </row>
    <row r="21" spans="1:20" ht="12.75" customHeight="1" x14ac:dyDescent="0.2">
      <c r="A21" s="212" t="s">
        <v>625</v>
      </c>
      <c r="B21" s="252">
        <f>B19+1</f>
        <v>10</v>
      </c>
      <c r="C21" s="336" t="s">
        <v>634</v>
      </c>
      <c r="D21" s="330" t="s">
        <v>687</v>
      </c>
      <c r="E21" s="255" t="s">
        <v>531</v>
      </c>
      <c r="F21" s="256" t="s">
        <v>532</v>
      </c>
      <c r="G21" s="330" t="s">
        <v>687</v>
      </c>
      <c r="H21" s="255" t="s">
        <v>531</v>
      </c>
      <c r="I21" s="269" t="s">
        <v>532</v>
      </c>
      <c r="T21" s="2" t="s">
        <v>0</v>
      </c>
    </row>
    <row r="22" spans="1:20" ht="12.75" customHeight="1" x14ac:dyDescent="0.2">
      <c r="A22" s="212" t="s">
        <v>626</v>
      </c>
      <c r="B22" s="252">
        <f>B21+1</f>
        <v>11</v>
      </c>
      <c r="C22" s="336" t="s">
        <v>634</v>
      </c>
      <c r="D22" s="330" t="s">
        <v>687</v>
      </c>
      <c r="E22" s="255" t="s">
        <v>531</v>
      </c>
      <c r="F22" s="256" t="s">
        <v>532</v>
      </c>
      <c r="G22" s="330" t="s">
        <v>687</v>
      </c>
      <c r="H22" s="255" t="s">
        <v>531</v>
      </c>
      <c r="I22" s="269" t="s">
        <v>532</v>
      </c>
      <c r="T22" s="2" t="s">
        <v>0</v>
      </c>
    </row>
    <row r="23" spans="1:20" ht="12.75" customHeight="1" x14ac:dyDescent="0.2">
      <c r="A23" s="212" t="s">
        <v>627</v>
      </c>
      <c r="B23" s="252">
        <f>B22+1</f>
        <v>12</v>
      </c>
      <c r="C23" s="336" t="s">
        <v>635</v>
      </c>
      <c r="D23" s="330" t="s">
        <v>687</v>
      </c>
      <c r="E23" s="255" t="s">
        <v>531</v>
      </c>
      <c r="F23" s="256" t="s">
        <v>532</v>
      </c>
      <c r="G23" s="330" t="s">
        <v>687</v>
      </c>
      <c r="H23" s="255" t="s">
        <v>531</v>
      </c>
      <c r="I23" s="269" t="s">
        <v>532</v>
      </c>
      <c r="T23" s="2" t="s">
        <v>0</v>
      </c>
    </row>
    <row r="24" spans="1:20" ht="12.75" customHeight="1" x14ac:dyDescent="0.2">
      <c r="A24" s="212" t="s">
        <v>628</v>
      </c>
      <c r="B24" s="252">
        <f t="shared" ref="B24:B28" si="1">B23+1</f>
        <v>13</v>
      </c>
      <c r="C24" s="336" t="s">
        <v>635</v>
      </c>
      <c r="D24" s="330" t="s">
        <v>687</v>
      </c>
      <c r="E24" s="255" t="s">
        <v>531</v>
      </c>
      <c r="F24" s="256" t="s">
        <v>532</v>
      </c>
      <c r="G24" s="330" t="s">
        <v>687</v>
      </c>
      <c r="H24" s="255" t="s">
        <v>531</v>
      </c>
      <c r="I24" s="269" t="s">
        <v>532</v>
      </c>
      <c r="T24" s="2" t="s">
        <v>0</v>
      </c>
    </row>
    <row r="25" spans="1:20" ht="12.75" customHeight="1" x14ac:dyDescent="0.2">
      <c r="A25" s="212" t="s">
        <v>629</v>
      </c>
      <c r="B25" s="252">
        <f t="shared" si="1"/>
        <v>14</v>
      </c>
      <c r="C25" s="336" t="s">
        <v>635</v>
      </c>
      <c r="D25" s="330" t="s">
        <v>687</v>
      </c>
      <c r="E25" s="255" t="s">
        <v>531</v>
      </c>
      <c r="F25" s="256" t="s">
        <v>532</v>
      </c>
      <c r="G25" s="330" t="s">
        <v>687</v>
      </c>
      <c r="H25" s="255" t="s">
        <v>531</v>
      </c>
      <c r="I25" s="269" t="s">
        <v>532</v>
      </c>
      <c r="T25" s="2" t="s">
        <v>0</v>
      </c>
    </row>
    <row r="26" spans="1:20" ht="12.75" customHeight="1" x14ac:dyDescent="0.2">
      <c r="A26" s="212" t="s">
        <v>630</v>
      </c>
      <c r="B26" s="252">
        <f t="shared" si="1"/>
        <v>15</v>
      </c>
      <c r="C26" s="336" t="s">
        <v>634</v>
      </c>
      <c r="D26" s="330" t="s">
        <v>687</v>
      </c>
      <c r="E26" s="255" t="s">
        <v>531</v>
      </c>
      <c r="F26" s="256" t="s">
        <v>532</v>
      </c>
      <c r="G26" s="330" t="s">
        <v>687</v>
      </c>
      <c r="H26" s="255" t="s">
        <v>531</v>
      </c>
      <c r="I26" s="269" t="s">
        <v>532</v>
      </c>
      <c r="T26" s="2" t="s">
        <v>0</v>
      </c>
    </row>
    <row r="27" spans="1:20" ht="12.75" customHeight="1" x14ac:dyDescent="0.2">
      <c r="A27" s="212" t="s">
        <v>631</v>
      </c>
      <c r="B27" s="252">
        <f t="shared" si="1"/>
        <v>16</v>
      </c>
      <c r="C27" s="336" t="s">
        <v>634</v>
      </c>
      <c r="D27" s="330" t="s">
        <v>687</v>
      </c>
      <c r="E27" s="255" t="s">
        <v>531</v>
      </c>
      <c r="F27" s="256" t="s">
        <v>532</v>
      </c>
      <c r="G27" s="330" t="s">
        <v>687</v>
      </c>
      <c r="H27" s="255" t="s">
        <v>531</v>
      </c>
      <c r="I27" s="269" t="s">
        <v>532</v>
      </c>
      <c r="T27" s="2" t="s">
        <v>0</v>
      </c>
    </row>
    <row r="28" spans="1:20" ht="12.75" customHeight="1" x14ac:dyDescent="0.2">
      <c r="A28" s="212" t="s">
        <v>632</v>
      </c>
      <c r="B28" s="252">
        <f t="shared" si="1"/>
        <v>17</v>
      </c>
      <c r="C28" s="336" t="s">
        <v>634</v>
      </c>
      <c r="D28" s="330" t="s">
        <v>687</v>
      </c>
      <c r="E28" s="255" t="s">
        <v>531</v>
      </c>
      <c r="F28" s="256" t="s">
        <v>532</v>
      </c>
      <c r="G28" s="330" t="s">
        <v>687</v>
      </c>
      <c r="H28" s="255" t="s">
        <v>531</v>
      </c>
      <c r="I28" s="269" t="s">
        <v>532</v>
      </c>
      <c r="T28" s="2" t="s">
        <v>0</v>
      </c>
    </row>
    <row r="29" spans="1:20" ht="12.75" customHeight="1" x14ac:dyDescent="0.2">
      <c r="A29" s="221" t="s">
        <v>650</v>
      </c>
      <c r="B29" s="243"/>
      <c r="C29" s="253"/>
      <c r="D29" s="331"/>
      <c r="E29" s="254"/>
      <c r="F29" s="263"/>
      <c r="G29" s="331"/>
      <c r="H29" s="254"/>
      <c r="I29" s="270"/>
      <c r="T29" s="2" t="s">
        <v>0</v>
      </c>
    </row>
    <row r="30" spans="1:20" ht="12.75" customHeight="1" x14ac:dyDescent="0.2">
      <c r="A30" s="267" t="s">
        <v>621</v>
      </c>
      <c r="B30" s="252">
        <f>B28+1</f>
        <v>18</v>
      </c>
      <c r="C30" s="253"/>
      <c r="D30" s="330" t="s">
        <v>687</v>
      </c>
      <c r="E30" s="257" t="s">
        <v>485</v>
      </c>
      <c r="F30" s="256" t="s">
        <v>532</v>
      </c>
      <c r="G30" s="330" t="s">
        <v>687</v>
      </c>
      <c r="H30" s="257" t="s">
        <v>485</v>
      </c>
      <c r="I30" s="269" t="s">
        <v>532</v>
      </c>
      <c r="T30" s="2" t="s">
        <v>0</v>
      </c>
    </row>
    <row r="31" spans="1:20" ht="12.75" customHeight="1" x14ac:dyDescent="0.2">
      <c r="A31" s="267" t="s">
        <v>622</v>
      </c>
      <c r="B31" s="252">
        <f>B30+1</f>
        <v>19</v>
      </c>
      <c r="C31" s="253"/>
      <c r="D31" s="330" t="s">
        <v>687</v>
      </c>
      <c r="E31" s="257" t="s">
        <v>485</v>
      </c>
      <c r="F31" s="256" t="s">
        <v>532</v>
      </c>
      <c r="G31" s="330" t="s">
        <v>687</v>
      </c>
      <c r="H31" s="257" t="s">
        <v>485</v>
      </c>
      <c r="I31" s="269" t="s">
        <v>532</v>
      </c>
      <c r="T31" s="2" t="s">
        <v>0</v>
      </c>
    </row>
    <row r="32" spans="1:20" ht="12.75" customHeight="1" x14ac:dyDescent="0.2">
      <c r="A32" s="268" t="s">
        <v>623</v>
      </c>
      <c r="B32" s="252">
        <f>B31+1</f>
        <v>20</v>
      </c>
      <c r="C32" s="337"/>
      <c r="D32" s="330" t="s">
        <v>687</v>
      </c>
      <c r="E32" s="257" t="s">
        <v>485</v>
      </c>
      <c r="F32" s="256" t="s">
        <v>532</v>
      </c>
      <c r="G32" s="330" t="s">
        <v>687</v>
      </c>
      <c r="H32" s="257" t="s">
        <v>485</v>
      </c>
      <c r="I32" s="269" t="s">
        <v>532</v>
      </c>
      <c r="T32" s="2" t="s">
        <v>0</v>
      </c>
    </row>
    <row r="33" spans="1:20" ht="12.75" customHeight="1" x14ac:dyDescent="0.2">
      <c r="A33" s="250"/>
      <c r="B33" s="252"/>
      <c r="C33" s="250"/>
      <c r="D33" s="328"/>
      <c r="E33" s="260"/>
      <c r="F33" s="250"/>
      <c r="G33" s="328"/>
      <c r="H33" s="260"/>
      <c r="I33" s="260"/>
      <c r="T33" s="2" t="s">
        <v>0</v>
      </c>
    </row>
    <row r="34" spans="1:20" ht="12.75" customHeight="1" x14ac:dyDescent="0.2">
      <c r="A34" s="66" t="s">
        <v>564</v>
      </c>
      <c r="B34" s="249"/>
      <c r="C34" s="253"/>
      <c r="D34" s="329"/>
      <c r="E34" s="254"/>
      <c r="F34" s="253"/>
      <c r="G34" s="329"/>
      <c r="H34" s="254"/>
      <c r="I34" s="254"/>
      <c r="T34" s="2" t="s">
        <v>0</v>
      </c>
    </row>
    <row r="35" spans="1:20" x14ac:dyDescent="0.2">
      <c r="A35" s="251" t="s">
        <v>569</v>
      </c>
      <c r="B35" s="252">
        <f>B32+1</f>
        <v>21</v>
      </c>
      <c r="C35" s="253"/>
      <c r="D35" s="329"/>
      <c r="E35" s="254"/>
      <c r="F35" s="253"/>
      <c r="G35" s="329"/>
      <c r="H35" s="254"/>
      <c r="I35" s="254"/>
      <c r="T35" s="2" t="s">
        <v>0</v>
      </c>
    </row>
    <row r="36" spans="1:20" ht="12.75" customHeight="1" x14ac:dyDescent="0.2">
      <c r="A36" s="220" t="s">
        <v>614</v>
      </c>
      <c r="B36" s="252"/>
      <c r="C36" s="253"/>
      <c r="D36" s="329"/>
      <c r="E36" s="254"/>
      <c r="F36" s="253"/>
      <c r="G36" s="329"/>
      <c r="H36" s="254"/>
      <c r="I36" s="254"/>
      <c r="T36" s="2" t="s">
        <v>0</v>
      </c>
    </row>
    <row r="37" spans="1:20" ht="12.75" customHeight="1" x14ac:dyDescent="0.2">
      <c r="A37" s="214" t="s">
        <v>615</v>
      </c>
      <c r="B37" s="252"/>
      <c r="C37" s="253"/>
      <c r="D37" s="329"/>
      <c r="E37" s="254"/>
      <c r="F37" s="253"/>
      <c r="G37" s="329"/>
      <c r="H37" s="254"/>
      <c r="I37" s="254"/>
      <c r="T37" s="2" t="s">
        <v>0</v>
      </c>
    </row>
    <row r="38" spans="1:20" ht="12.75" customHeight="1" x14ac:dyDescent="0.2">
      <c r="A38" s="212" t="s">
        <v>616</v>
      </c>
      <c r="B38" s="252">
        <f>B35+1</f>
        <v>22</v>
      </c>
      <c r="C38" s="336" t="s">
        <v>633</v>
      </c>
      <c r="D38" s="330" t="s">
        <v>687</v>
      </c>
      <c r="E38" s="255" t="s">
        <v>531</v>
      </c>
      <c r="F38" s="256" t="s">
        <v>532</v>
      </c>
      <c r="G38" s="330" t="s">
        <v>687</v>
      </c>
      <c r="H38" s="255" t="s">
        <v>531</v>
      </c>
      <c r="I38" s="269" t="s">
        <v>532</v>
      </c>
      <c r="T38" s="2" t="s">
        <v>0</v>
      </c>
    </row>
    <row r="39" spans="1:20" ht="12.75" customHeight="1" x14ac:dyDescent="0.2">
      <c r="A39" s="212" t="s">
        <v>617</v>
      </c>
      <c r="B39" s="252">
        <f t="shared" ref="B39:B46" si="2">B38+1</f>
        <v>23</v>
      </c>
      <c r="C39" s="336" t="s">
        <v>633</v>
      </c>
      <c r="D39" s="330" t="s">
        <v>687</v>
      </c>
      <c r="E39" s="255" t="s">
        <v>531</v>
      </c>
      <c r="F39" s="256" t="s">
        <v>532</v>
      </c>
      <c r="G39" s="330" t="s">
        <v>687</v>
      </c>
      <c r="H39" s="255" t="s">
        <v>531</v>
      </c>
      <c r="I39" s="269" t="s">
        <v>532</v>
      </c>
      <c r="T39" s="2" t="s">
        <v>0</v>
      </c>
    </row>
    <row r="40" spans="1:20" ht="12.75" customHeight="1" x14ac:dyDescent="0.2">
      <c r="A40" s="212" t="s">
        <v>618</v>
      </c>
      <c r="B40" s="252">
        <f t="shared" si="2"/>
        <v>24</v>
      </c>
      <c r="C40" s="336" t="s">
        <v>633</v>
      </c>
      <c r="D40" s="330" t="s">
        <v>687</v>
      </c>
      <c r="E40" s="255" t="s">
        <v>531</v>
      </c>
      <c r="F40" s="256" t="s">
        <v>532</v>
      </c>
      <c r="G40" s="330" t="s">
        <v>687</v>
      </c>
      <c r="H40" s="255" t="s">
        <v>531</v>
      </c>
      <c r="I40" s="269" t="s">
        <v>532</v>
      </c>
      <c r="T40" s="2" t="s">
        <v>0</v>
      </c>
    </row>
    <row r="41" spans="1:20" ht="12.75" customHeight="1" x14ac:dyDescent="0.2">
      <c r="A41" s="212" t="s">
        <v>619</v>
      </c>
      <c r="B41" s="252">
        <f t="shared" si="2"/>
        <v>25</v>
      </c>
      <c r="C41" s="336" t="s">
        <v>633</v>
      </c>
      <c r="D41" s="330" t="s">
        <v>687</v>
      </c>
      <c r="E41" s="255" t="s">
        <v>531</v>
      </c>
      <c r="F41" s="256" t="s">
        <v>532</v>
      </c>
      <c r="G41" s="330" t="s">
        <v>687</v>
      </c>
      <c r="H41" s="255" t="s">
        <v>531</v>
      </c>
      <c r="I41" s="269" t="s">
        <v>532</v>
      </c>
      <c r="T41" s="2"/>
    </row>
    <row r="42" spans="1:20" ht="12.75" customHeight="1" x14ac:dyDescent="0.2">
      <c r="A42" s="212" t="s">
        <v>620</v>
      </c>
      <c r="B42" s="252">
        <f t="shared" si="2"/>
        <v>26</v>
      </c>
      <c r="C42" s="336" t="s">
        <v>633</v>
      </c>
      <c r="D42" s="330" t="s">
        <v>687</v>
      </c>
      <c r="E42" s="255" t="s">
        <v>531</v>
      </c>
      <c r="F42" s="256" t="s">
        <v>532</v>
      </c>
      <c r="G42" s="330" t="s">
        <v>687</v>
      </c>
      <c r="H42" s="255" t="s">
        <v>531</v>
      </c>
      <c r="I42" s="269" t="s">
        <v>532</v>
      </c>
      <c r="T42" s="2"/>
    </row>
    <row r="43" spans="1:20" ht="12.75" customHeight="1" x14ac:dyDescent="0.2">
      <c r="A43" s="221" t="s">
        <v>652</v>
      </c>
      <c r="B43" s="252"/>
      <c r="C43" s="253"/>
      <c r="D43" s="331"/>
      <c r="E43" s="254"/>
      <c r="F43" s="263"/>
      <c r="G43" s="331"/>
      <c r="H43" s="254"/>
      <c r="I43" s="270"/>
      <c r="T43" s="2"/>
    </row>
    <row r="44" spans="1:20" ht="12.75" customHeight="1" x14ac:dyDescent="0.2">
      <c r="A44" s="267" t="s">
        <v>621</v>
      </c>
      <c r="B44" s="252">
        <f>B42+1</f>
        <v>27</v>
      </c>
      <c r="C44" s="253"/>
      <c r="D44" s="330" t="s">
        <v>687</v>
      </c>
      <c r="E44" s="257" t="s">
        <v>485</v>
      </c>
      <c r="F44" s="256" t="s">
        <v>532</v>
      </c>
      <c r="G44" s="330" t="s">
        <v>687</v>
      </c>
      <c r="H44" s="257" t="s">
        <v>485</v>
      </c>
      <c r="I44" s="269" t="s">
        <v>532</v>
      </c>
      <c r="T44" s="2"/>
    </row>
    <row r="45" spans="1:20" ht="12.75" customHeight="1" x14ac:dyDescent="0.2">
      <c r="A45" s="267" t="s">
        <v>622</v>
      </c>
      <c r="B45" s="252">
        <f t="shared" si="2"/>
        <v>28</v>
      </c>
      <c r="C45" s="253"/>
      <c r="D45" s="330" t="s">
        <v>687</v>
      </c>
      <c r="E45" s="257" t="s">
        <v>485</v>
      </c>
      <c r="F45" s="256" t="s">
        <v>532</v>
      </c>
      <c r="G45" s="330" t="s">
        <v>687</v>
      </c>
      <c r="H45" s="257" t="s">
        <v>485</v>
      </c>
      <c r="I45" s="269" t="s">
        <v>532</v>
      </c>
      <c r="T45" s="2"/>
    </row>
    <row r="46" spans="1:20" ht="12.75" customHeight="1" x14ac:dyDescent="0.2">
      <c r="A46" s="267" t="s">
        <v>623</v>
      </c>
      <c r="B46" s="252">
        <f t="shared" si="2"/>
        <v>29</v>
      </c>
      <c r="C46" s="253"/>
      <c r="D46" s="330" t="s">
        <v>687</v>
      </c>
      <c r="E46" s="257" t="s">
        <v>485</v>
      </c>
      <c r="F46" s="256" t="s">
        <v>532</v>
      </c>
      <c r="G46" s="330" t="s">
        <v>687</v>
      </c>
      <c r="H46" s="257" t="s">
        <v>485</v>
      </c>
      <c r="I46" s="269" t="s">
        <v>532</v>
      </c>
      <c r="T46" s="2"/>
    </row>
    <row r="47" spans="1:20" ht="12.75" customHeight="1" x14ac:dyDescent="0.2">
      <c r="A47" s="214" t="s">
        <v>624</v>
      </c>
      <c r="B47" s="252"/>
      <c r="C47" s="253"/>
      <c r="D47" s="331"/>
      <c r="E47" s="254"/>
      <c r="F47" s="263"/>
      <c r="G47" s="331"/>
      <c r="H47" s="254"/>
      <c r="I47" s="270"/>
      <c r="T47" s="2"/>
    </row>
    <row r="48" spans="1:20" ht="12.75" customHeight="1" x14ac:dyDescent="0.2">
      <c r="A48" s="212" t="s">
        <v>625</v>
      </c>
      <c r="B48" s="252">
        <f>B46+1</f>
        <v>30</v>
      </c>
      <c r="C48" s="336" t="s">
        <v>634</v>
      </c>
      <c r="D48" s="330" t="s">
        <v>687</v>
      </c>
      <c r="E48" s="255" t="s">
        <v>531</v>
      </c>
      <c r="F48" s="256" t="s">
        <v>532</v>
      </c>
      <c r="G48" s="330" t="s">
        <v>687</v>
      </c>
      <c r="H48" s="255" t="s">
        <v>531</v>
      </c>
      <c r="I48" s="269" t="s">
        <v>532</v>
      </c>
      <c r="T48" s="2" t="s">
        <v>0</v>
      </c>
    </row>
    <row r="49" spans="1:20" ht="12.75" customHeight="1" x14ac:dyDescent="0.2">
      <c r="A49" s="212" t="s">
        <v>626</v>
      </c>
      <c r="B49" s="252">
        <f>B48+1</f>
        <v>31</v>
      </c>
      <c r="C49" s="336" t="s">
        <v>634</v>
      </c>
      <c r="D49" s="330" t="s">
        <v>687</v>
      </c>
      <c r="E49" s="255" t="s">
        <v>531</v>
      </c>
      <c r="F49" s="256" t="s">
        <v>532</v>
      </c>
      <c r="G49" s="330" t="s">
        <v>687</v>
      </c>
      <c r="H49" s="255" t="s">
        <v>531</v>
      </c>
      <c r="I49" s="269" t="s">
        <v>532</v>
      </c>
      <c r="T49" s="2" t="s">
        <v>0</v>
      </c>
    </row>
    <row r="50" spans="1:20" ht="12.75" customHeight="1" x14ac:dyDescent="0.2">
      <c r="A50" s="212" t="s">
        <v>627</v>
      </c>
      <c r="B50" s="252">
        <f>B49+1</f>
        <v>32</v>
      </c>
      <c r="C50" s="336" t="s">
        <v>635</v>
      </c>
      <c r="D50" s="330" t="s">
        <v>687</v>
      </c>
      <c r="E50" s="255" t="s">
        <v>531</v>
      </c>
      <c r="F50" s="256" t="s">
        <v>532</v>
      </c>
      <c r="G50" s="330" t="s">
        <v>687</v>
      </c>
      <c r="H50" s="255" t="s">
        <v>531</v>
      </c>
      <c r="I50" s="269" t="s">
        <v>532</v>
      </c>
      <c r="T50" s="2" t="s">
        <v>0</v>
      </c>
    </row>
    <row r="51" spans="1:20" ht="12.75" customHeight="1" x14ac:dyDescent="0.2">
      <c r="A51" s="212" t="s">
        <v>628</v>
      </c>
      <c r="B51" s="252">
        <f t="shared" ref="B51:B55" si="3">B50+1</f>
        <v>33</v>
      </c>
      <c r="C51" s="336" t="s">
        <v>635</v>
      </c>
      <c r="D51" s="330" t="s">
        <v>687</v>
      </c>
      <c r="E51" s="255" t="s">
        <v>531</v>
      </c>
      <c r="F51" s="256" t="s">
        <v>532</v>
      </c>
      <c r="G51" s="330" t="s">
        <v>687</v>
      </c>
      <c r="H51" s="255" t="s">
        <v>531</v>
      </c>
      <c r="I51" s="269" t="s">
        <v>532</v>
      </c>
      <c r="T51" s="2" t="s">
        <v>0</v>
      </c>
    </row>
    <row r="52" spans="1:20" ht="12.75" customHeight="1" x14ac:dyDescent="0.2">
      <c r="A52" s="212" t="s">
        <v>629</v>
      </c>
      <c r="B52" s="252">
        <f t="shared" si="3"/>
        <v>34</v>
      </c>
      <c r="C52" s="336" t="s">
        <v>635</v>
      </c>
      <c r="D52" s="330" t="s">
        <v>687</v>
      </c>
      <c r="E52" s="255" t="s">
        <v>531</v>
      </c>
      <c r="F52" s="256" t="s">
        <v>532</v>
      </c>
      <c r="G52" s="330" t="s">
        <v>687</v>
      </c>
      <c r="H52" s="255" t="s">
        <v>531</v>
      </c>
      <c r="I52" s="269" t="s">
        <v>532</v>
      </c>
      <c r="T52" s="2" t="s">
        <v>0</v>
      </c>
    </row>
    <row r="53" spans="1:20" ht="12.75" customHeight="1" x14ac:dyDescent="0.2">
      <c r="A53" s="212" t="s">
        <v>630</v>
      </c>
      <c r="B53" s="252">
        <f t="shared" si="3"/>
        <v>35</v>
      </c>
      <c r="C53" s="336" t="s">
        <v>634</v>
      </c>
      <c r="D53" s="330" t="s">
        <v>687</v>
      </c>
      <c r="E53" s="255" t="s">
        <v>531</v>
      </c>
      <c r="F53" s="256" t="s">
        <v>532</v>
      </c>
      <c r="G53" s="330" t="s">
        <v>687</v>
      </c>
      <c r="H53" s="255" t="s">
        <v>531</v>
      </c>
      <c r="I53" s="269" t="s">
        <v>532</v>
      </c>
      <c r="T53" s="2" t="s">
        <v>0</v>
      </c>
    </row>
    <row r="54" spans="1:20" ht="12.75" customHeight="1" x14ac:dyDescent="0.2">
      <c r="A54" s="212" t="s">
        <v>631</v>
      </c>
      <c r="B54" s="252">
        <f t="shared" si="3"/>
        <v>36</v>
      </c>
      <c r="C54" s="336" t="s">
        <v>634</v>
      </c>
      <c r="D54" s="330" t="s">
        <v>687</v>
      </c>
      <c r="E54" s="255" t="s">
        <v>531</v>
      </c>
      <c r="F54" s="256" t="s">
        <v>532</v>
      </c>
      <c r="G54" s="330" t="s">
        <v>687</v>
      </c>
      <c r="H54" s="255" t="s">
        <v>531</v>
      </c>
      <c r="I54" s="269" t="s">
        <v>532</v>
      </c>
      <c r="T54" s="2" t="s">
        <v>0</v>
      </c>
    </row>
    <row r="55" spans="1:20" ht="12.75" customHeight="1" x14ac:dyDescent="0.2">
      <c r="A55" s="212" t="s">
        <v>632</v>
      </c>
      <c r="B55" s="252">
        <f t="shared" si="3"/>
        <v>37</v>
      </c>
      <c r="C55" s="336" t="s">
        <v>634</v>
      </c>
      <c r="D55" s="330" t="s">
        <v>687</v>
      </c>
      <c r="E55" s="255" t="s">
        <v>531</v>
      </c>
      <c r="F55" s="256" t="s">
        <v>532</v>
      </c>
      <c r="G55" s="330" t="s">
        <v>687</v>
      </c>
      <c r="H55" s="255" t="s">
        <v>531</v>
      </c>
      <c r="I55" s="269" t="s">
        <v>532</v>
      </c>
      <c r="T55" s="2" t="s">
        <v>0</v>
      </c>
    </row>
    <row r="56" spans="1:20" ht="12.75" customHeight="1" x14ac:dyDescent="0.2">
      <c r="A56" s="221" t="s">
        <v>650</v>
      </c>
      <c r="B56" s="243"/>
      <c r="C56" s="253"/>
      <c r="D56" s="331"/>
      <c r="E56" s="254"/>
      <c r="F56" s="263"/>
      <c r="G56" s="331"/>
      <c r="H56" s="254"/>
      <c r="I56" s="270"/>
      <c r="T56" s="2" t="s">
        <v>0</v>
      </c>
    </row>
    <row r="57" spans="1:20" ht="12.75" customHeight="1" x14ac:dyDescent="0.2">
      <c r="A57" s="267" t="s">
        <v>621</v>
      </c>
      <c r="B57" s="252">
        <f>B55+1</f>
        <v>38</v>
      </c>
      <c r="C57" s="253"/>
      <c r="D57" s="330" t="s">
        <v>687</v>
      </c>
      <c r="E57" s="257" t="s">
        <v>485</v>
      </c>
      <c r="F57" s="256" t="s">
        <v>532</v>
      </c>
      <c r="G57" s="330" t="s">
        <v>687</v>
      </c>
      <c r="H57" s="257" t="s">
        <v>485</v>
      </c>
      <c r="I57" s="269" t="s">
        <v>532</v>
      </c>
      <c r="T57" s="2" t="s">
        <v>0</v>
      </c>
    </row>
    <row r="58" spans="1:20" ht="12.75" customHeight="1" x14ac:dyDescent="0.2">
      <c r="A58" s="267" t="s">
        <v>622</v>
      </c>
      <c r="B58" s="252">
        <f>B57+1</f>
        <v>39</v>
      </c>
      <c r="C58" s="253"/>
      <c r="D58" s="330" t="s">
        <v>687</v>
      </c>
      <c r="E58" s="257" t="s">
        <v>485</v>
      </c>
      <c r="F58" s="256" t="s">
        <v>532</v>
      </c>
      <c r="G58" s="330" t="s">
        <v>687</v>
      </c>
      <c r="H58" s="257" t="s">
        <v>485</v>
      </c>
      <c r="I58" s="269" t="s">
        <v>532</v>
      </c>
      <c r="T58" s="2" t="s">
        <v>0</v>
      </c>
    </row>
    <row r="59" spans="1:20" ht="12.75" customHeight="1" x14ac:dyDescent="0.2">
      <c r="A59" s="268" t="s">
        <v>623</v>
      </c>
      <c r="B59" s="252">
        <f>B58+1</f>
        <v>40</v>
      </c>
      <c r="C59" s="337"/>
      <c r="D59" s="332" t="s">
        <v>687</v>
      </c>
      <c r="E59" s="257" t="s">
        <v>485</v>
      </c>
      <c r="F59" s="256" t="s">
        <v>532</v>
      </c>
      <c r="G59" s="330" t="s">
        <v>687</v>
      </c>
      <c r="H59" s="257" t="s">
        <v>485</v>
      </c>
      <c r="I59" s="269" t="s">
        <v>532</v>
      </c>
      <c r="T59" s="2" t="s">
        <v>0</v>
      </c>
    </row>
    <row r="60" spans="1:20" ht="12.75" customHeight="1" x14ac:dyDescent="0.2">
      <c r="A60" s="250"/>
      <c r="B60" s="252"/>
      <c r="C60" s="250"/>
      <c r="D60" s="329"/>
      <c r="E60" s="260"/>
      <c r="F60" s="250"/>
      <c r="G60" s="328"/>
      <c r="H60" s="260"/>
      <c r="I60" s="260"/>
      <c r="T60" s="2" t="s">
        <v>0</v>
      </c>
    </row>
    <row r="61" spans="1:20" ht="12.75" customHeight="1" x14ac:dyDescent="0.2">
      <c r="A61" s="66" t="s">
        <v>571</v>
      </c>
      <c r="B61" s="264"/>
      <c r="C61" s="253"/>
      <c r="D61" s="329"/>
      <c r="E61" s="254"/>
      <c r="F61" s="253"/>
      <c r="G61" s="329"/>
      <c r="H61" s="254"/>
      <c r="I61" s="254"/>
      <c r="T61" s="2" t="s">
        <v>0</v>
      </c>
    </row>
    <row r="62" spans="1:20" ht="12.75" customHeight="1" x14ac:dyDescent="0.2">
      <c r="A62" s="251" t="s">
        <v>569</v>
      </c>
      <c r="B62" s="252">
        <f>B59+1</f>
        <v>41</v>
      </c>
      <c r="C62" s="253"/>
      <c r="D62" s="329"/>
      <c r="E62" s="254"/>
      <c r="F62" s="253"/>
      <c r="G62" s="329"/>
      <c r="H62" s="254"/>
      <c r="I62" s="254"/>
      <c r="T62" s="2" t="s">
        <v>0</v>
      </c>
    </row>
    <row r="63" spans="1:20" ht="12.75" customHeight="1" x14ac:dyDescent="0.2">
      <c r="A63" s="220" t="s">
        <v>614</v>
      </c>
      <c r="B63" s="252"/>
      <c r="C63" s="253"/>
      <c r="D63" s="329"/>
      <c r="E63" s="254"/>
      <c r="F63" s="253"/>
      <c r="G63" s="329"/>
      <c r="H63" s="254"/>
      <c r="I63" s="254"/>
      <c r="T63" s="2" t="s">
        <v>0</v>
      </c>
    </row>
    <row r="64" spans="1:20" ht="12.75" customHeight="1" x14ac:dyDescent="0.2">
      <c r="A64" s="214" t="s">
        <v>615</v>
      </c>
      <c r="B64" s="252"/>
      <c r="C64" s="253"/>
      <c r="D64" s="329"/>
      <c r="E64" s="254"/>
      <c r="F64" s="253"/>
      <c r="G64" s="329"/>
      <c r="H64" s="254"/>
      <c r="I64" s="254"/>
      <c r="T64" s="2" t="s">
        <v>0</v>
      </c>
    </row>
    <row r="65" spans="1:20" ht="12.75" customHeight="1" x14ac:dyDescent="0.2">
      <c r="A65" s="212" t="s">
        <v>616</v>
      </c>
      <c r="B65" s="252">
        <f>B62+1</f>
        <v>42</v>
      </c>
      <c r="C65" s="336" t="s">
        <v>633</v>
      </c>
      <c r="D65" s="330" t="s">
        <v>687</v>
      </c>
      <c r="E65" s="255" t="s">
        <v>531</v>
      </c>
      <c r="F65" s="256" t="s">
        <v>532</v>
      </c>
      <c r="G65" s="330" t="s">
        <v>687</v>
      </c>
      <c r="H65" s="255" t="s">
        <v>531</v>
      </c>
      <c r="I65" s="269" t="s">
        <v>532</v>
      </c>
      <c r="T65" s="2" t="s">
        <v>0</v>
      </c>
    </row>
    <row r="66" spans="1:20" ht="12.75" customHeight="1" x14ac:dyDescent="0.2">
      <c r="A66" s="212" t="s">
        <v>617</v>
      </c>
      <c r="B66" s="252">
        <f t="shared" ref="B66:B73" si="4">B65+1</f>
        <v>43</v>
      </c>
      <c r="C66" s="336" t="s">
        <v>633</v>
      </c>
      <c r="D66" s="330" t="s">
        <v>687</v>
      </c>
      <c r="E66" s="255" t="s">
        <v>531</v>
      </c>
      <c r="F66" s="256" t="s">
        <v>532</v>
      </c>
      <c r="G66" s="330" t="s">
        <v>687</v>
      </c>
      <c r="H66" s="255" t="s">
        <v>531</v>
      </c>
      <c r="I66" s="269" t="s">
        <v>532</v>
      </c>
      <c r="T66" s="2" t="s">
        <v>0</v>
      </c>
    </row>
    <row r="67" spans="1:20" ht="12.75" customHeight="1" x14ac:dyDescent="0.2">
      <c r="A67" s="212" t="s">
        <v>618</v>
      </c>
      <c r="B67" s="252">
        <f t="shared" si="4"/>
        <v>44</v>
      </c>
      <c r="C67" s="336" t="s">
        <v>633</v>
      </c>
      <c r="D67" s="330" t="s">
        <v>687</v>
      </c>
      <c r="E67" s="255" t="s">
        <v>531</v>
      </c>
      <c r="F67" s="256" t="s">
        <v>532</v>
      </c>
      <c r="G67" s="330" t="s">
        <v>687</v>
      </c>
      <c r="H67" s="255" t="s">
        <v>531</v>
      </c>
      <c r="I67" s="269" t="s">
        <v>532</v>
      </c>
      <c r="T67" s="2" t="s">
        <v>0</v>
      </c>
    </row>
    <row r="68" spans="1:20" ht="12.75" customHeight="1" x14ac:dyDescent="0.2">
      <c r="A68" s="212" t="s">
        <v>619</v>
      </c>
      <c r="B68" s="252">
        <f t="shared" si="4"/>
        <v>45</v>
      </c>
      <c r="C68" s="336" t="s">
        <v>633</v>
      </c>
      <c r="D68" s="330" t="s">
        <v>687</v>
      </c>
      <c r="E68" s="255" t="s">
        <v>531</v>
      </c>
      <c r="F68" s="256" t="s">
        <v>532</v>
      </c>
      <c r="G68" s="330" t="s">
        <v>687</v>
      </c>
      <c r="H68" s="255" t="s">
        <v>531</v>
      </c>
      <c r="I68" s="269" t="s">
        <v>532</v>
      </c>
      <c r="T68" s="2"/>
    </row>
    <row r="69" spans="1:20" ht="12.75" customHeight="1" x14ac:dyDescent="0.2">
      <c r="A69" s="212" t="s">
        <v>620</v>
      </c>
      <c r="B69" s="252">
        <f t="shared" si="4"/>
        <v>46</v>
      </c>
      <c r="C69" s="336" t="s">
        <v>633</v>
      </c>
      <c r="D69" s="330" t="s">
        <v>687</v>
      </c>
      <c r="E69" s="255" t="s">
        <v>531</v>
      </c>
      <c r="F69" s="256" t="s">
        <v>532</v>
      </c>
      <c r="G69" s="330" t="s">
        <v>687</v>
      </c>
      <c r="H69" s="255" t="s">
        <v>531</v>
      </c>
      <c r="I69" s="269" t="s">
        <v>532</v>
      </c>
      <c r="T69" s="2"/>
    </row>
    <row r="70" spans="1:20" ht="12.75" customHeight="1" x14ac:dyDescent="0.2">
      <c r="A70" s="221" t="s">
        <v>652</v>
      </c>
      <c r="B70" s="252"/>
      <c r="C70" s="253"/>
      <c r="D70" s="331"/>
      <c r="E70" s="254"/>
      <c r="F70" s="263"/>
      <c r="G70" s="331"/>
      <c r="H70" s="254"/>
      <c r="I70" s="270"/>
      <c r="T70" s="2"/>
    </row>
    <row r="71" spans="1:20" ht="12.75" customHeight="1" x14ac:dyDescent="0.2">
      <c r="A71" s="267" t="s">
        <v>621</v>
      </c>
      <c r="B71" s="252">
        <f>B69+1</f>
        <v>47</v>
      </c>
      <c r="C71" s="253"/>
      <c r="D71" s="330" t="s">
        <v>687</v>
      </c>
      <c r="E71" s="257" t="s">
        <v>485</v>
      </c>
      <c r="F71" s="256" t="s">
        <v>532</v>
      </c>
      <c r="G71" s="330" t="s">
        <v>687</v>
      </c>
      <c r="H71" s="257" t="s">
        <v>485</v>
      </c>
      <c r="I71" s="269" t="s">
        <v>532</v>
      </c>
      <c r="T71" s="2"/>
    </row>
    <row r="72" spans="1:20" ht="12.75" customHeight="1" x14ac:dyDescent="0.2">
      <c r="A72" s="267" t="s">
        <v>622</v>
      </c>
      <c r="B72" s="252">
        <f t="shared" si="4"/>
        <v>48</v>
      </c>
      <c r="C72" s="253"/>
      <c r="D72" s="330" t="s">
        <v>687</v>
      </c>
      <c r="E72" s="257" t="s">
        <v>485</v>
      </c>
      <c r="F72" s="256" t="s">
        <v>532</v>
      </c>
      <c r="G72" s="330" t="s">
        <v>687</v>
      </c>
      <c r="H72" s="257" t="s">
        <v>485</v>
      </c>
      <c r="I72" s="269" t="s">
        <v>532</v>
      </c>
      <c r="T72" s="2"/>
    </row>
    <row r="73" spans="1:20" ht="12.75" customHeight="1" x14ac:dyDescent="0.2">
      <c r="A73" s="267" t="s">
        <v>623</v>
      </c>
      <c r="B73" s="252">
        <f t="shared" si="4"/>
        <v>49</v>
      </c>
      <c r="C73" s="253"/>
      <c r="D73" s="330" t="s">
        <v>687</v>
      </c>
      <c r="E73" s="257" t="s">
        <v>485</v>
      </c>
      <c r="F73" s="256" t="s">
        <v>532</v>
      </c>
      <c r="G73" s="330" t="s">
        <v>687</v>
      </c>
      <c r="H73" s="257" t="s">
        <v>485</v>
      </c>
      <c r="I73" s="269" t="s">
        <v>532</v>
      </c>
      <c r="T73" s="2"/>
    </row>
    <row r="74" spans="1:20" ht="12.75" customHeight="1" x14ac:dyDescent="0.2">
      <c r="A74" s="214" t="s">
        <v>624</v>
      </c>
      <c r="B74" s="252"/>
      <c r="C74" s="253"/>
      <c r="D74" s="331"/>
      <c r="E74" s="254"/>
      <c r="F74" s="263"/>
      <c r="G74" s="331"/>
      <c r="H74" s="254"/>
      <c r="I74" s="270"/>
      <c r="T74" s="2"/>
    </row>
    <row r="75" spans="1:20" ht="12.75" customHeight="1" x14ac:dyDescent="0.2">
      <c r="A75" s="212" t="s">
        <v>625</v>
      </c>
      <c r="B75" s="252">
        <f>B73+1</f>
        <v>50</v>
      </c>
      <c r="C75" s="336" t="s">
        <v>634</v>
      </c>
      <c r="D75" s="330" t="s">
        <v>687</v>
      </c>
      <c r="E75" s="255" t="s">
        <v>531</v>
      </c>
      <c r="F75" s="256" t="s">
        <v>532</v>
      </c>
      <c r="G75" s="330" t="s">
        <v>687</v>
      </c>
      <c r="H75" s="255" t="s">
        <v>531</v>
      </c>
      <c r="I75" s="269" t="s">
        <v>532</v>
      </c>
      <c r="T75" s="2" t="s">
        <v>0</v>
      </c>
    </row>
    <row r="76" spans="1:20" ht="12.75" customHeight="1" x14ac:dyDescent="0.2">
      <c r="A76" s="212" t="s">
        <v>626</v>
      </c>
      <c r="B76" s="252">
        <f>B75+1</f>
        <v>51</v>
      </c>
      <c r="C76" s="336" t="s">
        <v>634</v>
      </c>
      <c r="D76" s="330" t="s">
        <v>687</v>
      </c>
      <c r="E76" s="255" t="s">
        <v>531</v>
      </c>
      <c r="F76" s="256" t="s">
        <v>532</v>
      </c>
      <c r="G76" s="330" t="s">
        <v>687</v>
      </c>
      <c r="H76" s="255" t="s">
        <v>531</v>
      </c>
      <c r="I76" s="269" t="s">
        <v>532</v>
      </c>
      <c r="T76" s="2" t="s">
        <v>0</v>
      </c>
    </row>
    <row r="77" spans="1:20" ht="12.75" customHeight="1" x14ac:dyDescent="0.2">
      <c r="A77" s="212" t="s">
        <v>627</v>
      </c>
      <c r="B77" s="252">
        <f>B76+1</f>
        <v>52</v>
      </c>
      <c r="C77" s="336" t="s">
        <v>635</v>
      </c>
      <c r="D77" s="330" t="s">
        <v>687</v>
      </c>
      <c r="E77" s="255" t="s">
        <v>531</v>
      </c>
      <c r="F77" s="256" t="s">
        <v>532</v>
      </c>
      <c r="G77" s="330" t="s">
        <v>687</v>
      </c>
      <c r="H77" s="255" t="s">
        <v>531</v>
      </c>
      <c r="I77" s="269" t="s">
        <v>532</v>
      </c>
      <c r="T77" s="2" t="s">
        <v>0</v>
      </c>
    </row>
    <row r="78" spans="1:20" ht="12.75" customHeight="1" x14ac:dyDescent="0.2">
      <c r="A78" s="212" t="s">
        <v>628</v>
      </c>
      <c r="B78" s="252">
        <f t="shared" ref="B78:B82" si="5">B77+1</f>
        <v>53</v>
      </c>
      <c r="C78" s="336" t="s">
        <v>635</v>
      </c>
      <c r="D78" s="330" t="s">
        <v>687</v>
      </c>
      <c r="E78" s="255" t="s">
        <v>531</v>
      </c>
      <c r="F78" s="256" t="s">
        <v>532</v>
      </c>
      <c r="G78" s="330" t="s">
        <v>687</v>
      </c>
      <c r="H78" s="255" t="s">
        <v>531</v>
      </c>
      <c r="I78" s="269" t="s">
        <v>532</v>
      </c>
      <c r="T78" s="2" t="s">
        <v>0</v>
      </c>
    </row>
    <row r="79" spans="1:20" ht="12.75" customHeight="1" x14ac:dyDescent="0.2">
      <c r="A79" s="212" t="s">
        <v>629</v>
      </c>
      <c r="B79" s="252">
        <f t="shared" si="5"/>
        <v>54</v>
      </c>
      <c r="C79" s="336" t="s">
        <v>635</v>
      </c>
      <c r="D79" s="330" t="s">
        <v>687</v>
      </c>
      <c r="E79" s="255" t="s">
        <v>531</v>
      </c>
      <c r="F79" s="256" t="s">
        <v>532</v>
      </c>
      <c r="G79" s="330" t="s">
        <v>687</v>
      </c>
      <c r="H79" s="255" t="s">
        <v>531</v>
      </c>
      <c r="I79" s="269" t="s">
        <v>532</v>
      </c>
      <c r="T79" s="2" t="s">
        <v>0</v>
      </c>
    </row>
    <row r="80" spans="1:20" ht="12.75" customHeight="1" x14ac:dyDescent="0.2">
      <c r="A80" s="212" t="s">
        <v>630</v>
      </c>
      <c r="B80" s="252">
        <f t="shared" si="5"/>
        <v>55</v>
      </c>
      <c r="C80" s="336" t="s">
        <v>634</v>
      </c>
      <c r="D80" s="330" t="s">
        <v>687</v>
      </c>
      <c r="E80" s="255" t="s">
        <v>531</v>
      </c>
      <c r="F80" s="256" t="s">
        <v>532</v>
      </c>
      <c r="G80" s="330" t="s">
        <v>687</v>
      </c>
      <c r="H80" s="255" t="s">
        <v>531</v>
      </c>
      <c r="I80" s="269" t="s">
        <v>532</v>
      </c>
      <c r="T80" s="2" t="s">
        <v>0</v>
      </c>
    </row>
    <row r="81" spans="1:20" ht="12.75" customHeight="1" x14ac:dyDescent="0.2">
      <c r="A81" s="212" t="s">
        <v>631</v>
      </c>
      <c r="B81" s="252">
        <f t="shared" si="5"/>
        <v>56</v>
      </c>
      <c r="C81" s="336" t="s">
        <v>634</v>
      </c>
      <c r="D81" s="330" t="s">
        <v>687</v>
      </c>
      <c r="E81" s="255" t="s">
        <v>531</v>
      </c>
      <c r="F81" s="256" t="s">
        <v>532</v>
      </c>
      <c r="G81" s="330" t="s">
        <v>687</v>
      </c>
      <c r="H81" s="255" t="s">
        <v>531</v>
      </c>
      <c r="I81" s="269" t="s">
        <v>532</v>
      </c>
      <c r="T81" s="2" t="s">
        <v>0</v>
      </c>
    </row>
    <row r="82" spans="1:20" ht="12.75" customHeight="1" x14ac:dyDescent="0.2">
      <c r="A82" s="212" t="s">
        <v>632</v>
      </c>
      <c r="B82" s="252">
        <f t="shared" si="5"/>
        <v>57</v>
      </c>
      <c r="C82" s="336" t="s">
        <v>634</v>
      </c>
      <c r="D82" s="330" t="s">
        <v>687</v>
      </c>
      <c r="E82" s="255" t="s">
        <v>531</v>
      </c>
      <c r="F82" s="256" t="s">
        <v>532</v>
      </c>
      <c r="G82" s="330" t="s">
        <v>687</v>
      </c>
      <c r="H82" s="255" t="s">
        <v>531</v>
      </c>
      <c r="I82" s="269" t="s">
        <v>532</v>
      </c>
      <c r="T82" s="2" t="s">
        <v>0</v>
      </c>
    </row>
    <row r="83" spans="1:20" ht="12.75" customHeight="1" x14ac:dyDescent="0.2">
      <c r="A83" s="221" t="s">
        <v>650</v>
      </c>
      <c r="B83" s="243"/>
      <c r="C83" s="253"/>
      <c r="D83" s="331"/>
      <c r="E83" s="254"/>
      <c r="F83" s="263"/>
      <c r="G83" s="331"/>
      <c r="H83" s="254"/>
      <c r="I83" s="270"/>
      <c r="T83" s="2" t="s">
        <v>0</v>
      </c>
    </row>
    <row r="84" spans="1:20" ht="12.75" customHeight="1" x14ac:dyDescent="0.2">
      <c r="A84" s="267" t="s">
        <v>621</v>
      </c>
      <c r="B84" s="252">
        <f>B82+1</f>
        <v>58</v>
      </c>
      <c r="C84" s="253"/>
      <c r="D84" s="330" t="s">
        <v>687</v>
      </c>
      <c r="E84" s="257" t="s">
        <v>485</v>
      </c>
      <c r="F84" s="256" t="s">
        <v>532</v>
      </c>
      <c r="G84" s="330" t="s">
        <v>687</v>
      </c>
      <c r="H84" s="257" t="s">
        <v>485</v>
      </c>
      <c r="I84" s="269" t="s">
        <v>532</v>
      </c>
      <c r="T84" s="2" t="s">
        <v>0</v>
      </c>
    </row>
    <row r="85" spans="1:20" ht="12.75" customHeight="1" x14ac:dyDescent="0.2">
      <c r="A85" s="267" t="s">
        <v>622</v>
      </c>
      <c r="B85" s="252">
        <f>B84+1</f>
        <v>59</v>
      </c>
      <c r="C85" s="253"/>
      <c r="D85" s="330" t="s">
        <v>687</v>
      </c>
      <c r="E85" s="257" t="s">
        <v>485</v>
      </c>
      <c r="F85" s="256" t="s">
        <v>532</v>
      </c>
      <c r="G85" s="330" t="s">
        <v>687</v>
      </c>
      <c r="H85" s="257" t="s">
        <v>485</v>
      </c>
      <c r="I85" s="269" t="s">
        <v>532</v>
      </c>
      <c r="T85" s="2" t="s">
        <v>0</v>
      </c>
    </row>
    <row r="86" spans="1:20" ht="12.75" customHeight="1" x14ac:dyDescent="0.2">
      <c r="A86" s="268" t="s">
        <v>623</v>
      </c>
      <c r="B86" s="252">
        <f>B85+1</f>
        <v>60</v>
      </c>
      <c r="C86" s="337"/>
      <c r="D86" s="330" t="s">
        <v>687</v>
      </c>
      <c r="E86" s="257" t="s">
        <v>485</v>
      </c>
      <c r="F86" s="259" t="s">
        <v>532</v>
      </c>
      <c r="G86" s="332" t="s">
        <v>687</v>
      </c>
      <c r="H86" s="266" t="s">
        <v>485</v>
      </c>
      <c r="I86" s="271" t="s">
        <v>532</v>
      </c>
      <c r="T86" s="2" t="s">
        <v>0</v>
      </c>
    </row>
    <row r="87" spans="1:20" ht="12.75" customHeight="1" x14ac:dyDescent="0.2">
      <c r="A87" s="250"/>
      <c r="B87" s="252"/>
      <c r="C87" s="250"/>
      <c r="D87" s="328"/>
      <c r="E87" s="260"/>
      <c r="F87" s="250"/>
      <c r="G87" s="328"/>
      <c r="H87" s="260"/>
      <c r="I87" s="260"/>
      <c r="T87" s="2" t="s">
        <v>0</v>
      </c>
    </row>
    <row r="88" spans="1:20" ht="12.75" customHeight="1" x14ac:dyDescent="0.2">
      <c r="A88" s="66" t="s">
        <v>572</v>
      </c>
      <c r="B88" s="264"/>
      <c r="C88" s="253"/>
      <c r="D88" s="329"/>
      <c r="E88" s="254"/>
      <c r="F88" s="253"/>
      <c r="G88" s="329"/>
      <c r="H88" s="254"/>
      <c r="I88" s="254"/>
      <c r="T88" s="2" t="s">
        <v>0</v>
      </c>
    </row>
    <row r="89" spans="1:20" ht="12.75" customHeight="1" x14ac:dyDescent="0.2">
      <c r="A89" s="251" t="s">
        <v>569</v>
      </c>
      <c r="B89" s="252">
        <f>B86+1</f>
        <v>61</v>
      </c>
      <c r="C89" s="253"/>
      <c r="D89" s="329"/>
      <c r="E89" s="254"/>
      <c r="F89" s="253"/>
      <c r="G89" s="329"/>
      <c r="H89" s="254"/>
      <c r="I89" s="254"/>
      <c r="T89" s="2" t="s">
        <v>0</v>
      </c>
    </row>
    <row r="90" spans="1:20" ht="12.75" customHeight="1" x14ac:dyDescent="0.2">
      <c r="A90" s="220" t="s">
        <v>614</v>
      </c>
      <c r="B90" s="252"/>
      <c r="C90" s="253"/>
      <c r="D90" s="329"/>
      <c r="E90" s="254"/>
      <c r="F90" s="253"/>
      <c r="G90" s="329"/>
      <c r="H90" s="254"/>
      <c r="I90" s="254"/>
      <c r="T90" s="2" t="s">
        <v>0</v>
      </c>
    </row>
    <row r="91" spans="1:20" ht="12.75" customHeight="1" x14ac:dyDescent="0.2">
      <c r="A91" s="214" t="s">
        <v>615</v>
      </c>
      <c r="B91" s="252"/>
      <c r="C91" s="253"/>
      <c r="D91" s="329"/>
      <c r="E91" s="254"/>
      <c r="F91" s="253"/>
      <c r="G91" s="329"/>
      <c r="H91" s="254"/>
      <c r="I91" s="254"/>
      <c r="T91" s="2" t="s">
        <v>0</v>
      </c>
    </row>
    <row r="92" spans="1:20" ht="12.75" customHeight="1" x14ac:dyDescent="0.2">
      <c r="A92" s="212" t="s">
        <v>616</v>
      </c>
      <c r="B92" s="252">
        <f>B89+1</f>
        <v>62</v>
      </c>
      <c r="C92" s="336" t="s">
        <v>633</v>
      </c>
      <c r="D92" s="330" t="s">
        <v>687</v>
      </c>
      <c r="E92" s="255" t="s">
        <v>531</v>
      </c>
      <c r="F92" s="256" t="s">
        <v>532</v>
      </c>
      <c r="G92" s="330" t="s">
        <v>687</v>
      </c>
      <c r="H92" s="255" t="s">
        <v>531</v>
      </c>
      <c r="I92" s="269" t="s">
        <v>532</v>
      </c>
      <c r="T92" s="2" t="s">
        <v>0</v>
      </c>
    </row>
    <row r="93" spans="1:20" ht="12.75" customHeight="1" x14ac:dyDescent="0.2">
      <c r="A93" s="212" t="s">
        <v>617</v>
      </c>
      <c r="B93" s="252">
        <f t="shared" ref="B93:B100" si="6">B92+1</f>
        <v>63</v>
      </c>
      <c r="C93" s="336" t="s">
        <v>633</v>
      </c>
      <c r="D93" s="330" t="s">
        <v>687</v>
      </c>
      <c r="E93" s="255" t="s">
        <v>531</v>
      </c>
      <c r="F93" s="256" t="s">
        <v>532</v>
      </c>
      <c r="G93" s="330" t="s">
        <v>687</v>
      </c>
      <c r="H93" s="255" t="s">
        <v>531</v>
      </c>
      <c r="I93" s="269" t="s">
        <v>532</v>
      </c>
      <c r="T93" s="2" t="s">
        <v>0</v>
      </c>
    </row>
    <row r="94" spans="1:20" ht="12.75" customHeight="1" x14ac:dyDescent="0.2">
      <c r="A94" s="212" t="s">
        <v>618</v>
      </c>
      <c r="B94" s="252">
        <f t="shared" si="6"/>
        <v>64</v>
      </c>
      <c r="C94" s="336" t="s">
        <v>633</v>
      </c>
      <c r="D94" s="330" t="s">
        <v>687</v>
      </c>
      <c r="E94" s="255" t="s">
        <v>531</v>
      </c>
      <c r="F94" s="256" t="s">
        <v>532</v>
      </c>
      <c r="G94" s="330" t="s">
        <v>687</v>
      </c>
      <c r="H94" s="255" t="s">
        <v>531</v>
      </c>
      <c r="I94" s="269" t="s">
        <v>532</v>
      </c>
      <c r="T94" s="2" t="s">
        <v>0</v>
      </c>
    </row>
    <row r="95" spans="1:20" ht="12.75" customHeight="1" x14ac:dyDescent="0.2">
      <c r="A95" s="212" t="s">
        <v>619</v>
      </c>
      <c r="B95" s="252">
        <f t="shared" si="6"/>
        <v>65</v>
      </c>
      <c r="C95" s="336" t="s">
        <v>633</v>
      </c>
      <c r="D95" s="330" t="s">
        <v>687</v>
      </c>
      <c r="E95" s="255" t="s">
        <v>531</v>
      </c>
      <c r="F95" s="256" t="s">
        <v>532</v>
      </c>
      <c r="G95" s="330" t="s">
        <v>687</v>
      </c>
      <c r="H95" s="255" t="s">
        <v>531</v>
      </c>
      <c r="I95" s="269" t="s">
        <v>532</v>
      </c>
      <c r="T95" s="2"/>
    </row>
    <row r="96" spans="1:20" ht="12.75" customHeight="1" x14ac:dyDescent="0.2">
      <c r="A96" s="212" t="s">
        <v>620</v>
      </c>
      <c r="B96" s="252">
        <f t="shared" si="6"/>
        <v>66</v>
      </c>
      <c r="C96" s="336" t="s">
        <v>633</v>
      </c>
      <c r="D96" s="330" t="s">
        <v>687</v>
      </c>
      <c r="E96" s="255" t="s">
        <v>531</v>
      </c>
      <c r="F96" s="256" t="s">
        <v>532</v>
      </c>
      <c r="G96" s="330" t="s">
        <v>687</v>
      </c>
      <c r="H96" s="255" t="s">
        <v>531</v>
      </c>
      <c r="I96" s="269" t="s">
        <v>532</v>
      </c>
      <c r="T96" s="2"/>
    </row>
    <row r="97" spans="1:20" ht="12.75" customHeight="1" x14ac:dyDescent="0.2">
      <c r="A97" s="221" t="s">
        <v>652</v>
      </c>
      <c r="B97" s="252"/>
      <c r="C97" s="253"/>
      <c r="D97" s="331"/>
      <c r="E97" s="254"/>
      <c r="F97" s="263"/>
      <c r="G97" s="331"/>
      <c r="H97" s="254"/>
      <c r="I97" s="270"/>
      <c r="T97" s="2"/>
    </row>
    <row r="98" spans="1:20" ht="12.75" customHeight="1" x14ac:dyDescent="0.2">
      <c r="A98" s="267" t="s">
        <v>621</v>
      </c>
      <c r="B98" s="252">
        <f>B96+1</f>
        <v>67</v>
      </c>
      <c r="C98" s="253"/>
      <c r="D98" s="330" t="s">
        <v>687</v>
      </c>
      <c r="E98" s="257" t="s">
        <v>485</v>
      </c>
      <c r="F98" s="256" t="s">
        <v>532</v>
      </c>
      <c r="G98" s="330" t="s">
        <v>687</v>
      </c>
      <c r="H98" s="257" t="s">
        <v>485</v>
      </c>
      <c r="I98" s="269" t="s">
        <v>532</v>
      </c>
      <c r="T98" s="2"/>
    </row>
    <row r="99" spans="1:20" ht="12.75" customHeight="1" x14ac:dyDescent="0.2">
      <c r="A99" s="267" t="s">
        <v>622</v>
      </c>
      <c r="B99" s="252">
        <f t="shared" si="6"/>
        <v>68</v>
      </c>
      <c r="C99" s="253"/>
      <c r="D99" s="330" t="s">
        <v>687</v>
      </c>
      <c r="E99" s="257" t="s">
        <v>485</v>
      </c>
      <c r="F99" s="256" t="s">
        <v>532</v>
      </c>
      <c r="G99" s="330" t="s">
        <v>687</v>
      </c>
      <c r="H99" s="257" t="s">
        <v>485</v>
      </c>
      <c r="I99" s="269" t="s">
        <v>532</v>
      </c>
      <c r="T99" s="2"/>
    </row>
    <row r="100" spans="1:20" ht="12.75" customHeight="1" x14ac:dyDescent="0.2">
      <c r="A100" s="267" t="s">
        <v>623</v>
      </c>
      <c r="B100" s="252">
        <f t="shared" si="6"/>
        <v>69</v>
      </c>
      <c r="C100" s="253"/>
      <c r="D100" s="330" t="s">
        <v>687</v>
      </c>
      <c r="E100" s="257" t="s">
        <v>485</v>
      </c>
      <c r="F100" s="256" t="s">
        <v>532</v>
      </c>
      <c r="G100" s="330" t="s">
        <v>687</v>
      </c>
      <c r="H100" s="257" t="s">
        <v>485</v>
      </c>
      <c r="I100" s="269" t="s">
        <v>532</v>
      </c>
      <c r="T100" s="2"/>
    </row>
    <row r="101" spans="1:20" ht="12.75" customHeight="1" x14ac:dyDescent="0.2">
      <c r="A101" s="214" t="s">
        <v>624</v>
      </c>
      <c r="B101" s="252"/>
      <c r="C101" s="253"/>
      <c r="D101" s="331"/>
      <c r="E101" s="254"/>
      <c r="F101" s="263"/>
      <c r="G101" s="331"/>
      <c r="H101" s="254"/>
      <c r="I101" s="270"/>
      <c r="T101" s="2"/>
    </row>
    <row r="102" spans="1:20" ht="12.75" customHeight="1" x14ac:dyDescent="0.2">
      <c r="A102" s="212" t="s">
        <v>625</v>
      </c>
      <c r="B102" s="252">
        <f>B100+1</f>
        <v>70</v>
      </c>
      <c r="C102" s="336" t="s">
        <v>634</v>
      </c>
      <c r="D102" s="330" t="s">
        <v>687</v>
      </c>
      <c r="E102" s="255" t="s">
        <v>531</v>
      </c>
      <c r="F102" s="256" t="s">
        <v>532</v>
      </c>
      <c r="G102" s="330" t="s">
        <v>687</v>
      </c>
      <c r="H102" s="255" t="s">
        <v>531</v>
      </c>
      <c r="I102" s="269" t="s">
        <v>532</v>
      </c>
      <c r="T102" s="2" t="s">
        <v>0</v>
      </c>
    </row>
    <row r="103" spans="1:20" ht="12.75" customHeight="1" x14ac:dyDescent="0.2">
      <c r="A103" s="212" t="s">
        <v>626</v>
      </c>
      <c r="B103" s="252">
        <f>B102+1</f>
        <v>71</v>
      </c>
      <c r="C103" s="336" t="s">
        <v>634</v>
      </c>
      <c r="D103" s="330" t="s">
        <v>687</v>
      </c>
      <c r="E103" s="255" t="s">
        <v>531</v>
      </c>
      <c r="F103" s="256" t="s">
        <v>532</v>
      </c>
      <c r="G103" s="330" t="s">
        <v>687</v>
      </c>
      <c r="H103" s="255" t="s">
        <v>531</v>
      </c>
      <c r="I103" s="269" t="s">
        <v>532</v>
      </c>
      <c r="T103" s="2" t="s">
        <v>0</v>
      </c>
    </row>
    <row r="104" spans="1:20" ht="12.75" customHeight="1" x14ac:dyDescent="0.2">
      <c r="A104" s="212" t="s">
        <v>627</v>
      </c>
      <c r="B104" s="252">
        <f>B103+1</f>
        <v>72</v>
      </c>
      <c r="C104" s="336" t="s">
        <v>635</v>
      </c>
      <c r="D104" s="330" t="s">
        <v>687</v>
      </c>
      <c r="E104" s="255" t="s">
        <v>531</v>
      </c>
      <c r="F104" s="256" t="s">
        <v>532</v>
      </c>
      <c r="G104" s="330" t="s">
        <v>687</v>
      </c>
      <c r="H104" s="255" t="s">
        <v>531</v>
      </c>
      <c r="I104" s="269" t="s">
        <v>532</v>
      </c>
      <c r="T104" s="2" t="s">
        <v>0</v>
      </c>
    </row>
    <row r="105" spans="1:20" ht="12.75" customHeight="1" x14ac:dyDescent="0.2">
      <c r="A105" s="212" t="s">
        <v>628</v>
      </c>
      <c r="B105" s="252">
        <f t="shared" ref="B105:B109" si="7">B104+1</f>
        <v>73</v>
      </c>
      <c r="C105" s="336" t="s">
        <v>635</v>
      </c>
      <c r="D105" s="330" t="s">
        <v>687</v>
      </c>
      <c r="E105" s="255" t="s">
        <v>531</v>
      </c>
      <c r="F105" s="256" t="s">
        <v>532</v>
      </c>
      <c r="G105" s="330" t="s">
        <v>687</v>
      </c>
      <c r="H105" s="255" t="s">
        <v>531</v>
      </c>
      <c r="I105" s="269" t="s">
        <v>532</v>
      </c>
      <c r="T105" s="2" t="s">
        <v>0</v>
      </c>
    </row>
    <row r="106" spans="1:20" ht="12.75" customHeight="1" x14ac:dyDescent="0.2">
      <c r="A106" s="212" t="s">
        <v>629</v>
      </c>
      <c r="B106" s="252">
        <f t="shared" si="7"/>
        <v>74</v>
      </c>
      <c r="C106" s="336" t="s">
        <v>635</v>
      </c>
      <c r="D106" s="330" t="s">
        <v>687</v>
      </c>
      <c r="E106" s="255" t="s">
        <v>531</v>
      </c>
      <c r="F106" s="256" t="s">
        <v>532</v>
      </c>
      <c r="G106" s="330" t="s">
        <v>687</v>
      </c>
      <c r="H106" s="255" t="s">
        <v>531</v>
      </c>
      <c r="I106" s="269" t="s">
        <v>532</v>
      </c>
      <c r="T106" s="2" t="s">
        <v>0</v>
      </c>
    </row>
    <row r="107" spans="1:20" ht="12.75" customHeight="1" x14ac:dyDescent="0.2">
      <c r="A107" s="212" t="s">
        <v>630</v>
      </c>
      <c r="B107" s="252">
        <f t="shared" si="7"/>
        <v>75</v>
      </c>
      <c r="C107" s="336" t="s">
        <v>634</v>
      </c>
      <c r="D107" s="330" t="s">
        <v>687</v>
      </c>
      <c r="E107" s="255" t="s">
        <v>531</v>
      </c>
      <c r="F107" s="256" t="s">
        <v>532</v>
      </c>
      <c r="G107" s="330" t="s">
        <v>687</v>
      </c>
      <c r="H107" s="255" t="s">
        <v>531</v>
      </c>
      <c r="I107" s="269" t="s">
        <v>532</v>
      </c>
      <c r="T107" s="2" t="s">
        <v>0</v>
      </c>
    </row>
    <row r="108" spans="1:20" ht="12.75" customHeight="1" x14ac:dyDescent="0.2">
      <c r="A108" s="212" t="s">
        <v>631</v>
      </c>
      <c r="B108" s="252">
        <f t="shared" si="7"/>
        <v>76</v>
      </c>
      <c r="C108" s="336" t="s">
        <v>634</v>
      </c>
      <c r="D108" s="330" t="s">
        <v>687</v>
      </c>
      <c r="E108" s="255" t="s">
        <v>531</v>
      </c>
      <c r="F108" s="256" t="s">
        <v>532</v>
      </c>
      <c r="G108" s="330" t="s">
        <v>687</v>
      </c>
      <c r="H108" s="255" t="s">
        <v>531</v>
      </c>
      <c r="I108" s="269" t="s">
        <v>532</v>
      </c>
      <c r="T108" s="2" t="s">
        <v>0</v>
      </c>
    </row>
    <row r="109" spans="1:20" ht="12.75" customHeight="1" x14ac:dyDescent="0.2">
      <c r="A109" s="212" t="s">
        <v>632</v>
      </c>
      <c r="B109" s="252">
        <f t="shared" si="7"/>
        <v>77</v>
      </c>
      <c r="C109" s="336" t="s">
        <v>634</v>
      </c>
      <c r="D109" s="330" t="s">
        <v>687</v>
      </c>
      <c r="E109" s="255" t="s">
        <v>531</v>
      </c>
      <c r="F109" s="256" t="s">
        <v>532</v>
      </c>
      <c r="G109" s="330" t="s">
        <v>687</v>
      </c>
      <c r="H109" s="255" t="s">
        <v>531</v>
      </c>
      <c r="I109" s="269" t="s">
        <v>532</v>
      </c>
      <c r="T109" s="2" t="s">
        <v>0</v>
      </c>
    </row>
    <row r="110" spans="1:20" ht="12.75" customHeight="1" x14ac:dyDescent="0.2">
      <c r="A110" s="221" t="s">
        <v>650</v>
      </c>
      <c r="B110" s="243"/>
      <c r="C110" s="253"/>
      <c r="D110" s="331"/>
      <c r="E110" s="254"/>
      <c r="F110" s="263"/>
      <c r="G110" s="331"/>
      <c r="H110" s="254"/>
      <c r="I110" s="270"/>
      <c r="T110" s="2" t="s">
        <v>0</v>
      </c>
    </row>
    <row r="111" spans="1:20" ht="12.75" customHeight="1" x14ac:dyDescent="0.2">
      <c r="A111" s="267" t="s">
        <v>621</v>
      </c>
      <c r="B111" s="252">
        <f>B109+1</f>
        <v>78</v>
      </c>
      <c r="C111" s="253"/>
      <c r="D111" s="330" t="s">
        <v>687</v>
      </c>
      <c r="E111" s="257" t="s">
        <v>485</v>
      </c>
      <c r="F111" s="256" t="s">
        <v>532</v>
      </c>
      <c r="G111" s="330" t="s">
        <v>687</v>
      </c>
      <c r="H111" s="257" t="s">
        <v>485</v>
      </c>
      <c r="I111" s="269" t="s">
        <v>532</v>
      </c>
      <c r="T111" s="2" t="s">
        <v>0</v>
      </c>
    </row>
    <row r="112" spans="1:20" x14ac:dyDescent="0.2">
      <c r="A112" s="267" t="s">
        <v>622</v>
      </c>
      <c r="B112" s="252">
        <f>B111+1</f>
        <v>79</v>
      </c>
      <c r="C112" s="253"/>
      <c r="D112" s="330" t="s">
        <v>687</v>
      </c>
      <c r="E112" s="257" t="s">
        <v>485</v>
      </c>
      <c r="F112" s="256" t="s">
        <v>532</v>
      </c>
      <c r="G112" s="330" t="s">
        <v>687</v>
      </c>
      <c r="H112" s="257" t="s">
        <v>485</v>
      </c>
      <c r="I112" s="269" t="s">
        <v>532</v>
      </c>
      <c r="T112" s="2" t="s">
        <v>0</v>
      </c>
    </row>
    <row r="113" spans="1:20" x14ac:dyDescent="0.2">
      <c r="A113" s="268" t="s">
        <v>623</v>
      </c>
      <c r="B113" s="252">
        <f>B112+1</f>
        <v>80</v>
      </c>
      <c r="C113" s="337"/>
      <c r="D113" s="332" t="s">
        <v>687</v>
      </c>
      <c r="E113" s="257" t="s">
        <v>485</v>
      </c>
      <c r="F113" s="256" t="s">
        <v>532</v>
      </c>
      <c r="G113" s="330" t="s">
        <v>687</v>
      </c>
      <c r="H113" s="257" t="s">
        <v>485</v>
      </c>
      <c r="I113" s="269" t="s">
        <v>532</v>
      </c>
      <c r="T113" s="2" t="s">
        <v>0</v>
      </c>
    </row>
    <row r="114" spans="1:20" x14ac:dyDescent="0.2">
      <c r="A114" s="250"/>
      <c r="B114" s="252"/>
      <c r="C114" s="250"/>
      <c r="D114" s="329"/>
      <c r="E114" s="260"/>
      <c r="F114" s="250"/>
      <c r="G114" s="328"/>
      <c r="H114" s="260"/>
      <c r="I114" s="260"/>
      <c r="T114" s="2" t="s">
        <v>0</v>
      </c>
    </row>
    <row r="115" spans="1:20" x14ac:dyDescent="0.2">
      <c r="A115" s="66" t="s">
        <v>573</v>
      </c>
      <c r="B115" s="264"/>
      <c r="C115" s="253"/>
      <c r="D115" s="329"/>
      <c r="E115" s="254"/>
      <c r="F115" s="253"/>
      <c r="G115" s="329"/>
      <c r="H115" s="254"/>
      <c r="I115" s="254"/>
      <c r="T115" s="2" t="s">
        <v>0</v>
      </c>
    </row>
    <row r="116" spans="1:20" x14ac:dyDescent="0.2">
      <c r="A116" s="251" t="s">
        <v>569</v>
      </c>
      <c r="B116" s="252">
        <f>B113+1</f>
        <v>81</v>
      </c>
      <c r="C116" s="253"/>
      <c r="D116" s="329"/>
      <c r="E116" s="254"/>
      <c r="F116" s="253"/>
      <c r="G116" s="329"/>
      <c r="H116" s="254"/>
      <c r="I116" s="254"/>
      <c r="T116" s="2" t="s">
        <v>0</v>
      </c>
    </row>
    <row r="117" spans="1:20" x14ac:dyDescent="0.2">
      <c r="A117" s="220" t="s">
        <v>614</v>
      </c>
      <c r="B117" s="252"/>
      <c r="C117" s="253"/>
      <c r="D117" s="329"/>
      <c r="E117" s="254"/>
      <c r="F117" s="253"/>
      <c r="G117" s="329"/>
      <c r="H117" s="254"/>
      <c r="I117" s="254"/>
      <c r="T117" s="2" t="s">
        <v>0</v>
      </c>
    </row>
    <row r="118" spans="1:20" x14ac:dyDescent="0.2">
      <c r="A118" s="214" t="s">
        <v>615</v>
      </c>
      <c r="B118" s="252"/>
      <c r="C118" s="253"/>
      <c r="D118" s="329"/>
      <c r="E118" s="254"/>
      <c r="F118" s="253"/>
      <c r="G118" s="329"/>
      <c r="H118" s="254"/>
      <c r="I118" s="254"/>
      <c r="T118" s="2" t="s">
        <v>0</v>
      </c>
    </row>
    <row r="119" spans="1:20" x14ac:dyDescent="0.2">
      <c r="A119" s="212" t="s">
        <v>616</v>
      </c>
      <c r="B119" s="252">
        <f>B116+1</f>
        <v>82</v>
      </c>
      <c r="C119" s="336" t="s">
        <v>633</v>
      </c>
      <c r="D119" s="330" t="s">
        <v>687</v>
      </c>
      <c r="E119" s="255" t="s">
        <v>531</v>
      </c>
      <c r="F119" s="256" t="s">
        <v>532</v>
      </c>
      <c r="G119" s="330" t="s">
        <v>687</v>
      </c>
      <c r="H119" s="255" t="s">
        <v>531</v>
      </c>
      <c r="I119" s="269" t="s">
        <v>532</v>
      </c>
      <c r="T119" s="2" t="s">
        <v>0</v>
      </c>
    </row>
    <row r="120" spans="1:20" x14ac:dyDescent="0.2">
      <c r="A120" s="212" t="s">
        <v>617</v>
      </c>
      <c r="B120" s="252">
        <f t="shared" ref="B120:B127" si="8">B119+1</f>
        <v>83</v>
      </c>
      <c r="C120" s="336" t="s">
        <v>633</v>
      </c>
      <c r="D120" s="330" t="s">
        <v>687</v>
      </c>
      <c r="E120" s="255" t="s">
        <v>531</v>
      </c>
      <c r="F120" s="256" t="s">
        <v>532</v>
      </c>
      <c r="G120" s="330" t="s">
        <v>687</v>
      </c>
      <c r="H120" s="255" t="s">
        <v>531</v>
      </c>
      <c r="I120" s="269" t="s">
        <v>532</v>
      </c>
      <c r="T120" s="2" t="s">
        <v>0</v>
      </c>
    </row>
    <row r="121" spans="1:20" x14ac:dyDescent="0.2">
      <c r="A121" s="212" t="s">
        <v>618</v>
      </c>
      <c r="B121" s="252">
        <f t="shared" si="8"/>
        <v>84</v>
      </c>
      <c r="C121" s="336" t="s">
        <v>633</v>
      </c>
      <c r="D121" s="330" t="s">
        <v>687</v>
      </c>
      <c r="E121" s="255" t="s">
        <v>531</v>
      </c>
      <c r="F121" s="256" t="s">
        <v>532</v>
      </c>
      <c r="G121" s="330" t="s">
        <v>687</v>
      </c>
      <c r="H121" s="255" t="s">
        <v>531</v>
      </c>
      <c r="I121" s="269" t="s">
        <v>532</v>
      </c>
      <c r="T121" s="2" t="s">
        <v>0</v>
      </c>
    </row>
    <row r="122" spans="1:20" x14ac:dyDescent="0.2">
      <c r="A122" s="212" t="s">
        <v>619</v>
      </c>
      <c r="B122" s="252">
        <f t="shared" si="8"/>
        <v>85</v>
      </c>
      <c r="C122" s="336" t="s">
        <v>633</v>
      </c>
      <c r="D122" s="330" t="s">
        <v>687</v>
      </c>
      <c r="E122" s="255" t="s">
        <v>531</v>
      </c>
      <c r="F122" s="256" t="s">
        <v>532</v>
      </c>
      <c r="G122" s="330" t="s">
        <v>687</v>
      </c>
      <c r="H122" s="255" t="s">
        <v>531</v>
      </c>
      <c r="I122" s="269" t="s">
        <v>532</v>
      </c>
      <c r="T122" s="2"/>
    </row>
    <row r="123" spans="1:20" x14ac:dyDescent="0.2">
      <c r="A123" s="212" t="s">
        <v>620</v>
      </c>
      <c r="B123" s="252">
        <f t="shared" si="8"/>
        <v>86</v>
      </c>
      <c r="C123" s="336" t="s">
        <v>633</v>
      </c>
      <c r="D123" s="330" t="s">
        <v>687</v>
      </c>
      <c r="E123" s="255" t="s">
        <v>531</v>
      </c>
      <c r="F123" s="256" t="s">
        <v>532</v>
      </c>
      <c r="G123" s="330" t="s">
        <v>687</v>
      </c>
      <c r="H123" s="255" t="s">
        <v>531</v>
      </c>
      <c r="I123" s="269" t="s">
        <v>532</v>
      </c>
      <c r="T123" s="2"/>
    </row>
    <row r="124" spans="1:20" x14ac:dyDescent="0.2">
      <c r="A124" s="221" t="s">
        <v>652</v>
      </c>
      <c r="B124" s="252"/>
      <c r="C124" s="253"/>
      <c r="D124" s="331"/>
      <c r="E124" s="254"/>
      <c r="F124" s="263"/>
      <c r="G124" s="331"/>
      <c r="H124" s="254"/>
      <c r="I124" s="270"/>
      <c r="T124" s="2"/>
    </row>
    <row r="125" spans="1:20" x14ac:dyDescent="0.2">
      <c r="A125" s="267" t="s">
        <v>621</v>
      </c>
      <c r="B125" s="252">
        <f>B123+1</f>
        <v>87</v>
      </c>
      <c r="C125" s="253"/>
      <c r="D125" s="330" t="s">
        <v>687</v>
      </c>
      <c r="E125" s="257" t="s">
        <v>485</v>
      </c>
      <c r="F125" s="256" t="s">
        <v>532</v>
      </c>
      <c r="G125" s="330" t="s">
        <v>687</v>
      </c>
      <c r="H125" s="257" t="s">
        <v>485</v>
      </c>
      <c r="I125" s="269" t="s">
        <v>532</v>
      </c>
      <c r="T125" s="2"/>
    </row>
    <row r="126" spans="1:20" x14ac:dyDescent="0.2">
      <c r="A126" s="267" t="s">
        <v>622</v>
      </c>
      <c r="B126" s="252">
        <f t="shared" si="8"/>
        <v>88</v>
      </c>
      <c r="C126" s="253"/>
      <c r="D126" s="330" t="s">
        <v>687</v>
      </c>
      <c r="E126" s="257" t="s">
        <v>485</v>
      </c>
      <c r="F126" s="256" t="s">
        <v>532</v>
      </c>
      <c r="G126" s="330" t="s">
        <v>687</v>
      </c>
      <c r="H126" s="257" t="s">
        <v>485</v>
      </c>
      <c r="I126" s="269" t="s">
        <v>532</v>
      </c>
      <c r="T126" s="2"/>
    </row>
    <row r="127" spans="1:20" x14ac:dyDescent="0.2">
      <c r="A127" s="267" t="s">
        <v>623</v>
      </c>
      <c r="B127" s="252">
        <f t="shared" si="8"/>
        <v>89</v>
      </c>
      <c r="C127" s="253"/>
      <c r="D127" s="330" t="s">
        <v>687</v>
      </c>
      <c r="E127" s="257" t="s">
        <v>485</v>
      </c>
      <c r="F127" s="256" t="s">
        <v>532</v>
      </c>
      <c r="G127" s="330" t="s">
        <v>687</v>
      </c>
      <c r="H127" s="257" t="s">
        <v>485</v>
      </c>
      <c r="I127" s="269" t="s">
        <v>532</v>
      </c>
      <c r="T127" s="2"/>
    </row>
    <row r="128" spans="1:20" x14ac:dyDescent="0.2">
      <c r="A128" s="214" t="s">
        <v>624</v>
      </c>
      <c r="B128" s="252"/>
      <c r="C128" s="253"/>
      <c r="D128" s="331"/>
      <c r="E128" s="254"/>
      <c r="F128" s="263"/>
      <c r="G128" s="331"/>
      <c r="H128" s="254"/>
      <c r="I128" s="270"/>
      <c r="T128" s="2"/>
    </row>
    <row r="129" spans="1:20" x14ac:dyDescent="0.2">
      <c r="A129" s="212" t="s">
        <v>625</v>
      </c>
      <c r="B129" s="252">
        <f>B127+1</f>
        <v>90</v>
      </c>
      <c r="C129" s="336" t="s">
        <v>634</v>
      </c>
      <c r="D129" s="330" t="s">
        <v>687</v>
      </c>
      <c r="E129" s="255" t="s">
        <v>531</v>
      </c>
      <c r="F129" s="256" t="s">
        <v>532</v>
      </c>
      <c r="G129" s="330" t="s">
        <v>687</v>
      </c>
      <c r="H129" s="255" t="s">
        <v>531</v>
      </c>
      <c r="I129" s="269" t="s">
        <v>532</v>
      </c>
      <c r="T129" s="2" t="s">
        <v>0</v>
      </c>
    </row>
    <row r="130" spans="1:20" x14ac:dyDescent="0.2">
      <c r="A130" s="212" t="s">
        <v>626</v>
      </c>
      <c r="B130" s="252">
        <f>B129+1</f>
        <v>91</v>
      </c>
      <c r="C130" s="336" t="s">
        <v>634</v>
      </c>
      <c r="D130" s="330" t="s">
        <v>687</v>
      </c>
      <c r="E130" s="255" t="s">
        <v>531</v>
      </c>
      <c r="F130" s="256" t="s">
        <v>532</v>
      </c>
      <c r="G130" s="330" t="s">
        <v>687</v>
      </c>
      <c r="H130" s="255" t="s">
        <v>531</v>
      </c>
      <c r="I130" s="269" t="s">
        <v>532</v>
      </c>
      <c r="T130" s="2" t="s">
        <v>0</v>
      </c>
    </row>
    <row r="131" spans="1:20" x14ac:dyDescent="0.2">
      <c r="A131" s="212" t="s">
        <v>627</v>
      </c>
      <c r="B131" s="252">
        <f>B130+1</f>
        <v>92</v>
      </c>
      <c r="C131" s="336" t="s">
        <v>635</v>
      </c>
      <c r="D131" s="330" t="s">
        <v>687</v>
      </c>
      <c r="E131" s="255" t="s">
        <v>531</v>
      </c>
      <c r="F131" s="256" t="s">
        <v>532</v>
      </c>
      <c r="G131" s="330" t="s">
        <v>687</v>
      </c>
      <c r="H131" s="255" t="s">
        <v>531</v>
      </c>
      <c r="I131" s="269" t="s">
        <v>532</v>
      </c>
      <c r="T131" s="2" t="s">
        <v>0</v>
      </c>
    </row>
    <row r="132" spans="1:20" x14ac:dyDescent="0.2">
      <c r="A132" s="212" t="s">
        <v>628</v>
      </c>
      <c r="B132" s="252">
        <f t="shared" ref="B132:B136" si="9">B131+1</f>
        <v>93</v>
      </c>
      <c r="C132" s="336" t="s">
        <v>635</v>
      </c>
      <c r="D132" s="330" t="s">
        <v>687</v>
      </c>
      <c r="E132" s="255" t="s">
        <v>531</v>
      </c>
      <c r="F132" s="256" t="s">
        <v>532</v>
      </c>
      <c r="G132" s="330" t="s">
        <v>687</v>
      </c>
      <c r="H132" s="255" t="s">
        <v>531</v>
      </c>
      <c r="I132" s="269" t="s">
        <v>532</v>
      </c>
      <c r="T132" s="2" t="s">
        <v>0</v>
      </c>
    </row>
    <row r="133" spans="1:20" x14ac:dyDescent="0.2">
      <c r="A133" s="212" t="s">
        <v>629</v>
      </c>
      <c r="B133" s="252">
        <f t="shared" si="9"/>
        <v>94</v>
      </c>
      <c r="C133" s="336" t="s">
        <v>635</v>
      </c>
      <c r="D133" s="330" t="s">
        <v>687</v>
      </c>
      <c r="E133" s="255" t="s">
        <v>531</v>
      </c>
      <c r="F133" s="256" t="s">
        <v>532</v>
      </c>
      <c r="G133" s="330" t="s">
        <v>687</v>
      </c>
      <c r="H133" s="255" t="s">
        <v>531</v>
      </c>
      <c r="I133" s="269" t="s">
        <v>532</v>
      </c>
      <c r="T133" s="2" t="s">
        <v>0</v>
      </c>
    </row>
    <row r="134" spans="1:20" ht="25.5" x14ac:dyDescent="0.2">
      <c r="A134" s="212" t="s">
        <v>630</v>
      </c>
      <c r="B134" s="252">
        <f t="shared" si="9"/>
        <v>95</v>
      </c>
      <c r="C134" s="336" t="s">
        <v>634</v>
      </c>
      <c r="D134" s="330" t="s">
        <v>687</v>
      </c>
      <c r="E134" s="255" t="s">
        <v>531</v>
      </c>
      <c r="F134" s="256" t="s">
        <v>532</v>
      </c>
      <c r="G134" s="330" t="s">
        <v>687</v>
      </c>
      <c r="H134" s="255" t="s">
        <v>531</v>
      </c>
      <c r="I134" s="269" t="s">
        <v>532</v>
      </c>
      <c r="T134" s="2" t="s">
        <v>0</v>
      </c>
    </row>
    <row r="135" spans="1:20" x14ac:dyDescent="0.2">
      <c r="A135" s="212" t="s">
        <v>631</v>
      </c>
      <c r="B135" s="252">
        <f t="shared" si="9"/>
        <v>96</v>
      </c>
      <c r="C135" s="336" t="s">
        <v>634</v>
      </c>
      <c r="D135" s="330" t="s">
        <v>687</v>
      </c>
      <c r="E135" s="255" t="s">
        <v>531</v>
      </c>
      <c r="F135" s="256" t="s">
        <v>532</v>
      </c>
      <c r="G135" s="330" t="s">
        <v>687</v>
      </c>
      <c r="H135" s="255" t="s">
        <v>531</v>
      </c>
      <c r="I135" s="269" t="s">
        <v>532</v>
      </c>
      <c r="T135" s="2" t="s">
        <v>0</v>
      </c>
    </row>
    <row r="136" spans="1:20" ht="25.5" x14ac:dyDescent="0.2">
      <c r="A136" s="212" t="s">
        <v>632</v>
      </c>
      <c r="B136" s="252">
        <f t="shared" si="9"/>
        <v>97</v>
      </c>
      <c r="C136" s="336" t="s">
        <v>634</v>
      </c>
      <c r="D136" s="330" t="s">
        <v>687</v>
      </c>
      <c r="E136" s="255" t="s">
        <v>531</v>
      </c>
      <c r="F136" s="256" t="s">
        <v>532</v>
      </c>
      <c r="G136" s="330" t="s">
        <v>687</v>
      </c>
      <c r="H136" s="255" t="s">
        <v>531</v>
      </c>
      <c r="I136" s="269" t="s">
        <v>532</v>
      </c>
      <c r="T136" s="2" t="s">
        <v>0</v>
      </c>
    </row>
    <row r="137" spans="1:20" x14ac:dyDescent="0.2">
      <c r="A137" s="221" t="s">
        <v>650</v>
      </c>
      <c r="B137" s="243"/>
      <c r="C137" s="253"/>
      <c r="D137" s="331"/>
      <c r="E137" s="254"/>
      <c r="F137" s="263"/>
      <c r="G137" s="331"/>
      <c r="H137" s="254"/>
      <c r="I137" s="270"/>
      <c r="T137" s="2" t="s">
        <v>0</v>
      </c>
    </row>
    <row r="138" spans="1:20" x14ac:dyDescent="0.2">
      <c r="A138" s="267" t="s">
        <v>621</v>
      </c>
      <c r="B138" s="252">
        <f>B136+1</f>
        <v>98</v>
      </c>
      <c r="C138" s="253"/>
      <c r="D138" s="330" t="s">
        <v>687</v>
      </c>
      <c r="E138" s="257" t="s">
        <v>485</v>
      </c>
      <c r="F138" s="256" t="s">
        <v>532</v>
      </c>
      <c r="G138" s="330" t="s">
        <v>687</v>
      </c>
      <c r="H138" s="257" t="s">
        <v>485</v>
      </c>
      <c r="I138" s="269" t="s">
        <v>532</v>
      </c>
      <c r="T138" s="2" t="s">
        <v>0</v>
      </c>
    </row>
    <row r="139" spans="1:20" x14ac:dyDescent="0.2">
      <c r="A139" s="267" t="s">
        <v>622</v>
      </c>
      <c r="B139" s="252">
        <f>B138+1</f>
        <v>99</v>
      </c>
      <c r="C139" s="253"/>
      <c r="D139" s="330" t="s">
        <v>687</v>
      </c>
      <c r="E139" s="257" t="s">
        <v>485</v>
      </c>
      <c r="F139" s="256" t="s">
        <v>532</v>
      </c>
      <c r="G139" s="330" t="s">
        <v>687</v>
      </c>
      <c r="H139" s="257" t="s">
        <v>485</v>
      </c>
      <c r="I139" s="269" t="s">
        <v>532</v>
      </c>
      <c r="T139" s="2" t="s">
        <v>0</v>
      </c>
    </row>
    <row r="140" spans="1:20" x14ac:dyDescent="0.2">
      <c r="A140" s="268" t="s">
        <v>623</v>
      </c>
      <c r="B140" s="252">
        <f>B139+1</f>
        <v>100</v>
      </c>
      <c r="C140" s="337"/>
      <c r="D140" s="332" t="s">
        <v>687</v>
      </c>
      <c r="E140" s="257" t="s">
        <v>485</v>
      </c>
      <c r="F140" s="256" t="s">
        <v>532</v>
      </c>
      <c r="G140" s="332" t="s">
        <v>687</v>
      </c>
      <c r="H140" s="257" t="s">
        <v>485</v>
      </c>
      <c r="I140" s="271" t="s">
        <v>532</v>
      </c>
      <c r="T140" s="2" t="s">
        <v>0</v>
      </c>
    </row>
    <row r="141" spans="1:20" x14ac:dyDescent="0.2">
      <c r="D141" s="242"/>
      <c r="E141" s="242"/>
      <c r="F141" s="242"/>
      <c r="G141" s="242"/>
      <c r="H141" s="242"/>
      <c r="T141" s="2" t="s">
        <v>0</v>
      </c>
    </row>
    <row r="142" spans="1:20" x14ac:dyDescent="0.2">
      <c r="T142" s="2" t="s">
        <v>0</v>
      </c>
    </row>
    <row r="143" spans="1:20" x14ac:dyDescent="0.2">
      <c r="A143" s="2" t="s">
        <v>0</v>
      </c>
      <c r="B143" s="2" t="s">
        <v>0</v>
      </c>
      <c r="C143" s="2" t="s">
        <v>0</v>
      </c>
      <c r="D143" s="2" t="s">
        <v>0</v>
      </c>
      <c r="E143" s="2" t="s">
        <v>0</v>
      </c>
      <c r="F143" s="2" t="s">
        <v>0</v>
      </c>
      <c r="G143" s="2"/>
      <c r="H143" s="2"/>
      <c r="I143" s="2"/>
      <c r="J143" s="2"/>
      <c r="K143" s="2"/>
      <c r="L143" s="2"/>
      <c r="M143" s="2"/>
      <c r="N143" s="2"/>
      <c r="O143" s="2"/>
      <c r="P143" s="2"/>
      <c r="Q143" s="2"/>
      <c r="R143" s="2"/>
      <c r="S143" s="2" t="s">
        <v>0</v>
      </c>
      <c r="T143" s="2" t="s">
        <v>0</v>
      </c>
    </row>
  </sheetData>
  <sheetProtection formatCells="0" formatColumns="0" formatRows="0"/>
  <dataValidations count="1">
    <dataValidation type="list" allowBlank="1" showInputMessage="1" showErrorMessage="1" sqref="H38:H42 E75:E82 E11:E15 E38:E42 H21:H28 H102:H109 H65:H69 E102:E109 H92:H96 E48:E55 H119:H123 E21:E28 H75:H82 E65:E69 E92:E96 E119:E123 H129:H136 E129:E136 H11:H15 H48:H55" xr:uid="{BB63F7E7-58C0-45B7-9D3A-6855DD4DC697}">
      <formula1>"Y,N,NA"</formula1>
    </dataValidation>
  </dataValidations>
  <pageMargins left="0.7" right="0.7" top="0.75" bottom="0.75" header="0.3" footer="0.3"/>
  <pageSetup paperSize="5" scale="2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ED445F9-F81F-4958-BA5C-54B41E671602}">
          <x14:formula1>
            <xm:f>'AM23.Param'!$C$61:$C$114</xm:f>
          </x14:formula1>
          <xm:sqref>A8 A35 A62 A89 A116</xm:sqref>
        </x14:dataValidation>
        <x14:dataValidation type="list" allowBlank="1" showInputMessage="1" showErrorMessage="1" xr:uid="{FCAF5478-2201-4186-83DD-D3307ADAB90C}">
          <x14:formula1>
            <xm:f>'AM23.Param'!$C$386:$C$389</xm:f>
          </x14:formula1>
          <xm:sqref>G17:G19 G21:G28 G30:G32 G38:G42 G44:G46 G48:G55 G57:G59 G65:G69 G71:G73 G75:G82 G84:G86 G92:G96 G98:G100 G102:G109 G119:G123 G125:G127 G129:G136 G138:G140 G111:G113 D38:D42 D111:D113 D138:D140 D129:D136 D125:D127 D119:D123 D102:D109 D98:D100 D92:D96 D84:D86 D75:D82 D71:D73 D65:D69 D57:D59 D48:D55 D44:D46 D30:D32 D21:D28 D17:D19 D11:D15 G11:G15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AM23.Read-Me</vt:lpstr>
      <vt:lpstr>AM23.Entity Input</vt:lpstr>
      <vt:lpstr>AM23.Financial Instruments</vt:lpstr>
      <vt:lpstr>AM23.Scaling Options</vt:lpstr>
      <vt:lpstr>AM23.Summary</vt:lpstr>
      <vt:lpstr>AM23.ICS Data</vt:lpstr>
      <vt:lpstr>AM23.HLP 1</vt:lpstr>
      <vt:lpstr>AM23.HLP 2 (Risks)</vt:lpstr>
      <vt:lpstr>AM23.HLP 2 (Resources)</vt:lpstr>
      <vt:lpstr>AM23.Param</vt:lpstr>
      <vt:lpstr>RatingAgencies23</vt:lpstr>
      <vt:lpstr>RatingScaleAreas23</vt:lpstr>
      <vt:lpstr>RatingScales23</vt:lpstr>
      <vt:lpstr>Version</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Vouette, Pierre-Jean</dc:creator>
  <cp:lastModifiedBy>Easland, Becky</cp:lastModifiedBy>
  <dcterms:created xsi:type="dcterms:W3CDTF">2020-04-23T05:53:22Z</dcterms:created>
  <dcterms:modified xsi:type="dcterms:W3CDTF">2023-05-24T08:53:34Z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{FE3FA5E2-375D-4CE8-9DF4-F49F706296B8}</vt:lpwstr>
  </property>
  <property fmtid="{D5CDD505-2E9C-101B-9397-08002B2CF9AE}" pid="3" name="MSIP_Label_5400811b-a4af-49b1-b096-a91d7a0ead8b_Enabled">
    <vt:lpwstr>true</vt:lpwstr>
  </property>
  <property fmtid="{D5CDD505-2E9C-101B-9397-08002B2CF9AE}" pid="4" name="MSIP_Label_5400811b-a4af-49b1-b096-a91d7a0ead8b_SetDate">
    <vt:lpwstr>2023-04-05T14:04:11Z</vt:lpwstr>
  </property>
  <property fmtid="{D5CDD505-2E9C-101B-9397-08002B2CF9AE}" pid="5" name="MSIP_Label_5400811b-a4af-49b1-b096-a91d7a0ead8b_Method">
    <vt:lpwstr>Privileged</vt:lpwstr>
  </property>
  <property fmtid="{D5CDD505-2E9C-101B-9397-08002B2CF9AE}" pid="6" name="MSIP_Label_5400811b-a4af-49b1-b096-a91d7a0ead8b_Name">
    <vt:lpwstr>Restricted - No Marking</vt:lpwstr>
  </property>
  <property fmtid="{D5CDD505-2E9C-101B-9397-08002B2CF9AE}" pid="7" name="MSIP_Label_5400811b-a4af-49b1-b096-a91d7a0ead8b_SiteId">
    <vt:lpwstr>03e82858-fc14-4f12-b078-aac6d25c87da</vt:lpwstr>
  </property>
  <property fmtid="{D5CDD505-2E9C-101B-9397-08002B2CF9AE}" pid="8" name="MSIP_Label_5400811b-a4af-49b1-b096-a91d7a0ead8b_ActionId">
    <vt:lpwstr>1f4a1880-7a26-4771-acd1-e2ccbc4b84f5</vt:lpwstr>
  </property>
  <property fmtid="{D5CDD505-2E9C-101B-9397-08002B2CF9AE}" pid="9" name="MSIP_Label_5400811b-a4af-49b1-b096-a91d7a0ead8b_ContentBits">
    <vt:lpwstr>0</vt:lpwstr>
  </property>
</Properties>
</file>